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 Proyectos\Documents\Elena Coral\Año 2022\Seguimiento 2022\VIgencia 2022\"/>
    </mc:Choice>
  </mc:AlternateContent>
  <bookViews>
    <workbookView xWindow="0" yWindow="0" windowWidth="9600" windowHeight="11730"/>
  </bookViews>
  <sheets>
    <sheet name="CORTE 31 MARZO " sheetId="2" r:id="rId1"/>
    <sheet name="Hoja1" sheetId="3" r:id="rId2"/>
  </sheets>
  <definedNames>
    <definedName name="_xlnm._FilterDatabase" localSheetId="0" hidden="1">'CORTE 31 MARZO '!$A$3:$J$194</definedName>
  </definedNames>
  <calcPr calcId="162913"/>
</workbook>
</file>

<file path=xl/calcChain.xml><?xml version="1.0" encoding="utf-8"?>
<calcChain xmlns="http://schemas.openxmlformats.org/spreadsheetml/2006/main">
  <c r="E118" i="2" l="1"/>
  <c r="F118" i="2"/>
  <c r="D118" i="2"/>
  <c r="E43" i="2"/>
  <c r="F43" i="2"/>
  <c r="D43" i="2"/>
  <c r="E21" i="2"/>
  <c r="F21" i="2"/>
  <c r="D21" i="2"/>
  <c r="E4" i="2"/>
  <c r="F4" i="2"/>
  <c r="D4" i="2"/>
  <c r="E121" i="2" l="1"/>
  <c r="F121" i="2"/>
  <c r="D121" i="2"/>
  <c r="E119" i="2"/>
  <c r="F119" i="2"/>
  <c r="D119" i="2"/>
  <c r="E87" i="2"/>
  <c r="F87" i="2"/>
  <c r="D87" i="2"/>
  <c r="E62" i="2"/>
  <c r="F62" i="2"/>
  <c r="D62" i="2"/>
  <c r="E60" i="2"/>
  <c r="F60" i="2"/>
  <c r="D60" i="2"/>
  <c r="E58" i="2"/>
  <c r="F58" i="2"/>
  <c r="E56" i="2"/>
  <c r="F56" i="2"/>
  <c r="D58" i="2"/>
  <c r="D56" i="2"/>
  <c r="E54" i="2"/>
  <c r="F54" i="2"/>
  <c r="D54" i="2"/>
  <c r="F48" i="2"/>
  <c r="E48" i="2"/>
  <c r="D48" i="2"/>
  <c r="E46" i="2"/>
  <c r="F46" i="2"/>
  <c r="D46" i="2"/>
  <c r="E44" i="2"/>
  <c r="F44" i="2"/>
  <c r="D44" i="2"/>
  <c r="F40" i="2"/>
  <c r="E40" i="2"/>
  <c r="D40" i="2"/>
  <c r="E22" i="2"/>
  <c r="F22" i="2"/>
  <c r="D22" i="2"/>
  <c r="F18" i="2"/>
  <c r="E18" i="2"/>
  <c r="D18" i="2"/>
  <c r="F38" i="2"/>
  <c r="E38" i="2"/>
  <c r="D38" i="2"/>
  <c r="D5" i="2" l="1"/>
  <c r="F200" i="2"/>
  <c r="D200" i="2"/>
  <c r="J9" i="2" l="1"/>
  <c r="E180" i="2" l="1"/>
  <c r="F180" i="2"/>
  <c r="D180" i="2"/>
  <c r="E177" i="2"/>
  <c r="F177" i="2"/>
  <c r="D177" i="2"/>
  <c r="E157" i="2"/>
  <c r="F157" i="2"/>
  <c r="D157" i="2"/>
  <c r="F145" i="2"/>
  <c r="E145" i="2"/>
  <c r="D145" i="2"/>
  <c r="E131" i="2"/>
  <c r="F131" i="2"/>
  <c r="D131" i="2"/>
  <c r="E126" i="2"/>
  <c r="F126" i="2"/>
  <c r="D126" i="2"/>
  <c r="E123" i="2"/>
  <c r="F123" i="2"/>
  <c r="D123" i="2"/>
  <c r="F108" i="2"/>
  <c r="E108" i="2"/>
  <c r="D108" i="2"/>
  <c r="E89" i="2"/>
  <c r="F89" i="2"/>
  <c r="D89" i="2"/>
  <c r="E76" i="2"/>
  <c r="F76" i="2"/>
  <c r="D76" i="2"/>
  <c r="F67" i="2"/>
  <c r="E67" i="2"/>
  <c r="D67" i="2"/>
  <c r="F50" i="2"/>
  <c r="E50" i="2"/>
  <c r="D50" i="2"/>
  <c r="F32" i="2"/>
  <c r="E32" i="2"/>
  <c r="D32" i="2"/>
  <c r="F28" i="2"/>
  <c r="E28" i="2"/>
  <c r="D28" i="2"/>
  <c r="F25" i="2"/>
  <c r="E25" i="2"/>
  <c r="D25" i="2"/>
  <c r="E5" i="2"/>
  <c r="F5" i="2"/>
  <c r="F64" i="2"/>
  <c r="E64" i="2"/>
  <c r="D64" i="2"/>
</calcChain>
</file>

<file path=xl/sharedStrings.xml><?xml version="1.0" encoding="utf-8"?>
<sst xmlns="http://schemas.openxmlformats.org/spreadsheetml/2006/main" count="385" uniqueCount="223">
  <si>
    <t>CERRADO</t>
  </si>
  <si>
    <t>ABIERTO</t>
  </si>
  <si>
    <t>EMAS</t>
  </si>
  <si>
    <t>SEPAL</t>
  </si>
  <si>
    <t>EMPOPASTO</t>
  </si>
  <si>
    <t>AVANTE</t>
  </si>
  <si>
    <t>OPORTUNIDAD DEL REPORTE</t>
  </si>
  <si>
    <t>COMPLETITUD DEL REPORTE</t>
  </si>
  <si>
    <t xml:space="preserve">BPIN PROYECTO </t>
  </si>
  <si>
    <t>NOMBRE DEL PROYECTO</t>
  </si>
  <si>
    <t>ESTADO PROYECTO</t>
  </si>
  <si>
    <t>AVANCE</t>
  </si>
  <si>
    <t>DIMENSIÓN AMBIENTAL</t>
  </si>
  <si>
    <t>Secretaría Gestión Ambiental</t>
  </si>
  <si>
    <t>DIMENSIÓN ECÓNOMICA</t>
  </si>
  <si>
    <t xml:space="preserve">Secretaría de Agricultura </t>
  </si>
  <si>
    <t>DIMENSIÓN GERENCIA PÚBLICA</t>
  </si>
  <si>
    <t>Oficina de Asuntos Internacionales</t>
  </si>
  <si>
    <t>Secretaría de Desarrollo Comunitario</t>
  </si>
  <si>
    <t>Secretaria General</t>
  </si>
  <si>
    <t>Secretaría de Gobierno</t>
  </si>
  <si>
    <t>Secretaría de Hacienda</t>
  </si>
  <si>
    <t>Secretaría de Planeación</t>
  </si>
  <si>
    <t>DIMENSIÓN SOCIAL</t>
  </si>
  <si>
    <t>Dirección Administrativa de Juventud</t>
  </si>
  <si>
    <t>INVIPASTO</t>
  </si>
  <si>
    <t>Secretaría de Bienestar Social</t>
  </si>
  <si>
    <t>Secretaría de Cultura</t>
  </si>
  <si>
    <t>Secretaría de Educación</t>
  </si>
  <si>
    <t>Secretaría de Salud</t>
  </si>
  <si>
    <t>Completo</t>
  </si>
  <si>
    <t xml:space="preserve">Oportuno: </t>
  </si>
  <si>
    <t>Incompleto</t>
  </si>
  <si>
    <t xml:space="preserve">Extemporaneo: </t>
  </si>
  <si>
    <t>Sin seguimiento:</t>
  </si>
  <si>
    <t>Sin Seguimiento</t>
  </si>
  <si>
    <t xml:space="preserve">Total Proyectos: </t>
  </si>
  <si>
    <t>Total Proyectos</t>
  </si>
  <si>
    <t>Cumplida</t>
  </si>
  <si>
    <t>Gestión Normal</t>
  </si>
  <si>
    <t>Atrasada</t>
  </si>
  <si>
    <t>No iniciada</t>
  </si>
  <si>
    <t>15% - 22,49%</t>
  </si>
  <si>
    <t>2,51% - 14,99%</t>
  </si>
  <si>
    <t>0% - 2,50%</t>
  </si>
  <si>
    <t>Oficina de Planeación de Gestión Institucional</t>
  </si>
  <si>
    <t>Secretaría de Infraestructura y Valorización</t>
  </si>
  <si>
    <t>AVANCE PROYECTOS DE INVERSIÓN VIGENCIA 2022 
PRIMER TRIMESTRE - CORTE MARZO 31</t>
  </si>
  <si>
    <t>RANGO DE EJECUCIÓN</t>
  </si>
  <si>
    <t># PROYECTOS</t>
  </si>
  <si>
    <t>TOTAL PROYECTOS</t>
  </si>
  <si>
    <t>CONSERVACIÓN DE ÁREAS DE RECARGA HÍDRICA Y OTROS SERVICIOS ECOSISTÉMICOS VIGENCIA 2021 EN EL MUNICIPIO DE PASTO</t>
  </si>
  <si>
    <t>IMPLEMENTACIÓN DE ACCIONES EN PRO DE UNA CIUDAD SOSTENIBLE Y RESILIENTE SEMBRANDO CAPITAL VIGENCIA 2022 EN EL MUNICIPIO DE PASTO</t>
  </si>
  <si>
    <t>MEJORAMIENTO COBERTURA CALIDAD Y CONTINUIDAD EN LA PRESTACIÓN DEL SERVICIO PÚBLICO DE ACUEDUCTO Y ALCANTARILLADO DE LOS SECTORES RURALES Y SUBURBANOS VIGENCIA 2022 DEL MUNICIPIO DE PASTO</t>
  </si>
  <si>
    <t>SUBSIDIO DEL FONDO DE SOLIDARIDAD Y REDISTRIBUCIÓN DE INGRESOS DEL SECTOR RURAL - VIGENCIA 2022 MUNICIPIO DE PASTO</t>
  </si>
  <si>
    <t>FORTALECIMIENTO DE LA GOBERNANZA AMBIENTAL PARA EL DESARROLLO SOSTENIBLE VIGENCIA 2022 EN EL MUNICIPIO DE PASTO</t>
  </si>
  <si>
    <t>FORMACIÓN Y EDUCACIÓN AMBIENTAL PARA LA SOSTENIBILIDAD VIGENCIA 2022 EN EL MUNICIPIO DE PASTO</t>
  </si>
  <si>
    <t>CONSERVACIÓN DE ÁREAS DE RECARGA HÍDRICA Y OTROS SERVICIOS ECOSISTÉMICOS VIGENCIA 2022 EN EL MUNICIPIO DE PASTO</t>
  </si>
  <si>
    <t>DESARROLLO DE LA GESTIÓN ECOLÓGICA Y ÁREAS PROTEGIDAS VIGENCIA 2022 MUNICIPIO DE PASTO</t>
  </si>
  <si>
    <t>FORMULACIÓN DE ESTRATEGIAS DE CRECIMIENTO VERDE VIGENCIA 2022 PARA EL MUNICIPIO DE PASTO</t>
  </si>
  <si>
    <t>DESARROLLO ESTRATEGIAS DE RESILIENCIA AMBIENTAL FRENTE AL CORONAVIRUS COVID-19 - DIMENSIÓN AMBIENTAL -VIGENCIA 2022 PASTO</t>
  </si>
  <si>
    <t>FORTALECIMIENTO AL PROCESO DE RECICLAJE TRANSFERENCIA Y MANEJO ADECUADO DE RESIDUOS SÓLIDOS - VIGENCIA 2022 EN EL MUNICIPIO DE PASTO</t>
  </si>
  <si>
    <t>IMPLEMENTACIÓN DE LA POLÍTICA PUBLICA DE BIENESTAR Y PROTECCIÓN ANIMAL VIGENCIA 2022 EN EL MUNICIPIO DE PASTO PASTO</t>
  </si>
  <si>
    <t>SUBSIDIO PARA LA PRESTACIÓN DE SERVICIOS PÚBLICOS DE ACUEDUCTO Y ALCANTARILLADO VIGENCIA 2022 PASTO</t>
  </si>
  <si>
    <t>IMPLEMENTACIÓN DEL SISTEMA ESTRATÉGICO DE TRANSPORTE PÚBLICO DE PASAJEROS VIGENCIA 2021 PARA LA CIUDAD DE PASTO</t>
  </si>
  <si>
    <t>IMPLEMENTACIÓN DEL SISTEMA ESTRATÉGICO DE TRANSPORTE PÚBLICO DE PASAJEROS VIGENCIA 2022 PARA LA CIUDAD DE PASTO</t>
  </si>
  <si>
    <t>CONSTRUCCIÓN Y MEJORAMIENTO DEL SISTEMA DE MOVILIDAD EN LA PLAZA DE MERCADO EL POTRERILLO VIGENCIA 2021 EN EL MUNICIPIO DE PASTO</t>
  </si>
  <si>
    <t>FORTALECIMIENTO DEL SISTEMA ORGANIZACIONAL DE LAS PLAZAS DEL MERCADO VIGENCIA 2022 EN EL MUNICIPIO PASTO</t>
  </si>
  <si>
    <t>DESARROLLO ECONÓMICO AGROINDUSTRIAL AGROPECUARIO ACUÍCOLA Y FORESTAL VIGENCIA 2022 EN EL MUNICIPIO DE PASTO</t>
  </si>
  <si>
    <t>FORTALECIMIENTO DE PRÁCTICAS AGROPECUARIAS PARA GARANTIZAR LA SEGURIDAD Y SOBERANÍA ALIMENTARIA VIGENCIA 2022 EN EL MUNICIPIO DE PASTO</t>
  </si>
  <si>
    <t>FORTALECIMIENTO EMPRESARIAL ASOCIATIVO Y A EMPRENDIMIENTOS VIGENCIA 2022 EN EL MUNICIPIO DE PASTO</t>
  </si>
  <si>
    <t>DESARROLLO Y PROMOCIÓN TURÍSTICA VIGENCIA 2022 DEL MUNICIPIO DE PASTO</t>
  </si>
  <si>
    <t>MEJORAMIENTO ECONÓMICO DE LOS SECTORES AFECTADOS POR PANDEMIA VIGENCIA 2022 EN EL MUNICIPIO DE PASTO</t>
  </si>
  <si>
    <t>FORTALECIMIENTO DE LA COMPETITIVIDAD A NIVEL NACIONAL VIGENCIA 2022 DEL MUNICIPIO DE PASTO</t>
  </si>
  <si>
    <t>FORTALECIMIENTO DE LOS PROCESOS DE INNOVACIÓN Y ECONOMÍA NARANJA VIGENCIA 2022 EN EL MUNICIPIO DE PASTO</t>
  </si>
  <si>
    <t>IMPLEMENTACIÓN DE ACCIONES PARA EL MEJORAMIENTO DE LA SEGURIDAD VIAL Y LA MOVILIDAD VIGENCIA 2022 EN EL MUNICIPIO PASTO</t>
  </si>
  <si>
    <t>APLICACIÓN DE LA MOVILIDAD SOSTENIBLE PARA MEJORAR CONDICIONES Y CALIDAD DE VIDA VIGENCIA 2022 EN EL MUNICIPIO DE PASTO</t>
  </si>
  <si>
    <t>PRESTACIÓN DEL SERVICIO DE ALUMBRADO PÚBLICO MEDIANTE CONTRATO DE CONCESIÓN VIGENTE 2015-2051 EN EL SECTOR URBANO Y RURAL DEL MUNICIPIO DE PASTO</t>
  </si>
  <si>
    <t>IMPLEMENTACIÓN DE LA DIMENSIÓN Y POLÍTICA DE CONTROL INTERNO EN EL MARCO DE LOS MODELOS: ESTÁNDAR DE CONTROL INTERNO (MECI) E INTEGRADO DE PLANEACIÓN Y GESTIÓN (MIPG) VIGENCIA 2022 EN EL MUNICIPIO DE PASTO</t>
  </si>
  <si>
    <t>IMPLEMENTACIÓN DEL SISTEMA DE CONTRATACIÓN PÚBLICA VIGENCIA 2022 EN EL MUNICIPIO PASTO</t>
  </si>
  <si>
    <t>MEJORAMIENTO Y RECUPERACIÓN DEL ESPACIO PÚBLICO VIGENCIA 2022 EN EL MUNICIPIO DE PASTO</t>
  </si>
  <si>
    <t>FORTALECIMIENTO DEL MANEJO DE DESASTRES VIGENCIA 2022 EN EL MUNICIPIO DE PASTO</t>
  </si>
  <si>
    <t>MEJORAMIENTO DEL CONOCIMIENTO DEL RIESGO DE DESASTRES VIGENCIA 2022 EN EL MUNICIPIO DE PASTO</t>
  </si>
  <si>
    <t>FORTALECIMIENTO DE LA REDUCCIÓN DEL RIESGO DE DESASTRES VIGENCIA 2022 EN EL MUNICIPIO DE PASTO</t>
  </si>
  <si>
    <t>FORTALECIMIENTO DE LAS COMPETENCIAS DE LA DIRECCIÓN ADMINISTRATIVA DE CONTROL INTERNO DISCIPLINARIO VIGENCIA 2022 MUNICIPIO DE PASTO</t>
  </si>
  <si>
    <t>IMPLEMENTACIÓN DE LA ESTRATEGIA DE INTERNACIONALIZACIÓN: PASTO CONECTADO AL MUNDO 2020 - 2030 - VIGENCIA 2022 EN EL MUNICIPIO DE PASTO</t>
  </si>
  <si>
    <t>IMPLEMENTACIÓN DE LA ESTRATEGIA COMUNICACIÓN PÚBLICA VIGENCIA 2022 EN EL MUNICIPIO DE PASTO</t>
  </si>
  <si>
    <t>FORTALECIMIENTO AL PROCESO DE PLANEACIÓN ESTRATÉGICA VIGENCIA 2022 EN EL MUNICIPIO DE PASTO</t>
  </si>
  <si>
    <t>FORTALECIMIENTO DE LOS MECANISMOS DE DEFENSA JURÍDICA 2022 EN EL MUNICIPIO DE PASTO</t>
  </si>
  <si>
    <t>FORTALECIMIENTO DE LOS PROCESOS TERRITORIALES DE LOS GRUPOS ÉTNICOS DESDE UN ENFOQUE DIFERENCIAL Y MULTICULTURAL VIGENCIA 2022 EN EL MUNICIPIO DE PASTO</t>
  </si>
  <si>
    <t>FORTALECIMIENTO DE LA GOBERNANZA TERRITORIAL DESDE LOS PROCESOS DE PARTICIPACIÓN CIUDADANA PARA LA GRAN CAPITAL VIGENCIA 2022 EN EL MUNICIPIO DE PASTO</t>
  </si>
  <si>
    <t>IMPLEMENTACIÓN DE LA UNIDAD DE ATENCIÓN AL CIUDADANO VIGENCIA 2022 EN EL MUNICIPIO DE PASTO</t>
  </si>
  <si>
    <t>IMPLEMENTACIÓN DEL SISTEMA GESTIÓN DOCUMENTAL VIGENCIA 2022 EN LA ALCALDÍA DE PASTO</t>
  </si>
  <si>
    <t>MEJORAMIENTO DE LAS CONDICIONES FÍSICO LOCATIVAS VIGENCIA 2022 EN LAS SEDES DE LA ALCALDÍA MUNICIPAL DE PASTO</t>
  </si>
  <si>
    <t>FORTALECIMIENTO Y OPERATIVIDAD DEL SISTEMA DE IDENTIFICACIÓN DE POTENCIALES BENEFICIARIOS DE PROGRAMAS SOCIALES DEL ESTADO SISBEN VERSIÓN 2022 EN EL MUNICIPIO DE PASTO</t>
  </si>
  <si>
    <t>FORTALECIMIENTO DE LAS TECNOLOGÍAS DE LA INFORMACIÓN Y LAS COMUNICACIONES VIGENCIA 2022 DEL MUNICIPIO DE PASTO</t>
  </si>
  <si>
    <t>INVENTARIO DE BIENES INMUEBLES DE PROPIEDAD DEL MUNICIPIO VIGENCIA 2022 ALCALDIA DE PASTO</t>
  </si>
  <si>
    <t>INVENTARIO DE BIENES MUEBLES Y EQUIPOS ALMACÉN GENERAL VIGENCIA 2022 ALCALDÍA DE PASTO</t>
  </si>
  <si>
    <t>FORTALECIMIENTO DEL OBSERVATORIO DEL DELITO VIGENCIA 2022 DEL MUNICIPIO DE PASTO</t>
  </si>
  <si>
    <t>FORTALECIMIENTO PARA LA OPERATIVIDAD DE CASA DE JUSTICIA VIGENCIA 2022 EN EL MUNICIPIO DE PASTO</t>
  </si>
  <si>
    <t>APOYO A LOS OPERATIVOS INTERINSTITUCIONALES PAZTO SEGURO VIGENCIA 2022 DEL MUNICIPIO DE PASTO</t>
  </si>
  <si>
    <t>APOYO A LOS ORGANISMOS DE SEGURIDAD Y CONTROL VIGENCIA 2022 DEL MUNICIPIO DE PASTO</t>
  </si>
  <si>
    <t>CONTROL PARA MITIGAR LOS EFECTOS DE LA PANDEMIA DEL COVID 19 VIGENCIA 2022 EN EL MUNICIPIO DE PASTO</t>
  </si>
  <si>
    <t>APOYO AL CENTRO PENITENCIARIO Y CARCELARIO VIGENCIA 2022 DEL MUNICIPIO DE PASTO</t>
  </si>
  <si>
    <t>FORTALECIMIENTO DEL PROCESO DE POSCONFLICTO Y CONSTRUCCIÓN DE PAZ VIGENCIA 2022 EN EL MUNICIPIO DE PASTO</t>
  </si>
  <si>
    <t>FORTALECIMIENTO DE LA CONVIVENCIA VIGENCIA 2022 EN EL MUNICIPIO DE PASTO</t>
  </si>
  <si>
    <t>CONTROL DE LAS INFRACCIONES URBANÍSTICAS AMBIENTALES COMERCIALES Y DE EVENTOS VIGENCIA 2022 EN EL MUNICIPIO DE PASTO</t>
  </si>
  <si>
    <t>APOYO A LA POBLACION VICTIMA DEL CONFLICTO ARMADO VIGENCIA 2022 EN EL MUNICIPIO DE PASTO</t>
  </si>
  <si>
    <t>FORTALECIMIENTO DE LA GESTIÓN TRIBUTARIA VIGENCIA 2022 EN EL MUNICIPIO DE PASTO</t>
  </si>
  <si>
    <t>MEJORAMIENTO Y MANTENIMIENTO DE LA MALLA VIAL RURAL VIGENCIA 2021 MUNICIPIO DE PASTO</t>
  </si>
  <si>
    <t>MEJORAMIENTO DE LA RED ELÉCTRICA RURAL VIGENCIA 2021 DEL MUNICIPIO DE PASTO</t>
  </si>
  <si>
    <t>FORTALECIMIENTO DE LOS ESCENARIOS DEPORTIVOS URBANOS Y RURALES VIGENCIA 2021 MUNICIPIO DE PASTO</t>
  </si>
  <si>
    <t>MANTENIMIENTO Y MEJORAMIENTO DE LA MALLA VIAL URBANA VIGENCIA 2021 DEL MUNICIPIO DE PASTO</t>
  </si>
  <si>
    <t>CONSTRUCCIÓN MEJORAMIENTO YO MANTENIMIENTO DE ESCENARIOS CULTURALES VIGENCIA 2021 DEL MUNICIPIO DE PASTO</t>
  </si>
  <si>
    <t>MEJORAMIENTO Y MANTENIMIENTO DE VÍAS TERCIARIAS DENTRO DE COMUNIDADES INDÍGENAS VIGENCIA 2021 DEL MUNICIPIO PASTO</t>
  </si>
  <si>
    <t>MEJORAMIENTO DE VÍA EN GUALMATÁN A TRAVÉS DEL SISTEMA DE PLACA HUELLA VIGENCIA 2021 MUNICIPIO DE PASTO</t>
  </si>
  <si>
    <t>MEJORAMIENTO DE VÍA EN LA VEREDA MOTILÓN A TRAVÉS DE PLACA HUELLA CORREGIMIENTO DE EL ENCANO MUNICIPIO DE PASTO</t>
  </si>
  <si>
    <t>ADECUACIÓN MEJORAMIENTO Y REFORZAMIENTO DEL TEATRO PASTO EN EL BARRIO LORENZO DE ALDANA DE LA COMUNA 4 DEL MUNICIPIO DE PASTO</t>
  </si>
  <si>
    <t>CONSTRUCCIÓN MEJORAMIENTO YO MANTENIMIENTO DE ESCENARIOS CULTURALES VIGENCIA 2022 DEL MUNICIPIO DE PASTO</t>
  </si>
  <si>
    <t>MEJORAMIENTO Y MANTENIMIENTO DE LA MALLA VIAL RURAL VIGENCIA 2022 MUNICIPIO DE PASTO</t>
  </si>
  <si>
    <t>MEJORAMIENTO DE LA RED ELÉCTRICA RURAL VIGENCIA 2022 EN EL MUNICIPIO DE PASTO</t>
  </si>
  <si>
    <t>MEJORAMIENTO YO MANTENIMIENTO DE ESCENARIOS CULTURALES EN EL MARCO DE PRESUPUESTO PARTICIPATIVO VIGENCIA 2022 DEL MUNICIPIO DE PASTO</t>
  </si>
  <si>
    <t>MANTENIMIENTO DE LOS ESCENARIOS DEPORTIVOS URBANOS Y RURALES EN EL MARCO DE PRESUPUESTO PARTICIPATIVO VIGENCIA 2022 EN EL MUNICIPIO DE PASTO</t>
  </si>
  <si>
    <t>FORTALECIMIENTO DE LOS ESCENARIOS DEPORTIVOS URBANOS Y RURALES VIGENCIA 2022 EN EL MUNICIPIO PASTO</t>
  </si>
  <si>
    <t>MANTENIMIENTO Y MEJORAMIENTO DE LA MALLA VIAL URBANA VIGENCIA 2022 DEL MUNICIPIO DE PASTO</t>
  </si>
  <si>
    <t>ADMINISTRACIÓN DE VALORIZACIÓN PARA CONSTRUCCIÓN DE VÍAS URBANAS VIGENCIA 2022 DEL MUNICIPIO DE PASTO</t>
  </si>
  <si>
    <t>FORTALECIMIENTO DE LA GESTIÓN DEL ORDENAMIENTO TERRITORIAL VIGENCIA 2021 EN EL MUNICIPIO DE PASTO</t>
  </si>
  <si>
    <t>GENERACIÓN Y MEJORAMIENTO DEL ESPACIO PÚBLICO EN EL CENTRO HISTÓRICO DE PASTO VIGENCIA 2021 EN EL MUNICIPIO DE PASTO</t>
  </si>
  <si>
    <t>CONSTRUCCIÓN DEL TRAMO 9 DEL PARQUE LINEAL DEL RÍO PASTO VIGENCIA 2022 EN EL MUNICIPIO DE PASTO</t>
  </si>
  <si>
    <t>CONSTRUCCIÓN PARQUES LOS CHILCOS Y MERCEDARIO VIGENCIA 2022 MUNICIPIO DE PASTO</t>
  </si>
  <si>
    <t>CONSTRUCCIÓN PARQUE EN EL BARRIO SUMATAMBO VIGENCIA 2022 DEL MUNICIPIO DE PASTO</t>
  </si>
  <si>
    <t>FORTALECIMIENTO DE LA GESTIÓN DEL ORDENAMIENTO TERRITORIAL VIGENCIA 2022 EN EL MUNICIPIO DE PASTO</t>
  </si>
  <si>
    <t>ACTUALIZACIÓN DE LA ESTRATIFICACIÓN SOCIOECONÓMICA VIGENCIA 2022 DEL MUNICIPIO DE PASTO</t>
  </si>
  <si>
    <t>IMPLEMENTACIÓN DEL PLAN ESPECIAL DE MANEJO Y PROTECCIÓN DEL CENTRO HISTÓRICO VIGENCIA 2022 EN EL MUNICIPIO DE PASTO</t>
  </si>
  <si>
    <t>FORTALECIMIENTO DE ESCENARIOS DE PARTICIPACIÓN Y OFERTA DE OPORTUNIDADES PARA POBLACIÓN JOVEN VIGENCIA 2022 DEL MUNICIPIO DE PASTO</t>
  </si>
  <si>
    <t>SUBSIDIO Y APORTES SOLIDARIOS PARA EL SERVICIO PÚBLICO DOMICILIARIO DE ASEO EN LOS ESTRATOS 12 Y 3 SECTOR URBANO Y RURAL VIGENCIA 2022 EN EL MUNICIPIO DE PASTO</t>
  </si>
  <si>
    <t>CONSTRUCCIÓN YO MEJORAMIENTO DE VIVIENDA EN EL SECTOR URBANO Y RURAL VIGENCIA 2022 DEL MUNICIPIO DE PASTO</t>
  </si>
  <si>
    <t>MEJORAMIENTO DE VIVIENDA SOCIAL PARA POBLACIÓN ASENTADA EN ZONA DE RIESGO Y VICTIMA VIGENCIA 2022 EN EL MUNICIPIO DE PASTO</t>
  </si>
  <si>
    <t>FORTALECIMIENTO EN LA EDUCACION DE LA ACTIVIDAD FISICA LA RECREACION Y EL APROVECHAMIENTO DEL TIEMPO LIBRE VIGECIA 2021 DEL MUNICIPIO DE PASTO</t>
  </si>
  <si>
    <t>FORTALECIMIENTO A LA CULTURA DEPORTIVA VIGENCIA 2021; DEL MUNICIPIO DE PASTO</t>
  </si>
  <si>
    <t>DESARROLLO DE ESTRATEGIAS PARA EL FORTALECIMIENTO DE LA ACTIVIDAD FÍSICA Y LA RECREACIÓN VIGENCIA 2022 EN EL MUNICIPIO DE PASTO</t>
  </si>
  <si>
    <t>MEJORAMIENTO DE LA CULTURA EN EL DEPORTE CON LA REVOLUCIÓN DEPORTIVA VIGENCIA 2022 EN EL MUNICIPIO DE PASTO</t>
  </si>
  <si>
    <t>FORTALECIMIENTO A LA ATENCIÓN DEL ENVEJECIMIENTO HUMANO Y CON BIENESTAR VIGENCIA 2022 EN EL MUNICIPIO DE PASTO</t>
  </si>
  <si>
    <t>FORTALECIMIENTO DE LOS PROGRAMAS NACIONALES FAMILIAS EN ACCIÓN JÓVENES EN ACCIÓN Y RED UNIDOS VIGENCIA 2022 EN EL MUNICIPIO DE PASTO</t>
  </si>
  <si>
    <t>IMPLEMENTACIÓN DEL PROGRAMA MÍNIMO VITAL DE AGUA POTABLE MÁS AGUA MÁS VERDE VIGENCIA 2022 EN EL MUNICIPIO DE PASTO</t>
  </si>
  <si>
    <t>FORTALECIMIENTO AL PROGRAMA DE ATENCIÓN INTEGRAL A LA POBLACIÓN HABITANTE DE CALLE Y EN CALLE VIGENCIA 2022 EN EL MUNICIPIO DE PASTO</t>
  </si>
  <si>
    <t>FORTALECIMIENTO AL PROGRAMA COMEDORES SOLIDARIOS SANA NUTRICIÓN Y VIDA SALUDABLE VIGENCIA 2022 EN EL MUNICIPIO DE PASTO</t>
  </si>
  <si>
    <t>FORTALECIMIENTO A ENTORNOS QUE PROMUEVEN HECHOS DE PAZ CDI NIDOS NUTRIR VIGENCIA 2022 EN EL MUNICIPIO DE PASTO</t>
  </si>
  <si>
    <t>FORTALECIMIENTO AL PROGRAMA RECUPERANDO MI HOGAR ENTORNO AMABLE VIGENCIA 2022 EN EL MUNICIPIO DE PASTO</t>
  </si>
  <si>
    <t>IMPLEMENTACIÓN DEL PROGRAMA DE PREVENCIÓN Y ERRADICACIÓN DEL TRABAJO INFANTIL VIGENCIA 2022 EN EL MUNICIPIO DE PASTO</t>
  </si>
  <si>
    <t>CONSTRUCCIÓN DE CENTROS VIDA PARA EL ADULTO MAYOR VIGENCIA 2022 EN EL MUNICIPIO DE PASTO</t>
  </si>
  <si>
    <t>MEJORAMIENTO DE LOS CENTROS DE DESARROLLO INFANTIL NIDOS NUTRIR VIGENCIA 2022 EN EL MUNICIPIO DE PASTO</t>
  </si>
  <si>
    <t>FORTALECIMIENTO A LOS PROCESOS DE ATENCIÓN PARA LA POBLACIÓN CON DISCAPACIDAD VIGENCIA 2022 EN EL MUNICIPIO DE PASTO</t>
  </si>
  <si>
    <t>FORTALECIMIENTO CIUDADANO DE LOS PLANES ESTRATÉGICOS DE REACTIVACIÓN SOCIAL FRENTE AL COVID 19 VIGENCIA 2022 EN EL MUNICIPIO DE PASTO</t>
  </si>
  <si>
    <t>CONSERVACIÓN CARNAVAL DE NEGROS Y BLANCOS NO CONVENCIONAL VIGENCIA 2021 EN EL MUNICIPIO DE PASTO</t>
  </si>
  <si>
    <t>DESARROLLO DE PASTO LA GRAN CAPITAL LECTORA VIGENCIA 2022 EN EL MUNICIPIO DE PASTO</t>
  </si>
  <si>
    <t>FORTALECIMIENTO A LOS PROCESOS ARTÍSTICOS CULTURALES PATRIMONIALES E INVESTIGATIVOS VIGENCIA 2022 EN EL MUNICIPIO DE PASTO</t>
  </si>
  <si>
    <t>DESARROLLO DE ESTRATEGIAS PARA EL FORTALECIMIENTO DE LA EDUCACIÓN Y FORMACIÓN EN CULTURA CIUDADANA VIGENCIA 2022 EN EL MUNICIPIO DE PASTO</t>
  </si>
  <si>
    <t>FORTALECIMIENTO DE LA CULTURA CIUDADANA EN RELACIÓN A LA VALORACIÓN PROTECCIÓN Y USO SOCIAL Y RESPONSABLE DEL MEDIO AMBIENTE VIGENCIA 2022 EN EL MUNICIPIO DE PASTO</t>
  </si>
  <si>
    <t>IMPLEMENTACIÓN DE ESTRATEGIAS EN CULTURA CIUDADANA PARA FORTALECER LA CONVIVENCIA Y LA PAZ VIGENCIA 2022 EN EL MUNICIPIO DE PASTO</t>
  </si>
  <si>
    <t>IMPLEMENTACIÓN DE ESTRATEGIAS EFECTIVAS EN CULTURA CIUDADANA FRENTE A LOS IMPACTOS NEGATIVOS DE LA PANDEMIA COVID 19 VIGENCIA 2022 EN EL MUNICIPIO DE PASTO</t>
  </si>
  <si>
    <t>FORTALECIMIENTO DE LA CULTURA PARTICIPATIVA Y ATENCIÓN A LA DIVERSIDAD VIGENCIA 2022 EN EL MUNICIPIO DE PASTO</t>
  </si>
  <si>
    <t>DESARROLLO DE ACCIONES EN CULTURA CIUDADANA PARA FORTALECER LA INTERACCIÓN EN EL ESPACIO PÚBLICO Y LA MOVILIDAD VIGENCIA 2022 EN EL MUNICIPIO DE PASTO</t>
  </si>
  <si>
    <t>FORTALECIMIENTO DE LA CULTURA DE LA LEGALIDAD UN REFLEJO DEL BUEN CIUDADANO VIGENCIA 2022 EN EL MUNICIPIO DE PASTO</t>
  </si>
  <si>
    <t>FORMACIÓN ARTÍSTICA Y ARTESANAL VIGENCIA 2022 EN EL MUNICIPIO DE PASTO</t>
  </si>
  <si>
    <t>FORTALECIMIENTO DEL EJERCICIO DE INSPECCIÓN Y VIGILANCIA DE ESTABLECIMIENTOS NO OFICIALES DE EDUCACIÓN FORMAL EN LA SECRETARIA DE EDUCACIÓN VIGENCIA 2022 EN EL MUNICIPIO DE PASTO</t>
  </si>
  <si>
    <t>APOYO EN LA ATENCIÓN EDUCATIVA DE NIÑOS NIÑAS Y ADOLESCENTES VICTIMAS DEL CONFLICTO VIGENCIA 2022 EN EL MUNICIPIO DE PASTO</t>
  </si>
  <si>
    <t>APOYO A LA PRESTACIÓN DEL SERVICIO PÚBLICO EDUCATIVO CONTRATADO POR PARTE DE LAS ENTIDADES TERRITORIALES CERTIFICADAS VIGENCIA 2022 EN EL MUNICIPIO DE PASTO</t>
  </si>
  <si>
    <t>APOYO EN LA ATENCIÓN DE NIÑOS NIÑAS Y ADOLESCENTES EN CONDICIÓN DE ENFERMEDAD VINCULADOS AL AULA HOSPITALARIA VIGENCIA 2022 EN EL MUNICIPIO DE PASTO</t>
  </si>
  <si>
    <t>FORTALECIMIENTO DE LA RED DE ESCUELAS DE FORMACIÓN MUSICAL VIGENCIA 2022 EN EL MUNICIPIO DE PASTO</t>
  </si>
  <si>
    <t>APOYO EDUCATIVO A POBLACIÓN EN CONDICIÓN DE DISCAPACIDAD SEVERA VIGENCIA 2022 EN EL MUNICIPIO DE PASTO</t>
  </si>
  <si>
    <t>APOYO EN LA ATENCIÓN A POBLACIÓN DE ADOLESCENTES VINCULADOS AL SISTEMA DE RESPONSABILIDAD PENAL VIGENCIA 2022 EN EL MUNICIPIO DE PASTO</t>
  </si>
  <si>
    <t>APOYO AL TRANSPORTE ESCOLAR DE ESTABLECIMIENTOS EDUCATIVOS VIGENCIA 2022 EN EL MUNICIPIO DE PASTO</t>
  </si>
  <si>
    <t>MEJORAMIENTO DE ESPACIOS FÍSICOS Y DOTACION EN LOS ESTABLECIMIENTOS EDUCATIVOS OFICIALES VIGENCIA 2022 EN EL MUNICIPIO DE PASTO</t>
  </si>
  <si>
    <t>MEJORAMIENTO DEL AMBIENTE LABORAL EN LA SECRETARIA DE EDUCACIÓN Y EN LOS ESTABLECIMIENTOS EDUCATIVOS VIGENCIA 2022 DEL MUNICIPIO DE PASTO</t>
  </si>
  <si>
    <t>MEJORAMIENTO DE ESPACIOS FÍSICOS Y DOTACIÓN EN LOS ESTABLECIMIENTOS EDUCATIVOS QUE APLICAN AL PROGRAMA JORNADA ÚNICA VIGENCIA 2022 EN EL MUNICIPIO DE PASTO</t>
  </si>
  <si>
    <t>FORTALECIMIENTO DE LAS TIC EN LOS ESTABLECIMIENTOS EDUCATIVOS VIGENCIA 2022 DEL MUNICIPIO DE PASTO</t>
  </si>
  <si>
    <t>FORTALECIMIENTO PEDAGOGICO E INSTITUCIONAL PARA LA EDUCACION EN EMERGENCIA DE LOS ESTABLECIMIENTOS EDUCATIVOS. VIGENCIA 2022 DEL MUNICIPIO DE PASTO</t>
  </si>
  <si>
    <t>APOYO A LA IMPLEMENTACIÓN DEL PROGRAMA DE ALIMENTACIÓN ESCOLAR PAE VIGENCIA 2022 EN EL MUNICIPIO DE PASTO</t>
  </si>
  <si>
    <t>APOYO PEDÁGOGICO PARA LA ATENCIÓN EDUCATIVA DE LA POBLACIÓN EN SITUACIÓN DE DISCAPACIDAD YO TALENTOS EXCECPIONALES EN EL MARCO DE LA EDUCACIÓN INCLUSIVA VIGENCIA 2022 EN EL MUNICIPIO DE PASTO</t>
  </si>
  <si>
    <t>ADMINISTRACIÓN DE COSTOS DEL SECTOR EDUCATIVO VIGENCIA 2022 EN EL MUNICIPIO DE PASTO</t>
  </si>
  <si>
    <t>FORTALECIMIENTO DE LOS PROYECTOS OBLIGATORIOS Y TRANSVERSALES PARA LA CONVIVENCIA Y LA CULTURA DE PAZ EN LOS ESTABLECIMIENTOS EDUCATIVOS VIGENCIA 2022 DEL MUNICIPIO DE PASTO</t>
  </si>
  <si>
    <t>IMPLEMENTACIÓN INTEGRAL DE PRÁCTICAS PEDAGÓGICAS PARA EL MEJORAMIENTO DE LA CALIDAD EDUCATIVA EN TIEMPOS DE EMERGENCIA EN LOS EE VIGENCIA 2022 EN EL MUNICIPIO DE PASTO</t>
  </si>
  <si>
    <t>FORTALECIMIENTO EN LA PRESTACIÓN DEL SERVICIO DE LOS ESTABLECIMIENTOS DE EDUCACIÓN PARA EL TRABAJO VIGENCIA 2022 EN EL MUNICIPIO DE PASTO</t>
  </si>
  <si>
    <t>FORTALECIMIENTO DE LOS PROCESOS DE ARTICULACIÓN DE LA MEDIA TÉCNICA EN LOS ESTABLECIMIENTOS EDUCATIVOS VIGENCIA 2022 EN EL MUNICIPIO DE PASTO</t>
  </si>
  <si>
    <t>APOYO EN LA REIVINDICACIÓN DE DERECHOS Y EMPODERAMIENTO DE LAS MUJERES VIGENCIA 2022 DEL MUNICIPIO DE PASTO</t>
  </si>
  <si>
    <t>PROTECCIÓN DE DERECHOS Y GENERACIÓN DE OPORTUNIDADES PARA POBLACIÓN CON ORIENTACIONES SEXUALES E IDENTIDADES DE GÉNERO DIVERSAS VIGENCIA 2022 DEL MUNICIPIO DE PASTO</t>
  </si>
  <si>
    <t>FORTALECIMIENTO ADMINISTRATIVO DE LA SECRETARÍA MUNICIPAL DE SALUD VIGENCIA 2022 MUNICIPIO DE PASTO</t>
  </si>
  <si>
    <t>PREVENCIÓN DE ENFERMEDADES NO TRANSMISIBLES VIGENCIA 2022 EN EL MUNICIPIO DE PASTO</t>
  </si>
  <si>
    <t>IMPLEMENTACIÓN DE ESTRATEGIAS PARA LA DISMINUCIÓN DEL BAJO PESO AL NACER VIGENCIA 2022 MUNICIPIO DE PASTO</t>
  </si>
  <si>
    <t>CONTROL DE EVENTOS DE VIGILANCIA EN SALUD PUBLICA VIGENCIA 2022 EN EL MUNICIPIO DE PASTO</t>
  </si>
  <si>
    <t>FORTALECIMIENTO DE REDES PARA UNA SALUD MENTAL DE CALIDAD VIGENCIA 2022 MUNICIPIO DE PASTO</t>
  </si>
  <si>
    <t>MEJORAMIENTO DE LA SEGURIDAD Y LA SALUD EN EL TRABAJO DE LA POBLACIÓN DE TRABAJADORES FORMAL E INFORMAL VIGENCIA 2022 EN EL MUNICIPIO DE PASTO</t>
  </si>
  <si>
    <t>PREVENCIÓN DE ENFERMEDADES TRANSMISIBLES E INMUNOPREVENIBLES 2022 DEL MUNICIPIO DE PASTO</t>
  </si>
  <si>
    <t>FORTALECIMIENTO DE LAS ACCIONES DE INSPECCIÓN VIGILANCIA Y CONTROL A LOS SUJETOS DE INTERÉS SANITARIO VIGENCIA 2022 DEL MUNICIPIO DE PASTO</t>
  </si>
  <si>
    <t>MEJORAMIENTO DE LOS PROCESOS DE SALUD PUBLICA EN EMERGENCIAS Y DESASTRES VIGENCIA 2022 EN EL MUNICIPIO DE PASTO</t>
  </si>
  <si>
    <t>FORTALECIMIENTO DEL SISTEMA GENERAL DE SEGURIDAD SOCIAL EN SALUD - SGSSS VIGENCIA 2022 EN EL MUNICIPIO DE PASTO</t>
  </si>
  <si>
    <t>ASISTENCIA PARA MEJORAR LA GESTIÓN DE LA SALUD PÚBLICA VIGENCIA 2022 MUNICIPIO DE PASTO</t>
  </si>
  <si>
    <t>FORTALECIMIENTO DE LA SALUD HUMANISTA EN POBLACIONES VULNERABLES VIGENCIA 2022 MUNICIPIO DE PASTO</t>
  </si>
  <si>
    <t>FORTALECIMIENTO DE LA ARTICULACIÓN INTERSECTORIAL Y COMUNITARIA EN LA GARANTÍA PROGRESIVA DEL DERECHO HUMANO A LA ALIMENTACIÓN Y NUTRICIÓN ADECUADA 2022 EN EL MUNICIPIO DE PASTO</t>
  </si>
  <si>
    <t>FORTALECIMIENTO DEL CONOCIMIENTO DE LOS DERECHOS SEXUALES DERECHOS REPRODUCTIVOS VIGENCIA 2022 EN PASTO</t>
  </si>
  <si>
    <t>CONSTRUCCIÓN DE LOS ESCENARIOS DEPORTIVOS UBICADOS EN LA SECRETARIA DE BIENESTAR SOCIAL COMUNA 6VIGENCIA 2020-2021 DEL MUNICIPIO DE PASTO</t>
  </si>
  <si>
    <t>DESARROLLO ECONÓMICO AGROINDUSTRIAL AGROPECUARIO ACUÍCOLA Y FORESTAL VIGENCIA 2021 EN EL MUNICIPIO DE PASTO</t>
  </si>
  <si>
    <t>% GESTIÓN</t>
  </si>
  <si>
    <t>% FINANCIERO</t>
  </si>
  <si>
    <t>% FISICO (PRODUCTO)</t>
  </si>
  <si>
    <t>Dirección Administrativa de Plazas de Mercado</t>
  </si>
  <si>
    <t>Secretaría de Desarrollo Económico y Competitividad</t>
  </si>
  <si>
    <t>Secretaría de Tránsito y Transporte</t>
  </si>
  <si>
    <t>Oficina de Control Interno</t>
  </si>
  <si>
    <t>Departamento Administrativo de Contratación Pública</t>
  </si>
  <si>
    <t>Dirección Administrativa de Espacio Público</t>
  </si>
  <si>
    <t xml:space="preserve">Dirección Administrativa para Prevención y control riesgo de Desastres </t>
  </si>
  <si>
    <t>Dirección Administrativa Control Interno Disciplinario</t>
  </si>
  <si>
    <t>Oficina de Comunicación Social</t>
  </si>
  <si>
    <t>Oficina de asesoría Jurídica</t>
  </si>
  <si>
    <t>Pasto Deporte</t>
  </si>
  <si>
    <t>Secretaría de las Mujeres, Orientaciones Sexuales e Identidade de Género</t>
  </si>
  <si>
    <t>22,50% - 25%</t>
  </si>
  <si>
    <t>Croterios de evaluación</t>
  </si>
  <si>
    <t>gestión normal</t>
  </si>
  <si>
    <t>Atrasadas</t>
  </si>
  <si>
    <t>AVANCE PROYECTOS DE INVERSIÓN VIGENCIA 2022 
PRIMER TRIMESTRE - CORTE MARZO 31
CONSOLIDADO SEMAFORO DE COLORES Y RANGO DE EJECUCIÓN  - I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</si>
</sst>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7C8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1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 wrapText="1"/>
    </xf>
    <xf numFmtId="2" fontId="21" fillId="38" borderId="10" xfId="0" applyNumberFormat="1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39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justify" vertical="center" wrapText="1"/>
    </xf>
    <xf numFmtId="1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justify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1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justify" vertical="center" wrapText="1"/>
    </xf>
    <xf numFmtId="0" fontId="24" fillId="34" borderId="10" xfId="0" applyFont="1" applyFill="1" applyBorder="1" applyAlignment="1">
      <alignment horizontal="center" vertical="center" wrapText="1"/>
    </xf>
    <xf numFmtId="1" fontId="24" fillId="0" borderId="10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9" fillId="0" borderId="10" xfId="0" applyNumberFormat="1" applyFont="1" applyFill="1" applyBorder="1" applyAlignment="1">
      <alignment horizontal="center" vertical="center" wrapText="1"/>
    </xf>
    <xf numFmtId="1" fontId="24" fillId="0" borderId="10" xfId="0" quotePrefix="1" applyNumberFormat="1" applyFont="1" applyFill="1" applyBorder="1" applyAlignment="1">
      <alignment horizontal="center" vertical="center" wrapText="1"/>
    </xf>
    <xf numFmtId="0" fontId="24" fillId="41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Fill="1" applyBorder="1" applyAlignment="1">
      <alignment horizontal="center" vertical="center"/>
    </xf>
    <xf numFmtId="0" fontId="16" fillId="40" borderId="10" xfId="0" applyFont="1" applyFill="1" applyBorder="1" applyAlignment="1">
      <alignment horizontal="center" vertical="center"/>
    </xf>
    <xf numFmtId="1" fontId="19" fillId="0" borderId="10" xfId="0" quotePrefix="1" applyNumberFormat="1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1" fontId="19" fillId="0" borderId="10" xfId="0" quotePrefix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26" fillId="0" borderId="0" xfId="0" applyFont="1" applyAlignment="1">
      <alignment horizontal="center" vertical="center"/>
    </xf>
    <xf numFmtId="0" fontId="0" fillId="42" borderId="1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27" fillId="38" borderId="10" xfId="0" applyFont="1" applyFill="1" applyBorder="1" applyAlignment="1">
      <alignment horizontal="center" vertical="center" wrapText="1"/>
    </xf>
    <xf numFmtId="0" fontId="25" fillId="38" borderId="10" xfId="0" applyFont="1" applyFill="1" applyBorder="1" applyAlignment="1">
      <alignment horizontal="center"/>
    </xf>
    <xf numFmtId="1" fontId="21" fillId="38" borderId="10" xfId="0" applyNumberFormat="1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wrapText="1"/>
    </xf>
    <xf numFmtId="0" fontId="25" fillId="40" borderId="10" xfId="0" applyFont="1" applyFill="1" applyBorder="1" applyAlignment="1">
      <alignment horizontal="center" vertical="center"/>
    </xf>
    <xf numFmtId="0" fontId="30" fillId="0" borderId="0" xfId="0" applyFont="1"/>
    <xf numFmtId="0" fontId="21" fillId="39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/>
    </xf>
    <xf numFmtId="0" fontId="21" fillId="41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10" fontId="21" fillId="39" borderId="10" xfId="0" applyNumberFormat="1" applyFont="1" applyFill="1" applyBorder="1" applyAlignment="1">
      <alignment horizontal="center" vertical="center"/>
    </xf>
    <xf numFmtId="1" fontId="21" fillId="39" borderId="10" xfId="0" applyNumberFormat="1" applyFont="1" applyFill="1" applyBorder="1" applyAlignment="1">
      <alignment horizontal="center" vertical="center"/>
    </xf>
    <xf numFmtId="1" fontId="21" fillId="34" borderId="10" xfId="0" applyNumberFormat="1" applyFont="1" applyFill="1" applyBorder="1" applyAlignment="1">
      <alignment horizontal="center" vertical="center"/>
    </xf>
    <xf numFmtId="10" fontId="21" fillId="41" borderId="10" xfId="0" applyNumberFormat="1" applyFont="1" applyFill="1" applyBorder="1" applyAlignment="1">
      <alignment horizontal="center" vertical="center"/>
    </xf>
    <xf numFmtId="1" fontId="21" fillId="41" borderId="10" xfId="0" applyNumberFormat="1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/>
    </xf>
    <xf numFmtId="0" fontId="21" fillId="38" borderId="13" xfId="0" applyFont="1" applyFill="1" applyBorder="1" applyAlignment="1">
      <alignment horizontal="center" vertical="center"/>
    </xf>
    <xf numFmtId="0" fontId="25" fillId="40" borderId="11" xfId="0" applyFont="1" applyFill="1" applyBorder="1" applyAlignment="1">
      <alignment horizontal="center" vertical="center" wrapText="1"/>
    </xf>
    <xf numFmtId="0" fontId="25" fillId="40" borderId="13" xfId="0" applyFont="1" applyFill="1" applyBorder="1" applyAlignment="1">
      <alignment horizontal="center" vertical="center" wrapText="1"/>
    </xf>
    <xf numFmtId="0" fontId="16" fillId="40" borderId="11" xfId="0" applyFont="1" applyFill="1" applyBorder="1" applyAlignment="1">
      <alignment horizontal="center" vertical="center" wrapText="1"/>
    </xf>
    <xf numFmtId="0" fontId="16" fillId="40" borderId="13" xfId="0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9" fillId="38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 wrapText="1"/>
    </xf>
    <xf numFmtId="2" fontId="21" fillId="36" borderId="10" xfId="0" applyNumberFormat="1" applyFont="1" applyFill="1" applyBorder="1" applyAlignment="1">
      <alignment horizontal="center" vertical="center" wrapText="1"/>
    </xf>
    <xf numFmtId="0" fontId="28" fillId="38" borderId="10" xfId="0" applyFont="1" applyFill="1" applyBorder="1" applyAlignment="1">
      <alignment horizontal="center" vertical="center"/>
    </xf>
    <xf numFmtId="0" fontId="28" fillId="38" borderId="10" xfId="0" applyFont="1" applyFill="1" applyBorder="1" applyAlignment="1">
      <alignment horizontal="center" vertical="center"/>
    </xf>
    <xf numFmtId="0" fontId="22" fillId="38" borderId="10" xfId="0" applyFont="1" applyFill="1" applyBorder="1" applyAlignment="1">
      <alignment horizontal="center" vertical="center"/>
    </xf>
    <xf numFmtId="2" fontId="23" fillId="36" borderId="10" xfId="0" applyNumberFormat="1" applyFont="1" applyFill="1" applyBorder="1" applyAlignment="1">
      <alignment horizontal="center" vertical="center" wrapText="1"/>
    </xf>
    <xf numFmtId="0" fontId="23" fillId="36" borderId="10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 customBuiltin="1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00"/>
      <color rgb="FFFF99CC"/>
      <color rgb="FFFF9966"/>
      <color rgb="FFFF9999"/>
      <color rgb="FFFFCCCC"/>
      <color rgb="FF00CC00"/>
      <color rgb="FFFF9900"/>
      <color rgb="FFFFCCFF"/>
      <color rgb="FFFF714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topLeftCell="A109" zoomScale="90" zoomScaleNormal="90" workbookViewId="0">
      <selection activeCell="C122" sqref="C122"/>
    </sheetView>
  </sheetViews>
  <sheetFormatPr baseColWidth="10" defaultRowHeight="15" x14ac:dyDescent="0.25"/>
  <cols>
    <col min="1" max="1" width="18.85546875" style="1" customWidth="1"/>
    <col min="2" max="2" width="70.7109375" style="28" customWidth="1"/>
    <col min="3" max="3" width="14.5703125" style="1" customWidth="1"/>
    <col min="4" max="6" width="15.85546875" style="1" customWidth="1"/>
    <col min="7" max="7" width="12" style="34" customWidth="1"/>
    <col min="8" max="8" width="17.85546875" customWidth="1"/>
    <col min="9" max="9" width="24.28515625" customWidth="1"/>
    <col min="10" max="10" width="12.7109375" customWidth="1"/>
  </cols>
  <sheetData>
    <row r="1" spans="1:12" ht="48" customHeight="1" x14ac:dyDescent="0.25">
      <c r="A1" s="64" t="s">
        <v>47</v>
      </c>
      <c r="B1" s="64"/>
      <c r="C1" s="64"/>
      <c r="D1" s="64"/>
      <c r="E1" s="64"/>
      <c r="F1" s="64"/>
    </row>
    <row r="2" spans="1:12" ht="24" customHeight="1" x14ac:dyDescent="0.25">
      <c r="A2" s="62" t="s">
        <v>8</v>
      </c>
      <c r="B2" s="63" t="s">
        <v>9</v>
      </c>
      <c r="C2" s="62" t="s">
        <v>10</v>
      </c>
      <c r="D2" s="62" t="s">
        <v>11</v>
      </c>
      <c r="E2" s="62"/>
      <c r="F2" s="62"/>
      <c r="H2" s="54" t="s">
        <v>222</v>
      </c>
      <c r="I2" s="54"/>
      <c r="J2" s="54"/>
    </row>
    <row r="3" spans="1:12" ht="51" customHeight="1" x14ac:dyDescent="0.25">
      <c r="A3" s="62"/>
      <c r="B3" s="63"/>
      <c r="C3" s="62"/>
      <c r="D3" s="41" t="s">
        <v>203</v>
      </c>
      <c r="E3" s="41" t="s">
        <v>204</v>
      </c>
      <c r="F3" s="41" t="s">
        <v>205</v>
      </c>
      <c r="H3" s="54"/>
      <c r="I3" s="54"/>
      <c r="J3" s="54"/>
    </row>
    <row r="4" spans="1:12" ht="30" customHeight="1" x14ac:dyDescent="0.25">
      <c r="A4" s="65" t="s">
        <v>12</v>
      </c>
      <c r="B4" s="65"/>
      <c r="C4" s="65"/>
      <c r="D4" s="74">
        <f>(D5+D18)/2</f>
        <v>5.5</v>
      </c>
      <c r="E4" s="73">
        <f t="shared" ref="E4:F4" si="0">(E5+E18)/2</f>
        <v>2.4970833333333338</v>
      </c>
      <c r="F4" s="74">
        <f t="shared" si="0"/>
        <v>0.75</v>
      </c>
      <c r="H4" s="39" t="s">
        <v>11</v>
      </c>
      <c r="I4" s="39" t="s">
        <v>48</v>
      </c>
      <c r="J4" s="39" t="s">
        <v>49</v>
      </c>
    </row>
    <row r="5" spans="1:12" ht="24" customHeight="1" x14ac:dyDescent="0.25">
      <c r="A5" s="61" t="s">
        <v>13</v>
      </c>
      <c r="B5" s="61"/>
      <c r="C5" s="61"/>
      <c r="D5" s="3">
        <f>AVERAGE(D6:D17)</f>
        <v>11</v>
      </c>
      <c r="E5" s="4">
        <f>AVERAGE(E6:E17)</f>
        <v>4.9941666666666675</v>
      </c>
      <c r="F5" s="4">
        <f>AVERAGE(F6:F17)</f>
        <v>1.5</v>
      </c>
      <c r="H5" s="44" t="s">
        <v>38</v>
      </c>
      <c r="I5" s="48" t="s">
        <v>218</v>
      </c>
      <c r="J5" s="49">
        <v>29</v>
      </c>
    </row>
    <row r="6" spans="1:12" s="7" customFormat="1" ht="47.25" customHeight="1" x14ac:dyDescent="0.25">
      <c r="A6" s="15">
        <v>2020520010075</v>
      </c>
      <c r="B6" s="16" t="s">
        <v>51</v>
      </c>
      <c r="C6" s="17" t="s">
        <v>1</v>
      </c>
      <c r="D6" s="17">
        <v>0</v>
      </c>
      <c r="E6" s="17">
        <v>0</v>
      </c>
      <c r="F6" s="19">
        <v>0</v>
      </c>
      <c r="G6" s="35">
        <v>1</v>
      </c>
      <c r="H6" s="45" t="s">
        <v>39</v>
      </c>
      <c r="I6" s="45" t="s">
        <v>42</v>
      </c>
      <c r="J6" s="50">
        <v>9</v>
      </c>
    </row>
    <row r="7" spans="1:12" s="7" customFormat="1" ht="47.25" customHeight="1" x14ac:dyDescent="0.25">
      <c r="A7" s="20">
        <v>2021520010129</v>
      </c>
      <c r="B7" s="21" t="s">
        <v>52</v>
      </c>
      <c r="C7" s="17" t="s">
        <v>1</v>
      </c>
      <c r="D7" s="17">
        <v>0</v>
      </c>
      <c r="E7" s="17">
        <v>0.93</v>
      </c>
      <c r="F7" s="19">
        <v>0</v>
      </c>
      <c r="G7" s="35">
        <v>1</v>
      </c>
      <c r="H7" s="46" t="s">
        <v>40</v>
      </c>
      <c r="I7" s="51" t="s">
        <v>43</v>
      </c>
      <c r="J7" s="52">
        <v>12</v>
      </c>
    </row>
    <row r="8" spans="1:12" s="7" customFormat="1" ht="54.75" customHeight="1" x14ac:dyDescent="0.25">
      <c r="A8" s="20">
        <v>2021520010136</v>
      </c>
      <c r="B8" s="21" t="s">
        <v>53</v>
      </c>
      <c r="C8" s="17" t="s">
        <v>1</v>
      </c>
      <c r="D8" s="17">
        <v>18</v>
      </c>
      <c r="E8" s="17">
        <v>18.68</v>
      </c>
      <c r="F8" s="19">
        <v>0</v>
      </c>
      <c r="G8" s="35">
        <v>1</v>
      </c>
      <c r="H8" s="47" t="s">
        <v>41</v>
      </c>
      <c r="I8" s="47" t="s">
        <v>44</v>
      </c>
      <c r="J8" s="53">
        <v>102</v>
      </c>
    </row>
    <row r="9" spans="1:12" s="7" customFormat="1" ht="47.25" customHeight="1" x14ac:dyDescent="0.25">
      <c r="A9" s="20">
        <v>2021520010140</v>
      </c>
      <c r="B9" s="21" t="s">
        <v>54</v>
      </c>
      <c r="C9" s="17" t="s">
        <v>1</v>
      </c>
      <c r="D9" s="17">
        <v>0</v>
      </c>
      <c r="E9" s="17">
        <v>0</v>
      </c>
      <c r="F9" s="19">
        <v>0</v>
      </c>
      <c r="G9" s="35">
        <v>1</v>
      </c>
      <c r="H9" s="55" t="s">
        <v>50</v>
      </c>
      <c r="I9" s="56"/>
      <c r="J9" s="40">
        <f>SUM(J5:J8)</f>
        <v>152</v>
      </c>
    </row>
    <row r="10" spans="1:12" s="7" customFormat="1" ht="44.25" customHeight="1" x14ac:dyDescent="0.25">
      <c r="A10" s="23">
        <v>2021520010148</v>
      </c>
      <c r="B10" s="21" t="s">
        <v>55</v>
      </c>
      <c r="C10" s="17" t="s">
        <v>1</v>
      </c>
      <c r="D10" s="17">
        <v>0</v>
      </c>
      <c r="E10" s="17">
        <v>0</v>
      </c>
      <c r="F10" s="19">
        <v>0</v>
      </c>
      <c r="G10" s="35">
        <v>1</v>
      </c>
    </row>
    <row r="11" spans="1:12" s="7" customFormat="1" ht="47.25" customHeight="1" x14ac:dyDescent="0.25">
      <c r="A11" s="20">
        <v>2021520010149</v>
      </c>
      <c r="B11" s="21" t="s">
        <v>56</v>
      </c>
      <c r="C11" s="17" t="s">
        <v>1</v>
      </c>
      <c r="D11" s="17">
        <v>1</v>
      </c>
      <c r="E11" s="17">
        <v>18.18</v>
      </c>
      <c r="F11" s="19">
        <v>0</v>
      </c>
      <c r="G11" s="35">
        <v>1</v>
      </c>
    </row>
    <row r="12" spans="1:12" s="7" customFormat="1" ht="47.25" customHeight="1" x14ac:dyDescent="0.25">
      <c r="A12" s="20">
        <v>2021520010157</v>
      </c>
      <c r="B12" s="21" t="s">
        <v>57</v>
      </c>
      <c r="C12" s="17" t="s">
        <v>1</v>
      </c>
      <c r="D12" s="17">
        <v>4</v>
      </c>
      <c r="E12" s="17">
        <v>2.88</v>
      </c>
      <c r="F12" s="19">
        <v>2</v>
      </c>
      <c r="G12" s="35">
        <v>1</v>
      </c>
      <c r="H12" s="24"/>
      <c r="I12" s="24"/>
      <c r="J12" s="24"/>
      <c r="K12" s="24"/>
      <c r="L12" s="24"/>
    </row>
    <row r="13" spans="1:12" s="7" customFormat="1" ht="47.25" customHeight="1" x14ac:dyDescent="0.25">
      <c r="A13" s="20">
        <v>2021520010164</v>
      </c>
      <c r="B13" s="21" t="s">
        <v>58</v>
      </c>
      <c r="C13" s="17" t="s">
        <v>1</v>
      </c>
      <c r="D13" s="17">
        <v>0</v>
      </c>
      <c r="E13" s="17">
        <v>16.670000000000002</v>
      </c>
      <c r="F13" s="19">
        <v>0</v>
      </c>
      <c r="G13" s="35">
        <v>1</v>
      </c>
      <c r="H13" s="24"/>
      <c r="I13" s="24"/>
      <c r="J13" s="24"/>
      <c r="K13" s="24"/>
      <c r="L13" s="24"/>
    </row>
    <row r="14" spans="1:12" s="7" customFormat="1" ht="47.25" customHeight="1" x14ac:dyDescent="0.25">
      <c r="A14" s="31">
        <v>2021520010171</v>
      </c>
      <c r="B14" s="13" t="s">
        <v>59</v>
      </c>
      <c r="C14" s="6" t="s">
        <v>1</v>
      </c>
      <c r="D14" s="6">
        <v>0</v>
      </c>
      <c r="E14" s="6">
        <v>0</v>
      </c>
      <c r="F14" s="2">
        <v>0</v>
      </c>
      <c r="G14" s="35">
        <v>1</v>
      </c>
      <c r="H14" s="24"/>
      <c r="I14" s="24"/>
      <c r="J14" s="24"/>
      <c r="K14" s="24"/>
      <c r="L14" s="24"/>
    </row>
    <row r="15" spans="1:12" s="7" customFormat="1" ht="47.25" customHeight="1" x14ac:dyDescent="0.25">
      <c r="A15" s="31">
        <v>2021520010201</v>
      </c>
      <c r="B15" s="13" t="s">
        <v>60</v>
      </c>
      <c r="C15" s="6" t="s">
        <v>1</v>
      </c>
      <c r="D15" s="6">
        <v>0</v>
      </c>
      <c r="E15" s="6">
        <v>0</v>
      </c>
      <c r="F15" s="2">
        <v>0</v>
      </c>
      <c r="G15" s="35">
        <v>1</v>
      </c>
      <c r="H15" s="24"/>
      <c r="I15" s="24"/>
      <c r="J15" s="24"/>
      <c r="K15" s="24"/>
      <c r="L15" s="24"/>
    </row>
    <row r="16" spans="1:12" s="7" customFormat="1" ht="47.25" customHeight="1" x14ac:dyDescent="0.25">
      <c r="A16" s="20">
        <v>2021520010224</v>
      </c>
      <c r="B16" s="13" t="s">
        <v>61</v>
      </c>
      <c r="C16" s="17" t="s">
        <v>1</v>
      </c>
      <c r="D16" s="17">
        <v>9</v>
      </c>
      <c r="E16" s="17">
        <v>1.02</v>
      </c>
      <c r="F16" s="22">
        <v>16</v>
      </c>
      <c r="G16" s="35">
        <v>1</v>
      </c>
      <c r="H16" s="24"/>
      <c r="I16" s="24"/>
      <c r="J16" s="24"/>
      <c r="K16" s="24"/>
      <c r="L16" s="24"/>
    </row>
    <row r="17" spans="1:12" s="7" customFormat="1" ht="47.25" customHeight="1" x14ac:dyDescent="0.25">
      <c r="A17" s="32">
        <v>2022520010003</v>
      </c>
      <c r="B17" s="13" t="s">
        <v>62</v>
      </c>
      <c r="C17" s="6" t="s">
        <v>1</v>
      </c>
      <c r="D17" s="6">
        <v>100</v>
      </c>
      <c r="E17" s="6">
        <v>1.57</v>
      </c>
      <c r="F17" s="2">
        <v>0</v>
      </c>
      <c r="G17" s="35">
        <v>1</v>
      </c>
      <c r="H17" s="24"/>
      <c r="I17" s="24"/>
      <c r="J17" s="24"/>
      <c r="K17" s="24"/>
      <c r="L17" s="24"/>
    </row>
    <row r="18" spans="1:12" ht="24" customHeight="1" x14ac:dyDescent="0.25">
      <c r="A18" s="70" t="s">
        <v>4</v>
      </c>
      <c r="B18" s="70"/>
      <c r="C18" s="70"/>
      <c r="D18" s="71">
        <f>D19</f>
        <v>0</v>
      </c>
      <c r="E18" s="71">
        <f>E19</f>
        <v>0</v>
      </c>
      <c r="F18" s="71">
        <f>F19</f>
        <v>0</v>
      </c>
    </row>
    <row r="19" spans="1:12" s="24" customFormat="1" ht="51" customHeight="1" x14ac:dyDescent="0.25">
      <c r="A19" s="32">
        <v>2021520010242</v>
      </c>
      <c r="B19" s="13" t="s">
        <v>63</v>
      </c>
      <c r="C19" s="6" t="s">
        <v>1</v>
      </c>
      <c r="D19" s="6">
        <v>0</v>
      </c>
      <c r="E19" s="6">
        <v>0</v>
      </c>
      <c r="F19" s="2">
        <v>0</v>
      </c>
      <c r="G19" s="35">
        <v>1</v>
      </c>
    </row>
    <row r="20" spans="1:12" ht="30" customHeight="1" x14ac:dyDescent="0.25">
      <c r="A20" s="65" t="s">
        <v>14</v>
      </c>
      <c r="B20" s="65"/>
      <c r="C20" s="65"/>
      <c r="D20" s="68" t="s">
        <v>203</v>
      </c>
      <c r="E20" s="68" t="s">
        <v>204</v>
      </c>
      <c r="F20" s="68" t="s">
        <v>205</v>
      </c>
    </row>
    <row r="21" spans="1:12" ht="30" customHeight="1" x14ac:dyDescent="0.25">
      <c r="A21" s="65"/>
      <c r="B21" s="65"/>
      <c r="C21" s="65"/>
      <c r="D21" s="73">
        <f>(D22+D25+D28+D32+D38+D40)/6</f>
        <v>7.9333333333333336</v>
      </c>
      <c r="E21" s="73">
        <f t="shared" ref="E21:F21" si="1">(E22+E25+E28+E32+E38+E40)/6</f>
        <v>4.2619444444444445</v>
      </c>
      <c r="F21" s="73">
        <f t="shared" si="1"/>
        <v>13.944444444444445</v>
      </c>
    </row>
    <row r="22" spans="1:12" ht="24" customHeight="1" x14ac:dyDescent="0.25">
      <c r="A22" s="61" t="s">
        <v>5</v>
      </c>
      <c r="B22" s="61"/>
      <c r="C22" s="61"/>
      <c r="D22" s="3">
        <f>+AVERAGE(D23:D24)</f>
        <v>0</v>
      </c>
      <c r="E22" s="3">
        <f t="shared" ref="E22:F22" si="2">+AVERAGE(E23:E24)</f>
        <v>0</v>
      </c>
      <c r="F22" s="3">
        <f t="shared" si="2"/>
        <v>0</v>
      </c>
    </row>
    <row r="23" spans="1:12" ht="48" customHeight="1" x14ac:dyDescent="0.25">
      <c r="A23" s="25">
        <v>2021520010042</v>
      </c>
      <c r="B23" s="14" t="s">
        <v>64</v>
      </c>
      <c r="C23" s="6" t="s">
        <v>1</v>
      </c>
      <c r="D23" s="6">
        <v>0</v>
      </c>
      <c r="E23" s="6">
        <v>0</v>
      </c>
      <c r="F23" s="2">
        <v>0</v>
      </c>
      <c r="G23" s="35">
        <v>1</v>
      </c>
    </row>
    <row r="24" spans="1:12" ht="48" customHeight="1" x14ac:dyDescent="0.25">
      <c r="A24" s="20">
        <v>2021520010179</v>
      </c>
      <c r="B24" s="21" t="s">
        <v>65</v>
      </c>
      <c r="C24" s="17" t="s">
        <v>1</v>
      </c>
      <c r="D24" s="17">
        <v>0</v>
      </c>
      <c r="E24" s="17">
        <v>0</v>
      </c>
      <c r="F24" s="19">
        <v>0</v>
      </c>
      <c r="G24" s="35">
        <v>1</v>
      </c>
    </row>
    <row r="25" spans="1:12" ht="24" customHeight="1" x14ac:dyDescent="0.25">
      <c r="A25" s="61" t="s">
        <v>206</v>
      </c>
      <c r="B25" s="61"/>
      <c r="C25" s="61"/>
      <c r="D25" s="3">
        <f>AVERAGE(D26:D27)</f>
        <v>0</v>
      </c>
      <c r="E25" s="3">
        <f>AVERAGE(E26:E27)</f>
        <v>4.5750000000000002</v>
      </c>
      <c r="F25" s="3">
        <f>AVERAGE(F26:F27)</f>
        <v>0</v>
      </c>
    </row>
    <row r="26" spans="1:12" ht="48" customHeight="1" x14ac:dyDescent="0.25">
      <c r="A26" s="15">
        <v>2021520010056</v>
      </c>
      <c r="B26" s="16" t="s">
        <v>66</v>
      </c>
      <c r="C26" s="17" t="s">
        <v>1</v>
      </c>
      <c r="D26" s="17">
        <v>0</v>
      </c>
      <c r="E26" s="17">
        <v>0</v>
      </c>
      <c r="F26" s="19">
        <v>0</v>
      </c>
      <c r="G26" s="35">
        <v>1</v>
      </c>
    </row>
    <row r="27" spans="1:12" ht="48" customHeight="1" x14ac:dyDescent="0.25">
      <c r="A27" s="20">
        <v>2021520010232</v>
      </c>
      <c r="B27" s="21" t="s">
        <v>67</v>
      </c>
      <c r="C27" s="17" t="s">
        <v>1</v>
      </c>
      <c r="D27" s="17">
        <v>0</v>
      </c>
      <c r="E27" s="17">
        <v>9.15</v>
      </c>
      <c r="F27" s="19">
        <v>0</v>
      </c>
      <c r="G27" s="35">
        <v>1</v>
      </c>
    </row>
    <row r="28" spans="1:12" ht="24" customHeight="1" x14ac:dyDescent="0.25">
      <c r="A28" s="72" t="s">
        <v>15</v>
      </c>
      <c r="B28" s="72"/>
      <c r="C28" s="72"/>
      <c r="D28" s="4">
        <f>AVERAGE(D29:D31)</f>
        <v>21</v>
      </c>
      <c r="E28" s="4">
        <f>AVERAGE(E29:E31)</f>
        <v>4.5666666666666664</v>
      </c>
      <c r="F28" s="4">
        <f>AVERAGE(F29:F31)</f>
        <v>10.666666666666666</v>
      </c>
    </row>
    <row r="29" spans="1:12" s="7" customFormat="1" ht="48" customHeight="1" x14ac:dyDescent="0.25">
      <c r="A29" s="33">
        <v>2020520010088</v>
      </c>
      <c r="B29" s="14" t="s">
        <v>202</v>
      </c>
      <c r="C29" s="12" t="s">
        <v>0</v>
      </c>
      <c r="D29" s="6">
        <v>0</v>
      </c>
      <c r="E29" s="6">
        <v>0</v>
      </c>
      <c r="F29" s="2">
        <v>0</v>
      </c>
      <c r="G29" s="35">
        <v>1</v>
      </c>
    </row>
    <row r="30" spans="1:12" s="7" customFormat="1" ht="48" customHeight="1" x14ac:dyDescent="0.25">
      <c r="A30" s="23">
        <v>2021520010133</v>
      </c>
      <c r="B30" s="21" t="s">
        <v>68</v>
      </c>
      <c r="C30" s="17" t="s">
        <v>1</v>
      </c>
      <c r="D30" s="17">
        <v>63</v>
      </c>
      <c r="E30" s="17">
        <v>5.0599999999999996</v>
      </c>
      <c r="F30" s="18">
        <v>32</v>
      </c>
      <c r="G30" s="35">
        <v>1</v>
      </c>
    </row>
    <row r="31" spans="1:12" s="7" customFormat="1" ht="42" customHeight="1" x14ac:dyDescent="0.25">
      <c r="A31" s="20">
        <v>2021520010155</v>
      </c>
      <c r="B31" s="21" t="s">
        <v>69</v>
      </c>
      <c r="C31" s="17" t="s">
        <v>1</v>
      </c>
      <c r="D31" s="17">
        <v>0</v>
      </c>
      <c r="E31" s="17">
        <v>8.64</v>
      </c>
      <c r="F31" s="19">
        <v>0</v>
      </c>
      <c r="G31" s="35">
        <v>1</v>
      </c>
    </row>
    <row r="32" spans="1:12" ht="24" customHeight="1" x14ac:dyDescent="0.25">
      <c r="A32" s="61" t="s">
        <v>207</v>
      </c>
      <c r="B32" s="61"/>
      <c r="C32" s="61"/>
      <c r="D32" s="4">
        <f>AVERAGE(D33:D37)</f>
        <v>6</v>
      </c>
      <c r="E32" s="4">
        <f>AVERAGE(E33:E37)</f>
        <v>8.24</v>
      </c>
      <c r="F32" s="4">
        <f>AVERAGE(F33:F37)</f>
        <v>0</v>
      </c>
    </row>
    <row r="33" spans="1:7" s="7" customFormat="1" ht="48" customHeight="1" x14ac:dyDescent="0.25">
      <c r="A33" s="20">
        <v>2021520010093</v>
      </c>
      <c r="B33" s="21" t="s">
        <v>70</v>
      </c>
      <c r="C33" s="17" t="s">
        <v>1</v>
      </c>
      <c r="D33" s="17">
        <v>20</v>
      </c>
      <c r="E33" s="17">
        <v>6.32</v>
      </c>
      <c r="F33" s="19">
        <v>0</v>
      </c>
      <c r="G33" s="35">
        <v>1</v>
      </c>
    </row>
    <row r="34" spans="1:7" s="7" customFormat="1" ht="48" customHeight="1" x14ac:dyDescent="0.25">
      <c r="A34" s="23">
        <v>2021520010096</v>
      </c>
      <c r="B34" s="21" t="s">
        <v>71</v>
      </c>
      <c r="C34" s="17" t="s">
        <v>1</v>
      </c>
      <c r="D34" s="17">
        <v>0</v>
      </c>
      <c r="E34" s="17">
        <v>15.92</v>
      </c>
      <c r="F34" s="19">
        <v>0</v>
      </c>
      <c r="G34" s="35">
        <v>1</v>
      </c>
    </row>
    <row r="35" spans="1:7" s="7" customFormat="1" ht="48" customHeight="1" x14ac:dyDescent="0.25">
      <c r="A35" s="20">
        <v>2021520010098</v>
      </c>
      <c r="B35" s="21" t="s">
        <v>72</v>
      </c>
      <c r="C35" s="17" t="s">
        <v>1</v>
      </c>
      <c r="D35" s="17">
        <v>10</v>
      </c>
      <c r="E35" s="17">
        <v>7.04</v>
      </c>
      <c r="F35" s="19">
        <v>0</v>
      </c>
      <c r="G35" s="35">
        <v>1</v>
      </c>
    </row>
    <row r="36" spans="1:7" s="7" customFormat="1" ht="48" customHeight="1" x14ac:dyDescent="0.25">
      <c r="A36" s="20">
        <v>2021520010099</v>
      </c>
      <c r="B36" s="21" t="s">
        <v>73</v>
      </c>
      <c r="C36" s="17" t="s">
        <v>1</v>
      </c>
      <c r="D36" s="17">
        <v>0</v>
      </c>
      <c r="E36" s="17">
        <v>7.84</v>
      </c>
      <c r="F36" s="19">
        <v>0</v>
      </c>
      <c r="G36" s="35">
        <v>1</v>
      </c>
    </row>
    <row r="37" spans="1:7" s="7" customFormat="1" ht="48" customHeight="1" x14ac:dyDescent="0.25">
      <c r="A37" s="20">
        <v>2021520010102</v>
      </c>
      <c r="B37" s="21" t="s">
        <v>74</v>
      </c>
      <c r="C37" s="17" t="s">
        <v>1</v>
      </c>
      <c r="D37" s="17">
        <v>0</v>
      </c>
      <c r="E37" s="17">
        <v>4.08</v>
      </c>
      <c r="F37" s="19">
        <v>0</v>
      </c>
      <c r="G37" s="35">
        <v>1</v>
      </c>
    </row>
    <row r="38" spans="1:7" ht="24" customHeight="1" x14ac:dyDescent="0.25">
      <c r="A38" s="61" t="s">
        <v>208</v>
      </c>
      <c r="B38" s="61"/>
      <c r="C38" s="61"/>
      <c r="D38" s="3">
        <f>D39</f>
        <v>20.6</v>
      </c>
      <c r="E38" s="3">
        <f>E39</f>
        <v>8.19</v>
      </c>
      <c r="F38" s="3">
        <f>F39</f>
        <v>73</v>
      </c>
    </row>
    <row r="39" spans="1:7" s="7" customFormat="1" ht="48" customHeight="1" x14ac:dyDescent="0.25">
      <c r="A39" s="23">
        <v>2021520010170</v>
      </c>
      <c r="B39" s="21" t="s">
        <v>75</v>
      </c>
      <c r="C39" s="17" t="s">
        <v>1</v>
      </c>
      <c r="D39" s="17">
        <v>20.6</v>
      </c>
      <c r="E39" s="17">
        <v>8.19</v>
      </c>
      <c r="F39" s="18">
        <v>73</v>
      </c>
      <c r="G39" s="35">
        <v>1</v>
      </c>
    </row>
    <row r="40" spans="1:7" ht="24" customHeight="1" x14ac:dyDescent="0.25">
      <c r="A40" s="61" t="s">
        <v>3</v>
      </c>
      <c r="B40" s="61"/>
      <c r="C40" s="61"/>
      <c r="D40" s="3">
        <f>D41</f>
        <v>0</v>
      </c>
      <c r="E40" s="3">
        <f>E41</f>
        <v>0</v>
      </c>
      <c r="F40" s="3">
        <f>F41</f>
        <v>0</v>
      </c>
    </row>
    <row r="41" spans="1:7" s="7" customFormat="1" ht="45" customHeight="1" x14ac:dyDescent="0.25">
      <c r="A41" s="20">
        <v>2021520010239</v>
      </c>
      <c r="B41" s="21" t="s">
        <v>77</v>
      </c>
      <c r="C41" s="17" t="s">
        <v>1</v>
      </c>
      <c r="D41" s="17">
        <v>0</v>
      </c>
      <c r="E41" s="17">
        <v>0</v>
      </c>
      <c r="F41" s="19">
        <v>0</v>
      </c>
      <c r="G41" s="35">
        <v>1</v>
      </c>
    </row>
    <row r="42" spans="1:7" ht="30" customHeight="1" x14ac:dyDescent="0.25">
      <c r="A42" s="65" t="s">
        <v>16</v>
      </c>
      <c r="B42" s="65"/>
      <c r="C42" s="65"/>
      <c r="D42" s="68" t="s">
        <v>203</v>
      </c>
      <c r="E42" s="68" t="s">
        <v>204</v>
      </c>
      <c r="F42" s="68" t="s">
        <v>205</v>
      </c>
    </row>
    <row r="43" spans="1:7" ht="30" customHeight="1" x14ac:dyDescent="0.25">
      <c r="A43" s="65"/>
      <c r="B43" s="65"/>
      <c r="C43" s="65"/>
      <c r="D43" s="69">
        <f>+(D44+D46+D48+D50+D54+D56+D58+D60+D62+D64+D67+D76+D87+D89+D108)/15</f>
        <v>22.131666666666668</v>
      </c>
      <c r="E43" s="69">
        <f t="shared" ref="E43:F43" si="3">+(E44+E46+E48+E50+E54+E56+E58+E60+E62+E64+E67+E76+E87+E89+E108)/15</f>
        <v>19.035545424836599</v>
      </c>
      <c r="F43" s="69">
        <f t="shared" si="3"/>
        <v>20.290261437908498</v>
      </c>
    </row>
    <row r="44" spans="1:7" ht="24" customHeight="1" x14ac:dyDescent="0.25">
      <c r="A44" s="66" t="s">
        <v>209</v>
      </c>
      <c r="B44" s="66"/>
      <c r="C44" s="66"/>
      <c r="D44" s="38">
        <f>D45</f>
        <v>8</v>
      </c>
      <c r="E44" s="38">
        <f t="shared" ref="E44:F44" si="4">E45</f>
        <v>21.24</v>
      </c>
      <c r="F44" s="38">
        <f t="shared" si="4"/>
        <v>54</v>
      </c>
    </row>
    <row r="45" spans="1:7" s="7" customFormat="1" ht="64.5" customHeight="1" x14ac:dyDescent="0.25">
      <c r="A45" s="20">
        <v>2021520010121</v>
      </c>
      <c r="B45" s="21" t="s">
        <v>78</v>
      </c>
      <c r="C45" s="17" t="s">
        <v>1</v>
      </c>
      <c r="D45" s="17">
        <v>8</v>
      </c>
      <c r="E45" s="17">
        <v>21.24</v>
      </c>
      <c r="F45" s="18">
        <v>54</v>
      </c>
      <c r="G45" s="35">
        <v>1</v>
      </c>
    </row>
    <row r="46" spans="1:7" ht="24" customHeight="1" x14ac:dyDescent="0.25">
      <c r="A46" s="61" t="s">
        <v>210</v>
      </c>
      <c r="B46" s="61"/>
      <c r="C46" s="61"/>
      <c r="D46" s="38">
        <f>D47</f>
        <v>54</v>
      </c>
      <c r="E46" s="38">
        <f t="shared" ref="E46:F46" si="5">E47</f>
        <v>25.02</v>
      </c>
      <c r="F46" s="38">
        <f t="shared" si="5"/>
        <v>54</v>
      </c>
    </row>
    <row r="47" spans="1:7" s="7" customFormat="1" ht="25.5" x14ac:dyDescent="0.25">
      <c r="A47" s="23">
        <v>2021520010223</v>
      </c>
      <c r="B47" s="21" t="s">
        <v>79</v>
      </c>
      <c r="C47" s="17" t="s">
        <v>1</v>
      </c>
      <c r="D47" s="17">
        <v>54</v>
      </c>
      <c r="E47" s="17">
        <v>25.02</v>
      </c>
      <c r="F47" s="18">
        <v>54</v>
      </c>
      <c r="G47" s="35">
        <v>1</v>
      </c>
    </row>
    <row r="48" spans="1:7" ht="24" customHeight="1" x14ac:dyDescent="0.25">
      <c r="A48" s="61" t="s">
        <v>211</v>
      </c>
      <c r="B48" s="61"/>
      <c r="C48" s="61"/>
      <c r="D48" s="38">
        <f>D49</f>
        <v>1.2</v>
      </c>
      <c r="E48" s="38">
        <f>E49</f>
        <v>79.959999999999994</v>
      </c>
      <c r="F48" s="38">
        <f>F49</f>
        <v>0</v>
      </c>
    </row>
    <row r="49" spans="1:7" s="7" customFormat="1" ht="40.5" customHeight="1" x14ac:dyDescent="0.25">
      <c r="A49" s="23">
        <v>2021520010106</v>
      </c>
      <c r="B49" s="21" t="s">
        <v>80</v>
      </c>
      <c r="C49" s="17" t="s">
        <v>1</v>
      </c>
      <c r="D49" s="17">
        <v>1.2</v>
      </c>
      <c r="E49" s="17">
        <v>79.959999999999994</v>
      </c>
      <c r="F49" s="19">
        <v>0</v>
      </c>
      <c r="G49" s="35">
        <v>1</v>
      </c>
    </row>
    <row r="50" spans="1:7" ht="24" customHeight="1" x14ac:dyDescent="0.25">
      <c r="A50" s="61" t="s">
        <v>212</v>
      </c>
      <c r="B50" s="61"/>
      <c r="C50" s="61"/>
      <c r="D50" s="4">
        <f>AVERAGE(D51:D53)</f>
        <v>4</v>
      </c>
      <c r="E50" s="4">
        <f>AVERAGE(E51:E53)</f>
        <v>15.796666666666667</v>
      </c>
      <c r="F50" s="4">
        <f>AVERAGE(F51:F53)</f>
        <v>39.333333333333336</v>
      </c>
    </row>
    <row r="51" spans="1:7" s="7" customFormat="1" ht="50.25" customHeight="1" x14ac:dyDescent="0.25">
      <c r="A51" s="20">
        <v>2021520010233</v>
      </c>
      <c r="B51" s="21" t="s">
        <v>81</v>
      </c>
      <c r="C51" s="17" t="s">
        <v>1</v>
      </c>
      <c r="D51" s="17">
        <v>0</v>
      </c>
      <c r="E51" s="17">
        <v>17.2</v>
      </c>
      <c r="F51" s="18">
        <v>24</v>
      </c>
      <c r="G51" s="35">
        <v>1</v>
      </c>
    </row>
    <row r="52" spans="1:7" s="7" customFormat="1" ht="45.75" customHeight="1" x14ac:dyDescent="0.25">
      <c r="A52" s="20">
        <v>2021520010234</v>
      </c>
      <c r="B52" s="21" t="s">
        <v>82</v>
      </c>
      <c r="C52" s="17" t="s">
        <v>1</v>
      </c>
      <c r="D52" s="17">
        <v>12</v>
      </c>
      <c r="E52" s="17">
        <v>30.19</v>
      </c>
      <c r="F52" s="18">
        <v>94</v>
      </c>
      <c r="G52" s="35">
        <v>1</v>
      </c>
    </row>
    <row r="53" spans="1:7" s="7" customFormat="1" ht="50.25" customHeight="1" x14ac:dyDescent="0.25">
      <c r="A53" s="20">
        <v>2021520010235</v>
      </c>
      <c r="B53" s="21" t="s">
        <v>83</v>
      </c>
      <c r="C53" s="17" t="s">
        <v>1</v>
      </c>
      <c r="D53" s="17">
        <v>0</v>
      </c>
      <c r="E53" s="17">
        <v>0</v>
      </c>
      <c r="F53" s="19">
        <v>0</v>
      </c>
      <c r="G53" s="35">
        <v>1</v>
      </c>
    </row>
    <row r="54" spans="1:7" ht="24" customHeight="1" x14ac:dyDescent="0.25">
      <c r="A54" s="61" t="s">
        <v>213</v>
      </c>
      <c r="B54" s="61"/>
      <c r="C54" s="61"/>
      <c r="D54" s="3">
        <f>D55</f>
        <v>20</v>
      </c>
      <c r="E54" s="3">
        <f t="shared" ref="E54:F54" si="6">E55</f>
        <v>46.93</v>
      </c>
      <c r="F54" s="3">
        <f t="shared" si="6"/>
        <v>70</v>
      </c>
    </row>
    <row r="55" spans="1:7" s="7" customFormat="1" ht="42" customHeight="1" x14ac:dyDescent="0.25">
      <c r="A55" s="20">
        <v>2021520010238</v>
      </c>
      <c r="B55" s="21" t="s">
        <v>84</v>
      </c>
      <c r="C55" s="17" t="s">
        <v>1</v>
      </c>
      <c r="D55" s="17">
        <v>20</v>
      </c>
      <c r="E55" s="17">
        <v>46.93</v>
      </c>
      <c r="F55" s="18">
        <v>70</v>
      </c>
      <c r="G55" s="35">
        <v>1</v>
      </c>
    </row>
    <row r="56" spans="1:7" ht="24" customHeight="1" x14ac:dyDescent="0.25">
      <c r="A56" s="61" t="s">
        <v>17</v>
      </c>
      <c r="B56" s="61"/>
      <c r="C56" s="61"/>
      <c r="D56" s="3">
        <f>D57</f>
        <v>5</v>
      </c>
      <c r="E56" s="3">
        <f t="shared" ref="E56:F56" si="7">E57</f>
        <v>8.43</v>
      </c>
      <c r="F56" s="3">
        <f t="shared" si="7"/>
        <v>0</v>
      </c>
    </row>
    <row r="57" spans="1:7" s="7" customFormat="1" ht="42" customHeight="1" x14ac:dyDescent="0.25">
      <c r="A57" s="20">
        <v>2021520010104</v>
      </c>
      <c r="B57" s="21" t="s">
        <v>85</v>
      </c>
      <c r="C57" s="17" t="s">
        <v>1</v>
      </c>
      <c r="D57" s="17">
        <v>5</v>
      </c>
      <c r="E57" s="17">
        <v>8.43</v>
      </c>
      <c r="F57" s="19">
        <v>0</v>
      </c>
      <c r="G57" s="35">
        <v>1</v>
      </c>
    </row>
    <row r="58" spans="1:7" ht="24" customHeight="1" x14ac:dyDescent="0.25">
      <c r="A58" s="61" t="s">
        <v>214</v>
      </c>
      <c r="B58" s="61"/>
      <c r="C58" s="61"/>
      <c r="D58" s="3">
        <f>D59</f>
        <v>0</v>
      </c>
      <c r="E58" s="3">
        <f t="shared" ref="E58:F58" si="8">E59</f>
        <v>0</v>
      </c>
      <c r="F58" s="3">
        <f t="shared" si="8"/>
        <v>0</v>
      </c>
    </row>
    <row r="59" spans="1:7" s="7" customFormat="1" ht="40.5" customHeight="1" x14ac:dyDescent="0.25">
      <c r="A59" s="31">
        <v>2021520010240</v>
      </c>
      <c r="B59" s="13" t="s">
        <v>86</v>
      </c>
      <c r="C59" s="6" t="s">
        <v>1</v>
      </c>
      <c r="D59" s="6">
        <v>0</v>
      </c>
      <c r="E59" s="6">
        <v>0</v>
      </c>
      <c r="F59" s="2">
        <v>0</v>
      </c>
      <c r="G59" s="35">
        <v>1</v>
      </c>
    </row>
    <row r="60" spans="1:7" ht="24" customHeight="1" x14ac:dyDescent="0.25">
      <c r="A60" s="61" t="s">
        <v>45</v>
      </c>
      <c r="B60" s="61"/>
      <c r="C60" s="61"/>
      <c r="D60" s="3">
        <f>D61</f>
        <v>100</v>
      </c>
      <c r="E60" s="3">
        <f t="shared" ref="E60:F60" si="9">E61</f>
        <v>12.24</v>
      </c>
      <c r="F60" s="3">
        <f t="shared" si="9"/>
        <v>5</v>
      </c>
    </row>
    <row r="61" spans="1:7" s="7" customFormat="1" ht="37.5" customHeight="1" x14ac:dyDescent="0.25">
      <c r="A61" s="20">
        <v>2021520010218</v>
      </c>
      <c r="B61" s="21" t="s">
        <v>87</v>
      </c>
      <c r="C61" s="17" t="s">
        <v>1</v>
      </c>
      <c r="D61" s="17">
        <v>100</v>
      </c>
      <c r="E61" s="17">
        <v>12.24</v>
      </c>
      <c r="F61" s="27">
        <v>5</v>
      </c>
      <c r="G61" s="35">
        <v>1</v>
      </c>
    </row>
    <row r="62" spans="1:7" ht="24" customHeight="1" x14ac:dyDescent="0.25">
      <c r="A62" s="61" t="s">
        <v>215</v>
      </c>
      <c r="B62" s="61"/>
      <c r="C62" s="61"/>
      <c r="D62" s="3">
        <f>D63</f>
        <v>0</v>
      </c>
      <c r="E62" s="3">
        <f t="shared" ref="E62:F62" si="10">E63</f>
        <v>11.91</v>
      </c>
      <c r="F62" s="3">
        <f t="shared" si="10"/>
        <v>5</v>
      </c>
    </row>
    <row r="63" spans="1:7" s="7" customFormat="1" ht="36" customHeight="1" x14ac:dyDescent="0.25">
      <c r="A63" s="20">
        <v>2021520010126</v>
      </c>
      <c r="B63" s="21" t="s">
        <v>88</v>
      </c>
      <c r="C63" s="17" t="s">
        <v>1</v>
      </c>
      <c r="D63" s="17">
        <v>0</v>
      </c>
      <c r="E63" s="17">
        <v>11.91</v>
      </c>
      <c r="F63" s="27">
        <v>5</v>
      </c>
      <c r="G63" s="35">
        <v>1</v>
      </c>
    </row>
    <row r="64" spans="1:7" ht="24" customHeight="1" x14ac:dyDescent="0.25">
      <c r="A64" s="61" t="s">
        <v>18</v>
      </c>
      <c r="B64" s="61"/>
      <c r="C64" s="61"/>
      <c r="D64" s="3">
        <f>AVERAGE(D65:D66)</f>
        <v>25</v>
      </c>
      <c r="E64" s="3">
        <f t="shared" ref="E64:F64" si="11">AVERAGE(E65:E66)</f>
        <v>11.82</v>
      </c>
      <c r="F64" s="3">
        <f t="shared" si="11"/>
        <v>19</v>
      </c>
    </row>
    <row r="65" spans="1:7" s="7" customFormat="1" ht="47.25" customHeight="1" x14ac:dyDescent="0.25">
      <c r="A65" s="23">
        <v>2021520010109</v>
      </c>
      <c r="B65" s="21" t="s">
        <v>89</v>
      </c>
      <c r="C65" s="17" t="s">
        <v>1</v>
      </c>
      <c r="D65" s="17">
        <v>25</v>
      </c>
      <c r="E65" s="17">
        <v>11.5</v>
      </c>
      <c r="F65" s="27">
        <v>12</v>
      </c>
      <c r="G65" s="35">
        <v>1</v>
      </c>
    </row>
    <row r="66" spans="1:7" s="7" customFormat="1" ht="47.25" customHeight="1" x14ac:dyDescent="0.25">
      <c r="A66" s="23">
        <v>2021520010210</v>
      </c>
      <c r="B66" s="21" t="s">
        <v>90</v>
      </c>
      <c r="C66" s="17" t="s">
        <v>1</v>
      </c>
      <c r="D66" s="17">
        <v>25</v>
      </c>
      <c r="E66" s="17">
        <v>12.14</v>
      </c>
      <c r="F66" s="18">
        <v>26</v>
      </c>
      <c r="G66" s="35">
        <v>1</v>
      </c>
    </row>
    <row r="67" spans="1:7" s="7" customFormat="1" ht="24" customHeight="1" x14ac:dyDescent="0.25">
      <c r="A67" s="61" t="s">
        <v>19</v>
      </c>
      <c r="B67" s="61"/>
      <c r="C67" s="61"/>
      <c r="D67" s="4">
        <f>AVERAGE(D68:D75)</f>
        <v>5.875</v>
      </c>
      <c r="E67" s="4">
        <f>AVERAGE(E68:E75)</f>
        <v>11.791250000000002</v>
      </c>
      <c r="F67" s="4">
        <f>AVERAGE(F68:F75)</f>
        <v>5.25</v>
      </c>
      <c r="G67" s="35"/>
    </row>
    <row r="68" spans="1:7" s="7" customFormat="1" ht="42" customHeight="1" x14ac:dyDescent="0.25">
      <c r="A68" s="23">
        <v>2021520010139</v>
      </c>
      <c r="B68" s="21" t="s">
        <v>91</v>
      </c>
      <c r="C68" s="17" t="s">
        <v>1</v>
      </c>
      <c r="D68" s="17">
        <v>0</v>
      </c>
      <c r="E68" s="17">
        <v>10.5</v>
      </c>
      <c r="F68" s="19">
        <v>0</v>
      </c>
      <c r="G68" s="35">
        <v>1</v>
      </c>
    </row>
    <row r="69" spans="1:7" s="7" customFormat="1" ht="42" customHeight="1" x14ac:dyDescent="0.25">
      <c r="A69" s="20">
        <v>2021520010180</v>
      </c>
      <c r="B69" s="21" t="s">
        <v>76</v>
      </c>
      <c r="C69" s="17" t="s">
        <v>1</v>
      </c>
      <c r="D69" s="17">
        <v>16</v>
      </c>
      <c r="E69" s="17">
        <v>9.48</v>
      </c>
      <c r="F69" s="22">
        <v>20</v>
      </c>
      <c r="G69" s="35">
        <v>1</v>
      </c>
    </row>
    <row r="70" spans="1:7" s="7" customFormat="1" ht="42" customHeight="1" x14ac:dyDescent="0.25">
      <c r="A70" s="20">
        <v>2021520010186</v>
      </c>
      <c r="B70" s="21" t="s">
        <v>92</v>
      </c>
      <c r="C70" s="17" t="s">
        <v>1</v>
      </c>
      <c r="D70" s="17">
        <v>8</v>
      </c>
      <c r="E70" s="17">
        <v>12.75</v>
      </c>
      <c r="F70" s="19">
        <v>0</v>
      </c>
      <c r="G70" s="35">
        <v>1</v>
      </c>
    </row>
    <row r="71" spans="1:7" s="7" customFormat="1" ht="42" customHeight="1" x14ac:dyDescent="0.25">
      <c r="A71" s="20">
        <v>2021520010202</v>
      </c>
      <c r="B71" s="21" t="s">
        <v>93</v>
      </c>
      <c r="C71" s="17" t="s">
        <v>1</v>
      </c>
      <c r="D71" s="17">
        <v>0</v>
      </c>
      <c r="E71" s="17">
        <v>0</v>
      </c>
      <c r="F71" s="19">
        <v>0</v>
      </c>
      <c r="G71" s="35">
        <v>1</v>
      </c>
    </row>
    <row r="72" spans="1:7" s="7" customFormat="1" ht="42" customHeight="1" x14ac:dyDescent="0.25">
      <c r="A72" s="31">
        <v>2021520010205</v>
      </c>
      <c r="B72" s="13" t="s">
        <v>94</v>
      </c>
      <c r="C72" s="6" t="s">
        <v>1</v>
      </c>
      <c r="D72" s="6">
        <v>8</v>
      </c>
      <c r="E72" s="6">
        <v>7.33</v>
      </c>
      <c r="F72" s="2">
        <v>0</v>
      </c>
      <c r="G72" s="35">
        <v>1</v>
      </c>
    </row>
    <row r="73" spans="1:7" s="7" customFormat="1" ht="42" customHeight="1" x14ac:dyDescent="0.25">
      <c r="A73" s="20">
        <v>2021520010217</v>
      </c>
      <c r="B73" s="21" t="s">
        <v>95</v>
      </c>
      <c r="C73" s="17" t="s">
        <v>1</v>
      </c>
      <c r="D73" s="17">
        <v>0</v>
      </c>
      <c r="E73" s="17">
        <v>8.23</v>
      </c>
      <c r="F73" s="19">
        <v>0</v>
      </c>
      <c r="G73" s="35">
        <v>1</v>
      </c>
    </row>
    <row r="74" spans="1:7" s="7" customFormat="1" ht="42" customHeight="1" x14ac:dyDescent="0.25">
      <c r="A74" s="20">
        <v>2021520010219</v>
      </c>
      <c r="B74" s="21" t="s">
        <v>96</v>
      </c>
      <c r="C74" s="17" t="s">
        <v>1</v>
      </c>
      <c r="D74" s="17">
        <v>4</v>
      </c>
      <c r="E74" s="17">
        <v>11.99</v>
      </c>
      <c r="F74" s="22">
        <v>15</v>
      </c>
      <c r="G74" s="35">
        <v>1</v>
      </c>
    </row>
    <row r="75" spans="1:7" s="7" customFormat="1" ht="42" customHeight="1" x14ac:dyDescent="0.25">
      <c r="A75" s="20">
        <v>2021520010220</v>
      </c>
      <c r="B75" s="21" t="s">
        <v>97</v>
      </c>
      <c r="C75" s="17" t="s">
        <v>1</v>
      </c>
      <c r="D75" s="17">
        <v>11</v>
      </c>
      <c r="E75" s="17">
        <v>34.049999999999997</v>
      </c>
      <c r="F75" s="27">
        <v>7</v>
      </c>
      <c r="G75" s="35">
        <v>1</v>
      </c>
    </row>
    <row r="76" spans="1:7" ht="24" customHeight="1" x14ac:dyDescent="0.25">
      <c r="A76" s="61" t="s">
        <v>20</v>
      </c>
      <c r="B76" s="61"/>
      <c r="C76" s="61"/>
      <c r="D76" s="3">
        <f>AVERAGE(D77:D86)</f>
        <v>21.9</v>
      </c>
      <c r="E76" s="4">
        <f t="shared" ref="E76:F76" si="12">AVERAGE(E77:E86)</f>
        <v>19.520999999999997</v>
      </c>
      <c r="F76" s="3">
        <f t="shared" si="12"/>
        <v>25.3</v>
      </c>
    </row>
    <row r="77" spans="1:7" s="7" customFormat="1" ht="50.25" customHeight="1" x14ac:dyDescent="0.25">
      <c r="A77" s="20">
        <v>2021520010097</v>
      </c>
      <c r="B77" s="21" t="s">
        <v>98</v>
      </c>
      <c r="C77" s="17" t="s">
        <v>1</v>
      </c>
      <c r="D77" s="17">
        <v>0</v>
      </c>
      <c r="E77" s="17">
        <v>25.45</v>
      </c>
      <c r="F77" s="19">
        <v>0</v>
      </c>
      <c r="G77" s="35">
        <v>1</v>
      </c>
    </row>
    <row r="78" spans="1:7" s="7" customFormat="1" ht="50.25" customHeight="1" x14ac:dyDescent="0.25">
      <c r="A78" s="20">
        <v>2021520010105</v>
      </c>
      <c r="B78" s="21" t="s">
        <v>99</v>
      </c>
      <c r="C78" s="17" t="s">
        <v>1</v>
      </c>
      <c r="D78" s="17">
        <v>100</v>
      </c>
      <c r="E78" s="17">
        <v>21.15</v>
      </c>
      <c r="F78" s="18">
        <v>88</v>
      </c>
      <c r="G78" s="35">
        <v>1</v>
      </c>
    </row>
    <row r="79" spans="1:7" s="7" customFormat="1" ht="50.25" customHeight="1" x14ac:dyDescent="0.25">
      <c r="A79" s="20">
        <v>2021520010107</v>
      </c>
      <c r="B79" s="21" t="s">
        <v>100</v>
      </c>
      <c r="C79" s="17" t="s">
        <v>1</v>
      </c>
      <c r="D79" s="17">
        <v>25</v>
      </c>
      <c r="E79" s="17">
        <v>22.73</v>
      </c>
      <c r="F79" s="22">
        <v>20</v>
      </c>
      <c r="G79" s="35">
        <v>1</v>
      </c>
    </row>
    <row r="80" spans="1:7" s="7" customFormat="1" ht="50.25" customHeight="1" x14ac:dyDescent="0.25">
      <c r="A80" s="20">
        <v>2021520010108</v>
      </c>
      <c r="B80" s="21" t="s">
        <v>101</v>
      </c>
      <c r="C80" s="17" t="s">
        <v>1</v>
      </c>
      <c r="D80" s="17">
        <v>25</v>
      </c>
      <c r="E80" s="17">
        <v>42.95</v>
      </c>
      <c r="F80" s="18">
        <v>25</v>
      </c>
      <c r="G80" s="35">
        <v>1</v>
      </c>
    </row>
    <row r="81" spans="1:7" s="7" customFormat="1" ht="50.25" customHeight="1" x14ac:dyDescent="0.25">
      <c r="A81" s="20">
        <v>2021520010112</v>
      </c>
      <c r="B81" s="21" t="s">
        <v>102</v>
      </c>
      <c r="C81" s="17" t="s">
        <v>1</v>
      </c>
      <c r="D81" s="17">
        <v>0</v>
      </c>
      <c r="E81" s="17">
        <v>0</v>
      </c>
      <c r="F81" s="19">
        <v>0</v>
      </c>
      <c r="G81" s="35">
        <v>1</v>
      </c>
    </row>
    <row r="82" spans="1:7" s="7" customFormat="1" ht="50.25" customHeight="1" x14ac:dyDescent="0.25">
      <c r="A82" s="20">
        <v>2021520010114</v>
      </c>
      <c r="B82" s="21" t="s">
        <v>103</v>
      </c>
      <c r="C82" s="17" t="s">
        <v>1</v>
      </c>
      <c r="D82" s="17">
        <v>0</v>
      </c>
      <c r="E82" s="17">
        <v>1.21</v>
      </c>
      <c r="F82" s="19">
        <v>0</v>
      </c>
      <c r="G82" s="35">
        <v>1</v>
      </c>
    </row>
    <row r="83" spans="1:7" s="7" customFormat="1" ht="50.25" customHeight="1" x14ac:dyDescent="0.25">
      <c r="A83" s="20">
        <v>2021520010115</v>
      </c>
      <c r="B83" s="21" t="s">
        <v>104</v>
      </c>
      <c r="C83" s="17" t="s">
        <v>1</v>
      </c>
      <c r="D83" s="17">
        <v>0</v>
      </c>
      <c r="E83" s="17">
        <v>23.9</v>
      </c>
      <c r="F83" s="18">
        <v>25</v>
      </c>
      <c r="G83" s="35">
        <v>1</v>
      </c>
    </row>
    <row r="84" spans="1:7" s="7" customFormat="1" ht="50.25" customHeight="1" x14ac:dyDescent="0.25">
      <c r="A84" s="20">
        <v>2021520010127</v>
      </c>
      <c r="B84" s="21" t="s">
        <v>105</v>
      </c>
      <c r="C84" s="17" t="s">
        <v>1</v>
      </c>
      <c r="D84" s="17">
        <v>44</v>
      </c>
      <c r="E84" s="17">
        <v>24.1</v>
      </c>
      <c r="F84" s="18">
        <v>26</v>
      </c>
      <c r="G84" s="35">
        <v>1</v>
      </c>
    </row>
    <row r="85" spans="1:7" s="7" customFormat="1" ht="50.25" customHeight="1" x14ac:dyDescent="0.25">
      <c r="A85" s="20">
        <v>2021520010128</v>
      </c>
      <c r="B85" s="21" t="s">
        <v>106</v>
      </c>
      <c r="C85" s="17" t="s">
        <v>1</v>
      </c>
      <c r="D85" s="17">
        <v>0</v>
      </c>
      <c r="E85" s="17">
        <v>26.66</v>
      </c>
      <c r="F85" s="19">
        <v>0</v>
      </c>
      <c r="G85" s="35">
        <v>1</v>
      </c>
    </row>
    <row r="86" spans="1:7" s="7" customFormat="1" ht="50.25" customHeight="1" x14ac:dyDescent="0.25">
      <c r="A86" s="20">
        <v>2021520010153</v>
      </c>
      <c r="B86" s="21" t="s">
        <v>107</v>
      </c>
      <c r="C86" s="17" t="s">
        <v>1</v>
      </c>
      <c r="D86" s="17">
        <v>25</v>
      </c>
      <c r="E86" s="17">
        <v>7.06</v>
      </c>
      <c r="F86" s="18">
        <v>69</v>
      </c>
      <c r="G86" s="35">
        <v>1</v>
      </c>
    </row>
    <row r="87" spans="1:7" ht="24" customHeight="1" x14ac:dyDescent="0.25">
      <c r="A87" s="61" t="s">
        <v>21</v>
      </c>
      <c r="B87" s="61"/>
      <c r="C87" s="61"/>
      <c r="D87" s="3">
        <f>D88</f>
        <v>14</v>
      </c>
      <c r="E87" s="3">
        <f t="shared" ref="E87:F87" si="13">E88</f>
        <v>16.48</v>
      </c>
      <c r="F87" s="3">
        <f t="shared" si="13"/>
        <v>22</v>
      </c>
    </row>
    <row r="88" spans="1:7" s="7" customFormat="1" ht="40.5" customHeight="1" x14ac:dyDescent="0.25">
      <c r="A88" s="20">
        <v>2022520010002</v>
      </c>
      <c r="B88" s="21" t="s">
        <v>108</v>
      </c>
      <c r="C88" s="17" t="s">
        <v>1</v>
      </c>
      <c r="D88" s="17">
        <v>14</v>
      </c>
      <c r="E88" s="17">
        <v>16.48</v>
      </c>
      <c r="F88" s="22">
        <v>22</v>
      </c>
      <c r="G88" s="35">
        <v>1</v>
      </c>
    </row>
    <row r="89" spans="1:7" ht="24" customHeight="1" x14ac:dyDescent="0.25">
      <c r="A89" s="61" t="s">
        <v>46</v>
      </c>
      <c r="B89" s="61"/>
      <c r="C89" s="61"/>
      <c r="D89" s="4">
        <f>AVERAGE(D91:D107)</f>
        <v>0</v>
      </c>
      <c r="E89" s="4">
        <f t="shared" ref="E89:F89" si="14">AVERAGE(E91:E107)</f>
        <v>0.27176470588235296</v>
      </c>
      <c r="F89" s="4">
        <f t="shared" si="14"/>
        <v>5.4705882352941178</v>
      </c>
    </row>
    <row r="90" spans="1:7" ht="45" customHeight="1" x14ac:dyDescent="0.25">
      <c r="A90" s="25">
        <v>2020520010045</v>
      </c>
      <c r="B90" s="14" t="s">
        <v>201</v>
      </c>
      <c r="C90" s="6" t="s">
        <v>1</v>
      </c>
      <c r="D90" s="6">
        <v>0</v>
      </c>
      <c r="E90" s="6">
        <v>0</v>
      </c>
      <c r="F90" s="2">
        <v>0</v>
      </c>
      <c r="G90" s="35">
        <v>1</v>
      </c>
    </row>
    <row r="91" spans="1:7" s="7" customFormat="1" ht="50.25" customHeight="1" x14ac:dyDescent="0.25">
      <c r="A91" s="15">
        <v>2020520010091</v>
      </c>
      <c r="B91" s="16" t="s">
        <v>109</v>
      </c>
      <c r="C91" s="17" t="s">
        <v>1</v>
      </c>
      <c r="D91" s="17">
        <v>0</v>
      </c>
      <c r="E91" s="17">
        <v>0</v>
      </c>
      <c r="F91" s="19">
        <v>0</v>
      </c>
      <c r="G91" s="35">
        <v>1</v>
      </c>
    </row>
    <row r="92" spans="1:7" s="7" customFormat="1" ht="50.25" customHeight="1" x14ac:dyDescent="0.25">
      <c r="A92" s="26">
        <v>2020520010094</v>
      </c>
      <c r="B92" s="16" t="s">
        <v>110</v>
      </c>
      <c r="C92" s="17" t="s">
        <v>1</v>
      </c>
      <c r="D92" s="17">
        <v>0</v>
      </c>
      <c r="E92" s="17">
        <v>0</v>
      </c>
      <c r="F92" s="19">
        <v>0</v>
      </c>
      <c r="G92" s="35">
        <v>1</v>
      </c>
    </row>
    <row r="93" spans="1:7" s="7" customFormat="1" ht="50.25" customHeight="1" x14ac:dyDescent="0.25">
      <c r="A93" s="25">
        <v>2020520010111</v>
      </c>
      <c r="B93" s="14" t="s">
        <v>111</v>
      </c>
      <c r="C93" s="6" t="s">
        <v>1</v>
      </c>
      <c r="D93" s="6">
        <v>0</v>
      </c>
      <c r="E93" s="6">
        <v>0</v>
      </c>
      <c r="F93" s="2">
        <v>0</v>
      </c>
      <c r="G93" s="35">
        <v>1</v>
      </c>
    </row>
    <row r="94" spans="1:7" s="7" customFormat="1" ht="50.25" customHeight="1" x14ac:dyDescent="0.25">
      <c r="A94" s="25">
        <v>2020520010116</v>
      </c>
      <c r="B94" s="14" t="s">
        <v>112</v>
      </c>
      <c r="C94" s="6" t="s">
        <v>1</v>
      </c>
      <c r="D94" s="6">
        <v>0</v>
      </c>
      <c r="E94" s="6">
        <v>0</v>
      </c>
      <c r="F94" s="8">
        <v>93</v>
      </c>
      <c r="G94" s="35">
        <v>1</v>
      </c>
    </row>
    <row r="95" spans="1:7" s="7" customFormat="1" ht="50.25" customHeight="1" x14ac:dyDescent="0.25">
      <c r="A95" s="25">
        <v>2021520010031</v>
      </c>
      <c r="B95" s="14" t="s">
        <v>113</v>
      </c>
      <c r="C95" s="6" t="s">
        <v>1</v>
      </c>
      <c r="D95" s="6">
        <v>0</v>
      </c>
      <c r="E95" s="6">
        <v>0</v>
      </c>
      <c r="F95" s="2">
        <v>0</v>
      </c>
      <c r="G95" s="35">
        <v>1</v>
      </c>
    </row>
    <row r="96" spans="1:7" s="7" customFormat="1" ht="50.25" customHeight="1" x14ac:dyDescent="0.25">
      <c r="A96" s="25">
        <v>2021520010044</v>
      </c>
      <c r="B96" s="14" t="s">
        <v>114</v>
      </c>
      <c r="C96" s="6" t="s">
        <v>1</v>
      </c>
      <c r="D96" s="6">
        <v>0</v>
      </c>
      <c r="E96" s="6">
        <v>0</v>
      </c>
      <c r="F96" s="2">
        <v>0</v>
      </c>
      <c r="G96" s="35">
        <v>1</v>
      </c>
    </row>
    <row r="97" spans="1:7" s="7" customFormat="1" ht="50.25" customHeight="1" x14ac:dyDescent="0.25">
      <c r="A97" s="25">
        <v>2021520010045</v>
      </c>
      <c r="B97" s="14" t="s">
        <v>115</v>
      </c>
      <c r="C97" s="6" t="s">
        <v>1</v>
      </c>
      <c r="D97" s="6">
        <v>0</v>
      </c>
      <c r="E97" s="6">
        <v>0</v>
      </c>
      <c r="F97" s="2">
        <v>0</v>
      </c>
      <c r="G97" s="35">
        <v>1</v>
      </c>
    </row>
    <row r="98" spans="1:7" s="7" customFormat="1" ht="50.25" customHeight="1" x14ac:dyDescent="0.25">
      <c r="A98" s="25">
        <v>2021520010063</v>
      </c>
      <c r="B98" s="14" t="s">
        <v>116</v>
      </c>
      <c r="C98" s="6" t="s">
        <v>1</v>
      </c>
      <c r="D98" s="6">
        <v>0</v>
      </c>
      <c r="E98" s="6">
        <v>0</v>
      </c>
      <c r="F98" s="2">
        <v>0</v>
      </c>
      <c r="G98" s="35">
        <v>1</v>
      </c>
    </row>
    <row r="99" spans="1:7" s="7" customFormat="1" ht="50.25" customHeight="1" x14ac:dyDescent="0.25">
      <c r="A99" s="25">
        <v>2021520010064</v>
      </c>
      <c r="B99" s="14" t="s">
        <v>117</v>
      </c>
      <c r="C99" s="6" t="s">
        <v>1</v>
      </c>
      <c r="D99" s="6">
        <v>0</v>
      </c>
      <c r="E99" s="6">
        <v>0</v>
      </c>
      <c r="F99" s="2">
        <v>0</v>
      </c>
      <c r="G99" s="35">
        <v>1</v>
      </c>
    </row>
    <row r="100" spans="1:7" s="7" customFormat="1" ht="50.25" customHeight="1" x14ac:dyDescent="0.25">
      <c r="A100" s="20">
        <v>2021520010086</v>
      </c>
      <c r="B100" s="21" t="s">
        <v>118</v>
      </c>
      <c r="C100" s="17" t="s">
        <v>1</v>
      </c>
      <c r="D100" s="17">
        <v>0</v>
      </c>
      <c r="E100" s="17">
        <v>1.76</v>
      </c>
      <c r="F100" s="19">
        <v>0</v>
      </c>
      <c r="G100" s="35">
        <v>1</v>
      </c>
    </row>
    <row r="101" spans="1:7" s="7" customFormat="1" ht="50.25" customHeight="1" x14ac:dyDescent="0.25">
      <c r="A101" s="23">
        <v>2021520010135</v>
      </c>
      <c r="B101" s="21" t="s">
        <v>119</v>
      </c>
      <c r="C101" s="17" t="s">
        <v>1</v>
      </c>
      <c r="D101" s="17">
        <v>0</v>
      </c>
      <c r="E101" s="17">
        <v>0.36</v>
      </c>
      <c r="F101" s="19">
        <v>0</v>
      </c>
      <c r="G101" s="35">
        <v>1</v>
      </c>
    </row>
    <row r="102" spans="1:7" s="7" customFormat="1" ht="50.25" customHeight="1" x14ac:dyDescent="0.25">
      <c r="A102" s="20">
        <v>2021520010145</v>
      </c>
      <c r="B102" s="21" t="s">
        <v>120</v>
      </c>
      <c r="C102" s="17" t="s">
        <v>1</v>
      </c>
      <c r="D102" s="17">
        <v>0</v>
      </c>
      <c r="E102" s="17">
        <v>0.5</v>
      </c>
      <c r="F102" s="19">
        <v>0</v>
      </c>
      <c r="G102" s="35">
        <v>1</v>
      </c>
    </row>
    <row r="103" spans="1:7" s="7" customFormat="1" ht="50.25" customHeight="1" x14ac:dyDescent="0.25">
      <c r="A103" s="20">
        <v>2021520010190</v>
      </c>
      <c r="B103" s="21" t="s">
        <v>121</v>
      </c>
      <c r="C103" s="17" t="s">
        <v>1</v>
      </c>
      <c r="D103" s="17">
        <v>0</v>
      </c>
      <c r="E103" s="17">
        <v>0</v>
      </c>
      <c r="F103" s="19">
        <v>0</v>
      </c>
      <c r="G103" s="35">
        <v>1</v>
      </c>
    </row>
    <row r="104" spans="1:7" s="7" customFormat="1" ht="50.25" customHeight="1" x14ac:dyDescent="0.25">
      <c r="A104" s="20">
        <v>2021520010191</v>
      </c>
      <c r="B104" s="21" t="s">
        <v>122</v>
      </c>
      <c r="C104" s="17" t="s">
        <v>1</v>
      </c>
      <c r="D104" s="17">
        <v>0</v>
      </c>
      <c r="E104" s="17">
        <v>0</v>
      </c>
      <c r="F104" s="19">
        <v>0</v>
      </c>
      <c r="G104" s="35">
        <v>1</v>
      </c>
    </row>
    <row r="105" spans="1:7" s="7" customFormat="1" ht="50.25" customHeight="1" x14ac:dyDescent="0.25">
      <c r="A105" s="20">
        <v>2021520010199</v>
      </c>
      <c r="B105" s="21" t="s">
        <v>123</v>
      </c>
      <c r="C105" s="17" t="s">
        <v>1</v>
      </c>
      <c r="D105" s="17">
        <v>0</v>
      </c>
      <c r="E105" s="17">
        <v>0.61</v>
      </c>
      <c r="F105" s="19">
        <v>0</v>
      </c>
      <c r="G105" s="35">
        <v>1</v>
      </c>
    </row>
    <row r="106" spans="1:7" s="7" customFormat="1" ht="50.25" customHeight="1" x14ac:dyDescent="0.25">
      <c r="A106" s="23">
        <v>2021520010227</v>
      </c>
      <c r="B106" s="21" t="s">
        <v>124</v>
      </c>
      <c r="C106" s="17" t="s">
        <v>1</v>
      </c>
      <c r="D106" s="17">
        <v>0</v>
      </c>
      <c r="E106" s="17">
        <v>0.48</v>
      </c>
      <c r="F106" s="19">
        <v>0</v>
      </c>
      <c r="G106" s="35">
        <v>1</v>
      </c>
    </row>
    <row r="107" spans="1:7" s="7" customFormat="1" ht="50.25" customHeight="1" x14ac:dyDescent="0.25">
      <c r="A107" s="20">
        <v>2021520010236</v>
      </c>
      <c r="B107" s="21" t="s">
        <v>125</v>
      </c>
      <c r="C107" s="17" t="s">
        <v>1</v>
      </c>
      <c r="D107" s="17">
        <v>0</v>
      </c>
      <c r="E107" s="17">
        <v>0.91</v>
      </c>
      <c r="F107" s="19">
        <v>0</v>
      </c>
      <c r="G107" s="35">
        <v>1</v>
      </c>
    </row>
    <row r="108" spans="1:7" ht="24" customHeight="1" x14ac:dyDescent="0.25">
      <c r="A108" s="61" t="s">
        <v>22</v>
      </c>
      <c r="B108" s="61"/>
      <c r="C108" s="61"/>
      <c r="D108" s="4">
        <f>AVERAGE(D109:D116)</f>
        <v>73</v>
      </c>
      <c r="E108" s="4">
        <f>AVERAGE(E109:E116)</f>
        <v>4.1224999999999996</v>
      </c>
      <c r="F108" s="4">
        <f>AVERAGE(F109:F116)</f>
        <v>0</v>
      </c>
    </row>
    <row r="109" spans="1:7" s="7" customFormat="1" ht="50.25" customHeight="1" x14ac:dyDescent="0.25">
      <c r="A109" s="25">
        <v>2020520010110</v>
      </c>
      <c r="B109" s="14" t="s">
        <v>126</v>
      </c>
      <c r="C109" s="6" t="s">
        <v>1</v>
      </c>
      <c r="D109" s="6">
        <v>0</v>
      </c>
      <c r="E109" s="6">
        <v>0</v>
      </c>
      <c r="F109" s="2">
        <v>0</v>
      </c>
      <c r="G109" s="35">
        <v>1</v>
      </c>
    </row>
    <row r="110" spans="1:7" s="7" customFormat="1" ht="50.25" customHeight="1" x14ac:dyDescent="0.25">
      <c r="A110" s="15">
        <v>2021520010068</v>
      </c>
      <c r="B110" s="16" t="s">
        <v>127</v>
      </c>
      <c r="C110" s="17" t="s">
        <v>1</v>
      </c>
      <c r="D110" s="17">
        <v>0</v>
      </c>
      <c r="E110" s="17">
        <v>0</v>
      </c>
      <c r="F110" s="19">
        <v>0</v>
      </c>
      <c r="G110" s="35">
        <v>1</v>
      </c>
    </row>
    <row r="111" spans="1:7" s="7" customFormat="1" ht="50.25" customHeight="1" x14ac:dyDescent="0.25">
      <c r="A111" s="20">
        <v>2021520010194</v>
      </c>
      <c r="B111" s="21" t="s">
        <v>128</v>
      </c>
      <c r="C111" s="17" t="s">
        <v>1</v>
      </c>
      <c r="D111" s="17">
        <v>0</v>
      </c>
      <c r="E111" s="17">
        <v>7.58</v>
      </c>
      <c r="F111" s="19">
        <v>0</v>
      </c>
      <c r="G111" s="35">
        <v>1</v>
      </c>
    </row>
    <row r="112" spans="1:7" s="7" customFormat="1" ht="50.25" customHeight="1" x14ac:dyDescent="0.25">
      <c r="A112" s="20">
        <v>2021520010195</v>
      </c>
      <c r="B112" s="21" t="s">
        <v>129</v>
      </c>
      <c r="C112" s="17" t="s">
        <v>1</v>
      </c>
      <c r="D112" s="17">
        <v>0</v>
      </c>
      <c r="E112" s="17">
        <v>0</v>
      </c>
      <c r="F112" s="19">
        <v>0</v>
      </c>
      <c r="G112" s="35">
        <v>1</v>
      </c>
    </row>
    <row r="113" spans="1:7" s="7" customFormat="1" ht="50.25" customHeight="1" x14ac:dyDescent="0.25">
      <c r="A113" s="20">
        <v>2021520010206</v>
      </c>
      <c r="B113" s="21" t="s">
        <v>130</v>
      </c>
      <c r="C113" s="17" t="s">
        <v>1</v>
      </c>
      <c r="D113" s="17">
        <v>0</v>
      </c>
      <c r="E113" s="17">
        <v>0</v>
      </c>
      <c r="F113" s="19">
        <v>0</v>
      </c>
      <c r="G113" s="35">
        <v>1</v>
      </c>
    </row>
    <row r="114" spans="1:7" s="7" customFormat="1" ht="50.25" customHeight="1" x14ac:dyDescent="0.25">
      <c r="A114" s="20">
        <v>2021520010212</v>
      </c>
      <c r="B114" s="21" t="s">
        <v>131</v>
      </c>
      <c r="C114" s="17" t="s">
        <v>1</v>
      </c>
      <c r="D114" s="17">
        <v>99</v>
      </c>
      <c r="E114" s="17">
        <v>22.97</v>
      </c>
      <c r="F114" s="19">
        <v>0</v>
      </c>
      <c r="G114" s="35">
        <v>1</v>
      </c>
    </row>
    <row r="115" spans="1:7" s="7" customFormat="1" ht="50.25" customHeight="1" x14ac:dyDescent="0.25">
      <c r="A115" s="23">
        <v>2021520010226</v>
      </c>
      <c r="B115" s="21" t="s">
        <v>132</v>
      </c>
      <c r="C115" s="17" t="s">
        <v>1</v>
      </c>
      <c r="D115" s="17">
        <v>200</v>
      </c>
      <c r="E115" s="17">
        <v>0</v>
      </c>
      <c r="F115" s="19">
        <v>0</v>
      </c>
      <c r="G115" s="35">
        <v>1</v>
      </c>
    </row>
    <row r="116" spans="1:7" s="7" customFormat="1" ht="50.25" customHeight="1" x14ac:dyDescent="0.25">
      <c r="A116" s="20">
        <v>2021520010230</v>
      </c>
      <c r="B116" s="21" t="s">
        <v>133</v>
      </c>
      <c r="C116" s="17" t="s">
        <v>1</v>
      </c>
      <c r="D116" s="17">
        <v>285</v>
      </c>
      <c r="E116" s="17">
        <v>2.4300000000000002</v>
      </c>
      <c r="F116" s="19">
        <v>0</v>
      </c>
      <c r="G116" s="35">
        <v>1</v>
      </c>
    </row>
    <row r="117" spans="1:7" ht="30" customHeight="1" x14ac:dyDescent="0.25">
      <c r="A117" s="65" t="s">
        <v>23</v>
      </c>
      <c r="B117" s="65"/>
      <c r="C117" s="65"/>
      <c r="D117" s="68" t="s">
        <v>203</v>
      </c>
      <c r="E117" s="68" t="s">
        <v>204</v>
      </c>
      <c r="F117" s="68" t="s">
        <v>205</v>
      </c>
    </row>
    <row r="118" spans="1:7" ht="30" customHeight="1" x14ac:dyDescent="0.25">
      <c r="A118" s="65"/>
      <c r="B118" s="65"/>
      <c r="C118" s="65"/>
      <c r="D118" s="69">
        <f>+(D119+D121+D123+D126+D131+D145+D157+D177+D180)/9</f>
        <v>20.012784145678879</v>
      </c>
      <c r="E118" s="69">
        <f t="shared" ref="E118:F118" si="15">+(E119+E121+E123+E126+E131+E145+E157+E177+E180)/9</f>
        <v>7.1517246642246635</v>
      </c>
      <c r="F118" s="69">
        <f t="shared" si="15"/>
        <v>11.114642667274246</v>
      </c>
    </row>
    <row r="119" spans="1:7" ht="24" customHeight="1" x14ac:dyDescent="0.25">
      <c r="A119" s="61" t="s">
        <v>24</v>
      </c>
      <c r="B119" s="61"/>
      <c r="C119" s="61"/>
      <c r="D119" s="3">
        <f>D120</f>
        <v>33</v>
      </c>
      <c r="E119" s="3">
        <f t="shared" ref="E119:F119" si="16">E120</f>
        <v>4.5999999999999996</v>
      </c>
      <c r="F119" s="3">
        <f t="shared" si="16"/>
        <v>0</v>
      </c>
    </row>
    <row r="120" spans="1:7" s="7" customFormat="1" ht="48" customHeight="1" x14ac:dyDescent="0.25">
      <c r="A120" s="20">
        <v>2021520010221</v>
      </c>
      <c r="B120" s="21" t="s">
        <v>134</v>
      </c>
      <c r="C120" s="17" t="s">
        <v>1</v>
      </c>
      <c r="D120" s="17">
        <v>33</v>
      </c>
      <c r="E120" s="17">
        <v>4.5999999999999996</v>
      </c>
      <c r="F120" s="19">
        <v>0</v>
      </c>
      <c r="G120" s="35">
        <v>1</v>
      </c>
    </row>
    <row r="121" spans="1:7" ht="24" customHeight="1" x14ac:dyDescent="0.25">
      <c r="A121" s="61" t="s">
        <v>2</v>
      </c>
      <c r="B121" s="61"/>
      <c r="C121" s="61"/>
      <c r="D121" s="3">
        <f>D122</f>
        <v>0</v>
      </c>
      <c r="E121" s="3">
        <f t="shared" ref="E121:F121" si="17">E122</f>
        <v>0</v>
      </c>
      <c r="F121" s="3">
        <f t="shared" si="17"/>
        <v>0</v>
      </c>
    </row>
    <row r="122" spans="1:7" s="7" customFormat="1" ht="48" customHeight="1" x14ac:dyDescent="0.25">
      <c r="A122" s="31">
        <v>2021520010124</v>
      </c>
      <c r="B122" s="13" t="s">
        <v>135</v>
      </c>
      <c r="C122" s="6" t="s">
        <v>1</v>
      </c>
      <c r="D122" s="6">
        <v>0</v>
      </c>
      <c r="E122" s="6">
        <v>0</v>
      </c>
      <c r="F122" s="2">
        <v>0</v>
      </c>
      <c r="G122" s="35">
        <v>1</v>
      </c>
    </row>
    <row r="123" spans="1:7" ht="24" customHeight="1" x14ac:dyDescent="0.25">
      <c r="A123" s="61" t="s">
        <v>25</v>
      </c>
      <c r="B123" s="61"/>
      <c r="C123" s="61"/>
      <c r="D123" s="3">
        <f>AVERAGE(D124:D125)</f>
        <v>5.85</v>
      </c>
      <c r="E123" s="3">
        <f t="shared" ref="E123:F123" si="18">AVERAGE(E124:E125)</f>
        <v>0.66500000000000004</v>
      </c>
      <c r="F123" s="3">
        <f t="shared" si="18"/>
        <v>4.5</v>
      </c>
    </row>
    <row r="124" spans="1:7" s="7" customFormat="1" ht="48" customHeight="1" x14ac:dyDescent="0.25">
      <c r="A124" s="23">
        <v>2021520010090</v>
      </c>
      <c r="B124" s="21" t="s">
        <v>136</v>
      </c>
      <c r="C124" s="17" t="s">
        <v>1</v>
      </c>
      <c r="D124" s="17">
        <v>11.7</v>
      </c>
      <c r="E124" s="17">
        <v>1.33</v>
      </c>
      <c r="F124" s="27">
        <v>9</v>
      </c>
      <c r="G124" s="35">
        <v>1</v>
      </c>
    </row>
    <row r="125" spans="1:7" s="7" customFormat="1" ht="48" customHeight="1" x14ac:dyDescent="0.25">
      <c r="A125" s="23">
        <v>2021520010091</v>
      </c>
      <c r="B125" s="21" t="s">
        <v>137</v>
      </c>
      <c r="C125" s="17" t="s">
        <v>1</v>
      </c>
      <c r="D125" s="17">
        <v>0</v>
      </c>
      <c r="E125" s="17">
        <v>0</v>
      </c>
      <c r="F125" s="19">
        <v>0</v>
      </c>
      <c r="G125" s="35">
        <v>1</v>
      </c>
    </row>
    <row r="126" spans="1:7" ht="24" customHeight="1" x14ac:dyDescent="0.25">
      <c r="A126" s="61" t="s">
        <v>216</v>
      </c>
      <c r="B126" s="61"/>
      <c r="C126" s="61"/>
      <c r="D126" s="3">
        <f>AVERAGE(D127:D130)</f>
        <v>0</v>
      </c>
      <c r="E126" s="4">
        <f t="shared" ref="E126:F126" si="19">AVERAGE(E127:E130)</f>
        <v>11.9475</v>
      </c>
      <c r="F126" s="3">
        <f t="shared" si="19"/>
        <v>0</v>
      </c>
    </row>
    <row r="127" spans="1:7" s="7" customFormat="1" ht="48" customHeight="1" x14ac:dyDescent="0.25">
      <c r="A127" s="25">
        <v>2020520010096</v>
      </c>
      <c r="B127" s="14" t="s">
        <v>138</v>
      </c>
      <c r="C127" s="6" t="s">
        <v>1</v>
      </c>
      <c r="D127" s="6">
        <v>0</v>
      </c>
      <c r="E127" s="6">
        <v>21.95</v>
      </c>
      <c r="F127" s="2">
        <v>0</v>
      </c>
      <c r="G127" s="35">
        <v>1</v>
      </c>
    </row>
    <row r="128" spans="1:7" s="7" customFormat="1" ht="48" customHeight="1" x14ac:dyDescent="0.25">
      <c r="A128" s="25">
        <v>2020520010101</v>
      </c>
      <c r="B128" s="14" t="s">
        <v>139</v>
      </c>
      <c r="C128" s="6" t="s">
        <v>1</v>
      </c>
      <c r="D128" s="6">
        <v>0</v>
      </c>
      <c r="E128" s="6">
        <v>25.84</v>
      </c>
      <c r="F128" s="2">
        <v>0</v>
      </c>
      <c r="G128" s="35">
        <v>1</v>
      </c>
    </row>
    <row r="129" spans="1:7" s="7" customFormat="1" ht="48" customHeight="1" x14ac:dyDescent="0.25">
      <c r="A129" s="32">
        <v>2021520010078</v>
      </c>
      <c r="B129" s="13" t="s">
        <v>140</v>
      </c>
      <c r="C129" s="6" t="s">
        <v>1</v>
      </c>
      <c r="D129" s="6">
        <v>0</v>
      </c>
      <c r="E129" s="6">
        <v>0</v>
      </c>
      <c r="F129" s="2">
        <v>0</v>
      </c>
      <c r="G129" s="35">
        <v>1</v>
      </c>
    </row>
    <row r="130" spans="1:7" s="7" customFormat="1" ht="48" customHeight="1" x14ac:dyDescent="0.25">
      <c r="A130" s="32">
        <v>2021520010080</v>
      </c>
      <c r="B130" s="13" t="s">
        <v>141</v>
      </c>
      <c r="C130" s="6" t="s">
        <v>1</v>
      </c>
      <c r="D130" s="6">
        <v>0</v>
      </c>
      <c r="E130" s="6">
        <v>0</v>
      </c>
      <c r="F130" s="2">
        <v>0</v>
      </c>
      <c r="G130" s="35">
        <v>1</v>
      </c>
    </row>
    <row r="131" spans="1:7" ht="24" customHeight="1" x14ac:dyDescent="0.25">
      <c r="A131" s="72" t="s">
        <v>26</v>
      </c>
      <c r="B131" s="72"/>
      <c r="C131" s="72"/>
      <c r="D131" s="4">
        <f>AVERAGE(D132:D144)</f>
        <v>25.307692307692307</v>
      </c>
      <c r="E131" s="4">
        <f t="shared" ref="E131:F131" si="20">AVERAGE(E132:E144)</f>
        <v>5.1223076923076922</v>
      </c>
      <c r="F131" s="4">
        <f t="shared" si="20"/>
        <v>18</v>
      </c>
    </row>
    <row r="132" spans="1:7" s="7" customFormat="1" ht="48" customHeight="1" x14ac:dyDescent="0.25">
      <c r="A132" s="20">
        <v>2021520010073</v>
      </c>
      <c r="B132" s="21" t="s">
        <v>142</v>
      </c>
      <c r="C132" s="17" t="s">
        <v>1</v>
      </c>
      <c r="D132" s="17">
        <v>0</v>
      </c>
      <c r="E132" s="17">
        <v>10.35</v>
      </c>
      <c r="F132" s="18">
        <v>92</v>
      </c>
      <c r="G132" s="35">
        <v>1</v>
      </c>
    </row>
    <row r="133" spans="1:7" s="7" customFormat="1" ht="48" customHeight="1" x14ac:dyDescent="0.25">
      <c r="A133" s="20">
        <v>2021520010075</v>
      </c>
      <c r="B133" s="21" t="s">
        <v>143</v>
      </c>
      <c r="C133" s="17" t="s">
        <v>1</v>
      </c>
      <c r="D133" s="17">
        <v>0</v>
      </c>
      <c r="E133" s="17">
        <v>0</v>
      </c>
      <c r="F133" s="19">
        <v>0</v>
      </c>
      <c r="G133" s="35">
        <v>1</v>
      </c>
    </row>
    <row r="134" spans="1:7" s="7" customFormat="1" ht="48" customHeight="1" x14ac:dyDescent="0.25">
      <c r="A134" s="20">
        <v>2021520010076</v>
      </c>
      <c r="B134" s="21" t="s">
        <v>144</v>
      </c>
      <c r="C134" s="17" t="s">
        <v>1</v>
      </c>
      <c r="D134" s="17">
        <v>0</v>
      </c>
      <c r="E134" s="17">
        <v>1.83</v>
      </c>
      <c r="F134" s="19">
        <v>0</v>
      </c>
      <c r="G134" s="35">
        <v>1</v>
      </c>
    </row>
    <row r="135" spans="1:7" s="7" customFormat="1" ht="48" customHeight="1" x14ac:dyDescent="0.25">
      <c r="A135" s="20">
        <v>2021520010077</v>
      </c>
      <c r="B135" s="21" t="s">
        <v>145</v>
      </c>
      <c r="C135" s="17" t="s">
        <v>1</v>
      </c>
      <c r="D135" s="17">
        <v>8</v>
      </c>
      <c r="E135" s="17">
        <v>8.2799999999999994</v>
      </c>
      <c r="F135" s="18">
        <v>25</v>
      </c>
      <c r="G135" s="35">
        <v>1</v>
      </c>
    </row>
    <row r="136" spans="1:7" s="7" customFormat="1" ht="48" customHeight="1" x14ac:dyDescent="0.25">
      <c r="A136" s="20">
        <v>2021520010082</v>
      </c>
      <c r="B136" s="21" t="s">
        <v>146</v>
      </c>
      <c r="C136" s="17" t="s">
        <v>1</v>
      </c>
      <c r="D136" s="17">
        <v>0</v>
      </c>
      <c r="E136" s="17">
        <v>0</v>
      </c>
      <c r="F136" s="2">
        <v>0</v>
      </c>
      <c r="G136" s="35">
        <v>1</v>
      </c>
    </row>
    <row r="137" spans="1:7" s="7" customFormat="1" ht="48" customHeight="1" x14ac:dyDescent="0.25">
      <c r="A137" s="20">
        <v>2021520010083</v>
      </c>
      <c r="B137" s="21" t="s">
        <v>147</v>
      </c>
      <c r="C137" s="17" t="s">
        <v>1</v>
      </c>
      <c r="D137" s="17">
        <v>88</v>
      </c>
      <c r="E137" s="17">
        <v>6.3</v>
      </c>
      <c r="F137" s="19">
        <v>0</v>
      </c>
      <c r="G137" s="35">
        <v>1</v>
      </c>
    </row>
    <row r="138" spans="1:7" s="7" customFormat="1" ht="48" customHeight="1" x14ac:dyDescent="0.25">
      <c r="A138" s="20">
        <v>2021520010084</v>
      </c>
      <c r="B138" s="21" t="s">
        <v>165</v>
      </c>
      <c r="C138" s="17" t="s">
        <v>1</v>
      </c>
      <c r="D138" s="17">
        <v>0</v>
      </c>
      <c r="E138" s="17">
        <v>15.9</v>
      </c>
      <c r="F138" s="19">
        <v>0</v>
      </c>
      <c r="G138" s="35">
        <v>1</v>
      </c>
    </row>
    <row r="139" spans="1:7" s="7" customFormat="1" ht="48" customHeight="1" x14ac:dyDescent="0.25">
      <c r="A139" s="20">
        <v>2021520010085</v>
      </c>
      <c r="B139" s="21" t="s">
        <v>148</v>
      </c>
      <c r="C139" s="17" t="s">
        <v>1</v>
      </c>
      <c r="D139" s="17">
        <v>100</v>
      </c>
      <c r="E139" s="17">
        <v>7.4</v>
      </c>
      <c r="F139" s="18">
        <v>24</v>
      </c>
      <c r="G139" s="35">
        <v>1</v>
      </c>
    </row>
    <row r="140" spans="1:7" s="7" customFormat="1" ht="48" customHeight="1" x14ac:dyDescent="0.25">
      <c r="A140" s="20">
        <v>2021520010087</v>
      </c>
      <c r="B140" s="21" t="s">
        <v>149</v>
      </c>
      <c r="C140" s="17" t="s">
        <v>1</v>
      </c>
      <c r="D140" s="17">
        <v>33</v>
      </c>
      <c r="E140" s="17">
        <v>6.07</v>
      </c>
      <c r="F140" s="18">
        <v>29</v>
      </c>
      <c r="G140" s="35">
        <v>1</v>
      </c>
    </row>
    <row r="141" spans="1:7" s="7" customFormat="1" ht="48" customHeight="1" x14ac:dyDescent="0.25">
      <c r="A141" s="20">
        <v>2021520010089</v>
      </c>
      <c r="B141" s="21" t="s">
        <v>150</v>
      </c>
      <c r="C141" s="17" t="s">
        <v>1</v>
      </c>
      <c r="D141" s="17">
        <v>0</v>
      </c>
      <c r="E141" s="17">
        <v>0.27</v>
      </c>
      <c r="F141" s="19">
        <v>0</v>
      </c>
      <c r="G141" s="35">
        <v>1</v>
      </c>
    </row>
    <row r="142" spans="1:7" s="7" customFormat="1" ht="48" customHeight="1" x14ac:dyDescent="0.25">
      <c r="A142" s="20">
        <v>2021520010092</v>
      </c>
      <c r="B142" s="21" t="s">
        <v>151</v>
      </c>
      <c r="C142" s="17" t="s">
        <v>1</v>
      </c>
      <c r="D142" s="17">
        <v>0</v>
      </c>
      <c r="E142" s="17">
        <v>0</v>
      </c>
      <c r="F142" s="19">
        <v>0</v>
      </c>
      <c r="G142" s="35">
        <v>1</v>
      </c>
    </row>
    <row r="143" spans="1:7" s="7" customFormat="1" ht="48" customHeight="1" x14ac:dyDescent="0.25">
      <c r="A143" s="20">
        <v>2021520010123</v>
      </c>
      <c r="B143" s="21" t="s">
        <v>152</v>
      </c>
      <c r="C143" s="17" t="s">
        <v>1</v>
      </c>
      <c r="D143" s="17">
        <v>100</v>
      </c>
      <c r="E143" s="17">
        <v>4.49</v>
      </c>
      <c r="F143" s="18">
        <v>56</v>
      </c>
      <c r="G143" s="35">
        <v>1</v>
      </c>
    </row>
    <row r="144" spans="1:7" s="7" customFormat="1" ht="48" customHeight="1" x14ac:dyDescent="0.25">
      <c r="A144" s="20">
        <v>2021520010241</v>
      </c>
      <c r="B144" s="21" t="s">
        <v>153</v>
      </c>
      <c r="C144" s="17" t="s">
        <v>1</v>
      </c>
      <c r="D144" s="17">
        <v>0</v>
      </c>
      <c r="E144" s="17">
        <v>5.7</v>
      </c>
      <c r="F144" s="27">
        <v>8</v>
      </c>
      <c r="G144" s="35">
        <v>1</v>
      </c>
    </row>
    <row r="145" spans="1:7" ht="24" customHeight="1" x14ac:dyDescent="0.25">
      <c r="A145" s="61" t="s">
        <v>27</v>
      </c>
      <c r="B145" s="61"/>
      <c r="C145" s="61"/>
      <c r="D145" s="4">
        <f>AVERAGE(D146:D156)</f>
        <v>3.4545454545454546</v>
      </c>
      <c r="E145" s="4">
        <f>AVERAGE(E146:E156)</f>
        <v>5.120000000000001</v>
      </c>
      <c r="F145" s="4">
        <f>AVERAGE(F146:F156)</f>
        <v>12.727272727272727</v>
      </c>
    </row>
    <row r="146" spans="1:7" s="7" customFormat="1" ht="47.25" customHeight="1" x14ac:dyDescent="0.25">
      <c r="A146" s="25">
        <v>2020520010095</v>
      </c>
      <c r="B146" s="14" t="s">
        <v>154</v>
      </c>
      <c r="C146" s="6" t="s">
        <v>1</v>
      </c>
      <c r="D146" s="6">
        <v>0</v>
      </c>
      <c r="E146" s="6">
        <v>0</v>
      </c>
      <c r="F146" s="2">
        <v>0</v>
      </c>
      <c r="G146" s="35">
        <v>1</v>
      </c>
    </row>
    <row r="147" spans="1:7" s="7" customFormat="1" ht="47.25" customHeight="1" x14ac:dyDescent="0.25">
      <c r="A147" s="23">
        <v>2021520010081</v>
      </c>
      <c r="B147" s="21" t="s">
        <v>155</v>
      </c>
      <c r="C147" s="17" t="s">
        <v>1</v>
      </c>
      <c r="D147" s="17">
        <v>0</v>
      </c>
      <c r="E147" s="17">
        <v>0</v>
      </c>
      <c r="F147" s="19">
        <v>0</v>
      </c>
      <c r="G147" s="35">
        <v>1</v>
      </c>
    </row>
    <row r="148" spans="1:7" s="7" customFormat="1" ht="47.25" customHeight="1" x14ac:dyDescent="0.25">
      <c r="A148" s="23">
        <v>2021520010122</v>
      </c>
      <c r="B148" s="21" t="s">
        <v>156</v>
      </c>
      <c r="C148" s="17" t="s">
        <v>1</v>
      </c>
      <c r="D148" s="17">
        <v>1</v>
      </c>
      <c r="E148" s="17">
        <v>10.95</v>
      </c>
      <c r="F148" s="27">
        <v>12</v>
      </c>
      <c r="G148" s="35">
        <v>1</v>
      </c>
    </row>
    <row r="149" spans="1:7" s="7" customFormat="1" ht="47.25" customHeight="1" x14ac:dyDescent="0.25">
      <c r="A149" s="20">
        <v>2021520010161</v>
      </c>
      <c r="B149" s="21" t="s">
        <v>157</v>
      </c>
      <c r="C149" s="17" t="s">
        <v>1</v>
      </c>
      <c r="D149" s="17">
        <v>0</v>
      </c>
      <c r="E149" s="17">
        <v>0</v>
      </c>
      <c r="F149" s="19">
        <v>0</v>
      </c>
      <c r="G149" s="35">
        <v>1</v>
      </c>
    </row>
    <row r="150" spans="1:7" s="7" customFormat="1" ht="47.25" customHeight="1" x14ac:dyDescent="0.25">
      <c r="A150" s="20">
        <v>2021520010165</v>
      </c>
      <c r="B150" s="21" t="s">
        <v>158</v>
      </c>
      <c r="C150" s="17" t="s">
        <v>1</v>
      </c>
      <c r="D150" s="17">
        <v>23</v>
      </c>
      <c r="E150" s="17">
        <v>8.0500000000000007</v>
      </c>
      <c r="F150" s="22">
        <v>18</v>
      </c>
      <c r="G150" s="35">
        <v>1</v>
      </c>
    </row>
    <row r="151" spans="1:7" s="7" customFormat="1" ht="47.25" customHeight="1" x14ac:dyDescent="0.25">
      <c r="A151" s="20">
        <v>2021520010166</v>
      </c>
      <c r="B151" s="21" t="s">
        <v>159</v>
      </c>
      <c r="C151" s="17" t="s">
        <v>1</v>
      </c>
      <c r="D151" s="17">
        <v>5</v>
      </c>
      <c r="E151" s="17">
        <v>0</v>
      </c>
      <c r="F151" s="19">
        <v>0</v>
      </c>
      <c r="G151" s="35">
        <v>1</v>
      </c>
    </row>
    <row r="152" spans="1:7" s="7" customFormat="1" ht="47.25" customHeight="1" x14ac:dyDescent="0.25">
      <c r="A152" s="20">
        <v>2021520010169</v>
      </c>
      <c r="B152" s="21" t="s">
        <v>160</v>
      </c>
      <c r="C152" s="17" t="s">
        <v>1</v>
      </c>
      <c r="D152" s="17">
        <v>0</v>
      </c>
      <c r="E152" s="17">
        <v>17.559999999999999</v>
      </c>
      <c r="F152" s="19">
        <v>0</v>
      </c>
      <c r="G152" s="35">
        <v>1</v>
      </c>
    </row>
    <row r="153" spans="1:7" s="7" customFormat="1" ht="47.25" customHeight="1" x14ac:dyDescent="0.25">
      <c r="A153" s="20">
        <v>2021520010172</v>
      </c>
      <c r="B153" s="21" t="s">
        <v>161</v>
      </c>
      <c r="C153" s="17" t="s">
        <v>1</v>
      </c>
      <c r="D153" s="17">
        <v>0</v>
      </c>
      <c r="E153" s="17">
        <v>0</v>
      </c>
      <c r="F153" s="19">
        <v>0</v>
      </c>
      <c r="G153" s="35">
        <v>1</v>
      </c>
    </row>
    <row r="154" spans="1:7" s="7" customFormat="1" ht="47.25" customHeight="1" x14ac:dyDescent="0.25">
      <c r="A154" s="31">
        <v>2021520010175</v>
      </c>
      <c r="B154" s="13" t="s">
        <v>162</v>
      </c>
      <c r="C154" s="6" t="s">
        <v>1</v>
      </c>
      <c r="D154" s="6">
        <v>0</v>
      </c>
      <c r="E154" s="6">
        <v>0</v>
      </c>
      <c r="F154" s="2">
        <v>0</v>
      </c>
      <c r="G154" s="35">
        <v>1</v>
      </c>
    </row>
    <row r="155" spans="1:7" s="7" customFormat="1" ht="47.25" customHeight="1" x14ac:dyDescent="0.25">
      <c r="A155" s="20">
        <v>2021520010176</v>
      </c>
      <c r="B155" s="21" t="s">
        <v>163</v>
      </c>
      <c r="C155" s="17" t="s">
        <v>1</v>
      </c>
      <c r="D155" s="17">
        <v>9</v>
      </c>
      <c r="E155" s="17">
        <v>0</v>
      </c>
      <c r="F155" s="27">
        <v>10</v>
      </c>
      <c r="G155" s="35">
        <v>1</v>
      </c>
    </row>
    <row r="156" spans="1:7" s="7" customFormat="1" ht="47.25" customHeight="1" x14ac:dyDescent="0.25">
      <c r="A156" s="20">
        <v>2021520010229</v>
      </c>
      <c r="B156" s="21" t="s">
        <v>164</v>
      </c>
      <c r="C156" s="17" t="s">
        <v>1</v>
      </c>
      <c r="D156" s="17">
        <v>0</v>
      </c>
      <c r="E156" s="17">
        <v>19.760000000000002</v>
      </c>
      <c r="F156" s="18">
        <v>100</v>
      </c>
      <c r="G156" s="35">
        <v>1</v>
      </c>
    </row>
    <row r="157" spans="1:7" ht="24" customHeight="1" x14ac:dyDescent="0.25">
      <c r="A157" s="72" t="s">
        <v>28</v>
      </c>
      <c r="B157" s="72"/>
      <c r="C157" s="72"/>
      <c r="D157" s="4">
        <f>AVERAGE(D158:D176)</f>
        <v>30.842105263157894</v>
      </c>
      <c r="E157" s="4">
        <f t="shared" ref="E157:F157" si="21">AVERAGE(E158:E176)</f>
        <v>18.48</v>
      </c>
      <c r="F157" s="4">
        <f t="shared" si="21"/>
        <v>8.9473684210526319</v>
      </c>
    </row>
    <row r="158" spans="1:7" s="7" customFormat="1" ht="41.25" customHeight="1" x14ac:dyDescent="0.25">
      <c r="A158" s="20">
        <v>2021520010095</v>
      </c>
      <c r="B158" s="21" t="s">
        <v>166</v>
      </c>
      <c r="C158" s="17" t="s">
        <v>1</v>
      </c>
      <c r="D158" s="17">
        <v>0</v>
      </c>
      <c r="E158" s="17">
        <v>100</v>
      </c>
      <c r="F158" s="19">
        <v>0</v>
      </c>
      <c r="G158" s="35">
        <v>1</v>
      </c>
    </row>
    <row r="159" spans="1:7" s="7" customFormat="1" ht="41.25" customHeight="1" x14ac:dyDescent="0.25">
      <c r="A159" s="20">
        <v>2021520010113</v>
      </c>
      <c r="B159" s="21" t="s">
        <v>167</v>
      </c>
      <c r="C159" s="17" t="s">
        <v>1</v>
      </c>
      <c r="D159" s="17">
        <v>86</v>
      </c>
      <c r="E159" s="17">
        <v>0</v>
      </c>
      <c r="F159" s="19">
        <v>0</v>
      </c>
      <c r="G159" s="35">
        <v>1</v>
      </c>
    </row>
    <row r="160" spans="1:7" s="7" customFormat="1" ht="41.25" customHeight="1" x14ac:dyDescent="0.25">
      <c r="A160" s="23">
        <v>2021520010130</v>
      </c>
      <c r="B160" s="21" t="s">
        <v>168</v>
      </c>
      <c r="C160" s="17" t="s">
        <v>1</v>
      </c>
      <c r="D160" s="17">
        <v>0</v>
      </c>
      <c r="E160" s="17">
        <v>0</v>
      </c>
      <c r="F160" s="19">
        <v>0</v>
      </c>
      <c r="G160" s="35">
        <v>1</v>
      </c>
    </row>
    <row r="161" spans="1:7" s="7" customFormat="1" ht="41.25" customHeight="1" x14ac:dyDescent="0.25">
      <c r="A161" s="20">
        <v>2021520010131</v>
      </c>
      <c r="B161" s="21" t="s">
        <v>169</v>
      </c>
      <c r="C161" s="17" t="s">
        <v>1</v>
      </c>
      <c r="D161" s="17">
        <v>0</v>
      </c>
      <c r="E161" s="17">
        <v>88.18</v>
      </c>
      <c r="F161" s="19">
        <v>0</v>
      </c>
      <c r="G161" s="35">
        <v>1</v>
      </c>
    </row>
    <row r="162" spans="1:7" s="7" customFormat="1" ht="41.25" customHeight="1" x14ac:dyDescent="0.25">
      <c r="A162" s="20">
        <v>2021520010137</v>
      </c>
      <c r="B162" s="21" t="s">
        <v>170</v>
      </c>
      <c r="C162" s="17" t="s">
        <v>1</v>
      </c>
      <c r="D162" s="17">
        <v>100</v>
      </c>
      <c r="E162" s="17">
        <v>0</v>
      </c>
      <c r="F162" s="19">
        <v>0</v>
      </c>
      <c r="G162" s="35">
        <v>1</v>
      </c>
    </row>
    <row r="163" spans="1:7" s="7" customFormat="1" ht="41.25" customHeight="1" x14ac:dyDescent="0.25">
      <c r="A163" s="20">
        <v>2021520010138</v>
      </c>
      <c r="B163" s="21" t="s">
        <v>171</v>
      </c>
      <c r="C163" s="17" t="s">
        <v>1</v>
      </c>
      <c r="D163" s="17">
        <v>0</v>
      </c>
      <c r="E163" s="17">
        <v>0</v>
      </c>
      <c r="F163" s="19">
        <v>0</v>
      </c>
      <c r="G163" s="35">
        <v>1</v>
      </c>
    </row>
    <row r="164" spans="1:7" s="7" customFormat="1" ht="41.25" customHeight="1" x14ac:dyDescent="0.25">
      <c r="A164" s="20">
        <v>2021520010156</v>
      </c>
      <c r="B164" s="21" t="s">
        <v>172</v>
      </c>
      <c r="C164" s="17" t="s">
        <v>1</v>
      </c>
      <c r="D164" s="17">
        <v>100</v>
      </c>
      <c r="E164" s="17">
        <v>100</v>
      </c>
      <c r="F164" s="19">
        <v>0</v>
      </c>
      <c r="G164" s="35">
        <v>1</v>
      </c>
    </row>
    <row r="165" spans="1:7" s="7" customFormat="1" ht="41.25" customHeight="1" x14ac:dyDescent="0.25">
      <c r="A165" s="20">
        <v>2021520010158</v>
      </c>
      <c r="B165" s="21" t="s">
        <v>173</v>
      </c>
      <c r="C165" s="17" t="s">
        <v>1</v>
      </c>
      <c r="D165" s="17">
        <v>0</v>
      </c>
      <c r="E165" s="17">
        <v>17.71</v>
      </c>
      <c r="F165" s="19">
        <v>0</v>
      </c>
      <c r="G165" s="35">
        <v>1</v>
      </c>
    </row>
    <row r="166" spans="1:7" s="7" customFormat="1" ht="41.25" customHeight="1" x14ac:dyDescent="0.25">
      <c r="A166" s="20">
        <v>2021520010167</v>
      </c>
      <c r="B166" s="21" t="s">
        <v>174</v>
      </c>
      <c r="C166" s="17" t="s">
        <v>1</v>
      </c>
      <c r="D166" s="17">
        <v>100</v>
      </c>
      <c r="E166" s="17">
        <v>9</v>
      </c>
      <c r="F166" s="18">
        <v>70</v>
      </c>
      <c r="G166" s="35">
        <v>1</v>
      </c>
    </row>
    <row r="167" spans="1:7" s="7" customFormat="1" ht="41.25" customHeight="1" x14ac:dyDescent="0.25">
      <c r="A167" s="20">
        <v>2021520010178</v>
      </c>
      <c r="B167" s="21" t="s">
        <v>175</v>
      </c>
      <c r="C167" s="17" t="s">
        <v>1</v>
      </c>
      <c r="D167" s="17">
        <v>100</v>
      </c>
      <c r="E167" s="17">
        <v>0.16</v>
      </c>
      <c r="F167" s="18">
        <v>100</v>
      </c>
      <c r="G167" s="35">
        <v>1</v>
      </c>
    </row>
    <row r="168" spans="1:7" s="7" customFormat="1" ht="41.25" customHeight="1" x14ac:dyDescent="0.25">
      <c r="A168" s="20">
        <v>2021520010181</v>
      </c>
      <c r="B168" s="21" t="s">
        <v>176</v>
      </c>
      <c r="C168" s="17" t="s">
        <v>1</v>
      </c>
      <c r="D168" s="17">
        <v>0</v>
      </c>
      <c r="E168" s="17">
        <v>0</v>
      </c>
      <c r="F168" s="19">
        <v>0</v>
      </c>
      <c r="G168" s="35">
        <v>1</v>
      </c>
    </row>
    <row r="169" spans="1:7" s="7" customFormat="1" ht="41.25" customHeight="1" x14ac:dyDescent="0.25">
      <c r="A169" s="20">
        <v>2021520010182</v>
      </c>
      <c r="B169" s="21" t="s">
        <v>177</v>
      </c>
      <c r="C169" s="17" t="s">
        <v>1</v>
      </c>
      <c r="D169" s="17">
        <v>0</v>
      </c>
      <c r="E169" s="17">
        <v>0</v>
      </c>
      <c r="F169" s="19">
        <v>0</v>
      </c>
      <c r="G169" s="35">
        <v>1</v>
      </c>
    </row>
    <row r="170" spans="1:7" s="7" customFormat="1" ht="41.25" customHeight="1" x14ac:dyDescent="0.25">
      <c r="A170" s="32">
        <v>2021520010183</v>
      </c>
      <c r="B170" s="13" t="s">
        <v>178</v>
      </c>
      <c r="C170" s="6" t="s">
        <v>1</v>
      </c>
      <c r="D170" s="6">
        <v>0</v>
      </c>
      <c r="E170" s="6">
        <v>0</v>
      </c>
      <c r="F170" s="2">
        <v>0</v>
      </c>
      <c r="G170" s="35">
        <v>1</v>
      </c>
    </row>
    <row r="171" spans="1:7" s="7" customFormat="1" ht="60" customHeight="1" x14ac:dyDescent="0.25">
      <c r="A171" s="32">
        <v>2021520010184</v>
      </c>
      <c r="B171" s="13" t="s">
        <v>179</v>
      </c>
      <c r="C171" s="6" t="s">
        <v>1</v>
      </c>
      <c r="D171" s="6">
        <v>0</v>
      </c>
      <c r="E171" s="6">
        <v>0</v>
      </c>
      <c r="F171" s="2">
        <v>0</v>
      </c>
      <c r="G171" s="35">
        <v>1</v>
      </c>
    </row>
    <row r="172" spans="1:7" s="7" customFormat="1" ht="41.25" customHeight="1" x14ac:dyDescent="0.25">
      <c r="A172" s="20">
        <v>2021520010185</v>
      </c>
      <c r="B172" s="21" t="s">
        <v>180</v>
      </c>
      <c r="C172" s="17" t="s">
        <v>1</v>
      </c>
      <c r="D172" s="17">
        <v>100</v>
      </c>
      <c r="E172" s="17">
        <v>19.399999999999999</v>
      </c>
      <c r="F172" s="19">
        <v>0</v>
      </c>
      <c r="G172" s="35">
        <v>1</v>
      </c>
    </row>
    <row r="173" spans="1:7" s="7" customFormat="1" ht="41.25" customHeight="1" x14ac:dyDescent="0.25">
      <c r="A173" s="20">
        <v>2021520010197</v>
      </c>
      <c r="B173" s="21" t="s">
        <v>181</v>
      </c>
      <c r="C173" s="17" t="s">
        <v>1</v>
      </c>
      <c r="D173" s="17">
        <v>0</v>
      </c>
      <c r="E173" s="17">
        <v>0</v>
      </c>
      <c r="F173" s="19">
        <v>0</v>
      </c>
      <c r="G173" s="35">
        <v>1</v>
      </c>
    </row>
    <row r="174" spans="1:7" s="7" customFormat="1" ht="41.25" customHeight="1" x14ac:dyDescent="0.25">
      <c r="A174" s="20">
        <v>2021520010198</v>
      </c>
      <c r="B174" s="21" t="s">
        <v>182</v>
      </c>
      <c r="C174" s="17" t="s">
        <v>1</v>
      </c>
      <c r="D174" s="17">
        <v>0</v>
      </c>
      <c r="E174" s="17">
        <v>0</v>
      </c>
      <c r="F174" s="19">
        <v>0</v>
      </c>
      <c r="G174" s="35">
        <v>1</v>
      </c>
    </row>
    <row r="175" spans="1:7" s="7" customFormat="1" ht="41.25" customHeight="1" x14ac:dyDescent="0.25">
      <c r="A175" s="20">
        <v>2021520010209</v>
      </c>
      <c r="B175" s="21" t="s">
        <v>183</v>
      </c>
      <c r="C175" s="17" t="s">
        <v>1</v>
      </c>
      <c r="D175" s="17">
        <v>0</v>
      </c>
      <c r="E175" s="17">
        <v>16.670000000000002</v>
      </c>
      <c r="F175" s="19">
        <v>0</v>
      </c>
      <c r="G175" s="35">
        <v>1</v>
      </c>
    </row>
    <row r="176" spans="1:7" s="7" customFormat="1" ht="41.25" customHeight="1" x14ac:dyDescent="0.25">
      <c r="A176" s="20">
        <v>2022520010004</v>
      </c>
      <c r="B176" s="21" t="s">
        <v>184</v>
      </c>
      <c r="C176" s="17" t="s">
        <v>1</v>
      </c>
      <c r="D176" s="17">
        <v>0</v>
      </c>
      <c r="E176" s="17">
        <v>0</v>
      </c>
      <c r="F176" s="19">
        <v>0</v>
      </c>
      <c r="G176" s="35">
        <v>1</v>
      </c>
    </row>
    <row r="177" spans="1:7" ht="24" customHeight="1" x14ac:dyDescent="0.25">
      <c r="A177" s="61" t="s">
        <v>217</v>
      </c>
      <c r="B177" s="61"/>
      <c r="C177" s="61"/>
      <c r="D177" s="3">
        <f>AVERAGE(D178:D179)</f>
        <v>53.5</v>
      </c>
      <c r="E177" s="3">
        <f t="shared" ref="E177:F177" si="22">AVERAGE(E178:E179)</f>
        <v>8.34</v>
      </c>
      <c r="F177" s="3">
        <f t="shared" si="22"/>
        <v>32.5</v>
      </c>
    </row>
    <row r="178" spans="1:7" s="7" customFormat="1" ht="48" customHeight="1" x14ac:dyDescent="0.25">
      <c r="A178" s="20">
        <v>2021520010100</v>
      </c>
      <c r="B178" s="21" t="s">
        <v>185</v>
      </c>
      <c r="C178" s="17" t="s">
        <v>1</v>
      </c>
      <c r="D178" s="17">
        <v>50</v>
      </c>
      <c r="E178" s="17">
        <v>10.72</v>
      </c>
      <c r="F178" s="18">
        <v>28</v>
      </c>
      <c r="G178" s="35">
        <v>1</v>
      </c>
    </row>
    <row r="179" spans="1:7" s="7" customFormat="1" ht="48" customHeight="1" x14ac:dyDescent="0.25">
      <c r="A179" s="20">
        <v>2021520010101</v>
      </c>
      <c r="B179" s="21" t="s">
        <v>186</v>
      </c>
      <c r="C179" s="17" t="s">
        <v>1</v>
      </c>
      <c r="D179" s="17">
        <v>57</v>
      </c>
      <c r="E179" s="17">
        <v>5.96</v>
      </c>
      <c r="F179" s="18">
        <v>37</v>
      </c>
      <c r="G179" s="35">
        <v>1</v>
      </c>
    </row>
    <row r="180" spans="1:7" ht="24" customHeight="1" x14ac:dyDescent="0.25">
      <c r="A180" s="61" t="s">
        <v>29</v>
      </c>
      <c r="B180" s="61"/>
      <c r="C180" s="61"/>
      <c r="D180" s="4">
        <f>AVERAGE(D181:D194)</f>
        <v>28.160714285714285</v>
      </c>
      <c r="E180" s="4">
        <f t="shared" ref="E180:F180" si="23">AVERAGE(E181:E194)</f>
        <v>10.090714285714286</v>
      </c>
      <c r="F180" s="4">
        <f t="shared" si="23"/>
        <v>23.357142857142858</v>
      </c>
    </row>
    <row r="181" spans="1:7" s="7" customFormat="1" ht="48" customHeight="1" x14ac:dyDescent="0.25">
      <c r="A181" s="20">
        <v>2021520010094</v>
      </c>
      <c r="B181" s="21" t="s">
        <v>187</v>
      </c>
      <c r="C181" s="17" t="s">
        <v>1</v>
      </c>
      <c r="D181" s="17">
        <v>25</v>
      </c>
      <c r="E181" s="17">
        <v>12.95</v>
      </c>
      <c r="F181" s="18">
        <v>25</v>
      </c>
      <c r="G181" s="35">
        <v>1</v>
      </c>
    </row>
    <row r="182" spans="1:7" s="7" customFormat="1" ht="48" customHeight="1" x14ac:dyDescent="0.25">
      <c r="A182" s="20">
        <v>2021520010110</v>
      </c>
      <c r="B182" s="21" t="s">
        <v>188</v>
      </c>
      <c r="C182" s="17" t="s">
        <v>1</v>
      </c>
      <c r="D182" s="17">
        <v>0</v>
      </c>
      <c r="E182" s="17">
        <v>15.99</v>
      </c>
      <c r="F182" s="27">
        <v>3</v>
      </c>
      <c r="G182" s="35">
        <v>1</v>
      </c>
    </row>
    <row r="183" spans="1:7" s="7" customFormat="1" ht="48" customHeight="1" x14ac:dyDescent="0.25">
      <c r="A183" s="20">
        <v>2021520010125</v>
      </c>
      <c r="B183" s="21" t="s">
        <v>189</v>
      </c>
      <c r="C183" s="17" t="s">
        <v>1</v>
      </c>
      <c r="D183" s="17">
        <v>27.25</v>
      </c>
      <c r="E183" s="17">
        <v>4.49</v>
      </c>
      <c r="F183" s="22">
        <v>22</v>
      </c>
      <c r="G183" s="35">
        <v>1</v>
      </c>
    </row>
    <row r="184" spans="1:7" s="7" customFormat="1" ht="48" customHeight="1" x14ac:dyDescent="0.25">
      <c r="A184" s="20">
        <v>2021520010146</v>
      </c>
      <c r="B184" s="21" t="s">
        <v>190</v>
      </c>
      <c r="C184" s="17" t="s">
        <v>1</v>
      </c>
      <c r="D184" s="17">
        <v>0</v>
      </c>
      <c r="E184" s="17">
        <v>15.63</v>
      </c>
      <c r="F184" s="19">
        <v>0</v>
      </c>
      <c r="G184" s="35">
        <v>1</v>
      </c>
    </row>
    <row r="185" spans="1:7" s="7" customFormat="1" ht="48" customHeight="1" x14ac:dyDescent="0.25">
      <c r="A185" s="20">
        <v>2021520010151</v>
      </c>
      <c r="B185" s="21" t="s">
        <v>191</v>
      </c>
      <c r="C185" s="17" t="s">
        <v>1</v>
      </c>
      <c r="D185" s="17">
        <v>17</v>
      </c>
      <c r="E185" s="17">
        <v>2.5299999999999998</v>
      </c>
      <c r="F185" s="27">
        <v>12</v>
      </c>
      <c r="G185" s="35">
        <v>1</v>
      </c>
    </row>
    <row r="186" spans="1:7" s="7" customFormat="1" ht="48" customHeight="1" x14ac:dyDescent="0.25">
      <c r="A186" s="20">
        <v>2021520010168</v>
      </c>
      <c r="B186" s="21" t="s">
        <v>192</v>
      </c>
      <c r="C186" s="17" t="s">
        <v>1</v>
      </c>
      <c r="D186" s="17">
        <v>0</v>
      </c>
      <c r="E186" s="17">
        <v>12.72</v>
      </c>
      <c r="F186" s="18">
        <v>78</v>
      </c>
      <c r="G186" s="35">
        <v>1</v>
      </c>
    </row>
    <row r="187" spans="1:7" s="7" customFormat="1" ht="48" customHeight="1" x14ac:dyDescent="0.25">
      <c r="A187" s="20">
        <v>2021520010173</v>
      </c>
      <c r="B187" s="21" t="s">
        <v>193</v>
      </c>
      <c r="C187" s="17" t="s">
        <v>1</v>
      </c>
      <c r="D187" s="17">
        <v>100</v>
      </c>
      <c r="E187" s="17">
        <v>7.03</v>
      </c>
      <c r="F187" s="22">
        <v>22</v>
      </c>
      <c r="G187" s="35">
        <v>1</v>
      </c>
    </row>
    <row r="188" spans="1:7" s="7" customFormat="1" ht="48" customHeight="1" x14ac:dyDescent="0.25">
      <c r="A188" s="20">
        <v>2021520010177</v>
      </c>
      <c r="B188" s="21" t="s">
        <v>194</v>
      </c>
      <c r="C188" s="17" t="s">
        <v>1</v>
      </c>
      <c r="D188" s="17">
        <v>12</v>
      </c>
      <c r="E188" s="17">
        <v>15.35</v>
      </c>
      <c r="F188" s="27">
        <v>11</v>
      </c>
      <c r="G188" s="35">
        <v>1</v>
      </c>
    </row>
    <row r="189" spans="1:7" s="7" customFormat="1" ht="48" customHeight="1" x14ac:dyDescent="0.25">
      <c r="A189" s="20">
        <v>2021520010211</v>
      </c>
      <c r="B189" s="21" t="s">
        <v>195</v>
      </c>
      <c r="C189" s="17" t="s">
        <v>1</v>
      </c>
      <c r="D189" s="17">
        <v>79</v>
      </c>
      <c r="E189" s="17">
        <v>9.2799999999999994</v>
      </c>
      <c r="F189" s="18">
        <v>74</v>
      </c>
      <c r="G189" s="35">
        <v>1</v>
      </c>
    </row>
    <row r="190" spans="1:7" s="7" customFormat="1" ht="48" customHeight="1" x14ac:dyDescent="0.25">
      <c r="A190" s="20">
        <v>2021520010213</v>
      </c>
      <c r="B190" s="21" t="s">
        <v>196</v>
      </c>
      <c r="C190" s="17" t="s">
        <v>1</v>
      </c>
      <c r="D190" s="17">
        <v>25</v>
      </c>
      <c r="E190" s="17">
        <v>26.73</v>
      </c>
      <c r="F190" s="18">
        <v>26</v>
      </c>
      <c r="G190" s="35">
        <v>1</v>
      </c>
    </row>
    <row r="191" spans="1:7" s="7" customFormat="1" ht="48" customHeight="1" x14ac:dyDescent="0.25">
      <c r="A191" s="23">
        <v>2021520010214</v>
      </c>
      <c r="B191" s="21" t="s">
        <v>197</v>
      </c>
      <c r="C191" s="17" t="s">
        <v>1</v>
      </c>
      <c r="D191" s="17">
        <v>33</v>
      </c>
      <c r="E191" s="17">
        <v>7.47</v>
      </c>
      <c r="F191" s="18">
        <v>27</v>
      </c>
      <c r="G191" s="35">
        <v>1</v>
      </c>
    </row>
    <row r="192" spans="1:7" s="7" customFormat="1" ht="48" customHeight="1" x14ac:dyDescent="0.25">
      <c r="A192" s="20">
        <v>2021520010215</v>
      </c>
      <c r="B192" s="21" t="s">
        <v>198</v>
      </c>
      <c r="C192" s="17" t="s">
        <v>1</v>
      </c>
      <c r="D192" s="17">
        <v>32</v>
      </c>
      <c r="E192" s="17">
        <v>3.35</v>
      </c>
      <c r="F192" s="19">
        <v>0</v>
      </c>
      <c r="G192" s="35">
        <v>1</v>
      </c>
    </row>
    <row r="193" spans="1:7" s="7" customFormat="1" ht="48" customHeight="1" x14ac:dyDescent="0.25">
      <c r="A193" s="20">
        <v>2021520010216</v>
      </c>
      <c r="B193" s="21" t="s">
        <v>199</v>
      </c>
      <c r="C193" s="17" t="s">
        <v>1</v>
      </c>
      <c r="D193" s="17">
        <v>21</v>
      </c>
      <c r="E193" s="17">
        <v>4.0999999999999996</v>
      </c>
      <c r="F193" s="27">
        <v>6</v>
      </c>
      <c r="G193" s="35">
        <v>1</v>
      </c>
    </row>
    <row r="194" spans="1:7" s="7" customFormat="1" ht="48" customHeight="1" x14ac:dyDescent="0.25">
      <c r="A194" s="20">
        <v>2021520010225</v>
      </c>
      <c r="B194" s="21" t="s">
        <v>200</v>
      </c>
      <c r="C194" s="17" t="s">
        <v>1</v>
      </c>
      <c r="D194" s="17">
        <v>23</v>
      </c>
      <c r="E194" s="17">
        <v>3.65</v>
      </c>
      <c r="F194" s="22">
        <v>21</v>
      </c>
      <c r="G194" s="35">
        <v>1</v>
      </c>
    </row>
    <row r="195" spans="1:7" x14ac:dyDescent="0.25">
      <c r="C195" s="67"/>
      <c r="D195" s="67"/>
      <c r="E195" s="67"/>
      <c r="F195" s="67"/>
    </row>
    <row r="196" spans="1:7" ht="15" customHeight="1" x14ac:dyDescent="0.25">
      <c r="C196" s="57" t="s">
        <v>7</v>
      </c>
      <c r="D196" s="58"/>
      <c r="E196" s="59" t="s">
        <v>6</v>
      </c>
      <c r="F196" s="60"/>
    </row>
    <row r="197" spans="1:7" x14ac:dyDescent="0.25">
      <c r="A197" s="29"/>
      <c r="C197" s="10" t="s">
        <v>30</v>
      </c>
      <c r="D197" s="10">
        <v>79</v>
      </c>
      <c r="E197" s="10" t="s">
        <v>31</v>
      </c>
      <c r="F197" s="8">
        <v>132</v>
      </c>
      <c r="G197" s="43"/>
    </row>
    <row r="198" spans="1:7" x14ac:dyDescent="0.25">
      <c r="C198" s="11" t="s">
        <v>32</v>
      </c>
      <c r="D198" s="11">
        <v>56</v>
      </c>
      <c r="E198" s="11" t="s">
        <v>33</v>
      </c>
      <c r="F198" s="9">
        <v>3</v>
      </c>
    </row>
    <row r="199" spans="1:7" x14ac:dyDescent="0.25">
      <c r="C199" s="36" t="s">
        <v>35</v>
      </c>
      <c r="D199" s="36">
        <v>17</v>
      </c>
      <c r="E199" s="37" t="s">
        <v>34</v>
      </c>
      <c r="F199" s="5">
        <v>17</v>
      </c>
    </row>
    <row r="200" spans="1:7" x14ac:dyDescent="0.25">
      <c r="C200" s="42" t="s">
        <v>37</v>
      </c>
      <c r="D200" s="42">
        <f>SUBTOTAL(9,D197:D199)</f>
        <v>152</v>
      </c>
      <c r="E200" s="30" t="s">
        <v>36</v>
      </c>
      <c r="F200" s="30">
        <f>SUBTOTAL(9,F197:F199)</f>
        <v>152</v>
      </c>
    </row>
  </sheetData>
  <autoFilter ref="A3:J194"/>
  <mergeCells count="46">
    <mergeCell ref="A20:C21"/>
    <mergeCell ref="A42:C43"/>
    <mergeCell ref="A117:C118"/>
    <mergeCell ref="A54:C54"/>
    <mergeCell ref="C195:F195"/>
    <mergeCell ref="A131:C131"/>
    <mergeCell ref="A145:C145"/>
    <mergeCell ref="A157:C157"/>
    <mergeCell ref="A177:C177"/>
    <mergeCell ref="A180:C180"/>
    <mergeCell ref="A123:C123"/>
    <mergeCell ref="A126:C126"/>
    <mergeCell ref="A5:C5"/>
    <mergeCell ref="A121:C121"/>
    <mergeCell ref="A25:C25"/>
    <mergeCell ref="A28:C28"/>
    <mergeCell ref="A32:C32"/>
    <mergeCell ref="A50:C50"/>
    <mergeCell ref="A67:C67"/>
    <mergeCell ref="A64:C64"/>
    <mergeCell ref="A60:C60"/>
    <mergeCell ref="A62:C62"/>
    <mergeCell ref="A40:C40"/>
    <mergeCell ref="A44:C44"/>
    <mergeCell ref="A46:C46"/>
    <mergeCell ref="A48:C48"/>
    <mergeCell ref="B2:B3"/>
    <mergeCell ref="C2:C3"/>
    <mergeCell ref="D2:F2"/>
    <mergeCell ref="A1:F1"/>
    <mergeCell ref="A4:C4"/>
    <mergeCell ref="H2:J3"/>
    <mergeCell ref="H9:I9"/>
    <mergeCell ref="C196:D196"/>
    <mergeCell ref="E196:F196"/>
    <mergeCell ref="A56:C56"/>
    <mergeCell ref="A58:C58"/>
    <mergeCell ref="A87:C87"/>
    <mergeCell ref="A119:C119"/>
    <mergeCell ref="A76:C76"/>
    <mergeCell ref="A89:C89"/>
    <mergeCell ref="A108:C108"/>
    <mergeCell ref="A18:C18"/>
    <mergeCell ref="A22:C22"/>
    <mergeCell ref="A38:C38"/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D9"/>
  <sheetViews>
    <sheetView workbookViewId="0">
      <selection activeCell="E9" sqref="E9"/>
    </sheetView>
  </sheetViews>
  <sheetFormatPr baseColWidth="10" defaultRowHeight="15" x14ac:dyDescent="0.25"/>
  <sheetData>
    <row r="5" spans="4:4" x14ac:dyDescent="0.25">
      <c r="D5" t="s">
        <v>219</v>
      </c>
    </row>
    <row r="6" spans="4:4" x14ac:dyDescent="0.25">
      <c r="D6" t="s">
        <v>38</v>
      </c>
    </row>
    <row r="7" spans="4:4" x14ac:dyDescent="0.25">
      <c r="D7" t="s">
        <v>220</v>
      </c>
    </row>
    <row r="8" spans="4:4" x14ac:dyDescent="0.25">
      <c r="D8" t="s">
        <v>221</v>
      </c>
    </row>
    <row r="9" spans="4:4" x14ac:dyDescent="0.25">
      <c r="D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CORTE 31 MARZO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Control de Seguimiento</dc:title>
  <dc:creator>Calidad OPGI</dc:creator>
  <cp:lastModifiedBy>OPGI Proyectos</cp:lastModifiedBy>
  <dcterms:created xsi:type="dcterms:W3CDTF">2022-04-19T19:08:34Z</dcterms:created>
  <dcterms:modified xsi:type="dcterms:W3CDTF">2023-04-26T22:57:17Z</dcterms:modified>
</cp:coreProperties>
</file>