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 Proyectos\Documents\Elena Coral\Año 2022\Seguimiento 2022\VIgencia 2022\"/>
    </mc:Choice>
  </mc:AlternateContent>
  <bookViews>
    <workbookView xWindow="0" yWindow="0" windowWidth="28800" windowHeight="12330"/>
  </bookViews>
  <sheets>
    <sheet name="CORTE 30 JUNIO" sheetId="3" r:id="rId1"/>
  </sheets>
  <definedNames>
    <definedName name="_xlnm._FilterDatabase" localSheetId="0" hidden="1">'CORTE 30 JUNIO'!$A$3:$J$197</definedName>
  </definedNames>
  <calcPr calcId="162913"/>
</workbook>
</file>

<file path=xl/calcChain.xml><?xml version="1.0" encoding="utf-8"?>
<calcChain xmlns="http://schemas.openxmlformats.org/spreadsheetml/2006/main">
  <c r="D4" i="3" l="1"/>
  <c r="E121" i="3" l="1"/>
  <c r="F121" i="3"/>
  <c r="E45" i="3"/>
  <c r="D121" i="3"/>
  <c r="D45" i="3"/>
  <c r="F45" i="3"/>
  <c r="F22" i="3"/>
  <c r="E22" i="3"/>
  <c r="D22" i="3"/>
  <c r="F42" i="3"/>
  <c r="E42" i="3"/>
  <c r="D42" i="3"/>
  <c r="E4" i="3"/>
  <c r="F4" i="3"/>
  <c r="D126" i="3" l="1"/>
  <c r="F126" i="3"/>
  <c r="E126" i="3"/>
  <c r="F124" i="3"/>
  <c r="E124" i="3"/>
  <c r="D124" i="3"/>
  <c r="F122" i="3"/>
  <c r="E122" i="3"/>
  <c r="D122" i="3"/>
  <c r="F88" i="3"/>
  <c r="E88" i="3"/>
  <c r="D88" i="3"/>
  <c r="D69" i="3"/>
  <c r="F69" i="3"/>
  <c r="E69" i="3"/>
  <c r="F66" i="3"/>
  <c r="E66" i="3"/>
  <c r="D66" i="3"/>
  <c r="F64" i="3"/>
  <c r="E64" i="3"/>
  <c r="D64" i="3"/>
  <c r="F62" i="3"/>
  <c r="E62" i="3"/>
  <c r="D62" i="3"/>
  <c r="F60" i="3"/>
  <c r="E60" i="3"/>
  <c r="D60" i="3"/>
  <c r="F58" i="3"/>
  <c r="E58" i="3"/>
  <c r="D58" i="3"/>
  <c r="F56" i="3"/>
  <c r="E56" i="3"/>
  <c r="D56" i="3"/>
  <c r="F52" i="3"/>
  <c r="E52" i="3"/>
  <c r="D52" i="3"/>
  <c r="F50" i="3"/>
  <c r="E50" i="3"/>
  <c r="D50" i="3"/>
  <c r="F48" i="3"/>
  <c r="E48" i="3"/>
  <c r="D48" i="3"/>
  <c r="F46" i="3"/>
  <c r="E46" i="3"/>
  <c r="D46" i="3"/>
  <c r="E23" i="3"/>
  <c r="F23" i="3"/>
  <c r="D23" i="3"/>
  <c r="F19" i="3"/>
  <c r="E19" i="3"/>
  <c r="D19" i="3"/>
  <c r="J9" i="3" l="1"/>
  <c r="D204" i="3" l="1"/>
  <c r="F203" i="3"/>
  <c r="F183" i="3"/>
  <c r="E183" i="3"/>
  <c r="D183" i="3"/>
  <c r="F180" i="3"/>
  <c r="E180" i="3"/>
  <c r="D180" i="3"/>
  <c r="F159" i="3"/>
  <c r="E159" i="3"/>
  <c r="D159" i="3"/>
  <c r="F147" i="3"/>
  <c r="E147" i="3"/>
  <c r="D147" i="3"/>
  <c r="F134" i="3"/>
  <c r="E134" i="3"/>
  <c r="D134" i="3"/>
  <c r="F129" i="3"/>
  <c r="E129" i="3"/>
  <c r="D129" i="3"/>
  <c r="F109" i="3"/>
  <c r="E109" i="3"/>
  <c r="D109" i="3"/>
  <c r="F90" i="3"/>
  <c r="E90" i="3"/>
  <c r="D90" i="3"/>
  <c r="F77" i="3"/>
  <c r="E77" i="3"/>
  <c r="D77" i="3"/>
  <c r="F39" i="3"/>
  <c r="E39" i="3"/>
  <c r="D39" i="3"/>
  <c r="F33" i="3"/>
  <c r="E33" i="3"/>
  <c r="D33" i="3"/>
  <c r="F29" i="3"/>
  <c r="E29" i="3"/>
  <c r="D29" i="3"/>
  <c r="F26" i="3"/>
  <c r="E26" i="3"/>
  <c r="D26" i="3"/>
  <c r="F5" i="3"/>
  <c r="E5" i="3"/>
  <c r="D5" i="3"/>
</calcChain>
</file>

<file path=xl/sharedStrings.xml><?xml version="1.0" encoding="utf-8"?>
<sst xmlns="http://schemas.openxmlformats.org/spreadsheetml/2006/main" count="542" uniqueCount="378">
  <si>
    <t>ABIERTO</t>
  </si>
  <si>
    <t>EMAS</t>
  </si>
  <si>
    <t>SEPAL</t>
  </si>
  <si>
    <t>EMPOPASTO</t>
  </si>
  <si>
    <t>AVANTE</t>
  </si>
  <si>
    <t>OPORTUNIDAD DEL REPORTE</t>
  </si>
  <si>
    <t>COMPLETITUD DEL REPORTE</t>
  </si>
  <si>
    <t xml:space="preserve">BPIN PROYECTO </t>
  </si>
  <si>
    <t>NOMBRE DEL PROYECTO</t>
  </si>
  <si>
    <t>ESTADO PROYECTO</t>
  </si>
  <si>
    <t>AVANCE</t>
  </si>
  <si>
    <t>DIMENSIÓN AMBIENTAL</t>
  </si>
  <si>
    <t>Secretaría Gestión Ambiental</t>
  </si>
  <si>
    <t>'2020520010075</t>
  </si>
  <si>
    <t>'2020520010102</t>
  </si>
  <si>
    <t>'2021520010129</t>
  </si>
  <si>
    <t>'2021520010136</t>
  </si>
  <si>
    <t>'2021520010140</t>
  </si>
  <si>
    <t>'2021520010148</t>
  </si>
  <si>
    <t>'2021520010149</t>
  </si>
  <si>
    <t>'2021520010157</t>
  </si>
  <si>
    <t>'2021520010164</t>
  </si>
  <si>
    <t>'2021520010171</t>
  </si>
  <si>
    <t>'2021520010201</t>
  </si>
  <si>
    <t>'2021520010224</t>
  </si>
  <si>
    <t>'2022520010003</t>
  </si>
  <si>
    <t>'2021520010242</t>
  </si>
  <si>
    <t>DIMENSIÓN ECÓNOMICA</t>
  </si>
  <si>
    <t>'2021520010042</t>
  </si>
  <si>
    <t>'2021520010179</t>
  </si>
  <si>
    <t>'2021520010056</t>
  </si>
  <si>
    <t>'2021520010232</t>
  </si>
  <si>
    <t xml:space="preserve">Secretaría de Agricultura </t>
  </si>
  <si>
    <t>'2021520010133</t>
  </si>
  <si>
    <t>'2021520010155</t>
  </si>
  <si>
    <t>'2022520010006</t>
  </si>
  <si>
    <t>'2021520010093</t>
  </si>
  <si>
    <t>'2021520010096</t>
  </si>
  <si>
    <t>'2021520010098</t>
  </si>
  <si>
    <t>'2021520010099</t>
  </si>
  <si>
    <t>'2021520010102</t>
  </si>
  <si>
    <t>'2021520010170</t>
  </si>
  <si>
    <t>'2021520010180</t>
  </si>
  <si>
    <t>'2021520010239</t>
  </si>
  <si>
    <t>DIMENSIÓN GERENCIA PÚBLICA</t>
  </si>
  <si>
    <t>'2021520010121</t>
  </si>
  <si>
    <t>'2021520010223</t>
  </si>
  <si>
    <t>'2021520010106</t>
  </si>
  <si>
    <t>'2021520010233</t>
  </si>
  <si>
    <t>'2021520010234</t>
  </si>
  <si>
    <t>'2021520010235</t>
  </si>
  <si>
    <t>'2021520010238</t>
  </si>
  <si>
    <t>Oficina de Asuntos Internacionales</t>
  </si>
  <si>
    <t>'2021520010104</t>
  </si>
  <si>
    <t>'2021520010240</t>
  </si>
  <si>
    <t>'2021520010218</t>
  </si>
  <si>
    <t>'2021520010126</t>
  </si>
  <si>
    <t>Secretaría de Desarrollo Comunitario</t>
  </si>
  <si>
    <t>'2021520010109</t>
  </si>
  <si>
    <t>'2021520010210</t>
  </si>
  <si>
    <t>Secretaria General</t>
  </si>
  <si>
    <t>'2021520010139</t>
  </si>
  <si>
    <t>'2021520010186</t>
  </si>
  <si>
    <t>'2021520010202</t>
  </si>
  <si>
    <t>'2021520010205</t>
  </si>
  <si>
    <t>'2021520010217</t>
  </si>
  <si>
    <t>'2021520010219</t>
  </si>
  <si>
    <t>'2021520010220</t>
  </si>
  <si>
    <t>Secretaría de Gobierno</t>
  </si>
  <si>
    <t>'2021520010097</t>
  </si>
  <si>
    <t>'2021520010105</t>
  </si>
  <si>
    <t>'2021520010107</t>
  </si>
  <si>
    <t>'2021520010108</t>
  </si>
  <si>
    <t>'2021520010112</t>
  </si>
  <si>
    <t>'2021520010114</t>
  </si>
  <si>
    <t>'2021520010115</t>
  </si>
  <si>
    <t>'2021520010127</t>
  </si>
  <si>
    <t>'2021520010128</t>
  </si>
  <si>
    <t>'2021520010153</t>
  </si>
  <si>
    <t>Secretaría de Hacienda</t>
  </si>
  <si>
    <t>'2022520010002</t>
  </si>
  <si>
    <t>'2020520010045</t>
  </si>
  <si>
    <t>'2020520010091</t>
  </si>
  <si>
    <t>'2020520010094</t>
  </si>
  <si>
    <t>'2020520010111</t>
  </si>
  <si>
    <t>'2020520010116</t>
  </si>
  <si>
    <t>'2021520010031</t>
  </si>
  <si>
    <t>'2021520010044</t>
  </si>
  <si>
    <t>'2021520010045</t>
  </si>
  <si>
    <t>'2021520010063</t>
  </si>
  <si>
    <t>'2021520010064</t>
  </si>
  <si>
    <t>'2021520010086</t>
  </si>
  <si>
    <t>'2021520010135</t>
  </si>
  <si>
    <t>'2021520010145</t>
  </si>
  <si>
    <t>'2021520010190</t>
  </si>
  <si>
    <t>'2021520010191</t>
  </si>
  <si>
    <t>'2021520010199</t>
  </si>
  <si>
    <t>'2021520010227</t>
  </si>
  <si>
    <t>'2021520010236</t>
  </si>
  <si>
    <t>Secretaría de Planeación</t>
  </si>
  <si>
    <t>'2020520010110</t>
  </si>
  <si>
    <t>'2021520010068</t>
  </si>
  <si>
    <t>'2021520010194</t>
  </si>
  <si>
    <t>'2021520010195</t>
  </si>
  <si>
    <t>'2021520010206</t>
  </si>
  <si>
    <t>'2021520010212</t>
  </si>
  <si>
    <t>'2021520010226</t>
  </si>
  <si>
    <t>'2021520010230</t>
  </si>
  <si>
    <t>'2022520010008</t>
  </si>
  <si>
    <t>'2022520010009</t>
  </si>
  <si>
    <t>DIMENSIÓN SOCIAL</t>
  </si>
  <si>
    <t>Dirección Administrativa de Juventud</t>
  </si>
  <si>
    <t>'2021520010221</t>
  </si>
  <si>
    <t>'2021520010124</t>
  </si>
  <si>
    <t>INVIPASTO</t>
  </si>
  <si>
    <t>'2021520010090</t>
  </si>
  <si>
    <t>'2020520010096</t>
  </si>
  <si>
    <t>'2020520010101</t>
  </si>
  <si>
    <t>'2021520010078</t>
  </si>
  <si>
    <t>'2021520010080</t>
  </si>
  <si>
    <t>Secretaría de Bienestar Social</t>
  </si>
  <si>
    <t>'2021520010073</t>
  </si>
  <si>
    <t>'2021520010075</t>
  </si>
  <si>
    <t>'2021520010076</t>
  </si>
  <si>
    <t>'2021520010077</t>
  </si>
  <si>
    <t>'2021520010082</t>
  </si>
  <si>
    <t>'2021520010083</t>
  </si>
  <si>
    <t>'2021520010085</t>
  </si>
  <si>
    <t>'2021520010087</t>
  </si>
  <si>
    <t>'2021520010089</t>
  </si>
  <si>
    <t>'2021520010092</t>
  </si>
  <si>
    <t>'2021520010123</t>
  </si>
  <si>
    <t>'2021520010241</t>
  </si>
  <si>
    <t>Secretaría de Cultura</t>
  </si>
  <si>
    <t>'2020520010095</t>
  </si>
  <si>
    <t>'2021520010081</t>
  </si>
  <si>
    <t>'2021520010122</t>
  </si>
  <si>
    <t>'2021520010161</t>
  </si>
  <si>
    <t>'2021520010165</t>
  </si>
  <si>
    <t>'2021520010166</t>
  </si>
  <si>
    <t>'2021520010169</t>
  </si>
  <si>
    <t>'2021520010172</t>
  </si>
  <si>
    <t>'2021520010175</t>
  </si>
  <si>
    <t>'2021520010176</t>
  </si>
  <si>
    <t>'2021520010229</t>
  </si>
  <si>
    <t>Secretaría de Educación</t>
  </si>
  <si>
    <t>'2021520010084</t>
  </si>
  <si>
    <t>'2021520010095</t>
  </si>
  <si>
    <t>'2021520010113</t>
  </si>
  <si>
    <t>'2021520010130</t>
  </si>
  <si>
    <t>'2021520010131</t>
  </si>
  <si>
    <t>'2021520010137</t>
  </si>
  <si>
    <t>'2021520010138</t>
  </si>
  <si>
    <t>'2021520010156</t>
  </si>
  <si>
    <t>'2021520010158</t>
  </si>
  <si>
    <t>'2021520010167</t>
  </si>
  <si>
    <t>'2021520010178</t>
  </si>
  <si>
    <t>'2021520010181</t>
  </si>
  <si>
    <t>'2021520010182</t>
  </si>
  <si>
    <t>'2021520010183</t>
  </si>
  <si>
    <t>'2021520010184</t>
  </si>
  <si>
    <t>'2021520010185</t>
  </si>
  <si>
    <t>'2021520010197</t>
  </si>
  <si>
    <t>'2021520010198</t>
  </si>
  <si>
    <t>'2021520010209</t>
  </si>
  <si>
    <t>'2022520010004</t>
  </si>
  <si>
    <t>'2021520010100</t>
  </si>
  <si>
    <t>'2021520010101</t>
  </si>
  <si>
    <t>Secretaría de Salud</t>
  </si>
  <si>
    <t>'2021520010094</t>
  </si>
  <si>
    <t>'2021520010110</t>
  </si>
  <si>
    <t>'2021520010125</t>
  </si>
  <si>
    <t>'2021520010146</t>
  </si>
  <si>
    <t>'2021520010151</t>
  </si>
  <si>
    <t>'2021520010168</t>
  </si>
  <si>
    <t>'2021520010173</t>
  </si>
  <si>
    <t>'2021520010177</t>
  </si>
  <si>
    <t>'2021520010211</t>
  </si>
  <si>
    <t>'2021520010213</t>
  </si>
  <si>
    <t>'2021520010214</t>
  </si>
  <si>
    <t>'2021520010215</t>
  </si>
  <si>
    <t>'2021520010216</t>
  </si>
  <si>
    <t>'2021520010225</t>
  </si>
  <si>
    <t>Completo</t>
  </si>
  <si>
    <t xml:space="preserve">Oportuno: </t>
  </si>
  <si>
    <t>Incompleto</t>
  </si>
  <si>
    <t xml:space="preserve">Extemporaneo: </t>
  </si>
  <si>
    <t xml:space="preserve">Cerrado </t>
  </si>
  <si>
    <t>Sin seguimiento:</t>
  </si>
  <si>
    <t>Sin Seguimiento</t>
  </si>
  <si>
    <t xml:space="preserve">Total Proyectos: </t>
  </si>
  <si>
    <t>Total Proyectos</t>
  </si>
  <si>
    <t>Cumplida</t>
  </si>
  <si>
    <t>Gestión Normal</t>
  </si>
  <si>
    <t>Atrasada</t>
  </si>
  <si>
    <t>No iniciada</t>
  </si>
  <si>
    <t>'2021520010091</t>
  </si>
  <si>
    <t>Secretaría de Tránsito y Transporte municipal</t>
  </si>
  <si>
    <t xml:space="preserve">Oficina de Comunicación Social </t>
  </si>
  <si>
    <t>Secretaría de Infraestructura y Valorización</t>
  </si>
  <si>
    <t>30% - 44,98%</t>
  </si>
  <si>
    <t>5,01% - 29,99%</t>
  </si>
  <si>
    <t>0% - 5,00%</t>
  </si>
  <si>
    <t>TOTAL PROYECTOS</t>
  </si>
  <si>
    <t>CONSERVACIÓN DE ÁREAS DE RECARGA HÍDRICA Y OTROS SERVICIOS ECOSISTÉMICOS VIGENCIA 2021 EN EL MUNICIPIO DE PASTO</t>
  </si>
  <si>
    <t>MEJORAMIENTO COBERTURA CALIDAD Y CONTINUIDAD EN LA PRESTACIÓN DEL SERVICIO PÚBLICO DE ACUEDUCTO Y ALCANTARILLADO DE LOS SECTORES RURALES Y SUBURBANOS VIGENCIA 2021 DEL MUNICIPIO DE PASTO</t>
  </si>
  <si>
    <t>IMPLEMENTACIÓN DE ACCIONES EN PRO DE UNA CIUDAD SOSTENIBLE Y RESILIENTE SEMBRANDO CAPITAL VIGENCIA 2022 EN EL MUNICIPIO DE PASTO</t>
  </si>
  <si>
    <t>MEJORAMIENTO COBERTURA CALIDAD Y CONTINUIDAD EN LA PRESTACIÓN DEL SERVICIO PÚBLICO DE ACUEDUCTO Y ALCANTARILLADO DE LOS SECTORES RURALES Y SUBURBANOS VIGENCIA 2022 DEL MUNICIPIO DE PASTO</t>
  </si>
  <si>
    <t>SUBSIDIO DEL FONDO DE SOLIDARIDAD Y REDISTRIBUCIÓN DE INGRESOS DEL SECTOR RURAL - VIGENCIA 2022 MUNICIPIO DE PASTO</t>
  </si>
  <si>
    <t>FORTALECIMIENTO DE LA GOBERNANZA AMBIENTAL PARA EL DESARROLLO SOSTENIBLE VIGENCIA 2022 EN EL MUNICIPIO DE PASTO</t>
  </si>
  <si>
    <t>FORMACIÓN Y EDUCACIÓN AMBIENTAL PARA LA SOSTENIBILIDAD VIGENCIA 2022 EN EL MUNICIPIO DE PASTO</t>
  </si>
  <si>
    <t>CONSERVACIÓN DE ÁREAS DE RECARGA HÍDRICA Y OTROS SERVICIOS ECOSISTÉMICOS VIGENCIA 2022 EN EL MUNICIPIO DE PASTO</t>
  </si>
  <si>
    <t>DESARROLLO DE LA GESTIÓN ECOLÓGICA Y ÁREAS PROTEGIDAS VIGENCIA 2022 MUNICIPIO DE PASTO</t>
  </si>
  <si>
    <t>FORMULACIÓN DE ESTRATEGIAS DE CRECIMIENTO VERDE VIGENCIA 2022 PARA EL MUNICIPIO DE PASTO</t>
  </si>
  <si>
    <t>DESARROLLO ESTRATEGIAS DE RESILIENCIA AMBIENTAL FRENTE AL CORONAVIRUS COVID-19 - DIMENSIÓN AMBIENTAL -VIGENCIA 2022 PASTO</t>
  </si>
  <si>
    <t>FORTALECIMIENTO AL PROCESO DE RECICLAJE TRANSFERENCIA Y MANEJO ADECUADO DE RESIDUOS SÓLIDOS - VIGENCIA 2022 EN EL MUNICIPIO DE PASTO</t>
  </si>
  <si>
    <t>IMPLEMENTACIÓN DE LA POLÍTICA PUBLICA DE BIENESTAR Y PROTECCIÓN ANIMAL VIGENCIA 2022 EN EL MUNICIPIO DE PASTO PASTO</t>
  </si>
  <si>
    <t>% GESTIÓN</t>
  </si>
  <si>
    <t>% FINANCIERO</t>
  </si>
  <si>
    <t>% FISICO (PRODUCTO)</t>
  </si>
  <si>
    <t>AVANCE PROYECTOS DE INVERSIÓN VIGENCIA 2022 
SEGUNDO TRIMESTRE - CORTE JUNIO 31</t>
  </si>
  <si>
    <t>SUBSIDIO PARA LA PRESTACIÓN DE SERVICIOS PÚBLICOS DE ACUEDUCTO Y ALCANTARILLADO VIGENCIA 2022 PASTO</t>
  </si>
  <si>
    <t>IMPLEMENTACIÓN DEL SISTEMA ESTRATÉGICO DE TRANSPORTE PÚBLICO DE PASAJEROS VIGENCIA 2021 PARA LA CIUDAD DE PASTO</t>
  </si>
  <si>
    <t>IMPLEMENTACIÓN DEL SISTEMA ESTRATÉGICO DE TRANSPORTE PÚBLICO DE PASAJEROS VIGENCIA 2022 PARA LA CIUDAD DE PASTO</t>
  </si>
  <si>
    <t>CONSTRUCCIÓN Y MEJORAMIENTO DEL SISTEMA DE MOVILIDAD EN LA PLAZA DE MERCADO EL POTRERILLO VIGENCIA 2021 EN EL MUNICIPIO DE PASTO</t>
  </si>
  <si>
    <t>FORTALECIMIENTO DEL SISTEMA ORGANIZACIONAL DE LAS PLAZAS DEL MERCADO VIGENCIA 2022 EN EL MUNICIPIO PASTO</t>
  </si>
  <si>
    <t>DESARROLLO ECONÓMICO AGROINDUSTRIAL AGROPECUARIO ACUÍCOLA Y FORESTAL VIGENCIA 2022 EN EL MUNICIPIO DE PASTO</t>
  </si>
  <si>
    <t>FORTALECIMIENTO DE PRÁCTICAS AGROPECUARIAS PARA GARANTIZAR LA SEGURIDAD Y SOBERANÍA ALIMENTARIA VIGENCIA 2022 EN EL MUNICIPIO DE PASTO</t>
  </si>
  <si>
    <t>CONSTRUCCIÓN DE UN CENTRO DE ACOPIO PARA EL ALMACENAMIENTO ACONDICIONAMIENTO Y DISTRIBUCIÓN DE ALIMENTOS AGRÍCOLAS UBICADO EN EL CORREGIMIENTO DE CATAMBUCO DEL MUNICIPIO DE PASTO - NARIÑO</t>
  </si>
  <si>
    <t>FORTALECIMIENTO EMPRESARIAL ASOCIATIVO Y A EMPRENDIMIENTOS VIGENCIA 2022 EN EL MUNICIPIO DE PASTO</t>
  </si>
  <si>
    <t>DESARROLLO Y PROMOCIÓN TURÍSTICA VIGENCIA 2022 DEL MUNICIPIO DE PASTO</t>
  </si>
  <si>
    <t>MEJORAMIENTO ECONÓMICO DE LOS SECTORES AFECTADOS POR PANDEMIA VIGENCIA 2022 EN EL MUNICIPIO DE PASTO</t>
  </si>
  <si>
    <t>FORTALECIMIENTO DE LA COMPETITIVIDAD A NIVEL NACIONAL VIGENCIA 2022 DEL MUNICIPIO DE PASTO</t>
  </si>
  <si>
    <t>FORTALECIMIENTO DE LOS PROCESOS DE INNOVACIÓN Y ECONOMÍA NARANJA VIGENCIA 2022 EN EL MUNICIPIO DE PASTO</t>
  </si>
  <si>
    <t>IMPLEMENTACIÓN DE ACCIONES PARA EL MEJORAMIENTO DE LA SEGURIDAD VIAL Y LA MOVILIDAD VIGENCIA 2022 EN EL MUNICIPIO PASTO</t>
  </si>
  <si>
    <t>APLICACIÓN DE LA MOVILIDAD SOSTENIBLE PARA MEJORAR CONDICIONES Y CALIDAD DE VIDA VIGENCIA 2022 EN EL MUNICIPIO DE PASTO</t>
  </si>
  <si>
    <t>PRESTACIÓN DEL SERVICIO DE ALUMBRADO PÚBLICO MEDIANTE CONTRATO DE CONCESIÓN VIGENTE 2015-2051 EN EL SECTOR URBANO Y RURAL DEL MUNICIPIO DE PASTO</t>
  </si>
  <si>
    <t>IMPLEMENTACIÓN DE LA DIMENSIÓN Y POLÍTICA DE CONTROL INTERNO EN EL MARCO DE LOS MODELOS: ESTÁNDAR DE CONTROL INTERNO (MECI) E INTEGRADO DE PLANEACIÓN Y GESTIÓN (MIPG) VIGENCIA 2022 EN EL MUNICIPIO DE PASTO</t>
  </si>
  <si>
    <t>IMPLEMENTACIÓN DEL SISTEMA DE CONTRATACIÓN PÚBLICA VIGENCIA 2022 EN EL MUNICIPIO PASTO</t>
  </si>
  <si>
    <t>MEJORAMIENTO Y RECUPERACIÓN DEL ESPACIO PÚBLICO VIGENCIA 2022 EN EL MUNICIPIO DE PASTO</t>
  </si>
  <si>
    <t>FORTALECIMIENTO DEL MANEJO DE DESASTRES VIGENCIA 2022 EN EL MUNICIPIO DE PASTO</t>
  </si>
  <si>
    <t>MEJORAMIENTO DEL CONOCIMIENTO DEL RIESGO DE DESASTRES VIGENCIA 2022 EN EL MUNICIPIO DE PASTO</t>
  </si>
  <si>
    <t>FORTALECIMIENTO DE LA REDUCCIÓN DEL RIESGO DE DESASTRES VIGENCIA 2022 EN EL MUNICIPIO DE PASTO</t>
  </si>
  <si>
    <t>FORTALECIMIENTO DE LAS COMPETENCIAS DE LA DIRECCIÓN ADMINISTRATIVA DE CONTROL INTERNO DISCIPLINARIO VIGENCIA 2022 MUNICIPIO DE PASTO</t>
  </si>
  <si>
    <t>IMPLEMENTACIÓN DE LA ESTRATEGIA DE INTERNACIONALIZACIÓN: PASTO CONECTADO AL MUNDO 2020 - 2030 - VIGENCIA 2022 EN EL MUNICIPIO DE PASTO</t>
  </si>
  <si>
    <t>IMPLEMENTACIÓN DE LA ESTRATEGIA COMUNICACIÓN PÚBLICA VIGENCIA 2022 EN EL MUNICIPIO DE PASTO</t>
  </si>
  <si>
    <t>FORTALECIMIENTO AL PROCESO DE PLANEACIÓN ESTRATÉGICA VIGENCIA 2022 EN EL MUNICIPIO DE PASTO</t>
  </si>
  <si>
    <t>FORTALECIMIENTO DE LOS MECANISMOS DE DEFENSA JURÍDICA 2022 EN EL MUNICIPIO DE PASTO</t>
  </si>
  <si>
    <t>FORTALECIMIENTO DE LOS PROCESOS TERRITORIALES DE LOS GRUPOS ÉTNICOS DESDE UN ENFOQUE DIFERENCIAL Y MULTICULTURAL VIGENCIA 2022 EN EL MUNICIPIO DE PASTO</t>
  </si>
  <si>
    <t>FORTALECIMIENTO DE LA GOBERNANZA TERRITORIAL DESDE LOS PROCESOS DE PARTICIPACIÓN CIUDADANA PARA LA GRAN CAPITAL VIGENCIA 2022 EN EL MUNICIPIO DE PASTO</t>
  </si>
  <si>
    <t>IMPLEMENTACIÓN DE LA UNIDAD DE ATENCIÓN AL CIUDADANO VIGENCIA 2022 EN EL MUNICIPIO DE PASTO</t>
  </si>
  <si>
    <t>IMPLEMENTACIÓN DEL SISTEMA GESTIÓN DOCUMENTAL VIGENCIA 2022 EN LA ALCALDÍA DE PASTO</t>
  </si>
  <si>
    <t>MEJORAMIENTO DE LAS CONDICIONES FÍSICO LOCATIVAS VIGENCIA 2022 EN LAS SEDES DE LA ALCALDÍA MUNICIPAL DE PASTO</t>
  </si>
  <si>
    <t>FORTALECIMIENTO Y OPERATIVIDAD DEL SISTEMA DE IDENTIFICACIÓN DE POTENCIALES BENEFICIARIOS DE PROGRAMAS SOCIALES DEL ESTADO SISBEN VERSIÓN 2022 EN EL MUNICIPIO DE PASTO</t>
  </si>
  <si>
    <t>FORTALECIMIENTO DE LAS TECNOLOGÍAS DE LA INFORMACIÓN Y LAS COMUNICACIONES VIGENCIA 2022 DEL MUNICIPIO DE PASTO</t>
  </si>
  <si>
    <t>INVENTARIO DE BIENES INMUEBLES DE PROPIEDAD DEL MUNICIPIO VIGENCIA 2022 ALCALDIA DE PASTO</t>
  </si>
  <si>
    <t>INVENTARIO DE BIENES MUEBLES Y EQUIPOS ALMACÉN GENERAL VIGENCIA 2022 ALCALDÍA DE PASTO</t>
  </si>
  <si>
    <t>FORTALECIMIENTO DEL OBSERVATORIO DEL DELITO VIGENCIA 2022 DEL MUNICIPIO DE PASTO</t>
  </si>
  <si>
    <t>FORTALECIMIENTO PARA LA OPERATIVIDAD DE CASA DE JUSTICIA VIGENCIA 2022 EN EL MUNICIPIO DE PASTO</t>
  </si>
  <si>
    <t>APOYO A LOS OPERATIVOS INTERINSTITUCIONALES PAZTO SEGURO VIGENCIA 2022 DEL MUNICIPIO DE PASTO</t>
  </si>
  <si>
    <t>APOYO A LOS ORGANISMOS DE SEGURIDAD Y CONTROL VIGENCIA 2022 DEL MUNICIPIO DE PASTO</t>
  </si>
  <si>
    <t>CONTROL PARA MITIGAR LOS EFECTOS DE LA PANDEMIA DEL COVID 19 VIGENCIA 2022 EN EL MUNICIPIO DE PASTO</t>
  </si>
  <si>
    <t>APOYO AL CENTRO PENITENCIARIO Y CARCELARIO VIGENCIA 2022 DEL MUNICIPIO DE PASTO</t>
  </si>
  <si>
    <t>FORTALECIMIENTO DEL PROCESO DE POSCONFLICTO Y CONSTRUCCIÓN DE PAZ VIGENCIA 2022 EN EL MUNICIPIO DE PASTO</t>
  </si>
  <si>
    <t>FORTALECIMIENTO DE LA CONVIVENCIA VIGENCIA 2022 EN EL MUNICIPIO DE PASTO</t>
  </si>
  <si>
    <t>CONTROL DE LAS INFRACCIONES URBANÍSTICAS AMBIENTALES COMERCIALES Y DE EVENTOS VIGENCIA 2022 EN EL MUNICIPIO DE PASTO</t>
  </si>
  <si>
    <t>APOYO A LA POBLACION VICTIMA DEL CONFLICTO ARMADO VIGENCIA 2022 EN EL MUNICIPIO DE PASTO</t>
  </si>
  <si>
    <t>FORTALECIMIENTO DE LA GESTIÓN TRIBUTARIA VIGENCIA 2022 EN EL MUNICIPIO DE PASTO</t>
  </si>
  <si>
    <t>CONSTRUCCIÓN DE LOS ESCENARIOS DEPORTIVOS UBICADOS EN LA SECRETARIA DE BIENESTAR SOCIAL COMUNA 6VIGENCIA 2020-2021 DEL MUNICIPIO DE PASTO</t>
  </si>
  <si>
    <t>MEJORAMIENTO Y MANTENIMIENTO DE LA MALLA VIAL RURAL VIGENCIA 2021 MUNICIPIO DE PASTO</t>
  </si>
  <si>
    <t>MEJORAMIENTO DE LA RED ELÉCTRICA RURAL VIGENCIA 2021 DEL MUNICIPIO DE PASTO</t>
  </si>
  <si>
    <t>FORTALECIMIENTO DE LOS ESCENARIOS DEPORTIVOS URBANOS Y RURALES VIGENCIA 2021 MUNICIPIO DE PASTO</t>
  </si>
  <si>
    <t>MANTENIMIENTO Y MEJORAMIENTO DE LA MALLA VIAL URBANA VIGENCIA 2021 DEL MUNICIPIO DE PASTO</t>
  </si>
  <si>
    <t>CONSTRUCCIÓN MEJORAMIENTO YO MANTENIMIENTO DE ESCENARIOS CULTURALES VIGENCIA 2021 DEL MUNICIPIO DE PASTO</t>
  </si>
  <si>
    <t>MEJORAMIENTO Y MANTENIMIENTO DE VÍAS TERCIARIAS DENTRO DE COMUNIDADES INDÍGENAS VIGENCIA 2021 DEL MUNICIPIO PASTO</t>
  </si>
  <si>
    <t>MEJORAMIENTO DE VÍA EN GUALMATÁN A TRAVÉS DEL SISTEMA DE PLACA HUELLA VIGENCIA 2021 MUNICIPIO DE PASTO</t>
  </si>
  <si>
    <t>MEJORAMIENTO DE VÍA EN LA VEREDA MOTILÓN A TRAVÉS DE PLACA HUELLA CORREGIMIENTO DE EL ENCANO MUNICIPIO DE PASTO</t>
  </si>
  <si>
    <t>ADECUACIÓN MEJORAMIENTO Y REFORZAMIENTO DEL TEATRO PASTO EN EL BARRIO LORENZO DE ALDANA DE LA COMUNA 4 DEL MUNICIPIO DE PASTO</t>
  </si>
  <si>
    <t>CONSTRUCCIÓN MEJORAMIENTO YO MANTENIMIENTO DE ESCENARIOS CULTURALES VIGENCIA 2022 DEL MUNICIPIO DE PASTO</t>
  </si>
  <si>
    <t>MEJORAMIENTO Y MANTENIMIENTO DE LA MALLA VIAL RURAL VIGENCIA 2022 MUNICIPIO DE PASTO</t>
  </si>
  <si>
    <t>MEJORAMIENTO DE LA RED ELÉCTRICA RURAL VIGENCIA 2022 EN EL MUNICIPIO DE PASTO</t>
  </si>
  <si>
    <t>MEJORAMIENTO YO MANTENIMIENTO DE ESCENARIOS CULTURALES EN EL MARCO DE PRESUPUESTO PARTICIPATIVO VIGENCIA 2022 DEL MUNICIPIO DE PASTO</t>
  </si>
  <si>
    <t>MANTENIMIENTO DE LOS ESCENARIOS DEPORTIVOS URBANOS Y RURALES EN EL MARCO DE PRESUPUESTO PARTICIPATIVO VIGENCIA 2022 EN EL MUNICIPIO DE PASTO</t>
  </si>
  <si>
    <t>FORTALECIMIENTO DE LOS ESCENARIOS DEPORTIVOS URBANOS Y RURALES VIGENCIA 2022 EN EL MUNICIPIO PASTO</t>
  </si>
  <si>
    <t>MANTENIMIENTO Y MEJORAMIENTO DE LA MALLA VIAL URBANA VIGENCIA 2022 DEL MUNICIPIO DE PASTO</t>
  </si>
  <si>
    <t>ADMINISTRACIÓN DE VALORIZACIÓN PARA CONSTRUCCIÓN DE VÍAS URBANAS VIGENCIA 2022 DEL MUNICIPIO DE PASTO</t>
  </si>
  <si>
    <t>FORTALECIMIENTO DE LA GESTIÓN DEL ORDENAMIENTO TERRITORIAL VIGENCIA 2021 EN EL MUNICIPIO DE PASTO</t>
  </si>
  <si>
    <t>GENERACIÓN Y MEJORAMIENTO DEL ESPACIO PÚBLICO EN EL CENTRO HISTÓRICO DE PASTO VIGENCIA 2021 EN EL MUNICIPIO DE PASTO</t>
  </si>
  <si>
    <t>CONSTRUCCIÓN DEL TRAMO 9 DEL PARQUE LINEAL DEL RÍO PASTO VIGENCIA 2022 EN EL MUNICIPIO DE PASTO</t>
  </si>
  <si>
    <t>CONSTRUCCIÓN PARQUES LOS CHILCOS Y MERCEDARIO VIGENCIA 2022 MUNICIPIO DE PASTO</t>
  </si>
  <si>
    <t>CONSTRUCCIÓN PARQUE EN EL BARRIO SUMATAMBO VIGENCIA 2022 DEL MUNICIPIO DE PASTO</t>
  </si>
  <si>
    <t>FORTALECIMIENTO DE LA GESTIÓN DEL ORDENAMIENTO TERRITORIAL VIGENCIA 2022 EN EL MUNICIPIO DE PASTO</t>
  </si>
  <si>
    <t>ACTUALIZACIÓN DE LA ESTRATIFICACIÓN SOCIOECONÓMICA VIGENCIA 2022 DEL MUNICIPIO DE PASTO</t>
  </si>
  <si>
    <t>IMPLEMENTACIÓN DEL PLAN ESPECIAL DE MANEJO Y PROTECCIÓN DEL CENTRO HISTÓRICO VIGENCIA 2022 EN EL MUNICIPIO DE PASTO</t>
  </si>
  <si>
    <t>CONSTRUCCIÓN CERRAMIENTO PARQUE EL EJIDO (PARQUE BOLÍVAR) VIGENCIA 2022 DEL MUNICIPIO DE PASTO</t>
  </si>
  <si>
    <t>MEJORAMIENTO DE PARQUES RECREATIVOS A TRAVÉS DE LA ESTRATEGIA OBRAS POR IMPUESTOS VIGENCIA 2022 - MUNICIPIO PASTO</t>
  </si>
  <si>
    <t>FORTALECIMIENTO DE ESCENARIOS DE PARTICIPACIÓN Y OFERTA DE OPORTUNIDADES PARA POBLACIÓN JOVEN VIGENCIA 2022 DEL MUNICIPIO DE PASTO</t>
  </si>
  <si>
    <t>SUBSIDIO Y APORTES SOLIDARIOS PARA EL SERVICIO PÚBLICO DOMICILIARIO DE ASEO EN LOS ESTRATOS 12 Y 3 SECTOR URBANO Y RURAL VIGENCIA 2022 EN EL MUNICIPIO DE PASTO</t>
  </si>
  <si>
    <t>CONSTRUCCIÓN YO MEJORAMIENTO DE VIVIENDA EN EL SECTOR URBANO Y RURAL VIGENCIA 2022 DEL MUNICIPIO DE PASTO</t>
  </si>
  <si>
    <t>MEJORAMIENTO DE VIVIENDA SOCIAL PARA POBLACIÓN ASENTADA EN ZONA DE RIESGO Y VICTIMA VIGENCIA 2022 EN EL MUNICIPIO DE PASTO</t>
  </si>
  <si>
    <t>FORTALECIMIENTO EN LA EDUCACION DE LA ACTIVIDAD FISICA LA RECREACION Y EL APROVECHAMIENTO DEL TIEMPO LIBRE VIGECIA 2021 DEL MUNICIPIO DE PASTO</t>
  </si>
  <si>
    <t>FORTALECIMIENTO A LA CULTURA DEPORTIVA VIGENCIA 2021; DEL MUNICIPIO DE PASTO</t>
  </si>
  <si>
    <t>DESARROLLO DE ESTRATEGIAS PARA EL FORTALECIMIENTO DE LA ACTIVIDAD FÍSICA Y LA RECREACIÓN VIGENCIA 2022 EN EL MUNICIPIO DE PASTO</t>
  </si>
  <si>
    <t>MEJORAMIENTO DE LA CULTURA EN EL DEPORTE CON LA REVOLUCIÓN DEPORTIVA VIGENCIA 2022 EN EL MUNICIPIO DE PASTO</t>
  </si>
  <si>
    <t>FORTALECIMIENTO A LA ATENCIÓN DEL ENVEJECIMIENTO HUMANO Y CON BIENESTAR VIGENCIA 2022 EN EL MUNICIPIO DE PASTO</t>
  </si>
  <si>
    <t>FORTALECIMIENTO DE LOS PROGRAMAS NACIONALES FAMILIAS EN ACCIÓN JÓVENES EN ACCIÓN Y RED UNIDOS VIGENCIA 2022 EN EL MUNICIPIO DE PASTO</t>
  </si>
  <si>
    <t>IMPLEMENTACIÓN DEL PROGRAMA MÍNIMO VITAL DE AGUA POTABLE MÁS AGUA MÁS VERDE VIGENCIA 2022 EN EL MUNICIPIO DE PASTO</t>
  </si>
  <si>
    <t>FORTALECIMIENTO AL PROGRAMA DE ATENCIÓN INTEGRAL A LA POBLACIÓN HABITANTE DE CALLE Y EN CALLE VIGENCIA 2022 EN EL MUNICIPIO DE PASTO</t>
  </si>
  <si>
    <t>FORTALECIMIENTO AL PROGRAMA COMEDORES SOLIDARIOS SANA NUTRICIÓN Y VIDA SALUDABLE VIGENCIA 2022 EN EL MUNICIPIO DE PASTO</t>
  </si>
  <si>
    <t>FORTALECIMIENTO A ENTORNOS QUE PROMUEVEN HECHOS DE PAZ CDI NIDOS NUTRIR VIGENCIA 2022 EN EL MUNICIPIO DE PASTO</t>
  </si>
  <si>
    <t>FORTALECIMIENTO AL PROGRAMA RECUPERANDO MI HOGAR ENTORNO AMABLE VIGENCIA 2022 EN EL MUNICIPIO DE PASTO</t>
  </si>
  <si>
    <t>IMPLEMENTACIÓN DEL PROGRAMA DE PREVENCIÓN Y ERRADICACIÓN DEL TRABAJO INFANTIL VIGENCIA 2022 EN EL MUNICIPIO DE PASTO</t>
  </si>
  <si>
    <t>CONSTRUCCIÓN DE CENTROS VIDA PARA EL ADULTO MAYOR VIGENCIA 2022 EN EL MUNICIPIO DE PASTO</t>
  </si>
  <si>
    <t>MEJORAMIENTO DE LOS CENTROS DE DESARROLLO INFANTIL NIDOS NUTRIR VIGENCIA 2022 EN EL MUNICIPIO DE PASTO</t>
  </si>
  <si>
    <t>FORTALECIMIENTO A LOS PROCESOS DE ATENCIÓN PARA LA POBLACIÓN CON DISCAPACIDAD VIGENCIA 2022 EN EL MUNICIPIO DE PASTO</t>
  </si>
  <si>
    <t>FORTALECIMIENTO CIUDADANO DE LOS PLANES ESTRATÉGICOS DE REACTIVACIÓN SOCIAL FRENTE AL COVID 19 VIGENCIA 2022 EN EL MUNICIPIO DE PASTO</t>
  </si>
  <si>
    <t>CONSERVACIÓN CARNAVAL DE NEGROS Y BLANCOS NO CONVENCIONAL VIGENCIA 2021 EN EL MUNICIPIO DE PASTO</t>
  </si>
  <si>
    <t>DESARROLLO DE PASTO LA GRAN CAPITAL LECTORA VIGENCIA 2022 EN EL MUNICIPIO DE PASTO</t>
  </si>
  <si>
    <t>FORTALECIMIENTO A LOS PROCESOS ARTÍSTICOS CULTURALES PATRIMONIALES E INVESTIGATIVOS VIGENCIA 2022 EN EL MUNICIPIO DE PASTO</t>
  </si>
  <si>
    <t>DESARROLLO DE ESTRATEGIAS PARA EL FORTALECIMIENTO DE LA EDUCACIÓN Y FORMACIÓN EN CULTURA CIUDADANA VIGENCIA 2022 EN EL MUNICIPIO DE PASTO</t>
  </si>
  <si>
    <t>FORTALECIMIENTO DE LA CULTURA CIUDADANA EN RELACIÓN A LA VALORACIÓN PROTECCIÓN Y USO SOCIAL Y RESPONSABLE DEL MEDIO AMBIENTE VIGENCIA 2022 EN EL MUNICIPIO DE PASTO</t>
  </si>
  <si>
    <t>IMPLEMENTACIÓN DE ESTRATEGIAS EN CULTURA CIUDADANA PARA FORTALECER LA CONVIVENCIA Y LA PAZ VIGENCIA 2022 EN EL MUNICIPIO DE PASTO</t>
  </si>
  <si>
    <t>IMPLEMENTACIÓN DE ESTRATEGIAS EFECTIVAS EN CULTURA CIUDADANA FRENTE A LOS IMPACTOS NEGATIVOS DE LA PANDEMIA COVID 19 VIGENCIA 2022 EN EL MUNICIPIO DE PASTO</t>
  </si>
  <si>
    <t>FORTALECIMIENTO DE LA CULTURA PARTICIPATIVA Y ATENCIÓN A LA DIVERSIDAD VIGENCIA 2022 EN EL MUNICIPIO DE PASTO</t>
  </si>
  <si>
    <t>DESARROLLO DE ACCIONES EN CULTURA CIUDADANA PARA FORTALECER LA INTERACCIÓN EN EL ESPACIO PÚBLICO Y LA MOVILIDAD VIGENCIA 2022 EN EL MUNICIPIO DE PASTO</t>
  </si>
  <si>
    <t>FORTALECIMIENTO DE LA CULTURA DE LA LEGALIDAD UN REFLEJO DEL BUEN CIUDADANO VIGENCIA 2022 EN EL MUNICIPIO DE PASTO</t>
  </si>
  <si>
    <t>FORMACIÓN ARTÍSTICA Y ARTESANAL VIGENCIA 2022 EN EL MUNICIPIO DE PASTO</t>
  </si>
  <si>
    <t>APOYO EN LA ATENCIÓN EDUCATIVA DE NIÑOS NIÑAS Y ADOLESCENTES VICTIMAS DEL CONFLICTO VIGENCIA 2022 EN EL MUNICIPIO DE PASTO</t>
  </si>
  <si>
    <t>APOYO A LA PRESTACIÓN DEL SERVICIO PÚBLICO EDUCATIVO CONTRATADO POR PARTE DE LAS ENTIDADES TERRITORIALES CERTIFICADAS VIGENCIA 2022 EN EL MUNICIPIO DE PASTO</t>
  </si>
  <si>
    <t>APOYO EN LA ATENCIÓN DE NIÑOS NIÑAS Y ADOLESCENTES EN CONDICIÓN DE ENFERMEDAD VINCULADOS AL AULA HOSPITALARIA VIGENCIA 2022 EN EL MUNICIPIO DE PASTO</t>
  </si>
  <si>
    <t>FORTALECIMIENTO DE LA RED DE ESCUELAS DE FORMACIÓN MUSICAL VIGENCIA 2022 EN EL MUNICIPIO DE PASTO</t>
  </si>
  <si>
    <t>APOYO EDUCATIVO A POBLACIÓN EN CONDICIÓN DE DISCAPACIDAD SEVERA VIGENCIA 2022 EN EL MUNICIPIO DE PASTO</t>
  </si>
  <si>
    <t>APOYO EN LA ATENCIÓN A POBLACIÓN DE ADOLESCENTES VINCULADOS AL SISTEMA DE RESPONSABILIDAD PENAL VIGENCIA 2022 EN EL MUNICIPIO DE PASTO</t>
  </si>
  <si>
    <t>APOYO AL TRANSPORTE ESCOLAR DE ESTABLECIMIENTOS EDUCATIVOS VIGENCIA 2022 EN EL MUNICIPIO DE PASTO</t>
  </si>
  <si>
    <t>MEJORAMIENTO DE ESPACIOS FÍSICOS Y DOTACION EN LOS ESTABLECIMIENTOS EDUCATIVOS OFICIALES VIGENCIA 2022 EN EL MUNICIPIO DE PASTO</t>
  </si>
  <si>
    <t>MEJORAMIENTO DEL AMBIENTE LABORAL EN LA SECRETARIA DE EDUCACIÓN Y EN LOS ESTABLECIMIENTOS EDUCATIVOS VIGENCIA 2022 DEL MUNICIPIO DE PASTO</t>
  </si>
  <si>
    <t>MEJORAMIENTO DE ESPACIOS FÍSICOS Y DOTACIÓN EN LOS ESTABLECIMIENTOS EDUCATIVOS QUE APLICAN AL PROGRAMA JORNADA ÚNICA VIGENCIA 2022 EN EL MUNICIPIO DE PASTO</t>
  </si>
  <si>
    <t>FORTALECIMIENTO DE LAS TIC EN LOS ESTABLECIMIENTOS EDUCATIVOS VIGENCIA 2022 DEL MUNICIPIO DE PASTO</t>
  </si>
  <si>
    <t>FORTALECIMIENTO PEDAGOGICO E INSTITUCIONAL PARA LA EDUCACION EN EMERGENCIA DE LOS ESTABLECIMIENTOS EDUCATIVOS. VIGENCIA 2022 DEL MUNICIPIO DE PASTO</t>
  </si>
  <si>
    <t>APOYO A LA IMPLEMENTACIÓN DEL PROGRAMA DE ALIMENTACIÓN ESCOLAR PAE VIGENCIA 2022 EN EL MUNICIPIO DE PASTO</t>
  </si>
  <si>
    <t>APOYO PEDÁGOGICO PARA LA ATENCIÓN EDUCATIVA DE LA POBLACIÓN EN SITUACIÓN DE DISCAPACIDAD YO TALENTOS EXCECPIONALES EN EL MARCO DE LA EDUCACIÓN INCLUSIVA VIGENCIA 2022 EN EL MUNICIPIO DE PASTO</t>
  </si>
  <si>
    <t>ADMINISTRACIÓN DE COSTOS DEL SECTOR EDUCATIVO VIGENCIA 2022 EN EL MUNICIPIO DE PASTO</t>
  </si>
  <si>
    <t>FORTALECIMIENTO DE LOS PROYECTOS OBLIGATORIOS Y TRANSVERSALES PARA LA CONVIVENCIA Y LA CULTURA DE PAZ EN LOS ESTABLECIMIENTOS EDUCATIVOS VIGENCIA 2022 DEL MUNICIPIO DE PASTO</t>
  </si>
  <si>
    <t>IMPLEMENTACIÓN INTEGRAL DE PRÁCTICAS PEDAGÓGICAS PARA EL MEJORAMIENTO DE LA CALIDAD EDUCATIVA EN TIEMPOS DE EMERGENCIA EN LOS EE VIGENCIA 2022 EN EL MUNICIPIO DE PASTO</t>
  </si>
  <si>
    <t>FORTALECIMIENTO EN LA PRESTACIÓN DEL SERVICIO DE LOS ESTABLECIMIENTOS DE EDUCACIÓN PARA EL TRABAJO VIGENCIA 2022 EN EL MUNICIPIO DE PASTO</t>
  </si>
  <si>
    <t>FORTALECIMIENTO DE LOS PROCESOS DE ARTICULACIÓN DE LA MEDIA TÉCNICA EN LOS ESTABLECIMIENTOS EDUCATIVOS VIGENCIA 2022 EN EL MUNICIPIO DE PASTO</t>
  </si>
  <si>
    <t>FORTALECIMIENTO DEL EJERCICIO DE INSPECCIÓN Y VIGILANCIA DE ESTABLECIMIENTOS NO OFICIALES DE EDUCACIÓN FORMAL EN LA SECRETARIA DE EDUCACIÓN VIGENCIA 2022 EN EL MUNICIPIO DE PASTO</t>
  </si>
  <si>
    <t>APOYO EN LA REIVINDICACIÓN DE DERECHOS Y EMPODERAMIENTO DE LAS MUJERES VIGENCIA 2022 DEL MUNICIPIO DE PASTO</t>
  </si>
  <si>
    <t>PROTECCIÓN DE DERECHOS Y GENERACIÓN DE OPORTUNIDADES PARA POBLACIÓN CON ORIENTACIONES SEXUALES E IDENTIDADES DE GÉNERO DIVERSAS VIGENCIA 2022 DEL MUNICIPIO DE PASTO</t>
  </si>
  <si>
    <t>FORTALECIMIENTO ADMINISTRATIVO DE LA SECRETARÍA MUNICIPAL DE SALUD VIGENCIA 2022 MUNICIPIO DE PASTO</t>
  </si>
  <si>
    <t>PREVENCIÓN DE ENFERMEDADES NO TRANSMISIBLES VIGENCIA 2022 EN EL MUNICIPIO DE PASTO</t>
  </si>
  <si>
    <t>IMPLEMENTACIÓN DE ESTRATEGIAS PARA LA DISMINUCIÓN DEL BAJO PESO AL NACER VIGENCIA 2022 MUNICIPIO DE PASTO</t>
  </si>
  <si>
    <t>CONTROL DE EVENTOS DE VIGILANCIA EN SALUD PUBLICA VIGENCIA 2022 EN EL MUNICIPIO DE PASTO</t>
  </si>
  <si>
    <t>FORTALECIMIENTO DE REDES PARA UNA SALUD MENTAL DE CALIDAD VIGENCIA 2022 MUNICIPIO DE PASTO</t>
  </si>
  <si>
    <t>MEJORAMIENTO DE LA SEGURIDAD Y LA SALUD EN EL TRABAJO DE LA POBLACIÓN DE TRABAJADORES FORMAL E INFORMAL VIGENCIA 2022 EN EL MUNICIPIO DE PASTO</t>
  </si>
  <si>
    <t>PREVENCIÓN DE ENFERMEDADES TRANSMISIBLES E INMUNOPREVENIBLES 2022 DEL MUNICIPIO DE PASTO</t>
  </si>
  <si>
    <t>FORTALECIMIENTO DE LAS ACCIONES DE INSPECCIÓN VIGILANCIA Y CONTROL A LOS SUJETOS DE INTERÉS SANITARIO VIGENCIA 2022 DEL MUNICIPIO DE PASTO</t>
  </si>
  <si>
    <t>MEJORAMIENTO DE LOS PROCESOS DE SALUD PUBLICA EN EMERGENCIAS Y DESASTRES VIGENCIA 2022 EN EL MUNICIPIO DE PASTO</t>
  </si>
  <si>
    <t>FORTALECIMIENTO DEL SISTEMA GENERAL DE SEGURIDAD SOCIAL EN SALUD - SGSSS VIGENCIA 2022 EN EL MUNICIPIO DE PASTO</t>
  </si>
  <si>
    <t>ASISTENCIA PARA MEJORAR LA GESTIÓN DE LA SALUD PÚBLICA VIGENCIA 2022 MUNICIPIO DE PASTO</t>
  </si>
  <si>
    <t>FORTALECIMIENTO DE LA SALUD HUMANISTA EN POBLACIONES VULNERABLES VIGENCIA 2022 MUNICIPIO DE PASTO</t>
  </si>
  <si>
    <t>FORTALECIMIENTO DE LA ARTICULACIÓN INTERSECTORIAL Y COMUNITARIA EN LA GARANTÍA PROGRESIVA DEL DERECHO HUMANO A LA ALIMENTACIÓN Y NUTRICIÓN ADECUADA 2022 EN EL MUNICIPIO DE PASTO</t>
  </si>
  <si>
    <t>FORTALECIMIENTO DEL CONOCIMIENTO DE LOS DERECHOS SEXUALES DERECHOS REPRODUCTIVOS VIGENCIA 2022 EN PASTO</t>
  </si>
  <si>
    <t>Dirección Administrativa de Plazas de Mercado</t>
  </si>
  <si>
    <t>Secretaría de Desarrollo Económico y Competitividad</t>
  </si>
  <si>
    <t>Oficina de Control Interno</t>
  </si>
  <si>
    <t>Departamento Administrativo de Contratación Pública</t>
  </si>
  <si>
    <t>Dirección Administrativa de Espacio Público</t>
  </si>
  <si>
    <t xml:space="preserve">Dirección Administrativa para Prevención y control riesgo de Desastres </t>
  </si>
  <si>
    <t>Dirección Administrativa Control Interno Disciplinario</t>
  </si>
  <si>
    <t>Oficina de Planeación de Gestión de Institucional</t>
  </si>
  <si>
    <t>Oficina de asesoría Jurídica</t>
  </si>
  <si>
    <t>Pasto Deporte</t>
  </si>
  <si>
    <t>Secretaría de las Mujeres, Orientaciones Sexuales e Identidade de Género</t>
  </si>
  <si>
    <t>RANGO DE EJECUCIÓN</t>
  </si>
  <si>
    <t># PROYECTOS</t>
  </si>
  <si>
    <t>44.99% - 50%</t>
  </si>
  <si>
    <t>AVANCE PROYECTOS DE INVERSIÓN VIGENCIA 2022 
CONSOLIDADO RANGO DE EJECUCIÓN  
SEGUNDO TRIMESTRE - CORTE JUNIO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</si>
</sst>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1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2" fontId="21" fillId="38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39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39" borderId="10" xfId="0" applyFill="1" applyBorder="1" applyAlignment="1">
      <alignment horizontal="right"/>
    </xf>
    <xf numFmtId="0" fontId="19" fillId="39" borderId="10" xfId="0" applyFont="1" applyFill="1" applyBorder="1" applyAlignment="1">
      <alignment horizontal="center" wrapText="1"/>
    </xf>
    <xf numFmtId="0" fontId="0" fillId="34" borderId="10" xfId="0" applyFill="1" applyBorder="1" applyAlignment="1">
      <alignment horizontal="right"/>
    </xf>
    <xf numFmtId="0" fontId="19" fillId="34" borderId="10" xfId="0" applyFont="1" applyFill="1" applyBorder="1" applyAlignment="1">
      <alignment horizontal="center" wrapText="1"/>
    </xf>
    <xf numFmtId="0" fontId="0" fillId="35" borderId="10" xfId="0" applyFill="1" applyBorder="1" applyAlignment="1">
      <alignment horizontal="right"/>
    </xf>
    <xf numFmtId="0" fontId="19" fillId="35" borderId="10" xfId="0" applyFont="1" applyFill="1" applyBorder="1" applyAlignment="1">
      <alignment horizontal="center" wrapText="1"/>
    </xf>
    <xf numFmtId="0" fontId="16" fillId="41" borderId="10" xfId="0" applyFont="1" applyFill="1" applyBorder="1" applyAlignment="1">
      <alignment horizontal="right"/>
    </xf>
    <xf numFmtId="0" fontId="16" fillId="41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center" wrapText="1"/>
    </xf>
    <xf numFmtId="0" fontId="19" fillId="42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justify" vertical="center" wrapText="1"/>
    </xf>
    <xf numFmtId="0" fontId="19" fillId="42" borderId="10" xfId="0" applyFont="1" applyFill="1" applyBorder="1" applyAlignment="1">
      <alignment horizontal="center" vertical="center"/>
    </xf>
    <xf numFmtId="0" fontId="0" fillId="39" borderId="10" xfId="0" applyFill="1" applyBorder="1" applyAlignment="1">
      <alignment horizontal="right" vertical="center"/>
    </xf>
    <xf numFmtId="0" fontId="0" fillId="34" borderId="10" xfId="0" applyFill="1" applyBorder="1" applyAlignment="1">
      <alignment horizontal="right" vertical="center"/>
    </xf>
    <xf numFmtId="0" fontId="0" fillId="40" borderId="10" xfId="0" applyFill="1" applyBorder="1" applyAlignment="1">
      <alignment horizontal="right" vertical="center"/>
    </xf>
    <xf numFmtId="0" fontId="25" fillId="41" borderId="10" xfId="0" applyFont="1" applyFill="1" applyBorder="1" applyAlignment="1">
      <alignment horizontal="center"/>
    </xf>
    <xf numFmtId="0" fontId="17" fillId="0" borderId="0" xfId="0" applyFont="1"/>
    <xf numFmtId="0" fontId="26" fillId="0" borderId="0" xfId="0" applyFont="1" applyAlignment="1">
      <alignment horizontal="center" vertical="center"/>
    </xf>
    <xf numFmtId="0" fontId="21" fillId="38" borderId="10" xfId="0" applyFont="1" applyFill="1" applyBorder="1" applyAlignment="1">
      <alignment horizontal="center" vertical="center" wrapText="1"/>
    </xf>
    <xf numFmtId="0" fontId="27" fillId="38" borderId="10" xfId="0" applyFont="1" applyFill="1" applyBorder="1" applyAlignment="1">
      <alignment horizontal="center" vertical="center" wrapText="1"/>
    </xf>
    <xf numFmtId="0" fontId="28" fillId="38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justify" vertical="center" wrapText="1"/>
    </xf>
    <xf numFmtId="0" fontId="24" fillId="0" borderId="10" xfId="0" applyFont="1" applyFill="1" applyBorder="1" applyAlignment="1">
      <alignment horizontal="justify"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22" fillId="37" borderId="10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6" fillId="41" borderId="11" xfId="0" applyFont="1" applyFill="1" applyBorder="1" applyAlignment="1">
      <alignment horizontal="center" vertical="center" wrapText="1"/>
    </xf>
    <xf numFmtId="0" fontId="16" fillId="41" borderId="12" xfId="0" applyFont="1" applyFill="1" applyBorder="1" applyAlignment="1">
      <alignment horizontal="center" vertical="center" wrapText="1"/>
    </xf>
    <xf numFmtId="0" fontId="25" fillId="41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38" borderId="10" xfId="0" applyFont="1" applyFill="1" applyBorder="1" applyAlignment="1">
      <alignment horizontal="center"/>
    </xf>
    <xf numFmtId="0" fontId="21" fillId="39" borderId="10" xfId="0" applyFont="1" applyFill="1" applyBorder="1" applyAlignment="1">
      <alignment horizontal="center" vertical="center"/>
    </xf>
    <xf numFmtId="10" fontId="21" fillId="39" borderId="10" xfId="0" applyNumberFormat="1" applyFont="1" applyFill="1" applyBorder="1" applyAlignment="1">
      <alignment horizontal="center" vertical="center"/>
    </xf>
    <xf numFmtId="1" fontId="21" fillId="39" borderId="10" xfId="0" applyNumberFormat="1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/>
    </xf>
    <xf numFmtId="1" fontId="21" fillId="34" borderId="10" xfId="0" applyNumberFormat="1" applyFont="1" applyFill="1" applyBorder="1" applyAlignment="1">
      <alignment horizontal="center" vertical="center"/>
    </xf>
    <xf numFmtId="0" fontId="21" fillId="42" borderId="10" xfId="0" applyFont="1" applyFill="1" applyBorder="1" applyAlignment="1">
      <alignment horizontal="center" vertical="center"/>
    </xf>
    <xf numFmtId="10" fontId="21" fillId="42" borderId="10" xfId="0" applyNumberFormat="1" applyFont="1" applyFill="1" applyBorder="1" applyAlignment="1">
      <alignment horizontal="center" vertical="center"/>
    </xf>
    <xf numFmtId="1" fontId="21" fillId="42" borderId="10" xfId="0" applyNumberFormat="1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1" fontId="21" fillId="33" borderId="10" xfId="0" applyNumberFormat="1" applyFont="1" applyFill="1" applyBorder="1" applyAlignment="1">
      <alignment horizontal="center" vertical="center"/>
    </xf>
    <xf numFmtId="0" fontId="21" fillId="38" borderId="10" xfId="0" applyFont="1" applyFill="1" applyBorder="1" applyAlignment="1">
      <alignment horizontal="center" vertical="center"/>
    </xf>
    <xf numFmtId="1" fontId="21" fillId="38" borderId="10" xfId="0" applyNumberFormat="1" applyFont="1" applyFill="1" applyBorder="1" applyAlignment="1">
      <alignment horizontal="center" vertical="center"/>
    </xf>
    <xf numFmtId="2" fontId="23" fillId="37" borderId="10" xfId="0" applyNumberFormat="1" applyFont="1" applyFill="1" applyBorder="1" applyAlignment="1">
      <alignment horizontal="center" vertical="center" wrapText="1"/>
    </xf>
    <xf numFmtId="2" fontId="23" fillId="36" borderId="10" xfId="0" applyNumberFormat="1" applyFont="1" applyFill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center" vertical="center" wrapText="1"/>
    </xf>
    <xf numFmtId="0" fontId="28" fillId="38" borderId="10" xfId="0" applyFont="1" applyFill="1" applyBorder="1" applyAlignment="1">
      <alignment horizontal="center" vertical="center"/>
    </xf>
    <xf numFmtId="0" fontId="22" fillId="38" borderId="10" xfId="0" applyFont="1" applyFill="1" applyBorder="1" applyAlignment="1">
      <alignment horizontal="center" vertical="center"/>
    </xf>
    <xf numFmtId="0" fontId="29" fillId="38" borderId="10" xfId="0" applyFont="1" applyFill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[0]" xfId="1" builtinId="6" customBuiltin="1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00"/>
      <color rgb="FFFF99CC"/>
      <color rgb="FFFF9966"/>
      <color rgb="FFFF9999"/>
      <color rgb="FFFFCCCC"/>
      <color rgb="FF00CC00"/>
      <color rgb="FFFF9900"/>
      <color rgb="FFFFCCFF"/>
      <color rgb="FFFF714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7"/>
  <sheetViews>
    <sheetView tabSelected="1" zoomScale="80" zoomScaleNormal="80" workbookViewId="0">
      <selection activeCell="A2" sqref="A2:A3"/>
    </sheetView>
  </sheetViews>
  <sheetFormatPr baseColWidth="10" defaultRowHeight="15" x14ac:dyDescent="0.25"/>
  <cols>
    <col min="1" max="1" width="18.85546875" customWidth="1"/>
    <col min="2" max="2" width="72.28515625" customWidth="1"/>
    <col min="3" max="3" width="15.140625" customWidth="1"/>
    <col min="4" max="6" width="15.85546875" customWidth="1"/>
    <col min="7" max="7" width="11.42578125" style="26"/>
    <col min="8" max="8" width="17.7109375" customWidth="1"/>
    <col min="9" max="9" width="24.42578125" customWidth="1"/>
    <col min="10" max="10" width="14.7109375" customWidth="1"/>
    <col min="11" max="11" width="7.5703125" customWidth="1"/>
    <col min="12" max="12" width="28.140625" customWidth="1"/>
    <col min="13" max="13" width="21.7109375" customWidth="1"/>
    <col min="14" max="14" width="13.5703125" customWidth="1"/>
    <col min="15" max="15" width="14.140625" customWidth="1"/>
  </cols>
  <sheetData>
    <row r="1" spans="1:10" ht="48" customHeight="1" x14ac:dyDescent="0.25">
      <c r="A1" s="37" t="s">
        <v>220</v>
      </c>
      <c r="B1" s="37"/>
      <c r="C1" s="37"/>
      <c r="D1" s="37"/>
      <c r="E1" s="37"/>
      <c r="F1" s="37"/>
    </row>
    <row r="2" spans="1:10" ht="15" customHeight="1" x14ac:dyDescent="0.25">
      <c r="A2" s="35" t="s">
        <v>7</v>
      </c>
      <c r="B2" s="36" t="s">
        <v>8</v>
      </c>
      <c r="C2" s="35" t="s">
        <v>9</v>
      </c>
      <c r="D2" s="35" t="s">
        <v>10</v>
      </c>
      <c r="E2" s="35"/>
      <c r="F2" s="35"/>
      <c r="H2" s="41" t="s">
        <v>377</v>
      </c>
      <c r="I2" s="41"/>
      <c r="J2" s="41"/>
    </row>
    <row r="3" spans="1:10" ht="51" customHeight="1" x14ac:dyDescent="0.25">
      <c r="A3" s="35"/>
      <c r="B3" s="36"/>
      <c r="C3" s="35"/>
      <c r="D3" s="33" t="s">
        <v>217</v>
      </c>
      <c r="E3" s="33" t="s">
        <v>218</v>
      </c>
      <c r="F3" s="33" t="s">
        <v>219</v>
      </c>
      <c r="H3" s="41"/>
      <c r="I3" s="41"/>
      <c r="J3" s="41"/>
    </row>
    <row r="4" spans="1:10" ht="30" customHeight="1" x14ac:dyDescent="0.25">
      <c r="A4" s="34" t="s">
        <v>11</v>
      </c>
      <c r="B4" s="34"/>
      <c r="C4" s="34"/>
      <c r="D4" s="56">
        <f>(D5+D19)/2</f>
        <v>61.107692307692304</v>
      </c>
      <c r="E4" s="56">
        <f t="shared" ref="E4:F4" si="0">(E5+E19)/2</f>
        <v>6.4703846153846163</v>
      </c>
      <c r="F4" s="56">
        <f t="shared" si="0"/>
        <v>55.307692307692307</v>
      </c>
      <c r="H4" s="42" t="s">
        <v>10</v>
      </c>
      <c r="I4" s="42" t="s">
        <v>374</v>
      </c>
      <c r="J4" s="42" t="s">
        <v>375</v>
      </c>
    </row>
    <row r="5" spans="1:10" ht="24" customHeight="1" x14ac:dyDescent="0.25">
      <c r="A5" s="57" t="s">
        <v>12</v>
      </c>
      <c r="B5" s="57"/>
      <c r="C5" s="57"/>
      <c r="D5" s="3">
        <f>AVERAGE(D6:D18)</f>
        <v>22.215384615384615</v>
      </c>
      <c r="E5" s="3">
        <f>AVERAGE(E6:E18)</f>
        <v>12.940769230769233</v>
      </c>
      <c r="F5" s="3">
        <f>AVERAGE(F6:F18)</f>
        <v>13.615384615384615</v>
      </c>
      <c r="H5" s="43" t="s">
        <v>192</v>
      </c>
      <c r="I5" s="44" t="s">
        <v>376</v>
      </c>
      <c r="J5" s="45">
        <v>63</v>
      </c>
    </row>
    <row r="6" spans="1:10" s="5" customFormat="1" ht="47.25" customHeight="1" x14ac:dyDescent="0.25">
      <c r="A6" s="4" t="s">
        <v>13</v>
      </c>
      <c r="B6" s="18" t="s">
        <v>204</v>
      </c>
      <c r="C6" s="4" t="s">
        <v>0</v>
      </c>
      <c r="D6" s="4">
        <v>0</v>
      </c>
      <c r="E6" s="4">
        <v>0</v>
      </c>
      <c r="F6" s="2">
        <v>0</v>
      </c>
      <c r="G6" s="27">
        <v>1</v>
      </c>
      <c r="H6" s="46" t="s">
        <v>193</v>
      </c>
      <c r="I6" s="46" t="s">
        <v>200</v>
      </c>
      <c r="J6" s="47">
        <v>14</v>
      </c>
    </row>
    <row r="7" spans="1:10" s="5" customFormat="1" ht="47.25" customHeight="1" x14ac:dyDescent="0.25">
      <c r="A7" s="4" t="s">
        <v>14</v>
      </c>
      <c r="B7" s="18" t="s">
        <v>205</v>
      </c>
      <c r="C7" s="4" t="s">
        <v>0</v>
      </c>
      <c r="D7" s="4">
        <v>0</v>
      </c>
      <c r="E7" s="4">
        <v>0</v>
      </c>
      <c r="F7" s="2">
        <v>0</v>
      </c>
      <c r="G7" s="27">
        <v>1</v>
      </c>
      <c r="H7" s="48" t="s">
        <v>194</v>
      </c>
      <c r="I7" s="49" t="s">
        <v>201</v>
      </c>
      <c r="J7" s="50">
        <v>13</v>
      </c>
    </row>
    <row r="8" spans="1:10" s="5" customFormat="1" ht="54.75" customHeight="1" x14ac:dyDescent="0.25">
      <c r="A8" s="4" t="s">
        <v>15</v>
      </c>
      <c r="B8" s="20" t="s">
        <v>206</v>
      </c>
      <c r="C8" s="4" t="s">
        <v>0</v>
      </c>
      <c r="D8" s="4">
        <v>0</v>
      </c>
      <c r="E8" s="4">
        <v>0.93</v>
      </c>
      <c r="F8" s="2">
        <v>0</v>
      </c>
      <c r="G8" s="27">
        <v>1</v>
      </c>
      <c r="H8" s="51" t="s">
        <v>195</v>
      </c>
      <c r="I8" s="51" t="s">
        <v>202</v>
      </c>
      <c r="J8" s="52">
        <v>65</v>
      </c>
    </row>
    <row r="9" spans="1:10" s="5" customFormat="1" ht="47.25" customHeight="1" x14ac:dyDescent="0.25">
      <c r="A9" s="4" t="s">
        <v>16</v>
      </c>
      <c r="B9" s="20" t="s">
        <v>207</v>
      </c>
      <c r="C9" s="4" t="s">
        <v>0</v>
      </c>
      <c r="D9" s="4">
        <v>18</v>
      </c>
      <c r="E9" s="4">
        <v>11.73</v>
      </c>
      <c r="F9" s="2">
        <v>0</v>
      </c>
      <c r="G9" s="27">
        <v>1</v>
      </c>
      <c r="H9" s="53" t="s">
        <v>203</v>
      </c>
      <c r="I9" s="53"/>
      <c r="J9" s="54">
        <f>SUM(J5:J8)</f>
        <v>155</v>
      </c>
    </row>
    <row r="10" spans="1:10" s="5" customFormat="1" ht="55.5" customHeight="1" x14ac:dyDescent="0.25">
      <c r="A10" s="4" t="s">
        <v>17</v>
      </c>
      <c r="B10" s="20" t="s">
        <v>208</v>
      </c>
      <c r="C10" s="4" t="s">
        <v>0</v>
      </c>
      <c r="D10" s="4">
        <v>0</v>
      </c>
      <c r="E10" s="4">
        <v>0</v>
      </c>
      <c r="F10" s="2">
        <v>0</v>
      </c>
      <c r="G10" s="27">
        <v>1</v>
      </c>
    </row>
    <row r="11" spans="1:10" s="5" customFormat="1" ht="47.25" customHeight="1" x14ac:dyDescent="0.25">
      <c r="A11" s="4" t="s">
        <v>18</v>
      </c>
      <c r="B11" s="20" t="s">
        <v>209</v>
      </c>
      <c r="C11" s="4" t="s">
        <v>0</v>
      </c>
      <c r="D11" s="4">
        <v>2</v>
      </c>
      <c r="E11" s="4">
        <v>0</v>
      </c>
      <c r="F11" s="7">
        <v>37</v>
      </c>
      <c r="G11" s="27">
        <v>1</v>
      </c>
    </row>
    <row r="12" spans="1:10" s="5" customFormat="1" ht="47.25" customHeight="1" x14ac:dyDescent="0.25">
      <c r="A12" s="4" t="s">
        <v>19</v>
      </c>
      <c r="B12" s="20" t="s">
        <v>210</v>
      </c>
      <c r="C12" s="4" t="s">
        <v>0</v>
      </c>
      <c r="D12" s="4">
        <v>14</v>
      </c>
      <c r="E12" s="4">
        <v>45.46</v>
      </c>
      <c r="F12" s="21">
        <v>18</v>
      </c>
      <c r="G12" s="27">
        <v>1</v>
      </c>
    </row>
    <row r="13" spans="1:10" s="5" customFormat="1" ht="47.25" customHeight="1" x14ac:dyDescent="0.25">
      <c r="A13" s="4" t="s">
        <v>20</v>
      </c>
      <c r="B13" s="20" t="s">
        <v>211</v>
      </c>
      <c r="C13" s="4" t="s">
        <v>0</v>
      </c>
      <c r="D13" s="4">
        <v>32.799999999999997</v>
      </c>
      <c r="E13" s="4">
        <v>8.4499999999999993</v>
      </c>
      <c r="F13" s="21">
        <v>23</v>
      </c>
      <c r="G13" s="27">
        <v>1</v>
      </c>
    </row>
    <row r="14" spans="1:10" s="5" customFormat="1" ht="47.25" customHeight="1" x14ac:dyDescent="0.25">
      <c r="A14" s="4" t="s">
        <v>21</v>
      </c>
      <c r="B14" s="20" t="s">
        <v>212</v>
      </c>
      <c r="C14" s="4" t="s">
        <v>0</v>
      </c>
      <c r="D14" s="4">
        <v>50</v>
      </c>
      <c r="E14" s="4">
        <v>41.67</v>
      </c>
      <c r="F14" s="7">
        <v>33</v>
      </c>
      <c r="G14" s="27">
        <v>1</v>
      </c>
    </row>
    <row r="15" spans="1:10" s="5" customFormat="1" ht="47.25" customHeight="1" x14ac:dyDescent="0.25">
      <c r="A15" s="4" t="s">
        <v>22</v>
      </c>
      <c r="B15" s="18" t="s">
        <v>213</v>
      </c>
      <c r="C15" s="4" t="s">
        <v>0</v>
      </c>
      <c r="D15" s="4">
        <v>0</v>
      </c>
      <c r="E15" s="4">
        <v>18.18</v>
      </c>
      <c r="F15" s="2">
        <v>0</v>
      </c>
      <c r="G15" s="27">
        <v>1</v>
      </c>
    </row>
    <row r="16" spans="1:10" s="5" customFormat="1" ht="47.25" customHeight="1" x14ac:dyDescent="0.25">
      <c r="A16" s="4" t="s">
        <v>23</v>
      </c>
      <c r="B16" s="18" t="s">
        <v>214</v>
      </c>
      <c r="C16" s="4" t="s">
        <v>0</v>
      </c>
      <c r="D16" s="4">
        <v>40</v>
      </c>
      <c r="E16" s="4">
        <v>28.77</v>
      </c>
      <c r="F16" s="7">
        <v>31</v>
      </c>
      <c r="G16" s="27">
        <v>1</v>
      </c>
    </row>
    <row r="17" spans="1:7" s="5" customFormat="1" ht="47.25" customHeight="1" x14ac:dyDescent="0.25">
      <c r="A17" s="4" t="s">
        <v>24</v>
      </c>
      <c r="B17" s="18" t="s">
        <v>215</v>
      </c>
      <c r="C17" s="4" t="s">
        <v>0</v>
      </c>
      <c r="D17" s="4">
        <v>32</v>
      </c>
      <c r="E17" s="4">
        <v>11.47</v>
      </c>
      <c r="F17" s="7">
        <v>35</v>
      </c>
      <c r="G17" s="27">
        <v>1</v>
      </c>
    </row>
    <row r="18" spans="1:7" s="5" customFormat="1" ht="47.25" customHeight="1" x14ac:dyDescent="0.25">
      <c r="A18" s="4" t="s">
        <v>25</v>
      </c>
      <c r="B18" s="18" t="s">
        <v>216</v>
      </c>
      <c r="C18" s="4" t="s">
        <v>0</v>
      </c>
      <c r="D18" s="4">
        <v>100</v>
      </c>
      <c r="E18" s="4">
        <v>1.57</v>
      </c>
      <c r="F18" s="2">
        <v>0</v>
      </c>
      <c r="G18" s="27">
        <v>1</v>
      </c>
    </row>
    <row r="19" spans="1:7" ht="24" customHeight="1" x14ac:dyDescent="0.25">
      <c r="A19" s="58" t="s">
        <v>3</v>
      </c>
      <c r="B19" s="58"/>
      <c r="C19" s="58"/>
      <c r="D19" s="30">
        <f>D20</f>
        <v>100</v>
      </c>
      <c r="E19" s="30">
        <f>E20</f>
        <v>0</v>
      </c>
      <c r="F19" s="30">
        <f>F20</f>
        <v>97</v>
      </c>
    </row>
    <row r="20" spans="1:7" ht="51" customHeight="1" x14ac:dyDescent="0.25">
      <c r="A20" s="4" t="s">
        <v>26</v>
      </c>
      <c r="B20" s="18" t="s">
        <v>221</v>
      </c>
      <c r="C20" s="4" t="s">
        <v>0</v>
      </c>
      <c r="D20" s="4">
        <v>100</v>
      </c>
      <c r="E20" s="4">
        <v>0</v>
      </c>
      <c r="F20" s="6">
        <v>97</v>
      </c>
      <c r="G20" s="27">
        <v>1</v>
      </c>
    </row>
    <row r="21" spans="1:7" ht="30" customHeight="1" x14ac:dyDescent="0.25">
      <c r="A21" s="34" t="s">
        <v>27</v>
      </c>
      <c r="B21" s="34"/>
      <c r="C21" s="34"/>
      <c r="D21" s="33" t="s">
        <v>217</v>
      </c>
      <c r="E21" s="33" t="s">
        <v>218</v>
      </c>
      <c r="F21" s="33" t="s">
        <v>219</v>
      </c>
    </row>
    <row r="22" spans="1:7" ht="30" customHeight="1" x14ac:dyDescent="0.25">
      <c r="A22" s="34"/>
      <c r="B22" s="34"/>
      <c r="C22" s="34"/>
      <c r="D22" s="55">
        <f>(D23+D26+D29+D33+D39+D42)/6</f>
        <v>28.488888888888891</v>
      </c>
      <c r="E22" s="55">
        <f>(E23+E26+E29+E33+E39+E42)/6</f>
        <v>27.858944444444443</v>
      </c>
      <c r="F22" s="55">
        <f>(F23+F26+F29+F33+F39+F42)/6</f>
        <v>19.138888888888889</v>
      </c>
    </row>
    <row r="23" spans="1:7" ht="24" customHeight="1" x14ac:dyDescent="0.25">
      <c r="A23" s="57" t="s">
        <v>4</v>
      </c>
      <c r="B23" s="57"/>
      <c r="C23" s="57"/>
      <c r="D23" s="28">
        <f>+AVERAGE(D24:D25)</f>
        <v>0</v>
      </c>
      <c r="E23" s="28">
        <f>+AVERAGE(E24:E25)</f>
        <v>0.66</v>
      </c>
      <c r="F23" s="28">
        <f t="shared" ref="F23" si="1">+AVERAGE(F24:F25)</f>
        <v>0</v>
      </c>
    </row>
    <row r="24" spans="1:7" ht="48" customHeight="1" x14ac:dyDescent="0.25">
      <c r="A24" s="4" t="s">
        <v>28</v>
      </c>
      <c r="B24" s="18" t="s">
        <v>222</v>
      </c>
      <c r="C24" s="4" t="s">
        <v>0</v>
      </c>
      <c r="D24" s="4">
        <v>0</v>
      </c>
      <c r="E24" s="4">
        <v>0</v>
      </c>
      <c r="F24" s="2">
        <v>0</v>
      </c>
      <c r="G24" s="27">
        <v>1</v>
      </c>
    </row>
    <row r="25" spans="1:7" ht="48" customHeight="1" x14ac:dyDescent="0.25">
      <c r="A25" s="4" t="s">
        <v>29</v>
      </c>
      <c r="B25" s="18" t="s">
        <v>223</v>
      </c>
      <c r="C25" s="4" t="s">
        <v>0</v>
      </c>
      <c r="D25" s="4">
        <v>0</v>
      </c>
      <c r="E25" s="4">
        <v>1.32</v>
      </c>
      <c r="F25" s="2">
        <v>0</v>
      </c>
      <c r="G25" s="27">
        <v>1</v>
      </c>
    </row>
    <row r="26" spans="1:7" ht="24" customHeight="1" x14ac:dyDescent="0.25">
      <c r="A26" s="57" t="s">
        <v>363</v>
      </c>
      <c r="B26" s="57"/>
      <c r="C26" s="57"/>
      <c r="D26" s="28">
        <f>AVERAGE(D27:D28)</f>
        <v>0</v>
      </c>
      <c r="E26" s="28">
        <f>AVERAGE(E27:E28)</f>
        <v>5.47</v>
      </c>
      <c r="F26" s="28">
        <f>AVERAGE(F27:F28)</f>
        <v>0</v>
      </c>
    </row>
    <row r="27" spans="1:7" ht="48" customHeight="1" x14ac:dyDescent="0.25">
      <c r="A27" s="4" t="s">
        <v>30</v>
      </c>
      <c r="B27" s="18" t="s">
        <v>224</v>
      </c>
      <c r="C27" s="4" t="s">
        <v>0</v>
      </c>
      <c r="D27" s="4">
        <v>0</v>
      </c>
      <c r="E27" s="4">
        <v>0</v>
      </c>
      <c r="F27" s="2">
        <v>0</v>
      </c>
      <c r="G27" s="27">
        <v>1</v>
      </c>
    </row>
    <row r="28" spans="1:7" ht="48" customHeight="1" x14ac:dyDescent="0.25">
      <c r="A28" s="4" t="s">
        <v>31</v>
      </c>
      <c r="B28" s="18" t="s">
        <v>225</v>
      </c>
      <c r="C28" s="4" t="s">
        <v>0</v>
      </c>
      <c r="D28" s="4">
        <v>0</v>
      </c>
      <c r="E28" s="4">
        <v>10.94</v>
      </c>
      <c r="F28" s="2">
        <v>0</v>
      </c>
      <c r="G28" s="27">
        <v>1</v>
      </c>
    </row>
    <row r="29" spans="1:7" ht="24" customHeight="1" x14ac:dyDescent="0.25">
      <c r="A29" s="59" t="s">
        <v>32</v>
      </c>
      <c r="B29" s="59"/>
      <c r="C29" s="59"/>
      <c r="D29" s="3">
        <f>AVERAGE(D30:D32)</f>
        <v>29.333333333333332</v>
      </c>
      <c r="E29" s="3">
        <f>AVERAGE(E30:E32)</f>
        <v>11.906666666666666</v>
      </c>
      <c r="F29" s="3">
        <f>AVERAGE(F30:F32)</f>
        <v>20.333333333333332</v>
      </c>
    </row>
    <row r="30" spans="1:7" s="5" customFormat="1" ht="48" customHeight="1" x14ac:dyDescent="0.25">
      <c r="A30" s="4" t="s">
        <v>33</v>
      </c>
      <c r="B30" s="18" t="s">
        <v>226</v>
      </c>
      <c r="C30" s="4" t="s">
        <v>0</v>
      </c>
      <c r="D30" s="4">
        <v>88</v>
      </c>
      <c r="E30" s="4">
        <v>18.45</v>
      </c>
      <c r="F30" s="6">
        <v>48</v>
      </c>
      <c r="G30" s="27">
        <v>1</v>
      </c>
    </row>
    <row r="31" spans="1:7" s="5" customFormat="1" ht="48" customHeight="1" x14ac:dyDescent="0.25">
      <c r="A31" s="4" t="s">
        <v>34</v>
      </c>
      <c r="B31" s="18" t="s">
        <v>227</v>
      </c>
      <c r="C31" s="4" t="s">
        <v>0</v>
      </c>
      <c r="D31" s="4">
        <v>0</v>
      </c>
      <c r="E31" s="4">
        <v>17.27</v>
      </c>
      <c r="F31" s="21">
        <v>13</v>
      </c>
      <c r="G31" s="27">
        <v>1</v>
      </c>
    </row>
    <row r="32" spans="1:7" s="5" customFormat="1" ht="59.25" customHeight="1" x14ac:dyDescent="0.25">
      <c r="A32" s="4" t="s">
        <v>35</v>
      </c>
      <c r="B32" s="18" t="s">
        <v>228</v>
      </c>
      <c r="C32" s="4" t="s">
        <v>0</v>
      </c>
      <c r="D32" s="4">
        <v>0</v>
      </c>
      <c r="E32" s="4">
        <v>0</v>
      </c>
      <c r="F32" s="2">
        <v>0</v>
      </c>
      <c r="G32" s="27">
        <v>1</v>
      </c>
    </row>
    <row r="33" spans="1:7" ht="24" customHeight="1" x14ac:dyDescent="0.25">
      <c r="A33" s="57" t="s">
        <v>364</v>
      </c>
      <c r="B33" s="57"/>
      <c r="C33" s="57"/>
      <c r="D33" s="3">
        <f>AVERAGE(D34:D38)</f>
        <v>40</v>
      </c>
      <c r="E33" s="3">
        <f>AVERAGE(E34:E38)</f>
        <v>25.521999999999998</v>
      </c>
      <c r="F33" s="3">
        <f>AVERAGE(F34:F38)</f>
        <v>0</v>
      </c>
    </row>
    <row r="34" spans="1:7" s="5" customFormat="1" ht="48" customHeight="1" x14ac:dyDescent="0.25">
      <c r="A34" s="4" t="s">
        <v>36</v>
      </c>
      <c r="B34" s="18" t="s">
        <v>229</v>
      </c>
      <c r="C34" s="4" t="s">
        <v>0</v>
      </c>
      <c r="D34" s="4">
        <v>50</v>
      </c>
      <c r="E34" s="4">
        <v>21.68</v>
      </c>
      <c r="F34" s="2">
        <v>0</v>
      </c>
      <c r="G34" s="27">
        <v>1</v>
      </c>
    </row>
    <row r="35" spans="1:7" s="5" customFormat="1" ht="48" customHeight="1" x14ac:dyDescent="0.25">
      <c r="A35" s="4" t="s">
        <v>37</v>
      </c>
      <c r="B35" s="18" t="s">
        <v>230</v>
      </c>
      <c r="C35" s="4" t="s">
        <v>0</v>
      </c>
      <c r="D35" s="4">
        <v>30</v>
      </c>
      <c r="E35" s="4">
        <v>42.71</v>
      </c>
      <c r="F35" s="2">
        <v>0</v>
      </c>
      <c r="G35" s="27">
        <v>1</v>
      </c>
    </row>
    <row r="36" spans="1:7" s="5" customFormat="1" ht="48" customHeight="1" x14ac:dyDescent="0.25">
      <c r="A36" s="4" t="s">
        <v>38</v>
      </c>
      <c r="B36" s="18" t="s">
        <v>231</v>
      </c>
      <c r="C36" s="4" t="s">
        <v>0</v>
      </c>
      <c r="D36" s="4">
        <v>50</v>
      </c>
      <c r="E36" s="4">
        <v>16.46</v>
      </c>
      <c r="F36" s="2">
        <v>0</v>
      </c>
      <c r="G36" s="27">
        <v>1</v>
      </c>
    </row>
    <row r="37" spans="1:7" s="5" customFormat="1" ht="48" customHeight="1" x14ac:dyDescent="0.25">
      <c r="A37" s="4" t="s">
        <v>39</v>
      </c>
      <c r="B37" s="18" t="s">
        <v>232</v>
      </c>
      <c r="C37" s="4" t="s">
        <v>0</v>
      </c>
      <c r="D37" s="4">
        <v>40</v>
      </c>
      <c r="E37" s="4">
        <v>31.46</v>
      </c>
      <c r="F37" s="2">
        <v>0</v>
      </c>
      <c r="G37" s="27">
        <v>1</v>
      </c>
    </row>
    <row r="38" spans="1:7" s="5" customFormat="1" ht="48" customHeight="1" x14ac:dyDescent="0.25">
      <c r="A38" s="4" t="s">
        <v>40</v>
      </c>
      <c r="B38" s="18" t="s">
        <v>233</v>
      </c>
      <c r="C38" s="4" t="s">
        <v>0</v>
      </c>
      <c r="D38" s="4">
        <v>30</v>
      </c>
      <c r="E38" s="4">
        <v>15.3</v>
      </c>
      <c r="F38" s="2">
        <v>0</v>
      </c>
      <c r="G38" s="27">
        <v>1</v>
      </c>
    </row>
    <row r="39" spans="1:7" ht="24" customHeight="1" x14ac:dyDescent="0.25">
      <c r="A39" s="57" t="s">
        <v>197</v>
      </c>
      <c r="B39" s="57"/>
      <c r="C39" s="57"/>
      <c r="D39" s="3">
        <f>AVERAGE(D40:D41)</f>
        <v>41.6</v>
      </c>
      <c r="E39" s="3">
        <f>AVERAGE(E40:E41)</f>
        <v>23.594999999999999</v>
      </c>
      <c r="F39" s="3">
        <f>AVERAGE(F40:F41)</f>
        <v>19.5</v>
      </c>
    </row>
    <row r="40" spans="1:7" s="5" customFormat="1" ht="48" customHeight="1" x14ac:dyDescent="0.25">
      <c r="A40" s="4" t="s">
        <v>41</v>
      </c>
      <c r="B40" s="18" t="s">
        <v>234</v>
      </c>
      <c r="C40" s="4" t="s">
        <v>0</v>
      </c>
      <c r="D40" s="4">
        <v>44.2</v>
      </c>
      <c r="E40" s="4">
        <v>14.75</v>
      </c>
      <c r="F40" s="21">
        <v>17</v>
      </c>
      <c r="G40" s="27">
        <v>1</v>
      </c>
    </row>
    <row r="41" spans="1:7" s="5" customFormat="1" ht="48" customHeight="1" x14ac:dyDescent="0.25">
      <c r="A41" s="4" t="s">
        <v>42</v>
      </c>
      <c r="B41" s="18" t="s">
        <v>235</v>
      </c>
      <c r="C41" s="4" t="s">
        <v>0</v>
      </c>
      <c r="D41" s="4">
        <v>39</v>
      </c>
      <c r="E41" s="4">
        <v>32.44</v>
      </c>
      <c r="F41" s="21">
        <v>22</v>
      </c>
      <c r="G41" s="27">
        <v>1</v>
      </c>
    </row>
    <row r="42" spans="1:7" ht="24" customHeight="1" x14ac:dyDescent="0.25">
      <c r="A42" s="57" t="s">
        <v>2</v>
      </c>
      <c r="B42" s="57"/>
      <c r="C42" s="57"/>
      <c r="D42" s="28">
        <f>D43</f>
        <v>60</v>
      </c>
      <c r="E42" s="28">
        <f>E43</f>
        <v>100</v>
      </c>
      <c r="F42" s="28">
        <f>F43</f>
        <v>75</v>
      </c>
    </row>
    <row r="43" spans="1:7" s="5" customFormat="1" ht="45" customHeight="1" x14ac:dyDescent="0.25">
      <c r="A43" s="4" t="s">
        <v>43</v>
      </c>
      <c r="B43" s="18" t="s">
        <v>236</v>
      </c>
      <c r="C43" s="4" t="s">
        <v>0</v>
      </c>
      <c r="D43" s="4">
        <v>60</v>
      </c>
      <c r="E43" s="4">
        <v>100</v>
      </c>
      <c r="F43" s="6">
        <v>75</v>
      </c>
      <c r="G43" s="27">
        <v>1</v>
      </c>
    </row>
    <row r="44" spans="1:7" ht="30" customHeight="1" x14ac:dyDescent="0.25">
      <c r="A44" s="34" t="s">
        <v>44</v>
      </c>
      <c r="B44" s="34"/>
      <c r="C44" s="34"/>
      <c r="D44" s="33" t="s">
        <v>217</v>
      </c>
      <c r="E44" s="33" t="s">
        <v>218</v>
      </c>
      <c r="F44" s="33" t="s">
        <v>219</v>
      </c>
    </row>
    <row r="45" spans="1:7" ht="30" customHeight="1" x14ac:dyDescent="0.25">
      <c r="A45" s="34"/>
      <c r="B45" s="34"/>
      <c r="C45" s="34"/>
      <c r="D45" s="55">
        <f>+(D46+D48+D50+D52+D56+D58+D60+D62+D64+D66+D69+D77+D88+D90+D109)/15</f>
        <v>35.244550264550263</v>
      </c>
      <c r="E45" s="55">
        <f>+(E46+E48+E50+E52+E56+E58+E60+E62+E64+E66+E69+E77+E88+E90+E109)/15</f>
        <v>32.477719576719579</v>
      </c>
      <c r="F45" s="55">
        <f t="shared" ref="E45:F45" si="2">+(F46+F48+F50+F52+F56+F58+F60+F62+F64+F66+F69+F77+F88+F90+F109)/15</f>
        <v>37.785396825396823</v>
      </c>
    </row>
    <row r="46" spans="1:7" ht="24" customHeight="1" x14ac:dyDescent="0.25">
      <c r="A46" s="60" t="s">
        <v>365</v>
      </c>
      <c r="B46" s="60"/>
      <c r="C46" s="60"/>
      <c r="D46" s="29">
        <f>D47</f>
        <v>42</v>
      </c>
      <c r="E46" s="29">
        <f t="shared" ref="E46:F46" si="3">E47</f>
        <v>57.24</v>
      </c>
      <c r="F46" s="29">
        <f t="shared" si="3"/>
        <v>71</v>
      </c>
    </row>
    <row r="47" spans="1:7" s="5" customFormat="1" ht="64.5" customHeight="1" x14ac:dyDescent="0.25">
      <c r="A47" s="4" t="s">
        <v>45</v>
      </c>
      <c r="B47" s="18" t="s">
        <v>237</v>
      </c>
      <c r="C47" s="4" t="s">
        <v>0</v>
      </c>
      <c r="D47" s="4">
        <v>42</v>
      </c>
      <c r="E47" s="4">
        <v>57.24</v>
      </c>
      <c r="F47" s="6">
        <v>71</v>
      </c>
      <c r="G47" s="27">
        <v>1</v>
      </c>
    </row>
    <row r="48" spans="1:7" ht="24" customHeight="1" x14ac:dyDescent="0.25">
      <c r="A48" s="60" t="s">
        <v>366</v>
      </c>
      <c r="B48" s="60"/>
      <c r="C48" s="60"/>
      <c r="D48" s="29">
        <f>D49</f>
        <v>56</v>
      </c>
      <c r="E48" s="29">
        <f t="shared" ref="E48:F48" si="4">E49</f>
        <v>36.549999999999997</v>
      </c>
      <c r="F48" s="29">
        <f t="shared" si="4"/>
        <v>56</v>
      </c>
    </row>
    <row r="49" spans="1:7" s="5" customFormat="1" ht="30.75" customHeight="1" x14ac:dyDescent="0.25">
      <c r="A49" s="4" t="s">
        <v>46</v>
      </c>
      <c r="B49" s="18" t="s">
        <v>238</v>
      </c>
      <c r="C49" s="4" t="s">
        <v>0</v>
      </c>
      <c r="D49" s="4">
        <v>56</v>
      </c>
      <c r="E49" s="4">
        <v>36.549999999999997</v>
      </c>
      <c r="F49" s="6">
        <v>56</v>
      </c>
      <c r="G49" s="27">
        <v>1</v>
      </c>
    </row>
    <row r="50" spans="1:7" ht="24" customHeight="1" x14ac:dyDescent="0.25">
      <c r="A50" s="60" t="s">
        <v>367</v>
      </c>
      <c r="B50" s="60"/>
      <c r="C50" s="60"/>
      <c r="D50" s="29">
        <f>D51</f>
        <v>52</v>
      </c>
      <c r="E50" s="29">
        <f>E51</f>
        <v>59.72</v>
      </c>
      <c r="F50" s="29">
        <f>F51</f>
        <v>57</v>
      </c>
    </row>
    <row r="51" spans="1:7" s="5" customFormat="1" ht="40.5" customHeight="1" x14ac:dyDescent="0.25">
      <c r="A51" s="4" t="s">
        <v>47</v>
      </c>
      <c r="B51" s="18" t="s">
        <v>239</v>
      </c>
      <c r="C51" s="4" t="s">
        <v>0</v>
      </c>
      <c r="D51" s="4">
        <v>52</v>
      </c>
      <c r="E51" s="4">
        <v>59.72</v>
      </c>
      <c r="F51" s="6">
        <v>57</v>
      </c>
      <c r="G51" s="27">
        <v>1</v>
      </c>
    </row>
    <row r="52" spans="1:7" ht="24" customHeight="1" x14ac:dyDescent="0.25">
      <c r="A52" s="57" t="s">
        <v>368</v>
      </c>
      <c r="B52" s="57"/>
      <c r="C52" s="57"/>
      <c r="D52" s="3">
        <f>AVERAGE(D53:D55)</f>
        <v>4</v>
      </c>
      <c r="E52" s="3">
        <f>AVERAGE(E53:E55)</f>
        <v>17.606666666666666</v>
      </c>
      <c r="F52" s="3">
        <f>AVERAGE(F53:F55)</f>
        <v>47.666666666666664</v>
      </c>
    </row>
    <row r="53" spans="1:7" s="5" customFormat="1" ht="50.25" customHeight="1" x14ac:dyDescent="0.25">
      <c r="A53" s="4" t="s">
        <v>48</v>
      </c>
      <c r="B53" s="18" t="s">
        <v>240</v>
      </c>
      <c r="C53" s="4" t="s">
        <v>0</v>
      </c>
      <c r="D53" s="4">
        <v>0</v>
      </c>
      <c r="E53" s="4">
        <v>21.69</v>
      </c>
      <c r="F53" s="6">
        <v>49</v>
      </c>
      <c r="G53" s="27">
        <v>1</v>
      </c>
    </row>
    <row r="54" spans="1:7" s="5" customFormat="1" ht="50.25" customHeight="1" x14ac:dyDescent="0.25">
      <c r="A54" s="4" t="s">
        <v>49</v>
      </c>
      <c r="B54" s="18" t="s">
        <v>241</v>
      </c>
      <c r="C54" s="4" t="s">
        <v>0</v>
      </c>
      <c r="D54" s="4">
        <v>12</v>
      </c>
      <c r="E54" s="4">
        <v>31.13</v>
      </c>
      <c r="F54" s="6">
        <v>94</v>
      </c>
      <c r="G54" s="27">
        <v>1</v>
      </c>
    </row>
    <row r="55" spans="1:7" s="5" customFormat="1" ht="50.25" customHeight="1" x14ac:dyDescent="0.25">
      <c r="A55" s="4" t="s">
        <v>50</v>
      </c>
      <c r="B55" s="18" t="s">
        <v>242</v>
      </c>
      <c r="C55" s="4" t="s">
        <v>0</v>
      </c>
      <c r="D55" s="4">
        <v>0</v>
      </c>
      <c r="E55" s="4">
        <v>0</v>
      </c>
      <c r="F55" s="2">
        <v>0</v>
      </c>
      <c r="G55" s="27">
        <v>1</v>
      </c>
    </row>
    <row r="56" spans="1:7" ht="24" customHeight="1" x14ac:dyDescent="0.25">
      <c r="A56" s="57" t="s">
        <v>369</v>
      </c>
      <c r="B56" s="57"/>
      <c r="C56" s="57"/>
      <c r="D56" s="28">
        <f>D57</f>
        <v>16</v>
      </c>
      <c r="E56" s="28">
        <f t="shared" ref="E56:F56" si="5">E57</f>
        <v>41.41</v>
      </c>
      <c r="F56" s="28">
        <f t="shared" si="5"/>
        <v>28</v>
      </c>
    </row>
    <row r="57" spans="1:7" s="5" customFormat="1" ht="42" customHeight="1" x14ac:dyDescent="0.25">
      <c r="A57" s="4" t="s">
        <v>51</v>
      </c>
      <c r="B57" s="18" t="s">
        <v>243</v>
      </c>
      <c r="C57" s="4" t="s">
        <v>0</v>
      </c>
      <c r="D57" s="4">
        <v>16</v>
      </c>
      <c r="E57" s="4">
        <v>41.41</v>
      </c>
      <c r="F57" s="19">
        <v>28</v>
      </c>
      <c r="G57" s="27">
        <v>1</v>
      </c>
    </row>
    <row r="58" spans="1:7" ht="24" customHeight="1" x14ac:dyDescent="0.25">
      <c r="A58" s="57" t="s">
        <v>52</v>
      </c>
      <c r="B58" s="57"/>
      <c r="C58" s="57"/>
      <c r="D58" s="28">
        <f>D59</f>
        <v>50</v>
      </c>
      <c r="E58" s="28">
        <f t="shared" ref="E58:F58" si="6">E59</f>
        <v>14.57</v>
      </c>
      <c r="F58" s="28">
        <f t="shared" si="6"/>
        <v>59</v>
      </c>
    </row>
    <row r="59" spans="1:7" s="5" customFormat="1" ht="42" customHeight="1" x14ac:dyDescent="0.25">
      <c r="A59" s="4" t="s">
        <v>53</v>
      </c>
      <c r="B59" s="18" t="s">
        <v>244</v>
      </c>
      <c r="C59" s="4" t="s">
        <v>0</v>
      </c>
      <c r="D59" s="4">
        <v>50</v>
      </c>
      <c r="E59" s="4">
        <v>14.57</v>
      </c>
      <c r="F59" s="6">
        <v>59</v>
      </c>
      <c r="G59" s="27">
        <v>1</v>
      </c>
    </row>
    <row r="60" spans="1:7" ht="24" customHeight="1" x14ac:dyDescent="0.25">
      <c r="A60" s="57" t="s">
        <v>198</v>
      </c>
      <c r="B60" s="57"/>
      <c r="C60" s="57"/>
      <c r="D60" s="28">
        <f>D61</f>
        <v>0</v>
      </c>
      <c r="E60" s="28">
        <f t="shared" ref="E60:F60" si="7">E61</f>
        <v>0</v>
      </c>
      <c r="F60" s="28">
        <f t="shared" si="7"/>
        <v>0</v>
      </c>
    </row>
    <row r="61" spans="1:7" s="5" customFormat="1" ht="40.5" customHeight="1" x14ac:dyDescent="0.25">
      <c r="A61" s="4" t="s">
        <v>54</v>
      </c>
      <c r="B61" s="18" t="s">
        <v>245</v>
      </c>
      <c r="C61" s="4" t="s">
        <v>0</v>
      </c>
      <c r="D61" s="4">
        <v>0</v>
      </c>
      <c r="E61" s="4">
        <v>0</v>
      </c>
      <c r="F61" s="2">
        <v>0</v>
      </c>
      <c r="G61" s="27">
        <v>1</v>
      </c>
    </row>
    <row r="62" spans="1:7" ht="24" customHeight="1" x14ac:dyDescent="0.25">
      <c r="A62" s="57" t="s">
        <v>370</v>
      </c>
      <c r="B62" s="57"/>
      <c r="C62" s="57"/>
      <c r="D62" s="28">
        <f>D63</f>
        <v>100</v>
      </c>
      <c r="E62" s="28">
        <f t="shared" ref="E62:F62" si="8">E63</f>
        <v>37.94</v>
      </c>
      <c r="F62" s="28">
        <f t="shared" si="8"/>
        <v>48</v>
      </c>
    </row>
    <row r="63" spans="1:7" s="5" customFormat="1" ht="37.5" customHeight="1" x14ac:dyDescent="0.25">
      <c r="A63" s="4" t="s">
        <v>55</v>
      </c>
      <c r="B63" s="18" t="s">
        <v>246</v>
      </c>
      <c r="C63" s="4" t="s">
        <v>0</v>
      </c>
      <c r="D63" s="4">
        <v>100</v>
      </c>
      <c r="E63" s="4">
        <v>37.94</v>
      </c>
      <c r="F63" s="6">
        <v>48</v>
      </c>
      <c r="G63" s="27">
        <v>1</v>
      </c>
    </row>
    <row r="64" spans="1:7" ht="24" customHeight="1" x14ac:dyDescent="0.25">
      <c r="A64" s="57" t="s">
        <v>371</v>
      </c>
      <c r="B64" s="57"/>
      <c r="C64" s="57"/>
      <c r="D64" s="28">
        <f>D65</f>
        <v>0</v>
      </c>
      <c r="E64" s="28">
        <f t="shared" ref="E64:F64" si="9">E65</f>
        <v>42.47</v>
      </c>
      <c r="F64" s="28">
        <f t="shared" si="9"/>
        <v>12</v>
      </c>
    </row>
    <row r="65" spans="1:7" s="5" customFormat="1" ht="36" customHeight="1" x14ac:dyDescent="0.25">
      <c r="A65" s="4" t="s">
        <v>56</v>
      </c>
      <c r="B65" s="18" t="s">
        <v>247</v>
      </c>
      <c r="C65" s="4" t="s">
        <v>0</v>
      </c>
      <c r="D65" s="4">
        <v>0</v>
      </c>
      <c r="E65" s="4">
        <v>42.47</v>
      </c>
      <c r="F65" s="19">
        <v>12</v>
      </c>
      <c r="G65" s="27">
        <v>1</v>
      </c>
    </row>
    <row r="66" spans="1:7" ht="24" customHeight="1" x14ac:dyDescent="0.25">
      <c r="A66" s="57" t="s">
        <v>57</v>
      </c>
      <c r="B66" s="57"/>
      <c r="C66" s="57"/>
      <c r="D66" s="28">
        <f>AVERAGE(D67:D68)</f>
        <v>50</v>
      </c>
      <c r="E66" s="28">
        <f t="shared" ref="E66:F66" si="10">AVERAGE(E67:E68)</f>
        <v>24.375</v>
      </c>
      <c r="F66" s="28">
        <f t="shared" si="10"/>
        <v>37</v>
      </c>
    </row>
    <row r="67" spans="1:7" s="5" customFormat="1" ht="47.25" customHeight="1" x14ac:dyDescent="0.25">
      <c r="A67" s="4" t="s">
        <v>58</v>
      </c>
      <c r="B67" s="18" t="s">
        <v>248</v>
      </c>
      <c r="C67" s="4" t="s">
        <v>0</v>
      </c>
      <c r="D67" s="4">
        <v>50</v>
      </c>
      <c r="E67" s="4">
        <v>19.86</v>
      </c>
      <c r="F67" s="19">
        <v>23</v>
      </c>
      <c r="G67" s="27">
        <v>1</v>
      </c>
    </row>
    <row r="68" spans="1:7" s="5" customFormat="1" ht="47.25" customHeight="1" x14ac:dyDescent="0.25">
      <c r="A68" s="4" t="s">
        <v>59</v>
      </c>
      <c r="B68" s="18" t="s">
        <v>249</v>
      </c>
      <c r="C68" s="4" t="s">
        <v>0</v>
      </c>
      <c r="D68" s="4">
        <v>50</v>
      </c>
      <c r="E68" s="4">
        <v>28.89</v>
      </c>
      <c r="F68" s="6">
        <v>51</v>
      </c>
      <c r="G68" s="27">
        <v>1</v>
      </c>
    </row>
    <row r="69" spans="1:7" s="5" customFormat="1" ht="24" customHeight="1" x14ac:dyDescent="0.25">
      <c r="A69" s="57" t="s">
        <v>60</v>
      </c>
      <c r="B69" s="57"/>
      <c r="C69" s="57"/>
      <c r="D69" s="3">
        <f>AVERAGE(D70:D76)</f>
        <v>55.857142857142854</v>
      </c>
      <c r="E69" s="3">
        <f>AVERAGE(E70:E76)</f>
        <v>37.188571428571429</v>
      </c>
      <c r="F69" s="3">
        <f>AVERAGE(F70:F76)</f>
        <v>40.714285714285715</v>
      </c>
      <c r="G69" s="27"/>
    </row>
    <row r="70" spans="1:7" s="5" customFormat="1" ht="47.25" customHeight="1" x14ac:dyDescent="0.25">
      <c r="A70" s="4" t="s">
        <v>61</v>
      </c>
      <c r="B70" s="18" t="s">
        <v>250</v>
      </c>
      <c r="C70" s="4" t="s">
        <v>0</v>
      </c>
      <c r="D70" s="4">
        <v>48</v>
      </c>
      <c r="E70" s="4">
        <v>33</v>
      </c>
      <c r="F70" s="6">
        <v>45</v>
      </c>
      <c r="G70" s="27">
        <v>1</v>
      </c>
    </row>
    <row r="71" spans="1:7" s="5" customFormat="1" ht="47.25" customHeight="1" x14ac:dyDescent="0.25">
      <c r="A71" s="4" t="s">
        <v>62</v>
      </c>
      <c r="B71" s="18" t="s">
        <v>251</v>
      </c>
      <c r="C71" s="4" t="s">
        <v>0</v>
      </c>
      <c r="D71" s="4">
        <v>37</v>
      </c>
      <c r="E71" s="4">
        <v>36.67</v>
      </c>
      <c r="F71" s="7">
        <v>36</v>
      </c>
      <c r="G71" s="27">
        <v>1</v>
      </c>
    </row>
    <row r="72" spans="1:7" s="5" customFormat="1" ht="47.25" customHeight="1" x14ac:dyDescent="0.25">
      <c r="A72" s="4" t="s">
        <v>63</v>
      </c>
      <c r="B72" s="18" t="s">
        <v>252</v>
      </c>
      <c r="C72" s="4" t="s">
        <v>0</v>
      </c>
      <c r="D72" s="4">
        <v>58</v>
      </c>
      <c r="E72" s="4">
        <v>0</v>
      </c>
      <c r="F72" s="2">
        <v>0</v>
      </c>
      <c r="G72" s="27">
        <v>1</v>
      </c>
    </row>
    <row r="73" spans="1:7" s="5" customFormat="1" ht="47.25" customHeight="1" x14ac:dyDescent="0.25">
      <c r="A73" s="4" t="s">
        <v>64</v>
      </c>
      <c r="B73" s="18" t="s">
        <v>253</v>
      </c>
      <c r="C73" s="4" t="s">
        <v>0</v>
      </c>
      <c r="D73" s="4">
        <v>33</v>
      </c>
      <c r="E73" s="4">
        <v>43.99</v>
      </c>
      <c r="F73" s="6">
        <v>50</v>
      </c>
      <c r="G73" s="27">
        <v>1</v>
      </c>
    </row>
    <row r="74" spans="1:7" s="5" customFormat="1" ht="47.25" customHeight="1" x14ac:dyDescent="0.25">
      <c r="A74" s="4" t="s">
        <v>65</v>
      </c>
      <c r="B74" s="18" t="s">
        <v>254</v>
      </c>
      <c r="C74" s="4" t="s">
        <v>0</v>
      </c>
      <c r="D74" s="4">
        <v>50</v>
      </c>
      <c r="E74" s="4">
        <v>48.69</v>
      </c>
      <c r="F74" s="2">
        <v>5</v>
      </c>
      <c r="G74" s="27">
        <v>1</v>
      </c>
    </row>
    <row r="75" spans="1:7" s="5" customFormat="1" ht="47.25" customHeight="1" x14ac:dyDescent="0.25">
      <c r="A75" s="4" t="s">
        <v>66</v>
      </c>
      <c r="B75" s="18" t="s">
        <v>255</v>
      </c>
      <c r="C75" s="4" t="s">
        <v>0</v>
      </c>
      <c r="D75" s="4">
        <v>65</v>
      </c>
      <c r="E75" s="4">
        <v>29.87</v>
      </c>
      <c r="F75" s="6">
        <v>68</v>
      </c>
      <c r="G75" s="27">
        <v>1</v>
      </c>
    </row>
    <row r="76" spans="1:7" s="5" customFormat="1" ht="47.25" customHeight="1" x14ac:dyDescent="0.25">
      <c r="A76" s="4" t="s">
        <v>67</v>
      </c>
      <c r="B76" s="18" t="s">
        <v>256</v>
      </c>
      <c r="C76" s="4" t="s">
        <v>0</v>
      </c>
      <c r="D76" s="4">
        <v>100</v>
      </c>
      <c r="E76" s="4">
        <v>68.099999999999994</v>
      </c>
      <c r="F76" s="6">
        <v>81</v>
      </c>
      <c r="G76" s="27">
        <v>1</v>
      </c>
    </row>
    <row r="77" spans="1:7" ht="24" customHeight="1" x14ac:dyDescent="0.25">
      <c r="A77" s="57" t="s">
        <v>68</v>
      </c>
      <c r="B77" s="57"/>
      <c r="C77" s="57"/>
      <c r="D77" s="28">
        <f>AVERAGE(D78:D87)</f>
        <v>51.6</v>
      </c>
      <c r="E77" s="3">
        <f>AVERAGE(E78:E87)</f>
        <v>47.664999999999999</v>
      </c>
      <c r="F77" s="3">
        <f>AVERAGE(F78:F87)</f>
        <v>57.8</v>
      </c>
    </row>
    <row r="78" spans="1:7" s="5" customFormat="1" ht="50.25" customHeight="1" x14ac:dyDescent="0.25">
      <c r="A78" s="4" t="s">
        <v>69</v>
      </c>
      <c r="B78" s="20" t="s">
        <v>257</v>
      </c>
      <c r="C78" s="4" t="s">
        <v>0</v>
      </c>
      <c r="D78" s="4">
        <v>50</v>
      </c>
      <c r="E78" s="4">
        <v>74.19</v>
      </c>
      <c r="F78" s="6">
        <v>50</v>
      </c>
      <c r="G78" s="27">
        <v>1</v>
      </c>
    </row>
    <row r="79" spans="1:7" s="5" customFormat="1" ht="50.25" customHeight="1" x14ac:dyDescent="0.25">
      <c r="A79" s="4" t="s">
        <v>70</v>
      </c>
      <c r="B79" s="20" t="s">
        <v>258</v>
      </c>
      <c r="C79" s="4" t="s">
        <v>0</v>
      </c>
      <c r="D79" s="4">
        <v>100</v>
      </c>
      <c r="E79" s="4">
        <v>45.87</v>
      </c>
      <c r="F79" s="6">
        <v>75</v>
      </c>
      <c r="G79" s="27">
        <v>1</v>
      </c>
    </row>
    <row r="80" spans="1:7" s="5" customFormat="1" ht="50.25" customHeight="1" x14ac:dyDescent="0.25">
      <c r="A80" s="4" t="s">
        <v>71</v>
      </c>
      <c r="B80" s="20" t="s">
        <v>259</v>
      </c>
      <c r="C80" s="4" t="s">
        <v>0</v>
      </c>
      <c r="D80" s="4">
        <v>50</v>
      </c>
      <c r="E80" s="4">
        <v>62.2</v>
      </c>
      <c r="F80" s="6">
        <v>73</v>
      </c>
      <c r="G80" s="27">
        <v>1</v>
      </c>
    </row>
    <row r="81" spans="1:7" s="5" customFormat="1" ht="50.25" customHeight="1" x14ac:dyDescent="0.25">
      <c r="A81" s="4" t="s">
        <v>72</v>
      </c>
      <c r="B81" s="20" t="s">
        <v>260</v>
      </c>
      <c r="C81" s="4" t="s">
        <v>0</v>
      </c>
      <c r="D81" s="4">
        <v>50</v>
      </c>
      <c r="E81" s="4">
        <v>31.98</v>
      </c>
      <c r="F81" s="6">
        <v>91</v>
      </c>
      <c r="G81" s="27">
        <v>1</v>
      </c>
    </row>
    <row r="82" spans="1:7" s="5" customFormat="1" ht="50.25" customHeight="1" x14ac:dyDescent="0.25">
      <c r="A82" s="4" t="s">
        <v>73</v>
      </c>
      <c r="B82" s="20" t="s">
        <v>261</v>
      </c>
      <c r="C82" s="4" t="s">
        <v>0</v>
      </c>
      <c r="D82" s="4">
        <v>33</v>
      </c>
      <c r="E82" s="4">
        <v>26.15</v>
      </c>
      <c r="F82" s="7">
        <v>42</v>
      </c>
      <c r="G82" s="27">
        <v>1</v>
      </c>
    </row>
    <row r="83" spans="1:7" s="5" customFormat="1" ht="50.25" customHeight="1" x14ac:dyDescent="0.25">
      <c r="A83" s="4" t="s">
        <v>74</v>
      </c>
      <c r="B83" s="20" t="s">
        <v>262</v>
      </c>
      <c r="C83" s="4" t="s">
        <v>0</v>
      </c>
      <c r="D83" s="4">
        <v>50</v>
      </c>
      <c r="E83" s="4">
        <v>2.23</v>
      </c>
      <c r="F83" s="6">
        <v>50</v>
      </c>
      <c r="G83" s="27">
        <v>1</v>
      </c>
    </row>
    <row r="84" spans="1:7" s="5" customFormat="1" ht="50.25" customHeight="1" x14ac:dyDescent="0.25">
      <c r="A84" s="4" t="s">
        <v>75</v>
      </c>
      <c r="B84" s="20" t="s">
        <v>263</v>
      </c>
      <c r="C84" s="4" t="s">
        <v>0</v>
      </c>
      <c r="D84" s="4">
        <v>42</v>
      </c>
      <c r="E84" s="4">
        <v>41.3</v>
      </c>
      <c r="F84" s="7">
        <v>42</v>
      </c>
      <c r="G84" s="27">
        <v>1</v>
      </c>
    </row>
    <row r="85" spans="1:7" s="5" customFormat="1" ht="50.25" customHeight="1" x14ac:dyDescent="0.25">
      <c r="A85" s="4" t="s">
        <v>76</v>
      </c>
      <c r="B85" s="20" t="s">
        <v>264</v>
      </c>
      <c r="C85" s="4" t="s">
        <v>0</v>
      </c>
      <c r="D85" s="4">
        <v>44</v>
      </c>
      <c r="E85" s="4">
        <v>61.14</v>
      </c>
      <c r="F85" s="6">
        <v>51</v>
      </c>
      <c r="G85" s="27">
        <v>1</v>
      </c>
    </row>
    <row r="86" spans="1:7" s="5" customFormat="1" ht="50.25" customHeight="1" x14ac:dyDescent="0.25">
      <c r="A86" s="4" t="s">
        <v>77</v>
      </c>
      <c r="B86" s="20" t="s">
        <v>265</v>
      </c>
      <c r="C86" s="4" t="s">
        <v>0</v>
      </c>
      <c r="D86" s="4">
        <v>47</v>
      </c>
      <c r="E86" s="4">
        <v>73.84</v>
      </c>
      <c r="F86" s="6">
        <v>63</v>
      </c>
      <c r="G86" s="27">
        <v>1</v>
      </c>
    </row>
    <row r="87" spans="1:7" s="5" customFormat="1" ht="50.25" customHeight="1" x14ac:dyDescent="0.25">
      <c r="A87" s="4" t="s">
        <v>78</v>
      </c>
      <c r="B87" s="20" t="s">
        <v>266</v>
      </c>
      <c r="C87" s="4" t="s">
        <v>0</v>
      </c>
      <c r="D87" s="4">
        <v>50</v>
      </c>
      <c r="E87" s="4">
        <v>57.75</v>
      </c>
      <c r="F87" s="7">
        <v>41</v>
      </c>
      <c r="G87" s="27">
        <v>1</v>
      </c>
    </row>
    <row r="88" spans="1:7" ht="24" customHeight="1" x14ac:dyDescent="0.25">
      <c r="A88" s="57" t="s">
        <v>79</v>
      </c>
      <c r="B88" s="57"/>
      <c r="C88" s="57"/>
      <c r="D88" s="28">
        <f>D89</f>
        <v>25</v>
      </c>
      <c r="E88" s="28">
        <f t="shared" ref="E88:F88" si="11">E89</f>
        <v>41.02</v>
      </c>
      <c r="F88" s="28">
        <f t="shared" si="11"/>
        <v>34</v>
      </c>
    </row>
    <row r="89" spans="1:7" s="5" customFormat="1" ht="40.5" customHeight="1" x14ac:dyDescent="0.25">
      <c r="A89" s="4" t="s">
        <v>80</v>
      </c>
      <c r="B89" s="20" t="s">
        <v>267</v>
      </c>
      <c r="C89" s="4" t="s">
        <v>0</v>
      </c>
      <c r="D89" s="4">
        <v>25</v>
      </c>
      <c r="E89" s="4">
        <v>41.02</v>
      </c>
      <c r="F89" s="7">
        <v>34</v>
      </c>
      <c r="G89" s="27">
        <v>1</v>
      </c>
    </row>
    <row r="90" spans="1:7" ht="24" customHeight="1" x14ac:dyDescent="0.25">
      <c r="A90" s="57" t="s">
        <v>199</v>
      </c>
      <c r="B90" s="57"/>
      <c r="C90" s="57"/>
      <c r="D90" s="3">
        <f>AVERAGE(D91:D108)</f>
        <v>1.6111111111111112</v>
      </c>
      <c r="E90" s="3">
        <f>AVERAGE(E91:E108)</f>
        <v>18.580555555555552</v>
      </c>
      <c r="F90" s="3">
        <f>AVERAGE(F91:F108)</f>
        <v>5</v>
      </c>
    </row>
    <row r="91" spans="1:7" s="5" customFormat="1" ht="50.25" customHeight="1" x14ac:dyDescent="0.25">
      <c r="A91" s="4" t="s">
        <v>81</v>
      </c>
      <c r="B91" s="31" t="s">
        <v>268</v>
      </c>
      <c r="C91" s="4" t="s">
        <v>0</v>
      </c>
      <c r="D91" s="4">
        <v>0</v>
      </c>
      <c r="E91" s="4">
        <v>0</v>
      </c>
      <c r="F91" s="2">
        <v>0</v>
      </c>
      <c r="G91" s="27">
        <v>1</v>
      </c>
    </row>
    <row r="92" spans="1:7" s="5" customFormat="1" ht="50.25" customHeight="1" x14ac:dyDescent="0.25">
      <c r="A92" s="4" t="s">
        <v>82</v>
      </c>
      <c r="B92" s="32" t="s">
        <v>269</v>
      </c>
      <c r="C92" s="4" t="s">
        <v>0</v>
      </c>
      <c r="D92" s="4">
        <v>0</v>
      </c>
      <c r="E92" s="17">
        <v>59.03</v>
      </c>
      <c r="F92" s="2">
        <v>0</v>
      </c>
      <c r="G92" s="27">
        <v>1</v>
      </c>
    </row>
    <row r="93" spans="1:7" s="5" customFormat="1" ht="50.25" customHeight="1" x14ac:dyDescent="0.25">
      <c r="A93" s="4" t="s">
        <v>83</v>
      </c>
      <c r="B93" s="32" t="s">
        <v>270</v>
      </c>
      <c r="C93" s="4" t="s">
        <v>0</v>
      </c>
      <c r="D93" s="4">
        <v>0</v>
      </c>
      <c r="E93" s="4">
        <v>0</v>
      </c>
      <c r="F93" s="2">
        <v>0</v>
      </c>
      <c r="G93" s="27">
        <v>1</v>
      </c>
    </row>
    <row r="94" spans="1:7" s="5" customFormat="1" ht="50.25" customHeight="1" x14ac:dyDescent="0.25">
      <c r="A94" s="4" t="s">
        <v>84</v>
      </c>
      <c r="B94" s="31" t="s">
        <v>271</v>
      </c>
      <c r="C94" s="4" t="s">
        <v>0</v>
      </c>
      <c r="D94" s="4">
        <v>0</v>
      </c>
      <c r="E94" s="4">
        <v>0</v>
      </c>
      <c r="F94" s="2">
        <v>0</v>
      </c>
      <c r="G94" s="27">
        <v>1</v>
      </c>
    </row>
    <row r="95" spans="1:7" s="5" customFormat="1" ht="50.25" customHeight="1" x14ac:dyDescent="0.25">
      <c r="A95" s="4" t="s">
        <v>85</v>
      </c>
      <c r="B95" s="31" t="s">
        <v>272</v>
      </c>
      <c r="C95" s="4" t="s">
        <v>0</v>
      </c>
      <c r="D95" s="4">
        <v>0</v>
      </c>
      <c r="E95" s="4">
        <v>72.489999999999995</v>
      </c>
      <c r="F95" s="6">
        <v>89</v>
      </c>
      <c r="G95" s="27">
        <v>1</v>
      </c>
    </row>
    <row r="96" spans="1:7" s="5" customFormat="1" ht="50.25" customHeight="1" x14ac:dyDescent="0.25">
      <c r="A96" s="4" t="s">
        <v>86</v>
      </c>
      <c r="B96" s="31" t="s">
        <v>273</v>
      </c>
      <c r="C96" s="4" t="s">
        <v>0</v>
      </c>
      <c r="D96" s="4">
        <v>0</v>
      </c>
      <c r="E96" s="4">
        <v>71.599999999999994</v>
      </c>
      <c r="F96" s="2">
        <v>0</v>
      </c>
      <c r="G96" s="27">
        <v>1</v>
      </c>
    </row>
    <row r="97" spans="1:7" s="5" customFormat="1" ht="50.25" customHeight="1" x14ac:dyDescent="0.25">
      <c r="A97" s="4" t="s">
        <v>87</v>
      </c>
      <c r="B97" s="31" t="s">
        <v>274</v>
      </c>
      <c r="C97" s="4" t="s">
        <v>0</v>
      </c>
      <c r="D97" s="4">
        <v>0</v>
      </c>
      <c r="E97" s="4">
        <v>0</v>
      </c>
      <c r="F97" s="2">
        <v>0</v>
      </c>
      <c r="G97" s="27">
        <v>1</v>
      </c>
    </row>
    <row r="98" spans="1:7" s="5" customFormat="1" ht="50.25" customHeight="1" x14ac:dyDescent="0.25">
      <c r="A98" s="4" t="s">
        <v>88</v>
      </c>
      <c r="B98" s="31" t="s">
        <v>275</v>
      </c>
      <c r="C98" s="4" t="s">
        <v>0</v>
      </c>
      <c r="D98" s="4">
        <v>0</v>
      </c>
      <c r="E98" s="4">
        <v>0</v>
      </c>
      <c r="F98" s="2">
        <v>0</v>
      </c>
      <c r="G98" s="27">
        <v>1</v>
      </c>
    </row>
    <row r="99" spans="1:7" s="5" customFormat="1" ht="50.25" customHeight="1" x14ac:dyDescent="0.25">
      <c r="A99" s="4" t="s">
        <v>89</v>
      </c>
      <c r="B99" s="31" t="s">
        <v>276</v>
      </c>
      <c r="C99" s="4" t="s">
        <v>0</v>
      </c>
      <c r="D99" s="4">
        <v>0</v>
      </c>
      <c r="E99" s="4">
        <v>91.34</v>
      </c>
      <c r="F99" s="2">
        <v>0</v>
      </c>
      <c r="G99" s="27">
        <v>1</v>
      </c>
    </row>
    <row r="100" spans="1:7" s="5" customFormat="1" ht="50.25" customHeight="1" x14ac:dyDescent="0.25">
      <c r="A100" s="4" t="s">
        <v>90</v>
      </c>
      <c r="B100" s="31" t="s">
        <v>277</v>
      </c>
      <c r="C100" s="4" t="s">
        <v>0</v>
      </c>
      <c r="D100" s="4">
        <v>0</v>
      </c>
      <c r="E100" s="4">
        <v>0</v>
      </c>
      <c r="F100" s="2">
        <v>0</v>
      </c>
      <c r="G100" s="27">
        <v>1</v>
      </c>
    </row>
    <row r="101" spans="1:7" s="5" customFormat="1" ht="50.25" customHeight="1" x14ac:dyDescent="0.25">
      <c r="A101" s="4" t="s">
        <v>91</v>
      </c>
      <c r="B101" s="20" t="s">
        <v>278</v>
      </c>
      <c r="C101" s="4" t="s">
        <v>0</v>
      </c>
      <c r="D101" s="4">
        <v>0</v>
      </c>
      <c r="E101" s="4">
        <v>22.4</v>
      </c>
      <c r="F101" s="2">
        <v>0</v>
      </c>
      <c r="G101" s="27">
        <v>1</v>
      </c>
    </row>
    <row r="102" spans="1:7" s="5" customFormat="1" ht="50.25" customHeight="1" x14ac:dyDescent="0.25">
      <c r="A102" s="4" t="s">
        <v>92</v>
      </c>
      <c r="B102" s="20" t="s">
        <v>279</v>
      </c>
      <c r="C102" s="4" t="s">
        <v>0</v>
      </c>
      <c r="D102" s="4">
        <v>0</v>
      </c>
      <c r="E102" s="4">
        <v>7.68</v>
      </c>
      <c r="F102" s="2">
        <v>1</v>
      </c>
      <c r="G102" s="27">
        <v>1</v>
      </c>
    </row>
    <row r="103" spans="1:7" s="5" customFormat="1" ht="50.25" customHeight="1" x14ac:dyDescent="0.25">
      <c r="A103" s="4" t="s">
        <v>93</v>
      </c>
      <c r="B103" s="20" t="s">
        <v>280</v>
      </c>
      <c r="C103" s="4" t="s">
        <v>0</v>
      </c>
      <c r="D103" s="4">
        <v>0</v>
      </c>
      <c r="E103" s="4">
        <v>4.71</v>
      </c>
      <c r="F103" s="2">
        <v>0</v>
      </c>
      <c r="G103" s="27">
        <v>1</v>
      </c>
    </row>
    <row r="104" spans="1:7" s="5" customFormat="1" ht="50.25" customHeight="1" x14ac:dyDescent="0.25">
      <c r="A104" s="4" t="s">
        <v>94</v>
      </c>
      <c r="B104" s="20" t="s">
        <v>281</v>
      </c>
      <c r="C104" s="4" t="s">
        <v>0</v>
      </c>
      <c r="D104" s="4">
        <v>0</v>
      </c>
      <c r="E104" s="4">
        <v>0</v>
      </c>
      <c r="F104" s="2">
        <v>0</v>
      </c>
      <c r="G104" s="27">
        <v>1</v>
      </c>
    </row>
    <row r="105" spans="1:7" s="5" customFormat="1" ht="50.25" customHeight="1" x14ac:dyDescent="0.25">
      <c r="A105" s="4" t="s">
        <v>95</v>
      </c>
      <c r="B105" s="20" t="s">
        <v>282</v>
      </c>
      <c r="C105" s="4" t="s">
        <v>0</v>
      </c>
      <c r="D105" s="4">
        <v>0</v>
      </c>
      <c r="E105" s="4">
        <v>0</v>
      </c>
      <c r="F105" s="2">
        <v>0</v>
      </c>
      <c r="G105" s="27">
        <v>1</v>
      </c>
    </row>
    <row r="106" spans="1:7" s="5" customFormat="1" ht="50.25" customHeight="1" x14ac:dyDescent="0.25">
      <c r="A106" s="4" t="s">
        <v>96</v>
      </c>
      <c r="B106" s="20" t="s">
        <v>283</v>
      </c>
      <c r="C106" s="4" t="s">
        <v>0</v>
      </c>
      <c r="D106" s="4">
        <v>29</v>
      </c>
      <c r="E106" s="4">
        <v>1.82</v>
      </c>
      <c r="F106" s="2">
        <v>0</v>
      </c>
      <c r="G106" s="27">
        <v>1</v>
      </c>
    </row>
    <row r="107" spans="1:7" s="5" customFormat="1" ht="50.25" customHeight="1" x14ac:dyDescent="0.25">
      <c r="A107" s="4" t="s">
        <v>97</v>
      </c>
      <c r="B107" s="20" t="s">
        <v>284</v>
      </c>
      <c r="C107" s="4" t="s">
        <v>0</v>
      </c>
      <c r="D107" s="4">
        <v>0</v>
      </c>
      <c r="E107" s="4">
        <v>1.36</v>
      </c>
      <c r="F107" s="2">
        <v>0</v>
      </c>
      <c r="G107" s="27">
        <v>1</v>
      </c>
    </row>
    <row r="108" spans="1:7" s="5" customFormat="1" ht="50.25" customHeight="1" x14ac:dyDescent="0.25">
      <c r="A108" s="4" t="s">
        <v>98</v>
      </c>
      <c r="B108" s="20" t="s">
        <v>285</v>
      </c>
      <c r="C108" s="4" t="s">
        <v>0</v>
      </c>
      <c r="D108" s="4">
        <v>0</v>
      </c>
      <c r="E108" s="4">
        <v>2.02</v>
      </c>
      <c r="F108" s="2">
        <v>0</v>
      </c>
      <c r="G108" s="27">
        <v>1</v>
      </c>
    </row>
    <row r="109" spans="1:7" ht="24" customHeight="1" x14ac:dyDescent="0.25">
      <c r="A109" s="57" t="s">
        <v>99</v>
      </c>
      <c r="B109" s="57"/>
      <c r="C109" s="57"/>
      <c r="D109" s="3">
        <f>AVERAGE(D110:D119)</f>
        <v>24.6</v>
      </c>
      <c r="E109" s="3">
        <f>AVERAGE(E110:E119)</f>
        <v>10.829999999999998</v>
      </c>
      <c r="F109" s="3">
        <f>AVERAGE(F110:F119)</f>
        <v>13.6</v>
      </c>
    </row>
    <row r="110" spans="1:7" s="5" customFormat="1" ht="50.25" customHeight="1" x14ac:dyDescent="0.25">
      <c r="A110" s="4" t="s">
        <v>100</v>
      </c>
      <c r="B110" s="31" t="s">
        <v>286</v>
      </c>
      <c r="C110" s="4" t="s">
        <v>0</v>
      </c>
      <c r="D110" s="4">
        <v>0</v>
      </c>
      <c r="E110" s="4">
        <v>22.48</v>
      </c>
      <c r="F110" s="2">
        <v>0</v>
      </c>
      <c r="G110" s="27">
        <v>1</v>
      </c>
    </row>
    <row r="111" spans="1:7" s="5" customFormat="1" ht="50.25" customHeight="1" x14ac:dyDescent="0.25">
      <c r="A111" s="4" t="s">
        <v>101</v>
      </c>
      <c r="B111" s="32" t="s">
        <v>287</v>
      </c>
      <c r="C111" s="4" t="s">
        <v>0</v>
      </c>
      <c r="D111" s="4">
        <v>0</v>
      </c>
      <c r="E111" s="4">
        <v>0</v>
      </c>
      <c r="F111" s="2">
        <v>0</v>
      </c>
      <c r="G111" s="27">
        <v>1</v>
      </c>
    </row>
    <row r="112" spans="1:7" s="5" customFormat="1" ht="50.25" customHeight="1" x14ac:dyDescent="0.25">
      <c r="A112" s="4" t="s">
        <v>102</v>
      </c>
      <c r="B112" s="20" t="s">
        <v>288</v>
      </c>
      <c r="C112" s="4" t="s">
        <v>0</v>
      </c>
      <c r="D112" s="4">
        <v>25</v>
      </c>
      <c r="E112" s="4">
        <v>10.23</v>
      </c>
      <c r="F112" s="2">
        <v>0</v>
      </c>
      <c r="G112" s="27">
        <v>1</v>
      </c>
    </row>
    <row r="113" spans="1:7" s="5" customFormat="1" ht="50.25" customHeight="1" x14ac:dyDescent="0.25">
      <c r="A113" s="4" t="s">
        <v>103</v>
      </c>
      <c r="B113" s="20" t="s">
        <v>289</v>
      </c>
      <c r="C113" s="4" t="s">
        <v>0</v>
      </c>
      <c r="D113" s="4">
        <v>0</v>
      </c>
      <c r="E113" s="4">
        <v>0</v>
      </c>
      <c r="F113" s="2">
        <v>0</v>
      </c>
      <c r="G113" s="27">
        <v>1</v>
      </c>
    </row>
    <row r="114" spans="1:7" s="5" customFormat="1" ht="50.25" customHeight="1" x14ac:dyDescent="0.25">
      <c r="A114" s="4" t="s">
        <v>104</v>
      </c>
      <c r="B114" s="20" t="s">
        <v>290</v>
      </c>
      <c r="C114" s="4" t="s">
        <v>0</v>
      </c>
      <c r="D114" s="4">
        <v>0</v>
      </c>
      <c r="E114" s="4">
        <v>0</v>
      </c>
      <c r="F114" s="2">
        <v>0</v>
      </c>
      <c r="G114" s="27">
        <v>1</v>
      </c>
    </row>
    <row r="115" spans="1:7" s="5" customFormat="1" ht="50.25" customHeight="1" x14ac:dyDescent="0.25">
      <c r="A115" s="4" t="s">
        <v>105</v>
      </c>
      <c r="B115" s="20" t="s">
        <v>291</v>
      </c>
      <c r="C115" s="4" t="s">
        <v>0</v>
      </c>
      <c r="D115" s="4">
        <v>100</v>
      </c>
      <c r="E115" s="4">
        <v>64.709999999999994</v>
      </c>
      <c r="F115" s="2">
        <v>0</v>
      </c>
      <c r="G115" s="27">
        <v>1</v>
      </c>
    </row>
    <row r="116" spans="1:7" s="5" customFormat="1" ht="50.25" customHeight="1" x14ac:dyDescent="0.25">
      <c r="A116" s="4" t="s">
        <v>106</v>
      </c>
      <c r="B116" s="20" t="s">
        <v>292</v>
      </c>
      <c r="C116" s="4" t="s">
        <v>0</v>
      </c>
      <c r="D116" s="4">
        <v>33</v>
      </c>
      <c r="E116" s="4">
        <v>0</v>
      </c>
      <c r="F116" s="6">
        <v>50</v>
      </c>
      <c r="G116" s="27">
        <v>1</v>
      </c>
    </row>
    <row r="117" spans="1:7" s="5" customFormat="1" ht="50.25" customHeight="1" x14ac:dyDescent="0.25">
      <c r="A117" s="4" t="s">
        <v>107</v>
      </c>
      <c r="B117" s="20" t="s">
        <v>293</v>
      </c>
      <c r="C117" s="4" t="s">
        <v>0</v>
      </c>
      <c r="D117" s="4">
        <v>88</v>
      </c>
      <c r="E117" s="4">
        <v>10.88</v>
      </c>
      <c r="F117" s="6">
        <v>86</v>
      </c>
      <c r="G117" s="27">
        <v>1</v>
      </c>
    </row>
    <row r="118" spans="1:7" s="5" customFormat="1" ht="50.25" customHeight="1" x14ac:dyDescent="0.25">
      <c r="A118" s="4" t="s">
        <v>108</v>
      </c>
      <c r="B118" s="18" t="s">
        <v>294</v>
      </c>
      <c r="C118" s="4" t="s">
        <v>0</v>
      </c>
      <c r="D118" s="4">
        <v>0</v>
      </c>
      <c r="E118" s="4">
        <v>0</v>
      </c>
      <c r="F118" s="2">
        <v>0</v>
      </c>
      <c r="G118" s="27">
        <v>1</v>
      </c>
    </row>
    <row r="119" spans="1:7" s="5" customFormat="1" ht="50.25" customHeight="1" x14ac:dyDescent="0.25">
      <c r="A119" s="4" t="s">
        <v>109</v>
      </c>
      <c r="B119" s="18" t="s">
        <v>295</v>
      </c>
      <c r="C119" s="4" t="s">
        <v>0</v>
      </c>
      <c r="D119" s="4">
        <v>0</v>
      </c>
      <c r="E119" s="4">
        <v>0</v>
      </c>
      <c r="F119" s="2">
        <v>0</v>
      </c>
      <c r="G119" s="27">
        <v>1</v>
      </c>
    </row>
    <row r="120" spans="1:7" ht="30" customHeight="1" x14ac:dyDescent="0.25">
      <c r="A120" s="34" t="s">
        <v>110</v>
      </c>
      <c r="B120" s="34"/>
      <c r="C120" s="34"/>
      <c r="D120" s="33" t="s">
        <v>217</v>
      </c>
      <c r="E120" s="33" t="s">
        <v>218</v>
      </c>
      <c r="F120" s="33" t="s">
        <v>219</v>
      </c>
    </row>
    <row r="121" spans="1:7" ht="30" customHeight="1" x14ac:dyDescent="0.25">
      <c r="A121" s="34"/>
      <c r="B121" s="34"/>
      <c r="C121" s="34"/>
      <c r="D121" s="55">
        <f>+(D122+D124+D126+D129+D134+D147+D159+D180+D183)/9</f>
        <v>43.30146705146705</v>
      </c>
      <c r="E121" s="55">
        <f>+(E122+E124+E126+E129+E134+E147+E159+E180+E183)/9</f>
        <v>19.050328282828282</v>
      </c>
      <c r="F121" s="55">
        <f t="shared" ref="E121:F121" si="12">+(F122+F124+F126+F129+F134+F147+F159+F180+F183)/9</f>
        <v>31.822101972101976</v>
      </c>
    </row>
    <row r="122" spans="1:7" ht="24" customHeight="1" x14ac:dyDescent="0.25">
      <c r="A122" s="57" t="s">
        <v>111</v>
      </c>
      <c r="B122" s="57"/>
      <c r="C122" s="57"/>
      <c r="D122" s="28">
        <f>D123</f>
        <v>67</v>
      </c>
      <c r="E122" s="28">
        <f t="shared" ref="E122:F122" si="13">E123</f>
        <v>13.9</v>
      </c>
      <c r="F122" s="28">
        <f t="shared" si="13"/>
        <v>0</v>
      </c>
    </row>
    <row r="123" spans="1:7" s="5" customFormat="1" ht="48" customHeight="1" x14ac:dyDescent="0.25">
      <c r="A123" s="4" t="s">
        <v>112</v>
      </c>
      <c r="B123" s="20" t="s">
        <v>296</v>
      </c>
      <c r="C123" s="4" t="s">
        <v>0</v>
      </c>
      <c r="D123" s="4">
        <v>67</v>
      </c>
      <c r="E123" s="4">
        <v>13.9</v>
      </c>
      <c r="F123" s="2">
        <v>0</v>
      </c>
      <c r="G123" s="27">
        <v>1</v>
      </c>
    </row>
    <row r="124" spans="1:7" ht="24" customHeight="1" x14ac:dyDescent="0.25">
      <c r="A124" s="57" t="s">
        <v>1</v>
      </c>
      <c r="B124" s="57"/>
      <c r="C124" s="57"/>
      <c r="D124" s="28">
        <f>D125</f>
        <v>0</v>
      </c>
      <c r="E124" s="28">
        <f t="shared" ref="E124:F124" si="14">E125</f>
        <v>0</v>
      </c>
      <c r="F124" s="28">
        <f t="shared" si="14"/>
        <v>0</v>
      </c>
    </row>
    <row r="125" spans="1:7" s="5" customFormat="1" ht="48" customHeight="1" x14ac:dyDescent="0.25">
      <c r="A125" s="4" t="s">
        <v>113</v>
      </c>
      <c r="B125" s="18" t="s">
        <v>297</v>
      </c>
      <c r="C125" s="4" t="s">
        <v>0</v>
      </c>
      <c r="D125" s="4">
        <v>0</v>
      </c>
      <c r="E125" s="4">
        <v>0</v>
      </c>
      <c r="F125" s="2">
        <v>0</v>
      </c>
      <c r="G125" s="27">
        <v>1</v>
      </c>
    </row>
    <row r="126" spans="1:7" ht="24" customHeight="1" x14ac:dyDescent="0.25">
      <c r="A126" s="57" t="s">
        <v>114</v>
      </c>
      <c r="B126" s="57"/>
      <c r="C126" s="57"/>
      <c r="D126" s="28">
        <f>AVERAGE(D127:D128)</f>
        <v>24.45</v>
      </c>
      <c r="E126" s="28">
        <f t="shared" ref="E126:F126" si="15">AVERAGE(E127:E128)</f>
        <v>4.2249999999999996</v>
      </c>
      <c r="F126" s="28">
        <f t="shared" si="15"/>
        <v>49.5</v>
      </c>
    </row>
    <row r="127" spans="1:7" s="5" customFormat="1" ht="48" customHeight="1" x14ac:dyDescent="0.25">
      <c r="A127" s="4" t="s">
        <v>115</v>
      </c>
      <c r="B127" s="20" t="s">
        <v>298</v>
      </c>
      <c r="C127" s="4" t="s">
        <v>0</v>
      </c>
      <c r="D127" s="4">
        <v>11.1</v>
      </c>
      <c r="E127" s="4">
        <v>8.4499999999999993</v>
      </c>
      <c r="F127" s="19">
        <v>12</v>
      </c>
      <c r="G127" s="27">
        <v>1</v>
      </c>
    </row>
    <row r="128" spans="1:7" s="5" customFormat="1" ht="48" customHeight="1" x14ac:dyDescent="0.25">
      <c r="A128" s="4" t="s">
        <v>196</v>
      </c>
      <c r="B128" s="20" t="s">
        <v>299</v>
      </c>
      <c r="C128" s="4" t="s">
        <v>0</v>
      </c>
      <c r="D128" s="4">
        <v>37.799999999999997</v>
      </c>
      <c r="E128" s="4">
        <v>0</v>
      </c>
      <c r="F128" s="6">
        <v>87</v>
      </c>
      <c r="G128" s="27">
        <v>1</v>
      </c>
    </row>
    <row r="129" spans="1:7" ht="24" customHeight="1" x14ac:dyDescent="0.25">
      <c r="A129" s="57" t="s">
        <v>372</v>
      </c>
      <c r="B129" s="57"/>
      <c r="C129" s="57"/>
      <c r="D129" s="28">
        <f>AVERAGE(D130:D133)</f>
        <v>0</v>
      </c>
      <c r="E129" s="28">
        <f>AVERAGE(E130:E133)</f>
        <v>45.67</v>
      </c>
      <c r="F129" s="28">
        <f>AVERAGE(F130:F133)</f>
        <v>0</v>
      </c>
    </row>
    <row r="130" spans="1:7" s="5" customFormat="1" ht="48" customHeight="1" x14ac:dyDescent="0.25">
      <c r="A130" s="4" t="s">
        <v>116</v>
      </c>
      <c r="B130" s="31" t="s">
        <v>300</v>
      </c>
      <c r="C130" s="4" t="s">
        <v>0</v>
      </c>
      <c r="D130" s="4">
        <v>0</v>
      </c>
      <c r="E130" s="4">
        <v>99.95</v>
      </c>
      <c r="F130" s="2">
        <v>0</v>
      </c>
      <c r="G130" s="27">
        <v>1</v>
      </c>
    </row>
    <row r="131" spans="1:7" s="5" customFormat="1" ht="48" customHeight="1" x14ac:dyDescent="0.25">
      <c r="A131" s="4" t="s">
        <v>117</v>
      </c>
      <c r="B131" s="31" t="s">
        <v>301</v>
      </c>
      <c r="C131" s="4" t="s">
        <v>0</v>
      </c>
      <c r="D131" s="4">
        <v>0</v>
      </c>
      <c r="E131" s="4">
        <v>82.73</v>
      </c>
      <c r="F131" s="2">
        <v>0</v>
      </c>
      <c r="G131" s="27">
        <v>1</v>
      </c>
    </row>
    <row r="132" spans="1:7" s="5" customFormat="1" ht="48" customHeight="1" x14ac:dyDescent="0.25">
      <c r="A132" s="4" t="s">
        <v>118</v>
      </c>
      <c r="B132" s="18" t="s">
        <v>302</v>
      </c>
      <c r="C132" s="4" t="s">
        <v>0</v>
      </c>
      <c r="D132" s="4">
        <v>0</v>
      </c>
      <c r="E132" s="4">
        <v>0</v>
      </c>
      <c r="F132" s="2">
        <v>0</v>
      </c>
      <c r="G132" s="27">
        <v>1</v>
      </c>
    </row>
    <row r="133" spans="1:7" s="5" customFormat="1" ht="48" customHeight="1" x14ac:dyDescent="0.25">
      <c r="A133" s="4" t="s">
        <v>119</v>
      </c>
      <c r="B133" s="18" t="s">
        <v>303</v>
      </c>
      <c r="C133" s="4" t="s">
        <v>0</v>
      </c>
      <c r="D133" s="4">
        <v>0</v>
      </c>
      <c r="E133" s="4">
        <v>0</v>
      </c>
      <c r="F133" s="2">
        <v>0</v>
      </c>
      <c r="G133" s="27">
        <v>1</v>
      </c>
    </row>
    <row r="134" spans="1:7" ht="24" customHeight="1" x14ac:dyDescent="0.25">
      <c r="A134" s="59" t="s">
        <v>120</v>
      </c>
      <c r="B134" s="59"/>
      <c r="C134" s="59"/>
      <c r="D134" s="3">
        <f>AVERAGE(D135:D146)</f>
        <v>42.333333333333336</v>
      </c>
      <c r="E134" s="3">
        <f>AVERAGE(E135:E146)</f>
        <v>19.065000000000001</v>
      </c>
      <c r="F134" s="3">
        <f>AVERAGE(F135:F146)</f>
        <v>41.083333333333336</v>
      </c>
    </row>
    <row r="135" spans="1:7" s="5" customFormat="1" ht="48" customHeight="1" x14ac:dyDescent="0.25">
      <c r="A135" s="4" t="s">
        <v>121</v>
      </c>
      <c r="B135" s="20" t="s">
        <v>304</v>
      </c>
      <c r="C135" s="4" t="s">
        <v>0</v>
      </c>
      <c r="D135" s="4">
        <v>0</v>
      </c>
      <c r="E135" s="4">
        <v>18.61</v>
      </c>
      <c r="F135" s="6">
        <v>92</v>
      </c>
      <c r="G135" s="27">
        <v>1</v>
      </c>
    </row>
    <row r="136" spans="1:7" s="5" customFormat="1" ht="48" customHeight="1" x14ac:dyDescent="0.25">
      <c r="A136" s="4" t="s">
        <v>122</v>
      </c>
      <c r="B136" s="20" t="s">
        <v>305</v>
      </c>
      <c r="C136" s="4" t="s">
        <v>0</v>
      </c>
      <c r="D136" s="4">
        <v>100</v>
      </c>
      <c r="E136" s="4">
        <v>32.86</v>
      </c>
      <c r="F136" s="6">
        <v>100</v>
      </c>
      <c r="G136" s="27">
        <v>1</v>
      </c>
    </row>
    <row r="137" spans="1:7" s="5" customFormat="1" ht="48" customHeight="1" x14ac:dyDescent="0.25">
      <c r="A137" s="4" t="s">
        <v>123</v>
      </c>
      <c r="B137" s="20" t="s">
        <v>306</v>
      </c>
      <c r="C137" s="4" t="s">
        <v>0</v>
      </c>
      <c r="D137" s="4">
        <v>0</v>
      </c>
      <c r="E137" s="4">
        <v>1.83</v>
      </c>
      <c r="F137" s="2">
        <v>0</v>
      </c>
      <c r="G137" s="27">
        <v>1</v>
      </c>
    </row>
    <row r="138" spans="1:7" s="5" customFormat="1" ht="48" customHeight="1" x14ac:dyDescent="0.25">
      <c r="A138" s="4" t="s">
        <v>124</v>
      </c>
      <c r="B138" s="20" t="s">
        <v>307</v>
      </c>
      <c r="C138" s="4" t="s">
        <v>0</v>
      </c>
      <c r="D138" s="4">
        <v>42</v>
      </c>
      <c r="E138" s="4">
        <v>23.92</v>
      </c>
      <c r="F138" s="6">
        <v>76</v>
      </c>
      <c r="G138" s="27">
        <v>1</v>
      </c>
    </row>
    <row r="139" spans="1:7" s="5" customFormat="1" ht="48" customHeight="1" x14ac:dyDescent="0.25">
      <c r="A139" s="4" t="s">
        <v>125</v>
      </c>
      <c r="B139" s="18" t="s">
        <v>308</v>
      </c>
      <c r="C139" s="4" t="s">
        <v>0</v>
      </c>
      <c r="D139" s="4">
        <v>0</v>
      </c>
      <c r="E139" s="4">
        <v>6.33</v>
      </c>
      <c r="F139" s="19">
        <v>12</v>
      </c>
      <c r="G139" s="27">
        <v>1</v>
      </c>
    </row>
    <row r="140" spans="1:7" s="5" customFormat="1" ht="48" customHeight="1" x14ac:dyDescent="0.25">
      <c r="A140" s="4" t="s">
        <v>126</v>
      </c>
      <c r="B140" s="20" t="s">
        <v>309</v>
      </c>
      <c r="C140" s="4" t="s">
        <v>0</v>
      </c>
      <c r="D140" s="4">
        <v>88</v>
      </c>
      <c r="E140" s="4">
        <v>21.75</v>
      </c>
      <c r="F140" s="2">
        <v>0</v>
      </c>
      <c r="G140" s="27">
        <v>1</v>
      </c>
    </row>
    <row r="141" spans="1:7" s="5" customFormat="1" ht="48" customHeight="1" x14ac:dyDescent="0.25">
      <c r="A141" s="4" t="s">
        <v>127</v>
      </c>
      <c r="B141" s="20" t="s">
        <v>310</v>
      </c>
      <c r="C141" s="4" t="s">
        <v>0</v>
      </c>
      <c r="D141" s="4">
        <v>100</v>
      </c>
      <c r="E141" s="4">
        <v>13.89</v>
      </c>
      <c r="F141" s="6">
        <v>61</v>
      </c>
      <c r="G141" s="27">
        <v>1</v>
      </c>
    </row>
    <row r="142" spans="1:7" s="5" customFormat="1" ht="48" customHeight="1" x14ac:dyDescent="0.25">
      <c r="A142" s="4" t="s">
        <v>128</v>
      </c>
      <c r="B142" s="20" t="s">
        <v>311</v>
      </c>
      <c r="C142" s="4" t="s">
        <v>0</v>
      </c>
      <c r="D142" s="4">
        <v>50</v>
      </c>
      <c r="E142" s="4">
        <v>16.96</v>
      </c>
      <c r="F142" s="6">
        <v>56</v>
      </c>
      <c r="G142" s="27">
        <v>1</v>
      </c>
    </row>
    <row r="143" spans="1:7" s="5" customFormat="1" ht="48" customHeight="1" x14ac:dyDescent="0.25">
      <c r="A143" s="4" t="s">
        <v>129</v>
      </c>
      <c r="B143" s="20" t="s">
        <v>312</v>
      </c>
      <c r="C143" s="4" t="s">
        <v>0</v>
      </c>
      <c r="D143" s="4">
        <v>10</v>
      </c>
      <c r="E143" s="4">
        <v>0.55000000000000004</v>
      </c>
      <c r="F143" s="2">
        <v>0</v>
      </c>
      <c r="G143" s="27">
        <v>1</v>
      </c>
    </row>
    <row r="144" spans="1:7" s="5" customFormat="1" ht="48" customHeight="1" x14ac:dyDescent="0.25">
      <c r="A144" s="4" t="s">
        <v>130</v>
      </c>
      <c r="B144" s="20" t="s">
        <v>313</v>
      </c>
      <c r="C144" s="4" t="s">
        <v>0</v>
      </c>
      <c r="D144" s="4">
        <v>18</v>
      </c>
      <c r="E144" s="4">
        <v>68.459999999999994</v>
      </c>
      <c r="F144" s="2">
        <v>0</v>
      </c>
      <c r="G144" s="27">
        <v>1</v>
      </c>
    </row>
    <row r="145" spans="1:7" s="5" customFormat="1" ht="48" customHeight="1" x14ac:dyDescent="0.25">
      <c r="A145" s="4" t="s">
        <v>131</v>
      </c>
      <c r="B145" s="20" t="s">
        <v>314</v>
      </c>
      <c r="C145" s="4" t="s">
        <v>0</v>
      </c>
      <c r="D145" s="4">
        <v>100</v>
      </c>
      <c r="E145" s="4">
        <v>7.26</v>
      </c>
      <c r="F145" s="6">
        <v>66</v>
      </c>
      <c r="G145" s="27">
        <v>1</v>
      </c>
    </row>
    <row r="146" spans="1:7" s="5" customFormat="1" ht="48" customHeight="1" x14ac:dyDescent="0.25">
      <c r="A146" s="4" t="s">
        <v>132</v>
      </c>
      <c r="B146" s="20" t="s">
        <v>315</v>
      </c>
      <c r="C146" s="4" t="s">
        <v>0</v>
      </c>
      <c r="D146" s="4">
        <v>0</v>
      </c>
      <c r="E146" s="4">
        <v>16.36</v>
      </c>
      <c r="F146" s="7">
        <v>30</v>
      </c>
      <c r="G146" s="27">
        <v>1</v>
      </c>
    </row>
    <row r="147" spans="1:7" ht="24" customHeight="1" x14ac:dyDescent="0.25">
      <c r="A147" s="57" t="s">
        <v>133</v>
      </c>
      <c r="B147" s="57"/>
      <c r="C147" s="57"/>
      <c r="D147" s="3">
        <f>AVERAGE(D148:D158)</f>
        <v>40.272727272727273</v>
      </c>
      <c r="E147" s="3">
        <f>AVERAGE(E148:E158)</f>
        <v>9.5654545454545445</v>
      </c>
      <c r="F147" s="3">
        <f>AVERAGE(F148:F158)</f>
        <v>45.272727272727273</v>
      </c>
    </row>
    <row r="148" spans="1:7" s="5" customFormat="1" ht="47.25" customHeight="1" x14ac:dyDescent="0.25">
      <c r="A148" s="4" t="s">
        <v>134</v>
      </c>
      <c r="B148" s="31" t="s">
        <v>316</v>
      </c>
      <c r="C148" s="4" t="s">
        <v>0</v>
      </c>
      <c r="D148" s="4">
        <v>0</v>
      </c>
      <c r="E148" s="4">
        <v>0</v>
      </c>
      <c r="F148" s="2">
        <v>0</v>
      </c>
      <c r="G148" s="27">
        <v>1</v>
      </c>
    </row>
    <row r="149" spans="1:7" s="5" customFormat="1" ht="47.25" customHeight="1" x14ac:dyDescent="0.25">
      <c r="A149" s="4" t="s">
        <v>135</v>
      </c>
      <c r="B149" s="20" t="s">
        <v>317</v>
      </c>
      <c r="C149" s="4" t="s">
        <v>0</v>
      </c>
      <c r="D149" s="4">
        <v>100</v>
      </c>
      <c r="E149" s="4">
        <v>0</v>
      </c>
      <c r="F149" s="6">
        <v>70</v>
      </c>
      <c r="G149" s="27">
        <v>1</v>
      </c>
    </row>
    <row r="150" spans="1:7" s="5" customFormat="1" ht="47.25" customHeight="1" x14ac:dyDescent="0.25">
      <c r="A150" s="4" t="s">
        <v>136</v>
      </c>
      <c r="B150" s="20" t="s">
        <v>318</v>
      </c>
      <c r="C150" s="4" t="s">
        <v>0</v>
      </c>
      <c r="D150" s="4">
        <v>1</v>
      </c>
      <c r="E150" s="4">
        <v>2.54</v>
      </c>
      <c r="F150" s="19">
        <v>12</v>
      </c>
      <c r="G150" s="27">
        <v>1</v>
      </c>
    </row>
    <row r="151" spans="1:7" s="5" customFormat="1" ht="47.25" customHeight="1" x14ac:dyDescent="0.25">
      <c r="A151" s="4" t="s">
        <v>137</v>
      </c>
      <c r="B151" s="20" t="s">
        <v>319</v>
      </c>
      <c r="C151" s="4" t="s">
        <v>0</v>
      </c>
      <c r="D151" s="4">
        <v>51</v>
      </c>
      <c r="E151" s="4">
        <v>0</v>
      </c>
      <c r="F151" s="6">
        <v>48</v>
      </c>
      <c r="G151" s="27">
        <v>1</v>
      </c>
    </row>
    <row r="152" spans="1:7" s="5" customFormat="1" ht="47.25" customHeight="1" x14ac:dyDescent="0.25">
      <c r="A152" s="4" t="s">
        <v>138</v>
      </c>
      <c r="B152" s="20" t="s">
        <v>320</v>
      </c>
      <c r="C152" s="4" t="s">
        <v>0</v>
      </c>
      <c r="D152" s="4">
        <v>46</v>
      </c>
      <c r="E152" s="4">
        <v>18.149999999999999</v>
      </c>
      <c r="F152" s="6">
        <v>48</v>
      </c>
      <c r="G152" s="27">
        <v>1</v>
      </c>
    </row>
    <row r="153" spans="1:7" s="5" customFormat="1" ht="47.25" customHeight="1" x14ac:dyDescent="0.25">
      <c r="A153" s="4" t="s">
        <v>139</v>
      </c>
      <c r="B153" s="20" t="s">
        <v>321</v>
      </c>
      <c r="C153" s="4" t="s">
        <v>0</v>
      </c>
      <c r="D153" s="4">
        <v>33</v>
      </c>
      <c r="E153" s="4">
        <v>0</v>
      </c>
      <c r="F153" s="7">
        <v>38</v>
      </c>
      <c r="G153" s="27">
        <v>1</v>
      </c>
    </row>
    <row r="154" spans="1:7" s="5" customFormat="1" ht="47.25" customHeight="1" x14ac:dyDescent="0.25">
      <c r="A154" s="4" t="s">
        <v>140</v>
      </c>
      <c r="B154" s="20" t="s">
        <v>322</v>
      </c>
      <c r="C154" s="4" t="s">
        <v>0</v>
      </c>
      <c r="D154" s="4">
        <v>52</v>
      </c>
      <c r="E154" s="4">
        <v>35.119999999999997</v>
      </c>
      <c r="F154" s="6">
        <v>49</v>
      </c>
      <c r="G154" s="27">
        <v>1</v>
      </c>
    </row>
    <row r="155" spans="1:7" s="5" customFormat="1" ht="47.25" customHeight="1" x14ac:dyDescent="0.25">
      <c r="A155" s="4" t="s">
        <v>141</v>
      </c>
      <c r="B155" s="20" t="s">
        <v>323</v>
      </c>
      <c r="C155" s="4" t="s">
        <v>0</v>
      </c>
      <c r="D155" s="4">
        <v>60</v>
      </c>
      <c r="E155" s="4">
        <v>0</v>
      </c>
      <c r="F155" s="7">
        <v>43</v>
      </c>
      <c r="G155" s="27">
        <v>1</v>
      </c>
    </row>
    <row r="156" spans="1:7" s="5" customFormat="1" ht="47.25" customHeight="1" x14ac:dyDescent="0.25">
      <c r="A156" s="4" t="s">
        <v>142</v>
      </c>
      <c r="B156" s="18" t="s">
        <v>324</v>
      </c>
      <c r="C156" s="4" t="s">
        <v>0</v>
      </c>
      <c r="D156" s="4">
        <v>50</v>
      </c>
      <c r="E156" s="4">
        <v>0</v>
      </c>
      <c r="F156" s="7">
        <v>40</v>
      </c>
      <c r="G156" s="27">
        <v>1</v>
      </c>
    </row>
    <row r="157" spans="1:7" s="5" customFormat="1" ht="47.25" customHeight="1" x14ac:dyDescent="0.25">
      <c r="A157" s="4" t="s">
        <v>143</v>
      </c>
      <c r="B157" s="20" t="s">
        <v>325</v>
      </c>
      <c r="C157" s="4" t="s">
        <v>0</v>
      </c>
      <c r="D157" s="4">
        <v>50</v>
      </c>
      <c r="E157" s="4">
        <v>0</v>
      </c>
      <c r="F157" s="6">
        <v>50</v>
      </c>
      <c r="G157" s="27">
        <v>1</v>
      </c>
    </row>
    <row r="158" spans="1:7" s="5" customFormat="1" ht="47.25" customHeight="1" x14ac:dyDescent="0.25">
      <c r="A158" s="4" t="s">
        <v>144</v>
      </c>
      <c r="B158" s="20" t="s">
        <v>326</v>
      </c>
      <c r="C158" s="4" t="s">
        <v>0</v>
      </c>
      <c r="D158" s="4">
        <v>0</v>
      </c>
      <c r="E158" s="4">
        <v>49.41</v>
      </c>
      <c r="F158" s="6">
        <v>100</v>
      </c>
      <c r="G158" s="27">
        <v>1</v>
      </c>
    </row>
    <row r="159" spans="1:7" ht="24" customHeight="1" x14ac:dyDescent="0.25">
      <c r="A159" s="59" t="s">
        <v>145</v>
      </c>
      <c r="B159" s="59"/>
      <c r="C159" s="59"/>
      <c r="D159" s="3">
        <f>AVERAGE(D160:D179)</f>
        <v>53.25</v>
      </c>
      <c r="E159" s="3">
        <f>AVERAGE(E160:E179)</f>
        <v>36.427500000000002</v>
      </c>
      <c r="F159" s="3">
        <f>AVERAGE(F160:F179)</f>
        <v>51.9</v>
      </c>
    </row>
    <row r="160" spans="1:7" s="5" customFormat="1" ht="38.25" x14ac:dyDescent="0.25">
      <c r="A160" s="4" t="s">
        <v>146</v>
      </c>
      <c r="B160" s="18" t="s">
        <v>346</v>
      </c>
      <c r="C160" s="4" t="s">
        <v>0</v>
      </c>
      <c r="D160" s="4">
        <v>80</v>
      </c>
      <c r="E160" s="4">
        <v>39.75</v>
      </c>
      <c r="F160" s="6">
        <v>80</v>
      </c>
      <c r="G160" s="27">
        <v>1</v>
      </c>
    </row>
    <row r="161" spans="1:7" s="5" customFormat="1" ht="25.5" x14ac:dyDescent="0.25">
      <c r="A161" s="4" t="s">
        <v>147</v>
      </c>
      <c r="B161" s="20" t="s">
        <v>327</v>
      </c>
      <c r="C161" s="4" t="s">
        <v>0</v>
      </c>
      <c r="D161" s="4">
        <v>3</v>
      </c>
      <c r="E161" s="4">
        <v>100</v>
      </c>
      <c r="F161" s="6">
        <v>100</v>
      </c>
      <c r="G161" s="27">
        <v>1</v>
      </c>
    </row>
    <row r="162" spans="1:7" s="5" customFormat="1" ht="38.25" x14ac:dyDescent="0.25">
      <c r="A162" s="4" t="s">
        <v>148</v>
      </c>
      <c r="B162" s="20" t="s">
        <v>328</v>
      </c>
      <c r="C162" s="4" t="s">
        <v>0</v>
      </c>
      <c r="D162" s="4">
        <v>100</v>
      </c>
      <c r="E162" s="4">
        <v>11.53</v>
      </c>
      <c r="F162" s="6">
        <v>92</v>
      </c>
      <c r="G162" s="27">
        <v>1</v>
      </c>
    </row>
    <row r="163" spans="1:7" s="5" customFormat="1" ht="38.25" x14ac:dyDescent="0.25">
      <c r="A163" s="4" t="s">
        <v>149</v>
      </c>
      <c r="B163" s="20" t="s">
        <v>329</v>
      </c>
      <c r="C163" s="4" t="s">
        <v>0</v>
      </c>
      <c r="D163" s="4">
        <v>100</v>
      </c>
      <c r="E163" s="4">
        <v>100</v>
      </c>
      <c r="F163" s="6">
        <v>100</v>
      </c>
      <c r="G163" s="27">
        <v>1</v>
      </c>
    </row>
    <row r="164" spans="1:7" s="5" customFormat="1" ht="25.5" x14ac:dyDescent="0.25">
      <c r="A164" s="4" t="s">
        <v>150</v>
      </c>
      <c r="B164" s="20" t="s">
        <v>330</v>
      </c>
      <c r="C164" s="4" t="s">
        <v>0</v>
      </c>
      <c r="D164" s="4">
        <v>81</v>
      </c>
      <c r="E164" s="4">
        <v>60.88</v>
      </c>
      <c r="F164" s="6">
        <v>81</v>
      </c>
      <c r="G164" s="27">
        <v>1</v>
      </c>
    </row>
    <row r="165" spans="1:7" s="5" customFormat="1" ht="25.5" x14ac:dyDescent="0.25">
      <c r="A165" s="4" t="s">
        <v>151</v>
      </c>
      <c r="B165" s="20" t="s">
        <v>331</v>
      </c>
      <c r="C165" s="4" t="s">
        <v>0</v>
      </c>
      <c r="D165" s="4">
        <v>100</v>
      </c>
      <c r="E165" s="4">
        <v>22.36</v>
      </c>
      <c r="F165" s="6">
        <v>100</v>
      </c>
      <c r="G165" s="27">
        <v>1</v>
      </c>
    </row>
    <row r="166" spans="1:7" s="5" customFormat="1" ht="38.25" x14ac:dyDescent="0.25">
      <c r="A166" s="4" t="s">
        <v>152</v>
      </c>
      <c r="B166" s="20" t="s">
        <v>332</v>
      </c>
      <c r="C166" s="4" t="s">
        <v>0</v>
      </c>
      <c r="D166" s="4">
        <v>100</v>
      </c>
      <c r="E166" s="4">
        <v>91.53</v>
      </c>
      <c r="F166" s="6">
        <v>100</v>
      </c>
      <c r="G166" s="27">
        <v>1</v>
      </c>
    </row>
    <row r="167" spans="1:7" s="5" customFormat="1" ht="25.5" x14ac:dyDescent="0.25">
      <c r="A167" s="4" t="s">
        <v>153</v>
      </c>
      <c r="B167" s="20" t="s">
        <v>333</v>
      </c>
      <c r="C167" s="4" t="s">
        <v>0</v>
      </c>
      <c r="D167" s="4">
        <v>100</v>
      </c>
      <c r="E167" s="4">
        <v>100</v>
      </c>
      <c r="F167" s="6">
        <v>80</v>
      </c>
      <c r="G167" s="27">
        <v>1</v>
      </c>
    </row>
    <row r="168" spans="1:7" s="5" customFormat="1" ht="38.25" x14ac:dyDescent="0.25">
      <c r="A168" s="4" t="s">
        <v>154</v>
      </c>
      <c r="B168" s="20" t="s">
        <v>334</v>
      </c>
      <c r="C168" s="4" t="s">
        <v>0</v>
      </c>
      <c r="D168" s="4">
        <v>31</v>
      </c>
      <c r="E168" s="4">
        <v>74.989999999999995</v>
      </c>
      <c r="F168" s="6">
        <v>65</v>
      </c>
      <c r="G168" s="27">
        <v>1</v>
      </c>
    </row>
    <row r="169" spans="1:7" s="5" customFormat="1" ht="38.25" x14ac:dyDescent="0.25">
      <c r="A169" s="4" t="s">
        <v>155</v>
      </c>
      <c r="B169" s="20" t="s">
        <v>335</v>
      </c>
      <c r="C169" s="4" t="s">
        <v>0</v>
      </c>
      <c r="D169" s="4">
        <v>100</v>
      </c>
      <c r="E169" s="4">
        <v>27</v>
      </c>
      <c r="F169" s="6">
        <v>70</v>
      </c>
      <c r="G169" s="27">
        <v>1</v>
      </c>
    </row>
    <row r="170" spans="1:7" s="5" customFormat="1" ht="38.25" x14ac:dyDescent="0.25">
      <c r="A170" s="4" t="s">
        <v>156</v>
      </c>
      <c r="B170" s="20" t="s">
        <v>336</v>
      </c>
      <c r="C170" s="4" t="s">
        <v>0</v>
      </c>
      <c r="D170" s="4">
        <v>100</v>
      </c>
      <c r="E170" s="4">
        <v>14.2</v>
      </c>
      <c r="F170" s="6">
        <v>100</v>
      </c>
      <c r="G170" s="27">
        <v>1</v>
      </c>
    </row>
    <row r="171" spans="1:7" s="5" customFormat="1" ht="25.5" x14ac:dyDescent="0.25">
      <c r="A171" s="4" t="s">
        <v>157</v>
      </c>
      <c r="B171" s="20" t="s">
        <v>337</v>
      </c>
      <c r="C171" s="4" t="s">
        <v>0</v>
      </c>
      <c r="D171" s="4">
        <v>0</v>
      </c>
      <c r="E171" s="4">
        <v>0</v>
      </c>
      <c r="F171" s="2">
        <v>0</v>
      </c>
      <c r="G171" s="27">
        <v>1</v>
      </c>
    </row>
    <row r="172" spans="1:7" s="5" customFormat="1" ht="38.25" x14ac:dyDescent="0.25">
      <c r="A172" s="4" t="s">
        <v>158</v>
      </c>
      <c r="B172" s="20" t="s">
        <v>338</v>
      </c>
      <c r="C172" s="4" t="s">
        <v>0</v>
      </c>
      <c r="D172" s="4">
        <v>0</v>
      </c>
      <c r="E172" s="4">
        <v>0</v>
      </c>
      <c r="F172" s="2">
        <v>0</v>
      </c>
      <c r="G172" s="27">
        <v>1</v>
      </c>
    </row>
    <row r="173" spans="1:7" s="5" customFormat="1" ht="25.5" x14ac:dyDescent="0.25">
      <c r="A173" s="4" t="s">
        <v>159</v>
      </c>
      <c r="B173" s="18" t="s">
        <v>339</v>
      </c>
      <c r="C173" s="4" t="s">
        <v>0</v>
      </c>
      <c r="D173" s="4">
        <v>0</v>
      </c>
      <c r="E173" s="4">
        <v>0</v>
      </c>
      <c r="F173" s="2">
        <v>0</v>
      </c>
      <c r="G173" s="27">
        <v>1</v>
      </c>
    </row>
    <row r="174" spans="1:7" s="5" customFormat="1" ht="51" x14ac:dyDescent="0.25">
      <c r="A174" s="4" t="s">
        <v>160</v>
      </c>
      <c r="B174" s="18" t="s">
        <v>340</v>
      </c>
      <c r="C174" s="4" t="s">
        <v>0</v>
      </c>
      <c r="D174" s="4">
        <v>0</v>
      </c>
      <c r="E174" s="4">
        <v>0</v>
      </c>
      <c r="F174" s="2">
        <v>0</v>
      </c>
      <c r="G174" s="27">
        <v>1</v>
      </c>
    </row>
    <row r="175" spans="1:7" s="5" customFormat="1" ht="25.5" x14ac:dyDescent="0.25">
      <c r="A175" s="4" t="s">
        <v>161</v>
      </c>
      <c r="B175" s="20" t="s">
        <v>341</v>
      </c>
      <c r="C175" s="4" t="s">
        <v>0</v>
      </c>
      <c r="D175" s="4">
        <v>100</v>
      </c>
      <c r="E175" s="4">
        <v>44.64</v>
      </c>
      <c r="F175" s="2">
        <v>0</v>
      </c>
      <c r="G175" s="27">
        <v>1</v>
      </c>
    </row>
    <row r="176" spans="1:7" s="5" customFormat="1" ht="38.25" x14ac:dyDescent="0.25">
      <c r="A176" s="4" t="s">
        <v>162</v>
      </c>
      <c r="B176" s="20" t="s">
        <v>342</v>
      </c>
      <c r="C176" s="4" t="s">
        <v>0</v>
      </c>
      <c r="D176" s="4">
        <v>0</v>
      </c>
      <c r="E176" s="4">
        <v>0</v>
      </c>
      <c r="F176" s="2">
        <v>0</v>
      </c>
      <c r="G176" s="27">
        <v>1</v>
      </c>
    </row>
    <row r="177" spans="1:7" s="5" customFormat="1" ht="38.25" x14ac:dyDescent="0.25">
      <c r="A177" s="4" t="s">
        <v>163</v>
      </c>
      <c r="B177" s="20" t="s">
        <v>343</v>
      </c>
      <c r="C177" s="4" t="s">
        <v>0</v>
      </c>
      <c r="D177" s="4">
        <v>0</v>
      </c>
      <c r="E177" s="4">
        <v>0</v>
      </c>
      <c r="F177" s="2">
        <v>0</v>
      </c>
      <c r="G177" s="27">
        <v>1</v>
      </c>
    </row>
    <row r="178" spans="1:7" s="5" customFormat="1" ht="38.25" x14ac:dyDescent="0.25">
      <c r="A178" s="4" t="s">
        <v>164</v>
      </c>
      <c r="B178" s="20" t="s">
        <v>344</v>
      </c>
      <c r="C178" s="4" t="s">
        <v>0</v>
      </c>
      <c r="D178" s="4">
        <v>70</v>
      </c>
      <c r="E178" s="4">
        <v>41.67</v>
      </c>
      <c r="F178" s="6">
        <v>70</v>
      </c>
      <c r="G178" s="27">
        <v>1</v>
      </c>
    </row>
    <row r="179" spans="1:7" s="5" customFormat="1" ht="38.25" x14ac:dyDescent="0.25">
      <c r="A179" s="4" t="s">
        <v>165</v>
      </c>
      <c r="B179" s="20" t="s">
        <v>345</v>
      </c>
      <c r="C179" s="4" t="s">
        <v>0</v>
      </c>
      <c r="D179" s="4">
        <v>0</v>
      </c>
      <c r="E179" s="4">
        <v>0</v>
      </c>
      <c r="F179" s="2">
        <v>0</v>
      </c>
      <c r="G179" s="27">
        <v>1</v>
      </c>
    </row>
    <row r="180" spans="1:7" ht="24" customHeight="1" x14ac:dyDescent="0.25">
      <c r="A180" s="57" t="s">
        <v>373</v>
      </c>
      <c r="B180" s="57"/>
      <c r="C180" s="57"/>
      <c r="D180" s="28">
        <f>AVERAGE(D181:D182)</f>
        <v>120.5</v>
      </c>
      <c r="E180" s="28">
        <f>AVERAGE(E181:E182)</f>
        <v>17.13</v>
      </c>
      <c r="F180" s="28">
        <f>AVERAGE(F181:F182)</f>
        <v>48</v>
      </c>
    </row>
    <row r="181" spans="1:7" s="5" customFormat="1" ht="48" customHeight="1" x14ac:dyDescent="0.25">
      <c r="A181" s="4" t="s">
        <v>166</v>
      </c>
      <c r="B181" s="20" t="s">
        <v>347</v>
      </c>
      <c r="C181" s="4" t="s">
        <v>0</v>
      </c>
      <c r="D181" s="4">
        <v>131</v>
      </c>
      <c r="E181" s="4">
        <v>21.82</v>
      </c>
      <c r="F181" s="7">
        <v>36</v>
      </c>
      <c r="G181" s="27">
        <v>1</v>
      </c>
    </row>
    <row r="182" spans="1:7" s="5" customFormat="1" ht="48" customHeight="1" x14ac:dyDescent="0.25">
      <c r="A182" s="4" t="s">
        <v>167</v>
      </c>
      <c r="B182" s="20" t="s">
        <v>348</v>
      </c>
      <c r="C182" s="4" t="s">
        <v>0</v>
      </c>
      <c r="D182" s="4">
        <v>110</v>
      </c>
      <c r="E182" s="4">
        <v>12.44</v>
      </c>
      <c r="F182" s="6">
        <v>60</v>
      </c>
      <c r="G182" s="27">
        <v>1</v>
      </c>
    </row>
    <row r="183" spans="1:7" ht="24" customHeight="1" x14ac:dyDescent="0.25">
      <c r="A183" s="57" t="s">
        <v>168</v>
      </c>
      <c r="B183" s="57"/>
      <c r="C183" s="57"/>
      <c r="D183" s="3">
        <f>AVERAGE(D184:D197)</f>
        <v>41.907142857142858</v>
      </c>
      <c r="E183" s="3">
        <f>AVERAGE(E184:E197)</f>
        <v>25.47</v>
      </c>
      <c r="F183" s="3">
        <f>AVERAGE(F184:F197)</f>
        <v>50.642857142857146</v>
      </c>
    </row>
    <row r="184" spans="1:7" s="5" customFormat="1" ht="48" customHeight="1" x14ac:dyDescent="0.25">
      <c r="A184" s="4" t="s">
        <v>169</v>
      </c>
      <c r="B184" s="20" t="s">
        <v>349</v>
      </c>
      <c r="C184" s="4" t="s">
        <v>0</v>
      </c>
      <c r="D184" s="4">
        <v>50</v>
      </c>
      <c r="E184" s="4">
        <v>42.13</v>
      </c>
      <c r="F184" s="6">
        <v>50</v>
      </c>
      <c r="G184" s="27">
        <v>1</v>
      </c>
    </row>
    <row r="185" spans="1:7" s="5" customFormat="1" ht="48" customHeight="1" x14ac:dyDescent="0.25">
      <c r="A185" s="4" t="s">
        <v>170</v>
      </c>
      <c r="B185" s="20" t="s">
        <v>350</v>
      </c>
      <c r="C185" s="4" t="s">
        <v>0</v>
      </c>
      <c r="D185" s="4">
        <v>0</v>
      </c>
      <c r="E185" s="4">
        <v>30.48</v>
      </c>
      <c r="F185" s="19">
        <v>25</v>
      </c>
      <c r="G185" s="27">
        <v>1</v>
      </c>
    </row>
    <row r="186" spans="1:7" s="5" customFormat="1" ht="48" customHeight="1" x14ac:dyDescent="0.25">
      <c r="A186" s="4" t="s">
        <v>171</v>
      </c>
      <c r="B186" s="20" t="s">
        <v>351</v>
      </c>
      <c r="C186" s="4" t="s">
        <v>0</v>
      </c>
      <c r="D186" s="4">
        <v>53.7</v>
      </c>
      <c r="E186" s="4">
        <v>15.1</v>
      </c>
      <c r="F186" s="6">
        <v>56</v>
      </c>
      <c r="G186" s="27">
        <v>1</v>
      </c>
    </row>
    <row r="187" spans="1:7" s="5" customFormat="1" ht="48" customHeight="1" x14ac:dyDescent="0.25">
      <c r="A187" s="4" t="s">
        <v>172</v>
      </c>
      <c r="B187" s="20" t="s">
        <v>352</v>
      </c>
      <c r="C187" s="4" t="s">
        <v>0</v>
      </c>
      <c r="D187" s="4">
        <v>1</v>
      </c>
      <c r="E187" s="4">
        <v>43.7</v>
      </c>
      <c r="F187" s="6">
        <v>48</v>
      </c>
      <c r="G187" s="27">
        <v>1</v>
      </c>
    </row>
    <row r="188" spans="1:7" s="5" customFormat="1" ht="48" customHeight="1" x14ac:dyDescent="0.25">
      <c r="A188" s="4" t="s">
        <v>173</v>
      </c>
      <c r="B188" s="20" t="s">
        <v>353</v>
      </c>
      <c r="C188" s="4" t="s">
        <v>0</v>
      </c>
      <c r="D188" s="4">
        <v>50</v>
      </c>
      <c r="E188" s="4">
        <v>9.89</v>
      </c>
      <c r="F188" s="6">
        <v>53</v>
      </c>
      <c r="G188" s="27">
        <v>1</v>
      </c>
    </row>
    <row r="189" spans="1:7" s="5" customFormat="1" ht="48" customHeight="1" x14ac:dyDescent="0.25">
      <c r="A189" s="4" t="s">
        <v>174</v>
      </c>
      <c r="B189" s="20" t="s">
        <v>354</v>
      </c>
      <c r="C189" s="4" t="s">
        <v>0</v>
      </c>
      <c r="D189" s="4">
        <v>50</v>
      </c>
      <c r="E189" s="4">
        <v>10.17</v>
      </c>
      <c r="F189" s="6">
        <v>86</v>
      </c>
      <c r="G189" s="27">
        <v>1</v>
      </c>
    </row>
    <row r="190" spans="1:7" s="5" customFormat="1" ht="48" customHeight="1" x14ac:dyDescent="0.25">
      <c r="A190" s="4" t="s">
        <v>175</v>
      </c>
      <c r="B190" s="20" t="s">
        <v>355</v>
      </c>
      <c r="C190" s="4" t="s">
        <v>0</v>
      </c>
      <c r="D190" s="4">
        <v>50</v>
      </c>
      <c r="E190" s="4">
        <v>18.079999999999998</v>
      </c>
      <c r="F190" s="6">
        <v>52</v>
      </c>
      <c r="G190" s="27">
        <v>1</v>
      </c>
    </row>
    <row r="191" spans="1:7" s="5" customFormat="1" ht="48" customHeight="1" x14ac:dyDescent="0.25">
      <c r="A191" s="4" t="s">
        <v>176</v>
      </c>
      <c r="B191" s="20" t="s">
        <v>356</v>
      </c>
      <c r="C191" s="4" t="s">
        <v>0</v>
      </c>
      <c r="D191" s="4">
        <v>34</v>
      </c>
      <c r="E191" s="4">
        <v>29.58</v>
      </c>
      <c r="F191" s="19">
        <v>27</v>
      </c>
      <c r="G191" s="27">
        <v>1</v>
      </c>
    </row>
    <row r="192" spans="1:7" s="5" customFormat="1" ht="48" customHeight="1" x14ac:dyDescent="0.25">
      <c r="A192" s="4" t="s">
        <v>177</v>
      </c>
      <c r="B192" s="20" t="s">
        <v>357</v>
      </c>
      <c r="C192" s="4" t="s">
        <v>0</v>
      </c>
      <c r="D192" s="4">
        <v>52</v>
      </c>
      <c r="E192" s="4">
        <v>40.159999999999997</v>
      </c>
      <c r="F192" s="6">
        <v>47</v>
      </c>
      <c r="G192" s="27">
        <v>1</v>
      </c>
    </row>
    <row r="193" spans="1:7" s="5" customFormat="1" ht="48" customHeight="1" x14ac:dyDescent="0.25">
      <c r="A193" s="4" t="s">
        <v>178</v>
      </c>
      <c r="B193" s="20" t="s">
        <v>358</v>
      </c>
      <c r="C193" s="4" t="s">
        <v>0</v>
      </c>
      <c r="D193" s="4">
        <v>50</v>
      </c>
      <c r="E193" s="4">
        <v>54.06</v>
      </c>
      <c r="F193" s="6">
        <v>50</v>
      </c>
      <c r="G193" s="27">
        <v>1</v>
      </c>
    </row>
    <row r="194" spans="1:7" s="5" customFormat="1" ht="48" customHeight="1" x14ac:dyDescent="0.25">
      <c r="A194" s="4" t="s">
        <v>179</v>
      </c>
      <c r="B194" s="20" t="s">
        <v>359</v>
      </c>
      <c r="C194" s="4" t="s">
        <v>0</v>
      </c>
      <c r="D194" s="4">
        <v>56</v>
      </c>
      <c r="E194" s="4">
        <v>23.31</v>
      </c>
      <c r="F194" s="6">
        <v>51</v>
      </c>
      <c r="G194" s="27">
        <v>1</v>
      </c>
    </row>
    <row r="195" spans="1:7" s="5" customFormat="1" ht="48" customHeight="1" x14ac:dyDescent="0.25">
      <c r="A195" s="4" t="s">
        <v>180</v>
      </c>
      <c r="B195" s="20" t="s">
        <v>360</v>
      </c>
      <c r="C195" s="4" t="s">
        <v>0</v>
      </c>
      <c r="D195" s="4">
        <v>48</v>
      </c>
      <c r="E195" s="4">
        <v>11.27</v>
      </c>
      <c r="F195" s="6">
        <v>57</v>
      </c>
      <c r="G195" s="27">
        <v>1</v>
      </c>
    </row>
    <row r="196" spans="1:7" s="5" customFormat="1" ht="48" customHeight="1" x14ac:dyDescent="0.25">
      <c r="A196" s="4" t="s">
        <v>181</v>
      </c>
      <c r="B196" s="20" t="s">
        <v>361</v>
      </c>
      <c r="C196" s="4" t="s">
        <v>0</v>
      </c>
      <c r="D196" s="4">
        <v>50</v>
      </c>
      <c r="E196" s="4">
        <v>12.89</v>
      </c>
      <c r="F196" s="6">
        <v>61</v>
      </c>
      <c r="G196" s="27">
        <v>1</v>
      </c>
    </row>
    <row r="197" spans="1:7" s="5" customFormat="1" ht="48" customHeight="1" x14ac:dyDescent="0.25">
      <c r="A197" s="4" t="s">
        <v>182</v>
      </c>
      <c r="B197" s="20" t="s">
        <v>362</v>
      </c>
      <c r="C197" s="4" t="s">
        <v>0</v>
      </c>
      <c r="D197" s="4">
        <v>42</v>
      </c>
      <c r="E197" s="4">
        <v>15.76</v>
      </c>
      <c r="F197" s="6">
        <v>46</v>
      </c>
      <c r="G197" s="27">
        <v>1</v>
      </c>
    </row>
    <row r="199" spans="1:7" x14ac:dyDescent="0.25">
      <c r="C199" s="40" t="s">
        <v>6</v>
      </c>
      <c r="D199" s="40"/>
      <c r="E199" s="38" t="s">
        <v>5</v>
      </c>
      <c r="F199" s="39"/>
    </row>
    <row r="200" spans="1:7" x14ac:dyDescent="0.25">
      <c r="C200" s="22" t="s">
        <v>183</v>
      </c>
      <c r="D200" s="8">
        <v>111</v>
      </c>
      <c r="E200" s="9" t="s">
        <v>184</v>
      </c>
      <c r="F200" s="10">
        <v>113</v>
      </c>
    </row>
    <row r="201" spans="1:7" x14ac:dyDescent="0.25">
      <c r="C201" s="23" t="s">
        <v>185</v>
      </c>
      <c r="D201" s="8">
        <v>7</v>
      </c>
      <c r="E201" s="11" t="s">
        <v>186</v>
      </c>
      <c r="F201" s="12">
        <v>5</v>
      </c>
    </row>
    <row r="202" spans="1:7" x14ac:dyDescent="0.25">
      <c r="C202" s="24" t="s">
        <v>187</v>
      </c>
      <c r="D202" s="8">
        <v>0</v>
      </c>
      <c r="E202" s="13" t="s">
        <v>188</v>
      </c>
      <c r="F202" s="14">
        <v>37</v>
      </c>
    </row>
    <row r="203" spans="1:7" x14ac:dyDescent="0.25">
      <c r="C203" s="13" t="s">
        <v>189</v>
      </c>
      <c r="D203" s="8">
        <v>37</v>
      </c>
      <c r="E203" s="15" t="s">
        <v>190</v>
      </c>
      <c r="F203" s="16">
        <f>SUBTOTAL(9,F200:F202)</f>
        <v>155</v>
      </c>
    </row>
    <row r="204" spans="1:7" x14ac:dyDescent="0.25">
      <c r="C204" s="25" t="s">
        <v>191</v>
      </c>
      <c r="D204" s="25">
        <f>SUBTOTAL(9,D200:D203)</f>
        <v>155</v>
      </c>
      <c r="E204" s="1"/>
      <c r="F204" s="1"/>
    </row>
    <row r="207" spans="1:7" ht="30" customHeight="1" x14ac:dyDescent="0.25"/>
  </sheetData>
  <mergeCells count="45">
    <mergeCell ref="A4:C4"/>
    <mergeCell ref="A21:C22"/>
    <mergeCell ref="A44:C45"/>
    <mergeCell ref="A120:C121"/>
    <mergeCell ref="E199:F199"/>
    <mergeCell ref="A183:C183"/>
    <mergeCell ref="C199:D199"/>
    <mergeCell ref="A126:C126"/>
    <mergeCell ref="A129:C129"/>
    <mergeCell ref="A134:C134"/>
    <mergeCell ref="A147:C147"/>
    <mergeCell ref="A159:C159"/>
    <mergeCell ref="A180:C180"/>
    <mergeCell ref="A1:F1"/>
    <mergeCell ref="H9:I9"/>
    <mergeCell ref="A58:C58"/>
    <mergeCell ref="A26:C26"/>
    <mergeCell ref="A29:C29"/>
    <mergeCell ref="A33:C33"/>
    <mergeCell ref="A39:C39"/>
    <mergeCell ref="A42:C42"/>
    <mergeCell ref="A46:C46"/>
    <mergeCell ref="A48:C48"/>
    <mergeCell ref="A50:C50"/>
    <mergeCell ref="A52:C52"/>
    <mergeCell ref="A56:C56"/>
    <mergeCell ref="A23:C23"/>
    <mergeCell ref="H2:J3"/>
    <mergeCell ref="A5:C5"/>
    <mergeCell ref="A2:A3"/>
    <mergeCell ref="B2:B3"/>
    <mergeCell ref="C2:C3"/>
    <mergeCell ref="A66:C66"/>
    <mergeCell ref="A69:C69"/>
    <mergeCell ref="A77:C77"/>
    <mergeCell ref="A88:C88"/>
    <mergeCell ref="A90:C90"/>
    <mergeCell ref="A109:C109"/>
    <mergeCell ref="A19:C19"/>
    <mergeCell ref="D2:F2"/>
    <mergeCell ref="A124:C124"/>
    <mergeCell ref="A60:C60"/>
    <mergeCell ref="A62:C62"/>
    <mergeCell ref="A64:C64"/>
    <mergeCell ref="A122:C1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CORTE 30 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Control de Seguimiento</dc:title>
  <dc:creator>Calidad OPGI</dc:creator>
  <cp:lastModifiedBy>OPGI Proyectos</cp:lastModifiedBy>
  <dcterms:created xsi:type="dcterms:W3CDTF">2022-04-19T19:08:34Z</dcterms:created>
  <dcterms:modified xsi:type="dcterms:W3CDTF">2023-04-26T22:46:15Z</dcterms:modified>
</cp:coreProperties>
</file>