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15" windowWidth="15480" windowHeight="5970" tabRatio="709" firstSheet="3" activeTab="4"/>
  </bookViews>
  <sheets>
    <sheet name="INSTRUCCIONES" sheetId="14" r:id="rId1"/>
    <sheet name="INFORMACIÓN GENERAL" sheetId="1" r:id="rId2"/>
    <sheet name="ACUERDO COMPROMISOS LABORALES" sheetId="2" r:id="rId3"/>
    <sheet name="COMPROMISOS COMPORTAMENTALES" sheetId="5" r:id="rId4"/>
    <sheet name="CONSOLIDACIÓN DE RESULTADOS" sheetId="3" r:id="rId5"/>
    <sheet name="EVIDENCIAS" sheetId="4" r:id="rId6"/>
    <sheet name="ANEXO 1 - AJUSTE COMPR LABORAL" sheetId="9" r:id="rId7"/>
    <sheet name="ANEXO 2 - EV. PARCIAL EVENTUAL" sheetId="10" r:id="rId8"/>
    <sheet name="ANEXO 3 - EV. EXTRAORDINARIA" sheetId="11" r:id="rId9"/>
  </sheets>
  <externalReferences>
    <externalReference r:id="rId10"/>
  </externalReferences>
  <definedNames>
    <definedName name="_xlnm.Print_Area" localSheetId="6">'ANEXO 1 - AJUSTE COMPR LABORAL'!$B$1:$R$80</definedName>
    <definedName name="_xlnm.Print_Area" localSheetId="7">'ANEXO 2 - EV. PARCIAL EVENTUAL'!$A$1:$S$72</definedName>
    <definedName name="_xlnm.Print_Area" localSheetId="8">'ANEXO 3 - EV. EXTRAORDINARIA'!$A$1:$S$80</definedName>
    <definedName name="_xlnm.Print_Area" localSheetId="3">'COMPROMISOS COMPORTAMENTALES'!$A$1:$T$53</definedName>
    <definedName name="_xlnm.Print_Area" localSheetId="4">'CONSOLIDACIÓN DE RESULTADOS'!$A$1:$T$79</definedName>
    <definedName name="_xlnm.Print_Area" localSheetId="5">EVIDENCIAS!$A$1:$R$50</definedName>
    <definedName name="_xlnm.Print_Area" localSheetId="1">'INFORMACIÓN GENERAL'!$A$1:$O$39</definedName>
  </definedNames>
  <calcPr calcId="124519"/>
</workbook>
</file>

<file path=xl/calcChain.xml><?xml version="1.0" encoding="utf-8"?>
<calcChain xmlns="http://schemas.openxmlformats.org/spreadsheetml/2006/main">
  <c r="K36" i="3"/>
  <c r="J46" i="11"/>
  <c r="J42"/>
  <c r="J38"/>
  <c r="J34"/>
  <c r="J30"/>
  <c r="J26"/>
  <c r="R68" i="9"/>
  <c r="R41"/>
  <c r="F10"/>
  <c r="N9"/>
  <c r="E9"/>
  <c r="N8"/>
  <c r="E8"/>
  <c r="Q68" i="10"/>
  <c r="F46" i="11"/>
  <c r="F42"/>
  <c r="F38"/>
  <c r="F34"/>
  <c r="F30"/>
  <c r="F26"/>
  <c r="R68" i="10"/>
  <c r="Q50" i="11"/>
  <c r="B38"/>
  <c r="N38"/>
  <c r="E9" i="10"/>
  <c r="N9"/>
  <c r="F10"/>
  <c r="N38"/>
  <c r="Q38"/>
  <c r="B38"/>
  <c r="B34"/>
  <c r="F12"/>
  <c r="B104" i="9"/>
  <c r="B103"/>
  <c r="B102"/>
  <c r="B101"/>
  <c r="B100"/>
  <c r="B99"/>
  <c r="J53"/>
  <c r="C77" i="4"/>
  <c r="C76"/>
  <c r="C75"/>
  <c r="G172" i="5"/>
  <c r="G173"/>
  <c r="G171"/>
  <c r="G170"/>
  <c r="G169"/>
  <c r="G166"/>
  <c r="G167"/>
  <c r="G168"/>
  <c r="G165"/>
  <c r="G163"/>
  <c r="G164"/>
  <c r="G162"/>
  <c r="G157"/>
  <c r="G158"/>
  <c r="G159"/>
  <c r="G160"/>
  <c r="G161"/>
  <c r="G156"/>
  <c r="G149"/>
  <c r="G150"/>
  <c r="G151"/>
  <c r="G152"/>
  <c r="G148"/>
  <c r="G147"/>
  <c r="G146"/>
  <c r="G142"/>
  <c r="G143"/>
  <c r="G144"/>
  <c r="G145"/>
  <c r="G141"/>
  <c r="G133"/>
  <c r="G134"/>
  <c r="G135"/>
  <c r="G136"/>
  <c r="G137"/>
  <c r="G132"/>
  <c r="G124"/>
  <c r="G125"/>
  <c r="G126"/>
  <c r="G127"/>
  <c r="G128"/>
  <c r="G129"/>
  <c r="G130"/>
  <c r="G131"/>
  <c r="G123"/>
  <c r="G119"/>
  <c r="G120"/>
  <c r="G121"/>
  <c r="G122"/>
  <c r="G118"/>
  <c r="G113"/>
  <c r="G114"/>
  <c r="G115"/>
  <c r="G116"/>
  <c r="G117"/>
  <c r="G112"/>
  <c r="G108"/>
  <c r="G109"/>
  <c r="G110"/>
  <c r="G111"/>
  <c r="G107"/>
  <c r="G102"/>
  <c r="G103"/>
  <c r="G104"/>
  <c r="G105"/>
  <c r="G106"/>
  <c r="G101"/>
  <c r="G96"/>
  <c r="G97"/>
  <c r="G95"/>
  <c r="G94"/>
  <c r="G93"/>
  <c r="G92"/>
  <c r="G91"/>
  <c r="G90"/>
  <c r="G87"/>
  <c r="G88"/>
  <c r="G89"/>
  <c r="G86"/>
  <c r="G80"/>
  <c r="G81"/>
  <c r="G82"/>
  <c r="G79"/>
  <c r="G75"/>
  <c r="G76"/>
  <c r="G77"/>
  <c r="G78"/>
  <c r="G74"/>
  <c r="G70"/>
  <c r="G71"/>
  <c r="G72"/>
  <c r="G73"/>
  <c r="G69"/>
  <c r="G66"/>
  <c r="G67"/>
  <c r="G68"/>
  <c r="G65"/>
  <c r="S40" i="2"/>
  <c r="B54"/>
  <c r="B47"/>
  <c r="B40"/>
  <c r="I12"/>
  <c r="G12"/>
  <c r="B17" i="3"/>
  <c r="R19" i="9"/>
  <c r="P19"/>
  <c r="N19"/>
  <c r="H19"/>
  <c r="J19"/>
  <c r="F19"/>
  <c r="J26"/>
  <c r="N46" i="11"/>
  <c r="N42"/>
  <c r="N34"/>
  <c r="N30"/>
  <c r="N26"/>
  <c r="B26"/>
  <c r="B46"/>
  <c r="B42"/>
  <c r="B34"/>
  <c r="B30"/>
  <c r="R12"/>
  <c r="P12"/>
  <c r="N12"/>
  <c r="J12"/>
  <c r="H12"/>
  <c r="F12"/>
  <c r="N9"/>
  <c r="N8"/>
  <c r="F10"/>
  <c r="E9"/>
  <c r="E8"/>
  <c r="N8" i="5"/>
  <c r="F10"/>
  <c r="N9"/>
  <c r="E9"/>
  <c r="E8"/>
  <c r="R18" i="10"/>
  <c r="P18"/>
  <c r="N18"/>
  <c r="O12" i="2"/>
  <c r="J18" i="10"/>
  <c r="H18"/>
  <c r="F18"/>
  <c r="N46"/>
  <c r="Q46"/>
  <c r="N42"/>
  <c r="Q42"/>
  <c r="N34"/>
  <c r="Q34"/>
  <c r="N30"/>
  <c r="Q30"/>
  <c r="N26"/>
  <c r="Q26"/>
  <c r="B46"/>
  <c r="B42"/>
  <c r="B30"/>
  <c r="B26"/>
  <c r="N8"/>
  <c r="E8"/>
  <c r="R50"/>
  <c r="C74" i="4"/>
  <c r="C73"/>
  <c r="C72"/>
  <c r="F10"/>
  <c r="N9"/>
  <c r="E9"/>
  <c r="N8"/>
  <c r="E8"/>
  <c r="N50" i="11"/>
  <c r="Q125" i="3"/>
  <c r="Q118"/>
  <c r="Q117"/>
  <c r="Q116"/>
  <c r="Q121"/>
  <c r="Q123"/>
  <c r="Q119"/>
  <c r="S19" i="2"/>
  <c r="S26"/>
  <c r="R53" i="9"/>
  <c r="S33" i="2"/>
  <c r="S47"/>
  <c r="S54"/>
  <c r="R61"/>
  <c r="N17" i="3"/>
  <c r="S12" i="2"/>
  <c r="Q12"/>
  <c r="K12"/>
  <c r="O9"/>
  <c r="O8"/>
  <c r="G10"/>
  <c r="F9"/>
  <c r="F8"/>
  <c r="Q61"/>
  <c r="S61"/>
  <c r="E17" i="3"/>
  <c r="E33"/>
  <c r="O61" i="2"/>
  <c r="B33"/>
  <c r="B26"/>
  <c r="B19"/>
  <c r="F61"/>
  <c r="Q50" i="10"/>
  <c r="N50"/>
  <c r="P26" i="9"/>
  <c r="F26"/>
  <c r="N53"/>
  <c r="F53"/>
  <c r="Q126" i="3"/>
  <c r="R26" i="9"/>
  <c r="F78" i="3"/>
  <c r="Q33"/>
  <c r="R49"/>
  <c r="C38"/>
  <c r="G78"/>
  <c r="Q53" i="9"/>
  <c r="P53"/>
  <c r="N26"/>
  <c r="Q26"/>
</calcChain>
</file>

<file path=xl/sharedStrings.xml><?xml version="1.0" encoding="utf-8"?>
<sst xmlns="http://schemas.openxmlformats.org/spreadsheetml/2006/main" count="682" uniqueCount="358">
  <si>
    <t>SISTEMA TIPO DE EVALUACIÓN DEL DESEMPEÑO LABORAL</t>
  </si>
  <si>
    <t>INFORMACIÓN GENERAL</t>
  </si>
  <si>
    <t>ENTIDAD</t>
  </si>
  <si>
    <t>PERÍODO DE EVALUACIÓN</t>
  </si>
  <si>
    <t>DIA</t>
  </si>
  <si>
    <t>MES</t>
  </si>
  <si>
    <t>AÑO</t>
  </si>
  <si>
    <t>al</t>
  </si>
  <si>
    <t>FECHA DE DILIGENCIAMIENTO</t>
  </si>
  <si>
    <t>IDENTIFICACIÓN</t>
  </si>
  <si>
    <t>EVALUADO</t>
  </si>
  <si>
    <t>Nombre Completo</t>
  </si>
  <si>
    <t>Documento de Identidad</t>
  </si>
  <si>
    <r>
      <t xml:space="preserve">Empleo
</t>
    </r>
    <r>
      <rPr>
        <b/>
        <sz val="8"/>
        <color indexed="8"/>
        <rFont val="Arial"/>
        <family val="2"/>
      </rPr>
      <t>(Denominación - Código - Grado)</t>
    </r>
  </si>
  <si>
    <t>Nivel Jerárquico</t>
  </si>
  <si>
    <t>Dependencia o Área Funcional a  la que pertenece</t>
  </si>
  <si>
    <t>META(S) INSTITUCIONAL(ES) O DE LA DEPENDENCIA A LA(S) QUE CONTRIBUIRÁ EL DESEMPEÑO DEL EVALUADO</t>
  </si>
  <si>
    <t>PROPÓSITO PRINCIPAL DEL EMPLEO OBJETO DE LA EVALUACIÓN</t>
  </si>
  <si>
    <t>Seleccione sólo una de las siguientes opciones con una (X)</t>
  </si>
  <si>
    <t>CLASE DE EVALUACIÓN</t>
  </si>
  <si>
    <t>CIRCUNSTANCIA DE LA EVALUACIÓN</t>
  </si>
  <si>
    <t>Evaluación Definitiva</t>
  </si>
  <si>
    <t>Evaluación Parcial Semestral</t>
  </si>
  <si>
    <t>Evaluación Parcial Eventual</t>
  </si>
  <si>
    <t>HOJA 1 - SISTEMA TIPO - EVALUACIÓN DEL DESEMPEÑO LABORAL</t>
  </si>
  <si>
    <t>Evaluación Anual u Ordinaria</t>
  </si>
  <si>
    <t>Evaluación del Período de Prueba</t>
  </si>
  <si>
    <t>Evaluación Extraordinaria</t>
  </si>
  <si>
    <t>X</t>
  </si>
  <si>
    <t>Primer Período de Evaluación</t>
  </si>
  <si>
    <t>Ene</t>
  </si>
  <si>
    <t>Segundo Período de Evaluación</t>
  </si>
  <si>
    <t>Feb</t>
  </si>
  <si>
    <t>Por cambio de Evaluador</t>
  </si>
  <si>
    <t>Mar</t>
  </si>
  <si>
    <t>Por cambio definitivo del empleo del evaluado</t>
  </si>
  <si>
    <t>Abr</t>
  </si>
  <si>
    <t>Por separación temporal del evaluado del ejercicio de las funciones del empleo por más de treinta (30) días calendario</t>
  </si>
  <si>
    <t>May</t>
  </si>
  <si>
    <t>Por interrupción del período de prueba por un término igual o superior a veinte (20) días calendario</t>
  </si>
  <si>
    <t>Jun</t>
  </si>
  <si>
    <t>Lapso comprendido entre la última evaluación, y el final dela evaluación parcial semestral correspondiente</t>
  </si>
  <si>
    <t>Jul</t>
  </si>
  <si>
    <t>Agos</t>
  </si>
  <si>
    <t>Sept</t>
  </si>
  <si>
    <t>Oct</t>
  </si>
  <si>
    <t>Nov</t>
  </si>
  <si>
    <t>Dic</t>
  </si>
  <si>
    <t>ACUERDO DE COMPROMISOS LABORALES</t>
  </si>
  <si>
    <t>Empleo</t>
  </si>
  <si>
    <t>Dependencia o Área Funcional</t>
  </si>
  <si>
    <t>Período Evaluado</t>
  </si>
  <si>
    <t>COMPROMISOS LABORALES</t>
  </si>
  <si>
    <t>Compromisos Laborales Pactados</t>
  </si>
  <si>
    <r>
      <t xml:space="preserve">Porcentaje de Cumplimiento Pactado
</t>
    </r>
    <r>
      <rPr>
        <b/>
        <sz val="8"/>
        <color indexed="8"/>
        <rFont val="Arial"/>
        <family val="2"/>
      </rPr>
      <t>(Entre 1% y 100%)</t>
    </r>
  </si>
  <si>
    <t>1º Semestre</t>
  </si>
  <si>
    <t>2º Semestre</t>
  </si>
  <si>
    <t>TOTAL</t>
  </si>
  <si>
    <t>Porcentaje de Avance durante el Semestre
(Entre 1% y 100%)</t>
  </si>
  <si>
    <t>CANTIDAD DE COMPROMISOS LABORALES PACTADOS</t>
  </si>
  <si>
    <t>FIRMA DEL EVALUADO</t>
  </si>
  <si>
    <t>Renuencia del Evaluado para firmar el formulario</t>
  </si>
  <si>
    <t>NOMBRE DEL TESTIGO</t>
  </si>
  <si>
    <t>FIRMA DEL TESTIGO</t>
  </si>
  <si>
    <t>FECHA
(dd/mm/aa)</t>
  </si>
  <si>
    <t>MOTIVACIÓN DE LA DECISIÓN</t>
  </si>
  <si>
    <t>Número de Radicado</t>
  </si>
  <si>
    <t>(dd/mm/aa)</t>
  </si>
  <si>
    <t>HOJA 2 - SISTEMA TIPO - EVALUACIÓN DEL DESEMPEÑO LABORAL</t>
  </si>
  <si>
    <t>SI</t>
  </si>
  <si>
    <t>NO</t>
  </si>
  <si>
    <r>
      <t xml:space="preserve">FECHA
</t>
    </r>
    <r>
      <rPr>
        <b/>
        <sz val="8"/>
        <color indexed="8"/>
        <rFont val="Arial"/>
        <family val="2"/>
      </rPr>
      <t>(dd/mm/aa)</t>
    </r>
  </si>
  <si>
    <t>CONSOLIDACIÓN DE RESULTADOS</t>
  </si>
  <si>
    <t>CONSOLIDACIÓN DE LAS EVALUACIONES</t>
  </si>
  <si>
    <t>EVALUACIÓN DEL PRIMER PERÍODO O DEL PERÍODO DE PRUEBA- COMUNICACIÓN -</t>
  </si>
  <si>
    <t>EVALUACIÓN DEL SEGUNDO PERÍODO - COMUNICACIÓN -</t>
  </si>
  <si>
    <t>Fecha de la Evaluación</t>
  </si>
  <si>
    <t>% Avance Evaluación 2º Semestre</t>
  </si>
  <si>
    <t>Firma del Servidor Público Evaluado</t>
  </si>
  <si>
    <t>CALIFICACIÓN DEL NIVEL SOBRESALIENTE</t>
  </si>
  <si>
    <t>CALIFICACIÓN DEFINITIVA - NOTIFICACIÓN -</t>
  </si>
  <si>
    <t>Calificación Definitiva</t>
  </si>
  <si>
    <t>Fecha de la Notificación</t>
  </si>
  <si>
    <t>FACTORES DEL NIVEL SOBRESALIENTE</t>
  </si>
  <si>
    <t>Por calidad y oportunidad</t>
  </si>
  <si>
    <t>Por aportes, propuestas o iniciativas adicionales</t>
  </si>
  <si>
    <t>Por participación en grupos o en actividades que requieren de disposición voluntaria</t>
  </si>
  <si>
    <t>Por cumplimiento de las Compentecias Comportamentales</t>
  </si>
  <si>
    <t>MOTIVACIÓN DE LA CALIFICACIÓN DEFINITIVA</t>
  </si>
  <si>
    <t>INTERPONE RECURSOS</t>
  </si>
  <si>
    <t>FECHA Y NUMERO DE RADICACIÓN DEL RECURSO</t>
  </si>
  <si>
    <t>RECURSOS</t>
  </si>
  <si>
    <t>PRIMERA INSTANCIA</t>
  </si>
  <si>
    <t>SEGUNDA INSTANCIA</t>
  </si>
  <si>
    <t>CONFIRMA</t>
  </si>
  <si>
    <t>MOTIVACIÓN</t>
  </si>
  <si>
    <t>MODIFICA</t>
  </si>
  <si>
    <t>REVOCA</t>
  </si>
  <si>
    <t>CALIFICACIÓN DEFINITIVA EN FIRME</t>
  </si>
  <si>
    <t>FIRMA DEL NOTIFICADO</t>
  </si>
  <si>
    <t>FIRMA DEL NOTIFICADOR</t>
  </si>
  <si>
    <t>HOJA 3 - SISTEMA TIPO - EVALUACIÓN DEL DESEMPEÑO LABORAL</t>
  </si>
  <si>
    <t>Ago</t>
  </si>
  <si>
    <t>Sep</t>
  </si>
  <si>
    <t>CUMPLIMIENTO</t>
  </si>
  <si>
    <t>CUMPLE</t>
  </si>
  <si>
    <t>NO CUMPLE</t>
  </si>
  <si>
    <t>Evaluación de la Gestión por Dependencias</t>
  </si>
  <si>
    <t>Por iniciativas tendientes a acciones proactivas en las actividades que cumplió</t>
  </si>
  <si>
    <t>Por participación y aprovechamiento de capacitación relacionada con las actividades propias del empleo y que genere un valor agregado para la entidad o la dependencia</t>
  </si>
  <si>
    <t>NO PACTADO</t>
  </si>
  <si>
    <t>Contador de Cumplimiento</t>
  </si>
  <si>
    <t>CANTIDAD DE FACTORES DEL NIVEL SOBRESALIENTE CUMPLIDOS</t>
  </si>
  <si>
    <t>¿Es posible acceder a la calificación en el Nivel Sobresaliente?</t>
  </si>
  <si>
    <t>EVIDENCIAS</t>
  </si>
  <si>
    <t>Compromiso Laboral al que apunta la Evidencia</t>
  </si>
  <si>
    <t>Descripción de la Evidencia</t>
  </si>
  <si>
    <t>Fecha de Inclusión en el Portafolio
(dd/mm/aa)</t>
  </si>
  <si>
    <t>Observaciones, Comentarios y/o Cantidad de Folios que componen la Evidencia</t>
  </si>
  <si>
    <t>Evidencia Aportada por</t>
  </si>
  <si>
    <t>FIRMA DEL EVALUADOR</t>
  </si>
  <si>
    <t>PODRÁ ADICIONARSE EL NÚMERO DE FORMATOS QUE SEAN REQUERIDOS</t>
  </si>
  <si>
    <t>ANEXO 1 - SISTEMA TIPO - EVALUACIÓN DEL DESEMPEÑO LABORAL</t>
  </si>
  <si>
    <t>Evaluador</t>
  </si>
  <si>
    <t>Evaluado</t>
  </si>
  <si>
    <t>Tercero</t>
  </si>
  <si>
    <t>COMPETENCIA</t>
  </si>
  <si>
    <t>Fortalezas</t>
  </si>
  <si>
    <t>Sugerencias de Mejoramiento</t>
  </si>
  <si>
    <t>Verificación del Cumplimiento</t>
  </si>
  <si>
    <t>ANEXO 2 - SISTEMA TIPO - EVALUACIÓN DEL DESEMPEÑO LABORAL</t>
  </si>
  <si>
    <r>
      <t xml:space="preserve">Porcentaje de Avance durante el Semestre
</t>
    </r>
    <r>
      <rPr>
        <b/>
        <sz val="8"/>
        <color indexed="8"/>
        <rFont val="Arial"/>
        <family val="2"/>
      </rPr>
      <t>(Entre 1% y 100%)</t>
    </r>
  </si>
  <si>
    <t>Observaciones del (os) Evaluador (es)</t>
  </si>
  <si>
    <r>
      <t xml:space="preserve">Porcentaje de Cumplimiento Pactado por Semestre
</t>
    </r>
    <r>
      <rPr>
        <b/>
        <sz val="8"/>
        <color indexed="8"/>
        <rFont val="Arial"/>
        <family val="2"/>
      </rPr>
      <t>(Entre 1% y 100%)</t>
    </r>
  </si>
  <si>
    <t>No. De Días</t>
  </si>
  <si>
    <t>Porcentaje de Cumplimiento por Días Laborados</t>
  </si>
  <si>
    <t>Porcentaje de Cumplimiento Efectivamente Alcanzado</t>
  </si>
  <si>
    <t>EVALUACIÓN PARCIAL EVENTUAL</t>
  </si>
  <si>
    <t>MOTIVACIÓN DE LA CALIFICACIÓN EXTRAORDINARIA DEFINITIVA</t>
  </si>
  <si>
    <t>Firma del Evaluador y Fecha de la Evaluación Extraordinaria</t>
  </si>
  <si>
    <t>NOTIFICACIÓN</t>
  </si>
  <si>
    <t>Nombre del Evaluado</t>
  </si>
  <si>
    <t>RECURSO</t>
  </si>
  <si>
    <t>Compromiso Laboral Pactado Inicialmente</t>
  </si>
  <si>
    <t>RAZONES PARA AJUSTAR EL COMPROMISO LABORAL</t>
  </si>
  <si>
    <t>Ajuste al Compromiso Laboral</t>
  </si>
  <si>
    <t>ANEXO 3 - SISTEMA TIPO - EVALUACIÓN DEL DESEMPEÑO LABORAL</t>
  </si>
  <si>
    <t>COMUNICACIÓN DE LA EVALUACIÓN PARCIAL EVENTUAL</t>
  </si>
  <si>
    <t>DECISIÓN DE LA COMISIÓN DE PERSONAL</t>
  </si>
  <si>
    <t>NOTAS ADICIONALES</t>
  </si>
  <si>
    <t>Escoja una justificación acorde a los Tipos de Evaluación</t>
  </si>
  <si>
    <r>
      <t xml:space="preserve">RECLAMACIÓN EN ÚNICA INSTANCIA ANTE LA COMISIÓN DE PERSONAL
</t>
    </r>
    <r>
      <rPr>
        <b/>
        <sz val="8"/>
        <color indexed="8"/>
        <rFont val="Arial"/>
        <family val="2"/>
      </rPr>
      <t>(Num 5.8 Art. 5 Acuerdo 137 de 2010)</t>
    </r>
  </si>
  <si>
    <t>Fecha Reclamación (dd/mm/aa)</t>
  </si>
  <si>
    <t>Instrucciones para el diligenciamiento de los formatos del Sistema Tipo de Evaluación del Desempeño Laboral (EDL)</t>
  </si>
  <si>
    <t>INTERVINIENTES EN EL
PROCESO DE EVALUACIÓN</t>
  </si>
  <si>
    <t>EVALUADOR
(Jefe Inmediato)</t>
  </si>
  <si>
    <t>EVALUADOR
(Funcionario de Libre Nombramiento y Remoción en caso de constituir Comisión Evaluadora)</t>
  </si>
  <si>
    <t>Compromisos Laborales Pactados con sus Condiciones de Resultado</t>
  </si>
  <si>
    <t>Metas
(Planes de Acción, Planes Operativos, Planes Institucionales y/o Planes de Desarrollo)</t>
  </si>
  <si>
    <t>Evidencias o Soportes</t>
  </si>
  <si>
    <t>ACUERDO DE COMPROMISOS COMPORTAMENTALES</t>
  </si>
  <si>
    <t>Aspectos a Corregir</t>
  </si>
  <si>
    <t>SEGUIMIENTO A COMPETENCIAS COMPORTAMENTALES - PRIMER SEMESTRE -</t>
  </si>
  <si>
    <t>SEGUIMIENTO A COMPETENCIAS COMPORTAMENTALES - SEGUNDO SEMESTRE -</t>
  </si>
  <si>
    <t>Competencia</t>
  </si>
  <si>
    <t>Conductas asociadas</t>
  </si>
  <si>
    <t xml:space="preserve">Orientación a resultados </t>
  </si>
  <si>
    <t>Orientación al usuario y al ciudadano</t>
  </si>
  <si>
    <t>Considera las necesidades de los usuarios al diseñar proyectos o servicios.</t>
  </si>
  <si>
    <t>Da respuesta oportuna a las necesidades de los usuarios de conformidad con el servicio que ofrece la entidad.</t>
  </si>
  <si>
    <t>Establece diferentes canales de comunicación con el usuario para conocer sus necesidades y propuestas y responde a las mismas.</t>
  </si>
  <si>
    <t>Reconoce la interdependencia entre su trabajo y el de otros.</t>
  </si>
  <si>
    <t>Transparencia</t>
  </si>
  <si>
    <t>Proporciona información veraz, objetiva y basada en hechos.</t>
  </si>
  <si>
    <t>Facilita el acceso a la información relacionada con sus responsabilidades y con el servicio a cargo de la entidad en que labora.</t>
  </si>
  <si>
    <t>Demuestra imparcialidad en sus decisiones.</t>
  </si>
  <si>
    <t>Ejecuta sus funciones con base en las normas y criterios aplicables.</t>
  </si>
  <si>
    <t>Utiliza los recursos de la entidad para el desarrollo de las labores y la prestación del servicio.</t>
  </si>
  <si>
    <t>Compromiso con la Organización</t>
  </si>
  <si>
    <t>Promueve las metas de la organización y respeta sus normas.</t>
  </si>
  <si>
    <t>Antepone las necesidades de la organización a sus propias necesidades.</t>
  </si>
  <si>
    <t>Apoya a la organización en situaciones difíciles.</t>
  </si>
  <si>
    <t>Demuestra sentido de pertenencia en todas sus actuaciones.</t>
  </si>
  <si>
    <t>Cumple con oportunidad en función de estándares, objetivos y metas establecidas por la entidad, las funciones que le son asignadas.</t>
  </si>
  <si>
    <t>Asume la responsabilidad por sus resultados.</t>
  </si>
  <si>
    <t>Compromete recursos y tiempos para mejorar la productividad tomando las medidas necesarias para minimizar los riesgos.</t>
  </si>
  <si>
    <t>Realiza todas las acciones necesarias para alcanzar los objetivos propuestos enfrentando los obstáculos que se presentan.</t>
  </si>
  <si>
    <t>Atiende y valora las necesidades y peticiones de los usuarios y de ciudadanos en general.</t>
  </si>
  <si>
    <t>Conducta Asociada</t>
  </si>
  <si>
    <t>TIPO DE COMPETENCIA</t>
  </si>
  <si>
    <t>SEGUIMIENTO</t>
  </si>
  <si>
    <t>Comunes a los Servidores Públicos</t>
  </si>
  <si>
    <t>Comportamentales por Nivel Jerárquico</t>
  </si>
  <si>
    <t>Experticia</t>
  </si>
  <si>
    <t>Orienta el desarrollo de proyectos especiales para el logro de resultados de la alta dirección.</t>
  </si>
  <si>
    <t>Aconseja y orienta la toma de decisiones en los temas que le han sido asignados.</t>
  </si>
  <si>
    <t>Asesora en materias propias de su campo de conocimiento, emitiendo conceptos, juicios o propuestas ajustados a lineamientos teóricos y técnicos.</t>
  </si>
  <si>
    <t>Se comunica de modo lógico, claro, efectivo y seguro.</t>
  </si>
  <si>
    <t>Conocimiento del entorno</t>
  </si>
  <si>
    <t>Comprende el entorno organizacional que enmarca las situaciones objeto de asesoría y lo toma como referente obligado para emitir juicios, conceptos o propuestas a desarrollar.</t>
  </si>
  <si>
    <t>Se informa permanentemente sobre políticas gubernamentales, problemas y demandas del entorno.</t>
  </si>
  <si>
    <t>Construcción de relaciones</t>
  </si>
  <si>
    <t>Utiliza sus contactos para conseguir objetivos.</t>
  </si>
  <si>
    <t>Comparte información para establecer lazos.</t>
  </si>
  <si>
    <t>Interactúa con otros de un modo efectivo y adecuado.</t>
  </si>
  <si>
    <t>Iniciativa</t>
  </si>
  <si>
    <t>Prevé situaciones y alternativas de solución que orientan la toma de decisiones de la alta dirección.</t>
  </si>
  <si>
    <t>Enfrenta los problemas y propone acciones concretas para solucionarlos.</t>
  </si>
  <si>
    <t>Reconoce y hace viables las oportunidades.</t>
  </si>
  <si>
    <t>COMUNES</t>
  </si>
  <si>
    <t>ASESOR</t>
  </si>
  <si>
    <t>Aprendizaje Continuo</t>
  </si>
  <si>
    <t>Aprende de la experiencia de otros y de la propia.</t>
  </si>
  <si>
    <t>Se adapta y aplica nuevas tecnologías que se implanten en la organización.</t>
  </si>
  <si>
    <t>Aplica los conocimientos adquiridos a los desafíos que se presentan en el desarrollo del trabajo.</t>
  </si>
  <si>
    <t>Investiga, indaga y profundiza en los temas de su entorno área de desempeño.</t>
  </si>
  <si>
    <t>Reconoce las propias limitaciones y las necesidades de mejorar su preparación.</t>
  </si>
  <si>
    <t>Asimila nueva información y la aplica correctamente.</t>
  </si>
  <si>
    <t>Experticia profesional</t>
  </si>
  <si>
    <t>Analiza de un modo sistemático y racional los aspectos del trabajo, basándose en la información relevante.</t>
  </si>
  <si>
    <t>Aplica reglas básicas y conceptos complejos aprendidos.</t>
  </si>
  <si>
    <t>Identifica y reconoce con facilidad las causas de los problemas y sus soluciones.</t>
  </si>
  <si>
    <t>Clarifica datos o situaciones complejas.</t>
  </si>
  <si>
    <t>Planea, organiza y ejecuta múltiples tareas tendientes a alcanzar resultados institucionales.</t>
  </si>
  <si>
    <t>Trabajo en equipo y Colaboración</t>
  </si>
  <si>
    <t>Coopera en distintas situaciones y comparte información.</t>
  </si>
  <si>
    <t>Aporta sugerencias, ideas y opiniones.</t>
  </si>
  <si>
    <t>Expresa expectativas positivas del equipo o de los miembros del mismo.</t>
  </si>
  <si>
    <t>Planifica las propias acciones teniendo en cuenta la repercusión de las mismas para la consecución de los objetivos grupales.</t>
  </si>
  <si>
    <t>Establece diálogo directo con los miembros del equipo que permita compartir información e ideas en condiciones de respeto y cordialidad.</t>
  </si>
  <si>
    <t>Respeta criterios dispares y distintas opiniones del equipo.</t>
  </si>
  <si>
    <t>Creatividad e Innovación</t>
  </si>
  <si>
    <t>Ofrece respuestas alternativas.</t>
  </si>
  <si>
    <t>Aprovecha las oportunidades y problemas para dar soluciones novedosas.</t>
  </si>
  <si>
    <t>Desarrolla nuevas formas de hacer y tecnologías.</t>
  </si>
  <si>
    <t>Busca nuevas alternativas de solución y se arriesga a romper esquemas tradicionales.</t>
  </si>
  <si>
    <t>Inicia acciones para superar los obstáculos y alcanzar metas específicas.</t>
  </si>
  <si>
    <t>Liderazgo de Grupos de Trabajo</t>
  </si>
  <si>
    <t>Establece los objetivos del grupo de forma clara y equilibrada.</t>
  </si>
  <si>
    <t>Asegura que los integrantes del grupo compartan planes, programas y proyectos institucionales.</t>
  </si>
  <si>
    <t>Orienta y coordina el trabajo del grupo para la identificación de planes y actividades a seguir.</t>
  </si>
  <si>
    <t>Facilita la colaboración con otras áreas y dependencias.</t>
  </si>
  <si>
    <t>Escucha y tiene en cuenta las opiniones de los integrantes del grupo.</t>
  </si>
  <si>
    <t>Gestiona los recursos necesarios para poder cumplir con las metas propuestas.</t>
  </si>
  <si>
    <t>Garantiza los recursos necesarios para poder cumplir con las metas propuestas.</t>
  </si>
  <si>
    <t>Garantiza que el grupo tenga la información necesaria.</t>
  </si>
  <si>
    <t>Explica las razones de las decisiones.</t>
  </si>
  <si>
    <t>Toma de decisiones</t>
  </si>
  <si>
    <t>Elige alternativas de solución efectiva y suficiente para atender los asuntos encomendados.</t>
  </si>
  <si>
    <t>Decide y establece prioridades para el trabajo del grupo.</t>
  </si>
  <si>
    <t>Asume posiciones concretas para el manejo de temas o situaciones que demandan su atención.</t>
  </si>
  <si>
    <t>Efectúa cambios en las actividades o en la manera de desarrollar sus responsabilidades cuando detecta dificultades para su realización o mejores prácticas que pueden optimizar el desempeño.</t>
  </si>
  <si>
    <t>Asume las consecuencias de las decisiones adoptadas.</t>
  </si>
  <si>
    <t>Fomenta la participación en la toma de decisiones.</t>
  </si>
  <si>
    <t>PROFESIONAL</t>
  </si>
  <si>
    <t>Experticia Técnica</t>
  </si>
  <si>
    <t>Capta y asimila con facilidad conceptos e información.</t>
  </si>
  <si>
    <t>Aplica el conocimiento técnico a las actividades cotidianas.</t>
  </si>
  <si>
    <t>Analiza la información de acuerdo con las necesidades de la organización.</t>
  </si>
  <si>
    <t>Comprende los aspectos técnicos y los aplica al desarrollo de procesos y procedimientos en los que está involucrado.</t>
  </si>
  <si>
    <t>Resuelve problemas utilizando sus conocimientos técnicos de su especialidad y garantizando indicadores y estándares establecidos.</t>
  </si>
  <si>
    <t>Trabajo en equipo</t>
  </si>
  <si>
    <t>Identifica claramente los objetivos del grupo y orienta su trabajo a la consecución de los mismos.</t>
  </si>
  <si>
    <t>Colabora con otros para la realización de actividades y metas grupales.</t>
  </si>
  <si>
    <t>Creatividad e innovación</t>
  </si>
  <si>
    <t>Propone y encuentra formas nuevas y eficaces de hacer las cosas.</t>
  </si>
  <si>
    <t>Es recursivo.</t>
  </si>
  <si>
    <t>Es práctico.</t>
  </si>
  <si>
    <t>Busca nuevas alternativas de solución.</t>
  </si>
  <si>
    <t>Revisa permanentemente los procesos y procedimientos para optimizar los resultados.</t>
  </si>
  <si>
    <t>TÉCNICO</t>
  </si>
  <si>
    <t>Manejo de la información</t>
  </si>
  <si>
    <t>Evade temas que indagan sobre información confidencial.</t>
  </si>
  <si>
    <t>Recoge sólo información imprescindible para el desarrollo de la tarea.</t>
  </si>
  <si>
    <t>Organiza y guarda de forma adecuada la información a su cuidado, teniendo en cuenta las normas legales y de la organización.</t>
  </si>
  <si>
    <t>No hace pública información laboral o de las personas que pueda afectar la organización o las personas.</t>
  </si>
  <si>
    <t>Es capaz de discernir que se puede hacer público y que no.</t>
  </si>
  <si>
    <t>Transmite información oportuna y objetiva.</t>
  </si>
  <si>
    <t>Adaptación al cambio</t>
  </si>
  <si>
    <t>Acepta y se adapta fácilmente los cambios.</t>
  </si>
  <si>
    <t>Responde al cambio con flexibilidad.</t>
  </si>
  <si>
    <t>Promueve el cambio.</t>
  </si>
  <si>
    <t>Disciplina</t>
  </si>
  <si>
    <t>Acepta instrucciones aunque se difiera de ellas.</t>
  </si>
  <si>
    <t>Realiza los cometidos y tareas del puesto de trabajo.</t>
  </si>
  <si>
    <t>Acepta la supervisión constante.</t>
  </si>
  <si>
    <t>Realiza funciones orientadas a apoyar la acción de otros miembros de la organización.</t>
  </si>
  <si>
    <t>Relaciones Interpersonales</t>
  </si>
  <si>
    <t>Escucha con interés a las personas y capta las preocupaciones, intereses y necesidades de los demás.</t>
  </si>
  <si>
    <t>Transmite eficazmente las ideas, sentimientos e información impidiendo con ello malos entendidos o situaciones confusas que puedan generar conflictos.</t>
  </si>
  <si>
    <t>Colaboración</t>
  </si>
  <si>
    <t>Ayuda al logro de los objetivos articulando sus actuaciones con los demás.</t>
  </si>
  <si>
    <t>Cumple los compromisos que adquiere.</t>
  </si>
  <si>
    <t>Facilita la labor de sus superiores y compañeros de trabajo.</t>
  </si>
  <si>
    <t>ASISTENCIAL</t>
  </si>
  <si>
    <t>Liderazgo de Grupos de Trabajo
Se agrega únicamente cuando tenga personal a cargo</t>
  </si>
  <si>
    <t>Toma de decisiones 
Se agrega únicamente cuando tenga personal a cargo</t>
  </si>
  <si>
    <t>Firma del Jefe Inmediato</t>
  </si>
  <si>
    <t>Firma del Funcionario de Libre Nombramiento y Remoción en caso de constituir Comisión Evaluadora</t>
  </si>
  <si>
    <t>FIRMA DEL JEFE INMEDIATO</t>
  </si>
  <si>
    <t>FIRMA DEL FUNCIONARIO DE LIBRE NOMBRAMIENTO Y REMOCIÓN EN CASO DE CONSTITUIR COMISIÓN EVALUADORA</t>
  </si>
  <si>
    <t>CALIFICACIÓN DEFINITIVA</t>
  </si>
  <si>
    <t>HOJA 4 - SISTEMA TIPO - EVALUACIÓN DEL DESEMPEÑO LABORAL</t>
  </si>
  <si>
    <t>REGISTRO EN EL PORTAFOLIO DE EVIDENCIAS</t>
  </si>
  <si>
    <t>SISTEMA TIPO - EVALUACIÓN DEL DESEMPEÑO LABORAL</t>
  </si>
  <si>
    <t>ANEXO No. 1
AJUSTE O MODIFICACIÓN DE LOS COMPROMISOS LABORALES</t>
  </si>
  <si>
    <t>ANEXO No. 2
EVALUACIONES PARCIALES EVENTUALES</t>
  </si>
  <si>
    <t>EVALUADOR</t>
  </si>
  <si>
    <t>ANEXO No. 3
EVALUACIÓN EXTRAORDINARIA</t>
  </si>
  <si>
    <t>Nombre del Jefe Inmediato</t>
  </si>
  <si>
    <t>Consolidado Ev. Parciales Eventuales</t>
  </si>
  <si>
    <t># Días</t>
  </si>
  <si>
    <t>% Alcanzado</t>
  </si>
  <si>
    <t>Ev. Parcial Eventual</t>
  </si>
  <si>
    <t>Primer
Semestre</t>
  </si>
  <si>
    <t>Segundo
Semestre</t>
  </si>
  <si>
    <t>EVALUACIÓN PARCIAL EVENTUAL EFECTUADA DURANTE EL 1er. PERÍODO</t>
  </si>
  <si>
    <t>EVALUACIÓN PARCIAL EVENTUAL EFECTUADA DURANTE EL 2do. PERÍODO</t>
  </si>
  <si>
    <t>Anexo No. 1 - Sistema Tipo de EDL -
AJUSTE O MODIFICACIÓN DE LOS COMPROMISOS LABORALES</t>
  </si>
  <si>
    <t>Anexo No. 2 - Sistema Tipo de EDL -
EVALUACIONES PARCIALES EVENTUALES</t>
  </si>
  <si>
    <t>Anexo No. 3 - Sistema Tipo de EDL -
EVALUACIÓN EXTRAORDINARIA</t>
  </si>
  <si>
    <t>CIRCUNSTANCIA PARA EL AJUSTE A LOS COMPROMISOS FIJADOS</t>
  </si>
  <si>
    <t>Por cambio de evaluador.</t>
  </si>
  <si>
    <t>Cuando se reintegre a su empleo luego de una separación del cargo superior a treinta (30) días.</t>
  </si>
  <si>
    <t>Por cambio de empleo por encargo en otro nivel.</t>
  </si>
  <si>
    <t>Por cambio de empleo por traslado.</t>
  </si>
  <si>
    <t>Por cambios en los planes, programas o proyectos que sirvieron de base para la fijación de los compromisos.</t>
  </si>
  <si>
    <t>Compromiso Laboral Pactado con su Condición de Resultado</t>
  </si>
  <si>
    <t>Compromiso Laboral Ajustado con su Condición de Resultado</t>
  </si>
  <si>
    <t>De reposición</t>
  </si>
  <si>
    <t>De apelación</t>
  </si>
  <si>
    <t>De reposición y en subsidio el de apelación</t>
  </si>
  <si>
    <t>NOMBRE DEL SERVIDOR PÚBLICO NOTIFICADO</t>
  </si>
  <si>
    <t>FIRMA DEL SERVIDOR PÚBLICO NOTIFICADO</t>
  </si>
  <si>
    <t>NOMBRE DEL NOTIFICADOR</t>
  </si>
  <si>
    <t>DIRECTIVO</t>
  </si>
  <si>
    <t>OBJETO DEL ÁREA A LA CUAL CONTRIBUYE EL DESEMPEÑO DEL EVALUADO (Opcional)</t>
  </si>
  <si>
    <t>De repoción y en subsidio el de apelación</t>
  </si>
  <si>
    <t>Los formatos que se presentan a continuación, son  los aprobados por la Comisión Nacional del Servicio Civil para el Sistema Tipo de Evaluación del Desempeño Laboral (EDL), con fundamento en lo establecido en el numeral 4.2.3 del Artículo 4º del  Acuerdo 137 de 2010, los cuales hacen parte integral del mismo, y su aplicación deberá efectuarse en cumplimiento a las directrices y mecanismos adoptados por la CNSC.</t>
  </si>
  <si>
    <r>
      <t xml:space="preserve">El instrumento importará  de manera automática los datos del evaluado y del período a evaluar que fueron consignados en la Información General, en la parte superior, los cuales son inmodificables y se encuentran protegidos por la CNSC.                
Esta hoja permite escoger las competencias comunes a los servidores públicos y las comportamentales por nivel jerárquico, al encontrarse predeterminadas en el formato por la CNSC, atendiendo a las competencias dispuestas en el Decreto No. 2539 de 2005. Estas competencias deben ser máximo tres (3) para cada semestre a evaluar, teniendo en cuenta que para las entidades de los órdenes nacional, departamental y distrital, en las capitales de departamento y en los municipios de categoría especial y primera se incluirán los Compromisos Laborales y los Compromisos Comportamentales.
Para los municipios de segunda a sexta categoría será de obligatoria aplicación la fijación de Compromisos Laborales. Sin embargo, si estas entidades se encuentran en proceso de adopción de los Sistemas de Gestión de Calidad y del Modelo Estándar de Control Interno –MECI-, podrán adoptar lo previsto para las entidades señaladas en el inciso anterior.
Deberá escoger  el Tipo de Competencia, sea ésta común a todos los servidores públicos o comportamental por nivel jerárquico, del listado predefinido en el formato.
</t>
    </r>
    <r>
      <rPr>
        <b/>
        <u/>
        <sz val="12"/>
        <color indexed="8"/>
        <rFont val="Calibri"/>
        <family val="2"/>
      </rPr>
      <t>COMPETENCIAS COMUNES A LOS SERVIDORES PÚBLICOS:</t>
    </r>
    <r>
      <rPr>
        <sz val="12"/>
        <color indexed="8"/>
        <rFont val="Calibri"/>
        <family val="2"/>
      </rPr>
      <t xml:space="preserve"> En caso de seleccionar alguna de ellas para ser tenida en cuenta, escogerá las conductas asociadas. Una vez realice los pasos anteriormente descritos, debe realizar el seguimiento a las fortalezas y aspectos a corregir por parte del servidor público evaluado, estableciendo un seguimiento de mejoramiento y la verificación del mismo.
Tenga en cuenta, que las conductas asociadas a las competencias comunes, inician con el nombre asignado a la competencia, y luego aparece transcrita dicha conducta, para que al momento de establecer alguna de ellas, concuerden con las establecidas en el Decreto No. 2539 de 2005.
</t>
    </r>
    <r>
      <rPr>
        <b/>
        <u/>
        <sz val="12"/>
        <color indexed="8"/>
        <rFont val="Calibri"/>
        <family val="2"/>
      </rPr>
      <t>COMPETENCIAS COMPORTAMENTALES POR NIVEL JERÁRQUICO:</t>
    </r>
    <r>
      <rPr>
        <sz val="12"/>
        <color indexed="8"/>
        <rFont val="Calibri"/>
        <family val="2"/>
      </rPr>
      <t xml:space="preserve"> En caso de seleccionar alguna de ellas para ser tenida en cuenta, escogerá las conductas asociadas para el nivel jerárquico del empleo que ocupa el servidor público evaluado, las cuales se encuentran predefinidas en el formato de manera automática. Debe escoger  las conductas asociadas a cada competencia del nivel. Una vez realice los pasos anteriormente descritos, debe realizar el seguimiento a las fortalezas y aspectos a corregir por parte del servidor público evaluado, estableciendo un seguimiento de mejoramiento y la verificación del mismo.
Tenga en cuenta, que las conductas asociadas a las competencias por nivel jerárquico, inician con el nombre asignado a la competencia, y luego aparece transcrita dicha conducta, para que al momento de establecerlas, concuerden con las contenidas en el Decreto No. 2539 de 2005.</t>
    </r>
  </si>
  <si>
    <t xml:space="preserve">El instrumento importará  de manera automática los datos del evaluado y del período a evaluar que fueron consignados en la Información General, en la parte superior, los cuales son inmodificables y se encuentran protegidos por la CNSC.           
En este formato se  consigna la información de las evidencias que permiten establecer objetivamente el avance o cumplimiento de los resultados frente a los compromisos pactados y constituyen los hechos o elementos que sirven de base para determinar la validez de las evidencias. 
Estas son aportadas tanto por el evaluador, como por el evaluado como responsables directos de su recolección o quienes se definan al momento de la fijación de los compromisos laborales, que podrá ser un tercero en el proceso (Ciudadano, Compañero de Trabajo, etc.).
</t>
  </si>
  <si>
    <t>Hoja 2 - Sistema Tipo de EDL -
INFORMACIÓN GENERAL</t>
  </si>
  <si>
    <t>En este formato se debe consignar la información de la entidad en la que se encuentra el servidor público que será evaluado, la fecha del período de evaluación, la fecha de diligenciamiento de los formatos, los intervinientes en el proceso de evaluación (el Evaluado, el Jefe Inmediato y/o el Funcionario de Libre Nombramiento y Remoción en caso de constituir Comisión Evaluadora), las metas institucionales o de la dependencia a las que contribuirán los compromisos del evaluado, el objeto del área a la cual contribuye el desempeño del evaluado y  el propósito principal del empleo a evaluar.
Por lo anterior, se señalan a continuación los campos  habilitados en el formato para ser diligenciados únicamente por medio del equipo de cómputo utlizado para realizar la evaluación del desempeño.
1. Digite el nombre o razón social de la entidad.
2. Seleccione las fechas que comprenden el inicio y finalización del período de evaluación de acuerdo a la clase de evaluación a realizar, desplegando y escogiendo la opción adecuada en los campos previamente establecidos y formulados por la CNSC.
3. Seleccione la fecha de diligenciamiento de los formatos de evaluación del desempeño laboral, desplegando y escogiendo la opción adecuada en los campos previamente establecidos y formulados por la CNSC.
4. Digite en las casillas en blanco de la matriz denominada "Intervinientes en el Proceso de Evaluación", por filas de la siguiente forma:
4.1. Nombres completos del evaluado, Jefe Inmediato, Funcionario de Libre Nombramiento y Remoción en caso de constituir Comisión Evaluadora.
4.2. Número de los documentos de identidad, sin puntos ni comas,  del evaluado, Jefe Inmediato, Funcionario de Libre Nombramiento y Remoción en caso de constituir Comisión Evaluadora.
4.3. Información del Empleo. Compuesta de la denominación, el código del empleo y el grado salarial del evaluado, Jefe Inmediato, Funcionario de Libre Nombramiento y Remoción en caso de constituir Comisión Evaluadora. (Ej: PROFESIONAL ESPECIALIZADO - 222- 08).
4.4. Seleccione el nivel jerárquico del empleo del listado preestablecido en el formato, para el evaluado, Jefe Inmediato, Funcionario de Libre Nombramiento y Remoción en caso de constituir Comisión Evaluadora. (Ej: PROFESIONAL).
4.5. Información de la dependencia o área funcional en la que se encuentra ubicado el empleo (Ej: Subdirección de Talento Humano).
5. Establezca las metas institucionales o de la dependencia a las que contribuirán los compromisos del evaluado (Lit. a) Num. 4.1 Art. 4º Acuerdo No. 137 de 2010).
6. Digite el objeto del área a la cual contribuye el desempeño del evaluado, información que será opcional y se encuentra en el acto administrativo de estructura de la entidad.
7. Transcriba con exactitud el propósito principal del empleo establecido en el Manual de Funciones y Competencias Laborales vigente definido para el empleo.</t>
  </si>
  <si>
    <t>Hoja 3 - Sistema Tipo de EDL -
ACUERDO COMPROMISOS LABORALES</t>
  </si>
  <si>
    <t>En este formato se consigna la información de los productos, servicios o resultados susceptibles de ser medidos, cuantificados y verificados, que el evaluado deberá alcanzar en el período a evaluar.
El instrumento importará  de manera automática los datos del evaluado y del período a evaluar que fueron consignados en la Información General, en la parte superior, los cuales son inmodificables y se encuentran protegidos por la CNSC.
Por lo anterior, se señalan a continuación los campos que se encuentran habilitados en el formato para ser diligenciados únicamente por medio del equipo de cómputo utlizado para realizar la evaluación del desempeño.
1. Digite los compromisos laborales pactados para el período a ser evaluado. (Lit. b) Num. 4.1 Art. 4º Acuerdo No. 137 de 2010), y en el mismo espacio establecer las condiciones de resultado. (Lit. c)  Num. 4.1  Art. 4º Acuerdo No. 137 de 2010).
2. Digite las metas establecidas en los Planes de Acción, Planes Operativos, Planes Institucionales y/o Planes de Desarrollo que la entidad haya definido, las cuales no son negociables. Establecer los compromisos laborales , que estén asociados a las metas y ponderar de acuerdo con el impacto y relevancia frente a la gestión de la entidad o dependencia.
3. Señalar las evidencias o soportes que serán tenidos en cuenta por el Jefe Inmediato y/o el Funcionario de Libre Nombramiento y Remoción en caso de constituirse una Comisión Evaluadora para verificar el cumplimiento de los compromisos y las metas establecidas en los numerales anteriores.
4. Establezca para cada compromiso pactado el porcentaje de cumplimiento, el cual debe estar entre 1% y 100%, y la sumatoria vertical de los mismos debe ser igual a 100%. Esta sumatoria y los avisos o alertas, se encuentran protegidos y  formulados por la CNSC. El número mínimo de compromisos a fijar es de tres (3).
5. Registre el porcentaje de avance durante cada período a evaluar, donde la sumatoria horizontal por cada compromiso debe ser igual o inferior al porcentaje de cumplimiento pactado. Esta sumatoria y los avisos o alertas, se encuentran protegidos y formulados por la CNSC. Tenga en cuenta que estos campos deben ser diligenciados únicamente en las siguientes circunstancias :
a. Evaluación Anual u Ordinaria, compuesta por las Evaluaciones Parciales Semestrales.
b. Evaluación del Período de Prueba.
NOTA: En la evaluación del período de prueba, utilice única y exclusivamente la columna del 1º Semestre, y califique el mismo con base en la totalidad del porcentaje de cumplimiento pactado.
6. Imprima el formato y  firme en los campos blancos establecidos para el Evaluado, Jefe Inmediato y/o el Funcionario de Libre Nombramiento y Remoción en caso de constituirse una Comisión Evaluadora. 
7. En caso de existir renuencia por parte del evaluado en la firma del formulario, y con base en el Par.2º Lit b) Art. 9º Acuerdo 137 de 2010, solicite la firma de un testigo de la misma área en que está ubicado el evaluado y si no lo hubiere a un servidor de una dependencia relacionada o cercana, donde deberá diligenciar el nombre y la fecha del hecho.
8. Para reclamación por inconformidad del evaluado en los compromisos establecidos, registre en los campos en blanco los datos del oficio que soporta dicha reclamación (Número de Radicación y Fecha).
9. Escriba la decisión adoptada en única instancia por la Comisión de Personal, junto con la motivación de la decisión.</t>
  </si>
  <si>
    <t>Hoja 4 - Sistema Tipo de EDL -
COMPROMISOS COMPORTAMENTALES</t>
  </si>
  <si>
    <t>Hoja 5 - Sistema Tipo de EDL -
CONSOLIDACIÓN DE RESULTADOS</t>
  </si>
  <si>
    <r>
      <t xml:space="preserve">El instrumento importará  de manera automática los datos del evaluado y del período a evaluar que fueron consignados en la Información General, en la parte superior, los cuales son inmodificables y se encuentran protegidos por la CNSC.                
En ésta hoja aparecerá la información consolidada de los resultados obtenidos en los períodos evaluados, los niveles de cumplimiento de acuerdo con las escalas establecidas porcentualmente en el Acuerdo 137 de 2010, las cuales están previamente formuladas y fijadas por la CNSC.
Adicionalmente contiene la información del acceso al nivel sobresaliente, junto con los factores  de cumplimiento dados por la CNSC. A continuación se informa la manera de diligenciar el formato.
1. Seleccione con una (X),  la clase de evaluación que va realizar, y en frente de la misma, escoger la situación o causa que la motiva, recuerde que ésta debe ser coherente con el período evaluado y tenga en cuenta que el formato se alimenta automáticamente de los datos diligenciados en Información General y Acuerdo Compromisos Laborales.  
2. Consignar la motivación de la calificación definitiva,  y la fecha de la notificación; así como los campos para registrar los recursos que se interpongan frente a la misma.
Es importante señalar a continuación el funcionamiento del mismo:
</t>
    </r>
    <r>
      <rPr>
        <b/>
        <u/>
        <sz val="12"/>
        <color indexed="8"/>
        <rFont val="Calibri"/>
        <family val="2"/>
      </rPr>
      <t>EVALUACIÓN DEL PERÍODO DE PRUEBA:</t>
    </r>
    <r>
      <rPr>
        <sz val="12"/>
        <color indexed="8"/>
        <rFont val="Calibri"/>
        <family val="2"/>
      </rPr>
      <t xml:space="preserve"> En ésta clase de evaluación, aparecerá el resultado porcentual de la evaluación en el recuadro denominado Evaluación del Primer  Período o del Período de Prueba , registrando exclusivamente la fecha de la evaluación.
En el recuadro Calificación Definitiva, aparecerá el espacio para registrar la fecha de la notificación y automáticamente se visualizará  la escala y el nivel alcanzado por el evaluado.
En el recuadro de Calificación del nivel sobresaliente,  tendrá los criterios descritos en el Parágrafo del Lit. b) del Num. 4.2.2 del Art. 4º del Acuerdo 137 de 2010.
</t>
    </r>
    <r>
      <rPr>
        <b/>
        <u/>
        <sz val="12"/>
        <color indexed="8"/>
        <rFont val="Calibri"/>
        <family val="2"/>
      </rPr>
      <t>EVALUACIÓN ANUAL U ORDINARIA Y PARCIALES SEMESTRALES:</t>
    </r>
    <r>
      <rPr>
        <sz val="12"/>
        <color indexed="8"/>
        <rFont val="Calibri"/>
        <family val="2"/>
      </rPr>
      <t xml:space="preserve"> Para ésta Calificación Definitiva, en el formato Consolidación de resultados, aparecerá el espacio de la fecha de notificación la cual debe ser registrada, la  escala y el nivel alcanzado por el evaluado.
En el recuadro  calificación del nivel sobresaliente, tendrá los criterios descritos en el Parágrafo del Lit. b) del Num. 4.2.2 del Art. 4º del Acuerdo 137 de 2010. Si el evaluado no puede acceder al nivel sobresaliente, el formato automáticamente recibirá el cumplimiento de los factores alcanzados, pero nunca los contabilizará. Por el contrario, si el evaluado puede acceder al nivel sobresaliente, el formato  recibirá el cumplimiento de los factores alcanzados, contabilizando los mismos al finalizar el cuadro donde están consignados los factores para el acceso a éste nivel.
</t>
    </r>
  </si>
  <si>
    <t xml:space="preserve">El formato, tendrá previamente establecidos los datos del evaluado y del período evaluado, los cuales fueron consignados en la de Información General, en la parte superior, los cuales son inmodificables y se encuentran protegidos por la CNSC, al igual que los compromisos laborales fijados y diligenciados en Acuerdo Compromisos Laborales.
Una vez seleccione el compromiso laboral pactado, que se va a ajustar, en la hoja aparecerán las metas, las evidencias, los porcentajes pactados y de avance, ya que el formato trae la información de manera automática. En la parte inferior, hay un campo establecido para explicar las razones para ajustarlo o modificarlo , así como el campo para realizar el ajuste o modificación al compromiso laboral.
</t>
  </si>
  <si>
    <t>El formato, tendrá previamente establecidos los datos del evaluado y del período evaluado, consignados en Información General, en la parte superior, los cuales son inmodificables y se encuentran protegidos por la CNSC, al igual que los compromisos laborales fijados y diligenciados en Acuerdo Compromisos Laborales-, así como  el porcentaje de cumplimiento pactado , las observaciones del evaluador frente a los compromisos, el número de días a evaluar, el cálculo porcentual de cumplimiento de acuerdo a los días efectivamente laborados, y el espacio para diligenciar el alcance en cada compromiso  teniendo como referencia el porcentaje de cumplimiento  alcanzado. 
Adicionalmente, tiene el espacio para informar sobre la comunicación de la realización de la evaluación parcial eventual, ya sea durante el primer semestre o durante el segundo semestre, discriminados en los recuadros inferiores.
En la parte inferior derecha de la hoja,  se encuentra el cuadro  Consolidado Ev. Parciales  para consignar el resultado obtenido en cada una de las evaluaciones parciales eventuales realizadas durante el semestre, o durante el período anual de evaluación.
Tenga en cuenta que por cada evaluación parcial debe diligenciar un formato del Anexo 2, sin embargo el consolidado solamente se diligencia una vez utilizando el formato de la primera evaluación parcial que se realice.
El porcentaje alcanzado de la sumatoria de Evaluaciones Parciales, se visualizará en el formato Consolidación de Resultados, una vez se seleccione en el espacio clase Evaluación, la opción Evaluaciones Parciales y se escoja la situación que la originó, de lo contrario no podrá ver los resultados mencionados.</t>
  </si>
  <si>
    <t>En esta hoja aparecerá un campo para que sea consignada la motivación de la evaluación extraordinaria, así como la fecha de realización y la firma del evaluador.
Adicionalmente, aparecerá la información de los compromisos laborales pactados inicialmente así como el porcentaje de cumplimiento pactado en Acuerdo Compromisos Laborales, las metas y evidencias, así como el porcentaje de avance durante el período a evaluar.
En la parte inferior están dispuestos unos campos para consignar la notificación de la evaluacion y los recursos de que fue susceptible la misma, así como la resolución de los mismos.
El consolidado de esta evaluación deberá dar cuenta de las evaluaciones parciales eventuales realizadas desde el comienzo del período respectivo, y hasta el momento de surtirse la evaluación extraordinaria.</t>
  </si>
  <si>
    <t>Tenga presente que los formatos que conforman el instrumento de evaluación del desempeño se encuentran en una versión de Excel 2007, por lo tanto en el evento que no pueda utilizarlo, deberá instalar el convertidor de Excel para utilizarlo en versiones 1997 - 2003 o anteriores.
Adicionalmente, recuerde siempre utilizar el equipo de cómputo para realizar la evaluación, por cuanto los formatos se encuentran formulados y tienen campos preestablecidos. Esto permitirá agilizar la evaluación del desempeño y evitar los problemas recurrentes en los cálculos.
En caso de encontrar problemas, dudas y/o observaciones con los formatos, infórmelas al Equipo de EDL para orientarlo de la mejor manera posible y buscar la actualización constante del instrumento del Sistema Tipo de Evaluación del Desempeño Laboral.</t>
  </si>
  <si>
    <t>VXCBB SZDB DFS</t>
  </si>
  <si>
    <t>Carmen Isabel Quintero Ortiz</t>
  </si>
  <si>
    <t>Comisaria de Familia</t>
  </si>
  <si>
    <t>Secretaria de Gobierno</t>
  </si>
  <si>
    <t>Juan Carlos Villota Toro</t>
  </si>
  <si>
    <t>Secretario de Gobierno</t>
  </si>
</sst>
</file>

<file path=xl/styles.xml><?xml version="1.0" encoding="utf-8"?>
<styleSheet xmlns="http://schemas.openxmlformats.org/spreadsheetml/2006/main">
  <numFmts count="1">
    <numFmt numFmtId="164" formatCode="0.0%"/>
  </numFmts>
  <fonts count="33">
    <font>
      <sz val="11"/>
      <color theme="1"/>
      <name val="Calibri"/>
      <family val="2"/>
      <scheme val="minor"/>
    </font>
    <font>
      <b/>
      <sz val="8"/>
      <color indexed="8"/>
      <name val="Arial"/>
      <family val="2"/>
    </font>
    <font>
      <b/>
      <sz val="10"/>
      <name val="Arial"/>
      <family val="2"/>
    </font>
    <font>
      <b/>
      <sz val="6"/>
      <name val="Arial"/>
      <family val="2"/>
    </font>
    <font>
      <sz val="12"/>
      <color indexed="8"/>
      <name val="Calibri"/>
      <family val="2"/>
    </font>
    <font>
      <b/>
      <u/>
      <sz val="12"/>
      <color indexed="8"/>
      <name val="Calibri"/>
      <family val="2"/>
    </font>
    <font>
      <sz val="9"/>
      <name val="Arial"/>
      <family val="2"/>
    </font>
    <font>
      <sz val="11"/>
      <color rgb="FFFF0000"/>
      <name val="Calibri"/>
      <family val="2"/>
      <scheme val="minor"/>
    </font>
    <font>
      <b/>
      <sz val="10"/>
      <color theme="1"/>
      <name val="Arial"/>
      <family val="2"/>
    </font>
    <font>
      <sz val="10"/>
      <color theme="1"/>
      <name val="Arial"/>
      <family val="2"/>
    </font>
    <font>
      <b/>
      <i/>
      <sz val="6"/>
      <color theme="1"/>
      <name val="Arial"/>
      <family val="2"/>
    </font>
    <font>
      <b/>
      <sz val="9"/>
      <color theme="1"/>
      <name val="Arial"/>
      <family val="2"/>
    </font>
    <font>
      <sz val="10"/>
      <color rgb="FFFF0000"/>
      <name val="Arial"/>
      <family val="2"/>
    </font>
    <font>
      <b/>
      <i/>
      <sz val="10"/>
      <color theme="1"/>
      <name val="Arial"/>
      <family val="2"/>
    </font>
    <font>
      <sz val="8"/>
      <color theme="1"/>
      <name val="Calibri"/>
      <family val="2"/>
      <scheme val="minor"/>
    </font>
    <font>
      <b/>
      <sz val="16"/>
      <color theme="1"/>
      <name val="Arial"/>
      <family val="2"/>
    </font>
    <font>
      <sz val="8"/>
      <color theme="1"/>
      <name val="Arial"/>
      <family val="2"/>
    </font>
    <font>
      <sz val="4"/>
      <color theme="1"/>
      <name val="Arial"/>
      <family val="2"/>
    </font>
    <font>
      <b/>
      <sz val="16"/>
      <color rgb="FFFF0000"/>
      <name val="Arial"/>
      <family val="2"/>
    </font>
    <font>
      <b/>
      <i/>
      <sz val="8"/>
      <color theme="1"/>
      <name val="Arial"/>
      <family val="2"/>
    </font>
    <font>
      <sz val="12"/>
      <color theme="1"/>
      <name val="Calibri"/>
      <family val="2"/>
      <scheme val="minor"/>
    </font>
    <font>
      <b/>
      <sz val="12"/>
      <color theme="1"/>
      <name val="Calibri"/>
      <family val="2"/>
      <scheme val="minor"/>
    </font>
    <font>
      <b/>
      <sz val="14"/>
      <color theme="1"/>
      <name val="Calibri"/>
      <family val="2"/>
      <scheme val="minor"/>
    </font>
    <font>
      <b/>
      <sz val="12"/>
      <color theme="1"/>
      <name val="Arial"/>
      <family val="2"/>
    </font>
    <font>
      <b/>
      <sz val="8"/>
      <color theme="1"/>
      <name val="Arial"/>
      <family val="2"/>
    </font>
    <font>
      <i/>
      <sz val="8"/>
      <color theme="1"/>
      <name val="Arial"/>
      <family val="2"/>
    </font>
    <font>
      <b/>
      <sz val="6"/>
      <color theme="1"/>
      <name val="Arial"/>
      <family val="2"/>
    </font>
    <font>
      <b/>
      <sz val="14"/>
      <color theme="1"/>
      <name val="Arial"/>
      <family val="2"/>
    </font>
    <font>
      <b/>
      <sz val="11"/>
      <color theme="1"/>
      <name val="Arial"/>
      <family val="2"/>
    </font>
    <font>
      <b/>
      <sz val="5"/>
      <color theme="1"/>
      <name val="Arial"/>
      <family val="2"/>
    </font>
    <font>
      <b/>
      <sz val="10"/>
      <color rgb="FFFF0000"/>
      <name val="Arial"/>
      <family val="2"/>
    </font>
    <font>
      <b/>
      <i/>
      <sz val="8"/>
      <color theme="1"/>
      <name val="Calibri"/>
      <family val="2"/>
      <scheme val="minor"/>
    </font>
    <font>
      <sz val="6"/>
      <color theme="1"/>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1"/>
        <bgColor indexed="64"/>
      </patternFill>
    </fill>
    <fill>
      <gradientFill degree="90">
        <stop position="0">
          <color theme="0"/>
        </stop>
        <stop position="1">
          <color theme="5" tint="0.59999389629810485"/>
        </stop>
      </gradientFill>
    </fill>
    <fill>
      <gradientFill type="path" left="0.5" right="0.5" top="0.5" bottom="0.5">
        <stop position="0">
          <color theme="0"/>
        </stop>
        <stop position="1">
          <color theme="7" tint="0.40000610370189521"/>
        </stop>
      </gradientFill>
    </fill>
    <fill>
      <gradientFill degree="45">
        <stop position="0">
          <color theme="0"/>
        </stop>
        <stop position="1">
          <color rgb="FFFFC000"/>
        </stop>
      </gradientFill>
    </fill>
    <fill>
      <patternFill patternType="solid">
        <fgColor theme="6" tint="0.59999389629810485"/>
        <bgColor indexed="64"/>
      </patternFill>
    </fill>
    <fill>
      <patternFill patternType="solid">
        <fgColor theme="5" tint="0.59999389629810485"/>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942">
    <xf numFmtId="0" fontId="0" fillId="0" borderId="0" xfId="0"/>
    <xf numFmtId="0" fontId="8" fillId="2" borderId="1" xfId="0" applyFont="1" applyFill="1" applyBorder="1" applyAlignment="1" applyProtection="1">
      <alignment horizontal="center"/>
    </xf>
    <xf numFmtId="0" fontId="8" fillId="2" borderId="1" xfId="0" applyFont="1" applyFill="1" applyBorder="1" applyAlignment="1" applyProtection="1">
      <alignment horizontal="center" vertical="center" wrapText="1"/>
    </xf>
    <xf numFmtId="0" fontId="9" fillId="3" borderId="0" xfId="0" applyFont="1" applyFill="1" applyProtection="1"/>
    <xf numFmtId="0" fontId="0" fillId="0" borderId="0" xfId="0" applyFill="1"/>
    <xf numFmtId="0" fontId="9" fillId="0" borderId="0" xfId="0" applyFont="1" applyFill="1" applyProtection="1"/>
    <xf numFmtId="0" fontId="0" fillId="3" borderId="0" xfId="0" applyFill="1"/>
    <xf numFmtId="0" fontId="8" fillId="3" borderId="1" xfId="0" applyFont="1" applyFill="1" applyBorder="1" applyAlignment="1" applyProtection="1">
      <alignment horizontal="center"/>
    </xf>
    <xf numFmtId="0" fontId="8" fillId="2" borderId="2" xfId="0" applyFont="1" applyFill="1" applyBorder="1" applyAlignment="1" applyProtection="1">
      <alignment horizontal="center"/>
    </xf>
    <xf numFmtId="0" fontId="8" fillId="2" borderId="3" xfId="0" applyFont="1" applyFill="1" applyBorder="1" applyAlignment="1" applyProtection="1">
      <alignment horizontal="center"/>
    </xf>
    <xf numFmtId="0" fontId="0" fillId="3" borderId="0" xfId="0" applyFill="1" applyBorder="1"/>
    <xf numFmtId="0" fontId="9" fillId="0" borderId="0" xfId="0" applyFont="1" applyFill="1" applyBorder="1" applyAlignment="1" applyProtection="1"/>
    <xf numFmtId="0" fontId="8" fillId="3" borderId="1" xfId="0" applyFont="1" applyFill="1" applyBorder="1" applyAlignment="1" applyProtection="1">
      <alignment horizontal="center"/>
      <protection locked="0"/>
    </xf>
    <xf numFmtId="0" fontId="10" fillId="3" borderId="0" xfId="0" applyFont="1" applyFill="1" applyAlignment="1" applyProtection="1"/>
    <xf numFmtId="0" fontId="10" fillId="3" borderId="0" xfId="0" applyFont="1" applyFill="1" applyAlignment="1" applyProtection="1">
      <alignment horizontal="center"/>
    </xf>
    <xf numFmtId="0" fontId="9" fillId="3" borderId="0" xfId="0" applyFont="1" applyFill="1" applyAlignment="1"/>
    <xf numFmtId="0" fontId="9" fillId="3" borderId="0" xfId="0" applyFont="1" applyFill="1"/>
    <xf numFmtId="0" fontId="9" fillId="3" borderId="4" xfId="0" applyFont="1" applyFill="1" applyBorder="1"/>
    <xf numFmtId="0" fontId="9" fillId="3" borderId="0" xfId="0" applyFont="1" applyFill="1" applyBorder="1"/>
    <xf numFmtId="0" fontId="9" fillId="3" borderId="1" xfId="0" applyFont="1" applyFill="1" applyBorder="1" applyProtection="1">
      <protection locked="0"/>
    </xf>
    <xf numFmtId="0" fontId="9" fillId="3" borderId="5" xfId="0" applyFont="1" applyFill="1" applyBorder="1"/>
    <xf numFmtId="0" fontId="2" fillId="3" borderId="1" xfId="0" applyFont="1" applyFill="1" applyBorder="1" applyAlignment="1" applyProtection="1">
      <alignment horizontal="center" vertical="center"/>
      <protection locked="0"/>
    </xf>
    <xf numFmtId="0" fontId="10" fillId="3" borderId="0" xfId="0" applyFont="1" applyFill="1" applyAlignment="1"/>
    <xf numFmtId="0" fontId="8" fillId="2" borderId="1" xfId="0" applyFont="1" applyFill="1" applyBorder="1" applyAlignment="1">
      <alignment horizontal="center"/>
    </xf>
    <xf numFmtId="0" fontId="8" fillId="3" borderId="1" xfId="0" applyFont="1" applyFill="1" applyBorder="1" applyAlignment="1">
      <alignment horizontal="center"/>
    </xf>
    <xf numFmtId="0" fontId="9" fillId="3" borderId="0" xfId="0" applyFont="1" applyFill="1" applyAlignment="1" applyProtection="1"/>
    <xf numFmtId="0" fontId="11" fillId="3" borderId="0" xfId="0" applyFont="1" applyFill="1" applyBorder="1" applyAlignment="1" applyProtection="1">
      <alignment horizontal="center" vertical="center" wrapText="1"/>
    </xf>
    <xf numFmtId="0" fontId="9" fillId="3" borderId="0" xfId="0" applyFont="1" applyFill="1" applyBorder="1" applyAlignment="1" applyProtection="1">
      <alignment horizontal="center"/>
    </xf>
    <xf numFmtId="0" fontId="0" fillId="0" borderId="0" xfId="0" applyProtection="1"/>
    <xf numFmtId="0" fontId="8" fillId="2" borderId="1" xfId="0" applyFont="1" applyFill="1" applyBorder="1" applyAlignment="1">
      <alignment horizontal="center" vertical="center" wrapText="1"/>
    </xf>
    <xf numFmtId="0" fontId="9" fillId="3" borderId="6" xfId="0" applyFont="1" applyFill="1" applyBorder="1" applyAlignment="1"/>
    <xf numFmtId="0" fontId="9" fillId="3" borderId="6" xfId="0" applyFont="1" applyFill="1" applyBorder="1"/>
    <xf numFmtId="0" fontId="12" fillId="3" borderId="0" xfId="0" applyFont="1" applyFill="1"/>
    <xf numFmtId="0" fontId="7" fillId="3" borderId="0" xfId="0" applyFont="1" applyFill="1"/>
    <xf numFmtId="0" fontId="12" fillId="3" borderId="0" xfId="0" applyFont="1" applyFill="1" applyAlignment="1"/>
    <xf numFmtId="0" fontId="9" fillId="3" borderId="1" xfId="0" applyFont="1" applyFill="1" applyBorder="1" applyAlignment="1" applyProtection="1">
      <alignment horizontal="center"/>
      <protection locked="0"/>
    </xf>
    <xf numFmtId="0" fontId="0" fillId="4" borderId="0" xfId="0" applyFill="1"/>
    <xf numFmtId="0" fontId="0" fillId="3" borderId="0" xfId="0" applyFill="1" applyProtection="1"/>
    <xf numFmtId="0" fontId="9" fillId="3" borderId="0" xfId="0" applyFont="1" applyFill="1" applyBorder="1" applyProtection="1"/>
    <xf numFmtId="0" fontId="9" fillId="3" borderId="4" xfId="0" applyFont="1" applyFill="1" applyBorder="1" applyProtection="1"/>
    <xf numFmtId="0" fontId="9" fillId="3" borderId="7" xfId="0" applyFont="1" applyFill="1" applyBorder="1" applyProtection="1"/>
    <xf numFmtId="0" fontId="9" fillId="3" borderId="8" xfId="0" applyFont="1" applyFill="1" applyBorder="1" applyAlignment="1" applyProtection="1"/>
    <xf numFmtId="0" fontId="9" fillId="3" borderId="0" xfId="0" applyFont="1" applyFill="1" applyBorder="1" applyAlignment="1" applyProtection="1"/>
    <xf numFmtId="0" fontId="0" fillId="3" borderId="9" xfId="0" applyFill="1" applyBorder="1" applyProtection="1"/>
    <xf numFmtId="0" fontId="8" fillId="2" borderId="1"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0" xfId="0" applyFont="1" applyFill="1" applyBorder="1" applyAlignment="1" applyProtection="1">
      <alignment horizontal="center" vertical="center"/>
    </xf>
    <xf numFmtId="0" fontId="9" fillId="3" borderId="9" xfId="0" applyFont="1" applyFill="1" applyBorder="1" applyProtection="1"/>
    <xf numFmtId="0" fontId="9" fillId="3" borderId="10" xfId="0" applyFont="1" applyFill="1" applyBorder="1" applyProtection="1"/>
    <xf numFmtId="0" fontId="9" fillId="3" borderId="11" xfId="0" applyFont="1" applyFill="1" applyBorder="1" applyProtection="1"/>
    <xf numFmtId="0" fontId="9" fillId="3" borderId="5" xfId="0" applyFont="1" applyFill="1" applyBorder="1" applyProtection="1"/>
    <xf numFmtId="0" fontId="9" fillId="3" borderId="12" xfId="0" applyFont="1" applyFill="1" applyBorder="1" applyProtection="1"/>
    <xf numFmtId="0" fontId="14" fillId="3" borderId="0" xfId="0" applyFont="1" applyFill="1" applyAlignment="1">
      <alignment vertical="top" wrapText="1"/>
    </xf>
    <xf numFmtId="0" fontId="0" fillId="3" borderId="0" xfId="0" applyFill="1" applyAlignment="1"/>
    <xf numFmtId="0" fontId="11" fillId="2" borderId="13" xfId="0"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8" fillId="3" borderId="10" xfId="0" applyFont="1" applyFill="1" applyBorder="1" applyAlignment="1" applyProtection="1">
      <alignment horizontal="center"/>
    </xf>
    <xf numFmtId="0" fontId="8" fillId="3" borderId="4" xfId="0" applyFont="1" applyFill="1" applyBorder="1" applyAlignment="1" applyProtection="1">
      <alignment horizontal="center"/>
    </xf>
    <xf numFmtId="0" fontId="8" fillId="3" borderId="7" xfId="0" applyFont="1" applyFill="1" applyBorder="1" applyAlignment="1" applyProtection="1">
      <alignment horizontal="center"/>
    </xf>
    <xf numFmtId="0" fontId="11" fillId="2" borderId="13" xfId="0" applyFont="1" applyFill="1" applyBorder="1" applyAlignment="1" applyProtection="1">
      <alignment horizontal="center" vertical="center"/>
    </xf>
    <xf numFmtId="0" fontId="9" fillId="3" borderId="12" xfId="0" applyFont="1" applyFill="1" applyBorder="1" applyAlignment="1" applyProtection="1">
      <alignment horizontal="center"/>
    </xf>
    <xf numFmtId="0" fontId="8" fillId="3" borderId="13" xfId="0" applyFont="1" applyFill="1" applyBorder="1" applyAlignment="1" applyProtection="1">
      <alignment horizontal="center" vertical="center"/>
      <protection locked="0"/>
    </xf>
    <xf numFmtId="0" fontId="9" fillId="3" borderId="5" xfId="0" applyFont="1" applyFill="1" applyBorder="1" applyAlignment="1" applyProtection="1">
      <alignment horizontal="center"/>
    </xf>
    <xf numFmtId="0" fontId="16" fillId="3" borderId="0" xfId="0" applyFont="1" applyFill="1" applyBorder="1" applyAlignment="1" applyProtection="1">
      <alignment horizontal="center"/>
    </xf>
    <xf numFmtId="0" fontId="8" fillId="3" borderId="0" xfId="0" applyFont="1" applyFill="1" applyBorder="1" applyAlignment="1" applyProtection="1">
      <alignment horizontal="center"/>
    </xf>
    <xf numFmtId="0" fontId="15" fillId="3" borderId="0" xfId="0" applyFont="1" applyFill="1" applyBorder="1" applyAlignment="1" applyProtection="1">
      <alignment vertical="center"/>
    </xf>
    <xf numFmtId="0" fontId="17" fillId="3" borderId="0" xfId="0" applyFont="1" applyFill="1" applyProtection="1"/>
    <xf numFmtId="0" fontId="8" fillId="0" borderId="14" xfId="0" applyFont="1" applyBorder="1" applyAlignment="1" applyProtection="1">
      <alignment vertical="top" wrapText="1"/>
    </xf>
    <xf numFmtId="0" fontId="8" fillId="0" borderId="15" xfId="0" applyFont="1" applyBorder="1" applyAlignment="1" applyProtection="1">
      <alignment vertical="top" wrapText="1"/>
    </xf>
    <xf numFmtId="0" fontId="8" fillId="0" borderId="16" xfId="0" applyFont="1" applyBorder="1" applyAlignment="1" applyProtection="1">
      <alignment vertical="top" wrapText="1"/>
    </xf>
    <xf numFmtId="0" fontId="9" fillId="0" borderId="14" xfId="0" applyFont="1" applyBorder="1" applyAlignment="1" applyProtection="1">
      <alignment vertical="top" wrapText="1"/>
    </xf>
    <xf numFmtId="0" fontId="9" fillId="0" borderId="15" xfId="0" applyFont="1" applyBorder="1" applyAlignment="1" applyProtection="1">
      <alignment vertical="top" wrapText="1"/>
    </xf>
    <xf numFmtId="0" fontId="9" fillId="0" borderId="16" xfId="0" applyFont="1" applyBorder="1" applyAlignment="1" applyProtection="1">
      <alignment vertical="top" wrapText="1"/>
    </xf>
    <xf numFmtId="0" fontId="0" fillId="0" borderId="0" xfId="0" applyFill="1" applyProtection="1"/>
    <xf numFmtId="0" fontId="8" fillId="3" borderId="0" xfId="0" applyFont="1" applyFill="1" applyBorder="1" applyAlignment="1" applyProtection="1">
      <alignment horizontal="center" vertical="center"/>
    </xf>
    <xf numFmtId="0" fontId="9" fillId="3" borderId="8" xfId="0" applyFont="1" applyFill="1" applyBorder="1" applyProtection="1"/>
    <xf numFmtId="0" fontId="8" fillId="3" borderId="9" xfId="0" applyFont="1" applyFill="1" applyBorder="1" applyAlignment="1" applyProtection="1">
      <alignment horizontal="center"/>
    </xf>
    <xf numFmtId="0" fontId="2" fillId="2" borderId="3" xfId="0" applyFont="1" applyFill="1" applyBorder="1" applyAlignment="1" applyProtection="1">
      <alignment horizontal="center" vertical="center"/>
    </xf>
    <xf numFmtId="0" fontId="8" fillId="3" borderId="10" xfId="0" applyFont="1" applyFill="1" applyBorder="1" applyAlignment="1" applyProtection="1">
      <alignment horizontal="center"/>
    </xf>
    <xf numFmtId="0" fontId="8" fillId="3" borderId="4" xfId="0" applyFont="1" applyFill="1" applyBorder="1" applyAlignment="1" applyProtection="1">
      <alignment horizontal="center"/>
    </xf>
    <xf numFmtId="0" fontId="8" fillId="3" borderId="7" xfId="0" applyFont="1" applyFill="1" applyBorder="1" applyAlignment="1" applyProtection="1">
      <alignment horizontal="center"/>
    </xf>
    <xf numFmtId="0" fontId="11" fillId="2" borderId="17"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protection locked="0"/>
    </xf>
    <xf numFmtId="0" fontId="0" fillId="0" borderId="0" xfId="0"/>
    <xf numFmtId="164" fontId="18" fillId="3" borderId="3" xfId="0" applyNumberFormat="1" applyFont="1" applyFill="1" applyBorder="1" applyAlignment="1" applyProtection="1">
      <alignment horizontal="center" vertical="center"/>
    </xf>
    <xf numFmtId="0" fontId="8" fillId="3" borderId="0" xfId="0" applyFont="1" applyFill="1" applyBorder="1" applyAlignment="1" applyProtection="1">
      <alignment horizontal="center"/>
      <protection locked="0"/>
    </xf>
    <xf numFmtId="164" fontId="11" fillId="2" borderId="17" xfId="0" applyNumberFormat="1" applyFont="1" applyFill="1" applyBorder="1" applyAlignment="1" applyProtection="1">
      <alignment horizontal="center" vertical="center" wrapText="1"/>
    </xf>
    <xf numFmtId="0" fontId="9" fillId="2" borderId="11" xfId="0" applyFont="1" applyFill="1" applyBorder="1" applyAlignment="1" applyProtection="1">
      <alignment horizontal="center"/>
    </xf>
    <xf numFmtId="0" fontId="9" fillId="2" borderId="3" xfId="0" applyFont="1" applyFill="1" applyBorder="1" applyAlignment="1" applyProtection="1">
      <alignment horizontal="center"/>
    </xf>
    <xf numFmtId="164" fontId="9" fillId="3" borderId="1" xfId="0" applyNumberFormat="1" applyFont="1" applyFill="1" applyBorder="1" applyAlignment="1" applyProtection="1">
      <alignment horizontal="center"/>
      <protection locked="0"/>
    </xf>
    <xf numFmtId="0" fontId="9" fillId="3" borderId="13" xfId="0" applyFont="1" applyFill="1" applyBorder="1" applyAlignment="1" applyProtection="1">
      <alignment horizontal="center"/>
      <protection locked="0"/>
    </xf>
    <xf numFmtId="0" fontId="9" fillId="3" borderId="5" xfId="0" applyFont="1" applyFill="1" applyBorder="1" applyAlignment="1" applyProtection="1">
      <alignment horizontal="center"/>
    </xf>
    <xf numFmtId="0" fontId="9" fillId="3" borderId="12" xfId="0" applyFont="1" applyFill="1" applyBorder="1" applyAlignment="1" applyProtection="1">
      <alignment horizontal="center"/>
    </xf>
    <xf numFmtId="0" fontId="19" fillId="3" borderId="0" xfId="0" applyFont="1" applyFill="1" applyAlignment="1" applyProtection="1">
      <alignment horizontal="center"/>
    </xf>
    <xf numFmtId="0" fontId="13" fillId="3" borderId="0" xfId="0" applyFont="1" applyFill="1" applyBorder="1" applyAlignment="1" applyProtection="1">
      <alignment horizontal="left"/>
    </xf>
    <xf numFmtId="0" fontId="0" fillId="0" borderId="0" xfId="0"/>
    <xf numFmtId="0" fontId="8" fillId="2" borderId="2" xfId="0" applyFont="1" applyFill="1" applyBorder="1" applyAlignment="1">
      <alignment horizontal="center"/>
    </xf>
    <xf numFmtId="0" fontId="9" fillId="3" borderId="0" xfId="0" applyFont="1" applyFill="1" applyBorder="1" applyAlignment="1">
      <alignment horizontal="center" vertical="center" wrapText="1"/>
    </xf>
    <xf numFmtId="0" fontId="16" fillId="3" borderId="4" xfId="0" applyFont="1" applyFill="1" applyBorder="1" applyAlignment="1">
      <alignment vertical="center" wrapText="1"/>
    </xf>
    <xf numFmtId="0" fontId="16" fillId="3" borderId="0" xfId="0" applyFont="1" applyFill="1" applyBorder="1" applyAlignment="1">
      <alignment vertical="center" wrapText="1"/>
    </xf>
    <xf numFmtId="0" fontId="16" fillId="3" borderId="5" xfId="0" applyFont="1" applyFill="1" applyBorder="1" applyAlignment="1">
      <alignment vertical="center" wrapText="1"/>
    </xf>
    <xf numFmtId="0" fontId="16" fillId="3" borderId="6" xfId="0" applyFont="1" applyFill="1" applyBorder="1" applyAlignment="1">
      <alignment vertical="center" wrapText="1"/>
    </xf>
    <xf numFmtId="0" fontId="16" fillId="3" borderId="7" xfId="0" applyFont="1" applyFill="1" applyBorder="1" applyAlignment="1">
      <alignment vertical="center" wrapText="1"/>
    </xf>
    <xf numFmtId="0" fontId="16" fillId="3" borderId="9" xfId="0" applyFont="1" applyFill="1" applyBorder="1" applyAlignment="1">
      <alignment vertical="center" wrapText="1"/>
    </xf>
    <xf numFmtId="0" fontId="16" fillId="3" borderId="12" xfId="0" applyFont="1" applyFill="1" applyBorder="1" applyAlignment="1">
      <alignment vertical="center" wrapText="1"/>
    </xf>
    <xf numFmtId="0" fontId="16" fillId="3" borderId="18" xfId="0" applyFont="1" applyFill="1" applyBorder="1" applyAlignment="1">
      <alignment vertical="center" wrapText="1"/>
    </xf>
    <xf numFmtId="0" fontId="0" fillId="3" borderId="4" xfId="0" applyFill="1" applyBorder="1"/>
    <xf numFmtId="0" fontId="0" fillId="3" borderId="7" xfId="0" applyFill="1" applyBorder="1"/>
    <xf numFmtId="0" fontId="0" fillId="3" borderId="9" xfId="0" applyFill="1" applyBorder="1"/>
    <xf numFmtId="0" fontId="0" fillId="3" borderId="5" xfId="0" applyFill="1" applyBorder="1"/>
    <xf numFmtId="0" fontId="0" fillId="3" borderId="12" xfId="0" applyFill="1" applyBorder="1"/>
    <xf numFmtId="0" fontId="0" fillId="3" borderId="6" xfId="0" applyFill="1" applyBorder="1"/>
    <xf numFmtId="0" fontId="0" fillId="3" borderId="18" xfId="0" applyFill="1" applyBorder="1"/>
    <xf numFmtId="0" fontId="9" fillId="3" borderId="8" xfId="0" applyFont="1" applyFill="1" applyBorder="1" applyAlignment="1">
      <alignment horizontal="left" vertical="center" wrapText="1"/>
    </xf>
    <xf numFmtId="0" fontId="9" fillId="3" borderId="0" xfId="0" applyFont="1" applyFill="1" applyBorder="1" applyAlignment="1">
      <alignment horizontal="left" vertical="center" wrapText="1"/>
    </xf>
    <xf numFmtId="0" fontId="15" fillId="3" borderId="0" xfId="0" applyFont="1" applyFill="1" applyBorder="1" applyAlignment="1" applyProtection="1">
      <alignment horizontal="center" vertical="center"/>
    </xf>
    <xf numFmtId="0" fontId="13" fillId="3" borderId="0" xfId="0" applyFont="1" applyFill="1" applyBorder="1" applyAlignment="1" applyProtection="1">
      <alignment horizontal="center" vertical="center" wrapText="1"/>
    </xf>
    <xf numFmtId="0" fontId="9" fillId="3" borderId="0" xfId="0" applyFont="1" applyFill="1" applyBorder="1" applyProtection="1">
      <protection locked="0"/>
    </xf>
    <xf numFmtId="0" fontId="9" fillId="3" borderId="9" xfId="0" applyFont="1" applyFill="1" applyBorder="1" applyProtection="1">
      <protection locked="0"/>
    </xf>
    <xf numFmtId="0" fontId="8" fillId="3" borderId="4" xfId="0" applyFont="1" applyFill="1" applyBorder="1" applyAlignment="1" applyProtection="1">
      <alignment vertical="center"/>
      <protection locked="0"/>
    </xf>
    <xf numFmtId="0" fontId="8" fillId="3" borderId="7"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3" borderId="12" xfId="0" applyFont="1" applyFill="1" applyBorder="1" applyAlignment="1" applyProtection="1">
      <alignment vertical="center"/>
      <protection locked="0"/>
    </xf>
    <xf numFmtId="0" fontId="8" fillId="3" borderId="4" xfId="0" applyFont="1" applyFill="1" applyBorder="1" applyAlignment="1" applyProtection="1">
      <alignment vertical="center"/>
    </xf>
    <xf numFmtId="0" fontId="8" fillId="3" borderId="7" xfId="0" applyFont="1" applyFill="1" applyBorder="1" applyAlignment="1" applyProtection="1">
      <alignment vertical="center"/>
    </xf>
    <xf numFmtId="0" fontId="8" fillId="3" borderId="5" xfId="0" applyFont="1" applyFill="1" applyBorder="1" applyAlignment="1" applyProtection="1">
      <alignment vertical="center"/>
    </xf>
    <xf numFmtId="0" fontId="8" fillId="3" borderId="12" xfId="0" applyFont="1" applyFill="1" applyBorder="1" applyAlignment="1" applyProtection="1">
      <alignment vertical="center"/>
    </xf>
    <xf numFmtId="164" fontId="15" fillId="3" borderId="0" xfId="0" applyNumberFormat="1" applyFont="1" applyFill="1" applyBorder="1" applyAlignment="1" applyProtection="1">
      <alignment horizontal="center" vertical="center" wrapText="1"/>
    </xf>
    <xf numFmtId="0" fontId="0" fillId="0" borderId="0" xfId="0"/>
    <xf numFmtId="0" fontId="20" fillId="3" borderId="10" xfId="0" applyFont="1" applyFill="1" applyBorder="1" applyAlignment="1">
      <alignment horizontal="justify" vertical="center" wrapText="1"/>
    </xf>
    <xf numFmtId="0" fontId="20" fillId="3" borderId="4" xfId="0" applyFont="1" applyFill="1" applyBorder="1" applyAlignment="1">
      <alignment horizontal="justify" vertical="center" wrapText="1"/>
    </xf>
    <xf numFmtId="0" fontId="20" fillId="3" borderId="7" xfId="0" applyFont="1" applyFill="1" applyBorder="1" applyAlignment="1">
      <alignment horizontal="justify" vertical="center" wrapText="1"/>
    </xf>
    <xf numFmtId="0" fontId="20" fillId="3" borderId="8" xfId="0" applyFont="1" applyFill="1" applyBorder="1" applyAlignment="1">
      <alignment horizontal="justify" vertical="center" wrapText="1"/>
    </xf>
    <xf numFmtId="0" fontId="20" fillId="3" borderId="0" xfId="0" applyFont="1" applyFill="1" applyBorder="1" applyAlignment="1">
      <alignment horizontal="justify" vertical="center" wrapText="1"/>
    </xf>
    <xf numFmtId="0" fontId="20" fillId="3" borderId="9" xfId="0" applyFont="1" applyFill="1" applyBorder="1" applyAlignment="1">
      <alignment horizontal="justify" vertical="center" wrapText="1"/>
    </xf>
    <xf numFmtId="0" fontId="21" fillId="5" borderId="10" xfId="0" applyFont="1" applyFill="1" applyBorder="1" applyAlignment="1">
      <alignment horizontal="center" wrapText="1"/>
    </xf>
    <xf numFmtId="0" fontId="21" fillId="5" borderId="4" xfId="0" applyFont="1" applyFill="1" applyBorder="1" applyAlignment="1">
      <alignment horizontal="center" wrapText="1"/>
    </xf>
    <xf numFmtId="0" fontId="21" fillId="5" borderId="7" xfId="0" applyFont="1" applyFill="1" applyBorder="1" applyAlignment="1">
      <alignment horizontal="center" wrapText="1"/>
    </xf>
    <xf numFmtId="0" fontId="21" fillId="5" borderId="11" xfId="0" applyFont="1" applyFill="1" applyBorder="1" applyAlignment="1">
      <alignment horizontal="center" wrapText="1"/>
    </xf>
    <xf numFmtId="0" fontId="21" fillId="5" borderId="5" xfId="0" applyFont="1" applyFill="1" applyBorder="1" applyAlignment="1">
      <alignment horizontal="center" wrapText="1"/>
    </xf>
    <xf numFmtId="0" fontId="21" fillId="5" borderId="12" xfId="0" applyFont="1" applyFill="1" applyBorder="1" applyAlignment="1">
      <alignment horizontal="center" wrapText="1"/>
    </xf>
    <xf numFmtId="0" fontId="21" fillId="6" borderId="10" xfId="0" applyFont="1" applyFill="1" applyBorder="1" applyAlignment="1">
      <alignment horizontal="center" vertical="center" wrapText="1"/>
    </xf>
    <xf numFmtId="0" fontId="21" fillId="6" borderId="4" xfId="0" applyFont="1" applyFill="1" applyBorder="1" applyAlignment="1">
      <alignment horizontal="center" vertical="center" wrapText="1"/>
    </xf>
    <xf numFmtId="0" fontId="21" fillId="6" borderId="7"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5" xfId="0" applyFont="1" applyFill="1" applyBorder="1" applyAlignment="1">
      <alignment horizontal="center" vertical="center" wrapText="1"/>
    </xf>
    <xf numFmtId="0" fontId="21" fillId="6" borderId="12" xfId="0" applyFont="1" applyFill="1" applyBorder="1" applyAlignment="1">
      <alignment horizontal="center" vertical="center" wrapText="1"/>
    </xf>
    <xf numFmtId="0" fontId="20" fillId="3" borderId="11" xfId="0" applyFont="1" applyFill="1" applyBorder="1" applyAlignment="1">
      <alignment horizontal="justify" vertical="center" wrapText="1"/>
    </xf>
    <xf numFmtId="0" fontId="20" fillId="3" borderId="5" xfId="0" applyFont="1" applyFill="1" applyBorder="1" applyAlignment="1">
      <alignment horizontal="justify" vertical="center" wrapText="1"/>
    </xf>
    <xf numFmtId="0" fontId="20" fillId="3" borderId="12" xfId="0" applyFont="1" applyFill="1" applyBorder="1" applyAlignment="1">
      <alignment horizontal="justify" vertical="center" wrapText="1"/>
    </xf>
    <xf numFmtId="0" fontId="20" fillId="0" borderId="10" xfId="0" applyFont="1" applyBorder="1" applyAlignment="1">
      <alignment horizontal="justify" vertical="center" wrapText="1"/>
    </xf>
    <xf numFmtId="0" fontId="20" fillId="0" borderId="4" xfId="0" applyFont="1" applyBorder="1" applyAlignment="1">
      <alignment horizontal="justify" vertical="center" wrapText="1"/>
    </xf>
    <xf numFmtId="0" fontId="20" fillId="0" borderId="7" xfId="0" applyFont="1" applyBorder="1" applyAlignment="1">
      <alignment horizontal="justify" vertical="center" wrapText="1"/>
    </xf>
    <xf numFmtId="0" fontId="20" fillId="0" borderId="8"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9" xfId="0" applyFont="1" applyBorder="1" applyAlignment="1">
      <alignment horizontal="justify" vertical="center" wrapText="1"/>
    </xf>
    <xf numFmtId="0" fontId="20" fillId="3" borderId="10" xfId="0" applyFont="1" applyFill="1" applyBorder="1" applyAlignment="1">
      <alignment vertical="center" wrapText="1"/>
    </xf>
    <xf numFmtId="0" fontId="20" fillId="3" borderId="4" xfId="0" applyFont="1" applyFill="1" applyBorder="1" applyAlignment="1">
      <alignment vertical="center" wrapText="1"/>
    </xf>
    <xf numFmtId="0" fontId="20" fillId="3" borderId="7" xfId="0" applyFont="1" applyFill="1" applyBorder="1" applyAlignment="1">
      <alignment vertical="center" wrapText="1"/>
    </xf>
    <xf numFmtId="0" fontId="20" fillId="3" borderId="8" xfId="0" applyFont="1" applyFill="1" applyBorder="1" applyAlignment="1">
      <alignment vertical="center" wrapText="1"/>
    </xf>
    <xf numFmtId="0" fontId="20" fillId="3" borderId="0" xfId="0" applyFont="1" applyFill="1" applyBorder="1" applyAlignment="1">
      <alignment vertical="center" wrapText="1"/>
    </xf>
    <xf numFmtId="0" fontId="20" fillId="3" borderId="9" xfId="0" applyFont="1" applyFill="1" applyBorder="1" applyAlignment="1">
      <alignment vertical="center" wrapText="1"/>
    </xf>
    <xf numFmtId="0" fontId="20" fillId="3" borderId="11" xfId="0" applyFont="1" applyFill="1" applyBorder="1" applyAlignment="1">
      <alignment vertical="center" wrapText="1"/>
    </xf>
    <xf numFmtId="0" fontId="20" fillId="3" borderId="5" xfId="0" applyFont="1" applyFill="1" applyBorder="1" applyAlignment="1">
      <alignment vertical="center" wrapText="1"/>
    </xf>
    <xf numFmtId="0" fontId="20" fillId="3" borderId="12" xfId="0" applyFont="1" applyFill="1" applyBorder="1" applyAlignment="1">
      <alignment vertical="center" wrapText="1"/>
    </xf>
    <xf numFmtId="0" fontId="21" fillId="5" borderId="10" xfId="0" applyFont="1" applyFill="1" applyBorder="1" applyAlignment="1">
      <alignment horizontal="center" vertical="center" wrapText="1"/>
    </xf>
    <xf numFmtId="0" fontId="21" fillId="5" borderId="4"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1" fillId="5" borderId="11"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21" fillId="5" borderId="12" xfId="0" applyFont="1" applyFill="1" applyBorder="1" applyAlignment="1">
      <alignment horizontal="center" vertical="center" wrapText="1"/>
    </xf>
    <xf numFmtId="0" fontId="0" fillId="0" borderId="4" xfId="0" applyBorder="1"/>
    <xf numFmtId="0" fontId="0" fillId="0" borderId="7" xfId="0" applyBorder="1"/>
    <xf numFmtId="0" fontId="0" fillId="0" borderId="8" xfId="0" applyBorder="1"/>
    <xf numFmtId="0" fontId="0" fillId="0" borderId="0" xfId="0"/>
    <xf numFmtId="0" fontId="0" fillId="0" borderId="9" xfId="0" applyBorder="1"/>
    <xf numFmtId="0" fontId="0" fillId="0" borderId="11" xfId="0" applyBorder="1"/>
    <xf numFmtId="0" fontId="0" fillId="0" borderId="5" xfId="0" applyBorder="1"/>
    <xf numFmtId="0" fontId="0" fillId="0" borderId="12" xfId="0" applyBorder="1"/>
    <xf numFmtId="0" fontId="22" fillId="3" borderId="0" xfId="0" applyFont="1" applyFill="1" applyAlignment="1">
      <alignment horizontal="center" vertical="center" wrapText="1"/>
    </xf>
    <xf numFmtId="0" fontId="20" fillId="7" borderId="10" xfId="0" applyFont="1" applyFill="1" applyBorder="1" applyAlignment="1">
      <alignment horizontal="justify" vertical="center" wrapText="1"/>
    </xf>
    <xf numFmtId="0" fontId="20" fillId="7" borderId="4" xfId="0" applyFont="1" applyFill="1" applyBorder="1" applyAlignment="1">
      <alignment horizontal="justify" vertical="center" wrapText="1"/>
    </xf>
    <xf numFmtId="0" fontId="20" fillId="7" borderId="7" xfId="0" applyFont="1" applyFill="1" applyBorder="1" applyAlignment="1">
      <alignment horizontal="justify" vertical="center" wrapText="1"/>
    </xf>
    <xf numFmtId="0" fontId="20" fillId="7" borderId="8" xfId="0" applyFont="1" applyFill="1" applyBorder="1" applyAlignment="1">
      <alignment horizontal="justify" vertical="center" wrapText="1"/>
    </xf>
    <xf numFmtId="0" fontId="20" fillId="7" borderId="0" xfId="0" applyFont="1" applyFill="1" applyBorder="1" applyAlignment="1">
      <alignment horizontal="justify" vertical="center" wrapText="1"/>
    </xf>
    <xf numFmtId="0" fontId="20" fillId="7" borderId="9" xfId="0" applyFont="1" applyFill="1" applyBorder="1" applyAlignment="1">
      <alignment horizontal="justify" vertical="center" wrapText="1"/>
    </xf>
    <xf numFmtId="0" fontId="20" fillId="7" borderId="11" xfId="0" applyFont="1" applyFill="1" applyBorder="1" applyAlignment="1">
      <alignment horizontal="justify" vertical="center" wrapText="1"/>
    </xf>
    <xf numFmtId="0" fontId="20" fillId="7" borderId="5" xfId="0" applyFont="1" applyFill="1" applyBorder="1" applyAlignment="1">
      <alignment horizontal="justify" vertical="center" wrapText="1"/>
    </xf>
    <xf numFmtId="0" fontId="20" fillId="7" borderId="12" xfId="0" applyFont="1" applyFill="1" applyBorder="1" applyAlignment="1">
      <alignment horizontal="justify" vertical="center" wrapText="1"/>
    </xf>
    <xf numFmtId="0" fontId="21" fillId="5" borderId="8" xfId="0" applyFont="1" applyFill="1" applyBorder="1" applyAlignment="1">
      <alignment horizontal="center" wrapText="1"/>
    </xf>
    <xf numFmtId="0" fontId="21" fillId="5" borderId="0" xfId="0" applyFont="1" applyFill="1" applyBorder="1" applyAlignment="1">
      <alignment horizontal="center" wrapText="1"/>
    </xf>
    <xf numFmtId="0" fontId="21" fillId="5" borderId="9" xfId="0" applyFont="1" applyFill="1" applyBorder="1" applyAlignment="1">
      <alignment horizontal="center" wrapText="1"/>
    </xf>
    <xf numFmtId="0" fontId="8" fillId="2"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2" borderId="11"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8" fillId="3" borderId="10" xfId="0" applyFont="1" applyFill="1" applyBorder="1" applyAlignment="1" applyProtection="1">
      <alignment horizontal="center"/>
    </xf>
    <xf numFmtId="0" fontId="8" fillId="3" borderId="4" xfId="0" applyFont="1" applyFill="1" applyBorder="1" applyAlignment="1" applyProtection="1">
      <alignment horizontal="center"/>
    </xf>
    <xf numFmtId="0" fontId="8" fillId="3" borderId="7" xfId="0" applyFont="1" applyFill="1" applyBorder="1" applyAlignment="1" applyProtection="1">
      <alignment horizontal="center"/>
    </xf>
    <xf numFmtId="0" fontId="8" fillId="3" borderId="11" xfId="0" applyFont="1" applyFill="1" applyBorder="1" applyAlignment="1" applyProtection="1">
      <alignment horizontal="center"/>
    </xf>
    <xf numFmtId="0" fontId="8" fillId="3" borderId="5" xfId="0" applyFont="1" applyFill="1" applyBorder="1" applyAlignment="1" applyProtection="1">
      <alignment horizontal="center"/>
    </xf>
    <xf numFmtId="0" fontId="8" fillId="3" borderId="12" xfId="0" applyFont="1" applyFill="1" applyBorder="1" applyAlignment="1" applyProtection="1">
      <alignment horizontal="center"/>
    </xf>
    <xf numFmtId="0" fontId="23" fillId="3" borderId="10" xfId="0" applyFont="1" applyFill="1" applyBorder="1" applyAlignment="1" applyProtection="1">
      <alignment horizontal="center" vertical="center"/>
    </xf>
    <xf numFmtId="0" fontId="23" fillId="3" borderId="4" xfId="0" applyFont="1" applyFill="1" applyBorder="1" applyAlignment="1" applyProtection="1">
      <alignment horizontal="center" vertical="center"/>
    </xf>
    <xf numFmtId="0" fontId="23" fillId="3" borderId="7" xfId="0" applyFont="1" applyFill="1" applyBorder="1" applyAlignment="1" applyProtection="1">
      <alignment horizontal="center" vertical="center"/>
    </xf>
    <xf numFmtId="0" fontId="23" fillId="3" borderId="8" xfId="0" applyFont="1" applyFill="1" applyBorder="1" applyAlignment="1" applyProtection="1">
      <alignment horizontal="center" vertical="center"/>
    </xf>
    <xf numFmtId="0" fontId="23" fillId="3" borderId="0" xfId="0" applyFont="1" applyFill="1" applyBorder="1" applyAlignment="1" applyProtection="1">
      <alignment horizontal="center" vertical="center"/>
    </xf>
    <xf numFmtId="0" fontId="23" fillId="3" borderId="9" xfId="0" applyFont="1" applyFill="1" applyBorder="1" applyAlignment="1" applyProtection="1">
      <alignment horizontal="center" vertical="center"/>
    </xf>
    <xf numFmtId="0" fontId="15" fillId="3" borderId="8" xfId="0"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9" xfId="0" applyFont="1" applyFill="1" applyBorder="1" applyAlignment="1" applyProtection="1">
      <alignment horizontal="center" vertical="center"/>
    </xf>
    <xf numFmtId="0" fontId="15" fillId="3" borderId="11" xfId="0" applyFont="1" applyFill="1" applyBorder="1" applyAlignment="1" applyProtection="1">
      <alignment horizontal="center" vertical="center"/>
    </xf>
    <xf numFmtId="0" fontId="15" fillId="3" borderId="5" xfId="0" applyFont="1" applyFill="1" applyBorder="1" applyAlignment="1" applyProtection="1">
      <alignment horizontal="center" vertical="center"/>
    </xf>
    <xf numFmtId="0" fontId="15" fillId="3" borderId="12" xfId="0" applyFont="1" applyFill="1" applyBorder="1" applyAlignment="1" applyProtection="1">
      <alignment horizontal="center" vertical="center"/>
    </xf>
    <xf numFmtId="0" fontId="8" fillId="2" borderId="3" xfId="0" applyFont="1" applyFill="1" applyBorder="1" applyAlignment="1" applyProtection="1">
      <alignment horizontal="center"/>
    </xf>
    <xf numFmtId="0" fontId="8" fillId="2" borderId="2" xfId="0" applyFont="1" applyFill="1" applyBorder="1" applyAlignment="1" applyProtection="1">
      <alignment horizontal="center"/>
    </xf>
    <xf numFmtId="0" fontId="9" fillId="3" borderId="3" xfId="0" applyFont="1" applyFill="1" applyBorder="1" applyAlignment="1" applyProtection="1">
      <alignment horizontal="center" vertical="center" wrapText="1"/>
      <protection locked="0"/>
    </xf>
    <xf numFmtId="0" fontId="9" fillId="3" borderId="19"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xf>
    <xf numFmtId="0" fontId="8" fillId="3" borderId="7" xfId="0" applyFont="1" applyFill="1" applyBorder="1" applyAlignment="1" applyProtection="1">
      <alignment horizontal="center" vertical="center"/>
    </xf>
    <xf numFmtId="0" fontId="8" fillId="3" borderId="11" xfId="0" applyFont="1" applyFill="1" applyBorder="1" applyAlignment="1" applyProtection="1">
      <alignment horizontal="center" vertical="center"/>
    </xf>
    <xf numFmtId="0" fontId="8" fillId="3" borderId="12" xfId="0" applyFont="1" applyFill="1" applyBorder="1" applyAlignment="1" applyProtection="1">
      <alignment horizontal="center" vertical="center"/>
    </xf>
    <xf numFmtId="0" fontId="9" fillId="3" borderId="3" xfId="0" applyFont="1" applyFill="1" applyBorder="1" applyAlignment="1" applyProtection="1">
      <alignment horizontal="left" vertical="center" wrapText="1"/>
      <protection locked="0"/>
    </xf>
    <xf numFmtId="0" fontId="9" fillId="3" borderId="19" xfId="0" applyFont="1" applyFill="1" applyBorder="1" applyAlignment="1" applyProtection="1">
      <alignment horizontal="left" vertical="center" wrapText="1"/>
      <protection locked="0"/>
    </xf>
    <xf numFmtId="0" fontId="9" fillId="3" borderId="2" xfId="0" applyFont="1" applyFill="1" applyBorder="1" applyAlignment="1" applyProtection="1">
      <alignment horizontal="left" vertical="center" wrapText="1"/>
      <protection locked="0"/>
    </xf>
    <xf numFmtId="0" fontId="8" fillId="2" borderId="17" xfId="0" applyFont="1" applyFill="1" applyBorder="1" applyAlignment="1" applyProtection="1">
      <alignment horizontal="center" vertical="center" textRotation="90" wrapText="1"/>
    </xf>
    <xf numFmtId="0" fontId="8" fillId="2" borderId="20" xfId="0" applyFont="1" applyFill="1" applyBorder="1" applyAlignment="1" applyProtection="1">
      <alignment horizontal="center" vertical="center" textRotation="90" wrapText="1"/>
    </xf>
    <xf numFmtId="0" fontId="8" fillId="2" borderId="13" xfId="0" applyFont="1" applyFill="1" applyBorder="1" applyAlignment="1" applyProtection="1">
      <alignment horizontal="center" vertical="center" textRotation="90" wrapText="1"/>
    </xf>
    <xf numFmtId="0" fontId="8" fillId="2" borderId="3"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3" xfId="0" applyFont="1" applyFill="1" applyBorder="1" applyAlignment="1" applyProtection="1">
      <alignment horizontal="center" vertical="center" wrapText="1"/>
    </xf>
    <xf numFmtId="0" fontId="19" fillId="3" borderId="0" xfId="0" applyFont="1" applyFill="1" applyAlignment="1">
      <alignment horizontal="center"/>
    </xf>
    <xf numFmtId="0" fontId="9" fillId="3" borderId="10" xfId="0" applyFont="1" applyFill="1" applyBorder="1" applyAlignment="1" applyProtection="1">
      <alignment horizontal="justify" vertical="justify" wrapText="1"/>
      <protection locked="0"/>
    </xf>
    <xf numFmtId="0" fontId="9" fillId="3" borderId="4" xfId="0" applyFont="1" applyFill="1" applyBorder="1" applyAlignment="1" applyProtection="1">
      <alignment horizontal="justify" vertical="justify" wrapText="1"/>
      <protection locked="0"/>
    </xf>
    <xf numFmtId="0" fontId="9" fillId="3" borderId="7" xfId="0" applyFont="1" applyFill="1" applyBorder="1" applyAlignment="1" applyProtection="1">
      <alignment horizontal="justify" vertical="justify" wrapText="1"/>
      <protection locked="0"/>
    </xf>
    <xf numFmtId="0" fontId="9" fillId="3" borderId="8" xfId="0" applyFont="1" applyFill="1" applyBorder="1" applyAlignment="1" applyProtection="1">
      <alignment horizontal="justify" vertical="justify" wrapText="1"/>
      <protection locked="0"/>
    </xf>
    <xf numFmtId="0" fontId="9" fillId="3" borderId="0" xfId="0" applyFont="1" applyFill="1" applyBorder="1" applyAlignment="1" applyProtection="1">
      <alignment horizontal="justify" vertical="justify" wrapText="1"/>
      <protection locked="0"/>
    </xf>
    <xf numFmtId="0" fontId="9" fillId="3" borderId="9" xfId="0" applyFont="1" applyFill="1" applyBorder="1" applyAlignment="1" applyProtection="1">
      <alignment horizontal="justify" vertical="justify" wrapText="1"/>
      <protection locked="0"/>
    </xf>
    <xf numFmtId="0" fontId="9" fillId="3" borderId="11" xfId="0" applyFont="1" applyFill="1" applyBorder="1" applyAlignment="1" applyProtection="1">
      <alignment horizontal="justify" vertical="justify" wrapText="1"/>
      <protection locked="0"/>
    </xf>
    <xf numFmtId="0" fontId="9" fillId="3" borderId="5" xfId="0" applyFont="1" applyFill="1" applyBorder="1" applyAlignment="1" applyProtection="1">
      <alignment horizontal="justify" vertical="justify" wrapText="1"/>
      <protection locked="0"/>
    </xf>
    <xf numFmtId="0" fontId="9" fillId="3" borderId="12" xfId="0" applyFont="1" applyFill="1" applyBorder="1" applyAlignment="1" applyProtection="1">
      <alignment horizontal="justify" vertical="justify" wrapText="1"/>
      <protection locked="0"/>
    </xf>
    <xf numFmtId="0" fontId="8" fillId="2" borderId="19" xfId="0" applyFont="1" applyFill="1" applyBorder="1" applyAlignment="1" applyProtection="1">
      <alignment horizontal="center"/>
    </xf>
    <xf numFmtId="0" fontId="11" fillId="2" borderId="10"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11" fillId="2" borderId="9" xfId="0" applyFont="1" applyFill="1" applyBorder="1" applyAlignment="1" applyProtection="1">
      <alignment horizontal="center" vertical="center"/>
    </xf>
    <xf numFmtId="0" fontId="11" fillId="2" borderId="11"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7"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xf>
    <xf numFmtId="0" fontId="9" fillId="3" borderId="10" xfId="0" applyFont="1" applyFill="1" applyBorder="1" applyAlignment="1" applyProtection="1">
      <alignment horizontal="center"/>
    </xf>
    <xf numFmtId="0" fontId="9" fillId="3" borderId="4" xfId="0" applyFont="1" applyFill="1" applyBorder="1" applyAlignment="1" applyProtection="1">
      <alignment horizontal="center"/>
    </xf>
    <xf numFmtId="0" fontId="9" fillId="3" borderId="7" xfId="0" applyFont="1" applyFill="1" applyBorder="1" applyAlignment="1" applyProtection="1">
      <alignment horizontal="center"/>
    </xf>
    <xf numFmtId="0" fontId="9" fillId="3" borderId="1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12" xfId="0" applyFont="1" applyFill="1" applyBorder="1" applyAlignment="1" applyProtection="1">
      <alignment horizontal="center"/>
    </xf>
    <xf numFmtId="0" fontId="9" fillId="2" borderId="10" xfId="0" applyFont="1" applyFill="1" applyBorder="1" applyAlignment="1" applyProtection="1">
      <alignment horizontal="left" vertical="center" wrapText="1"/>
    </xf>
    <xf numFmtId="0" fontId="9" fillId="2" borderId="4" xfId="0" applyFont="1" applyFill="1" applyBorder="1" applyAlignment="1" applyProtection="1">
      <alignment horizontal="left" vertical="center" wrapText="1"/>
    </xf>
    <xf numFmtId="0" fontId="9" fillId="2" borderId="7" xfId="0" applyFont="1" applyFill="1" applyBorder="1" applyAlignment="1" applyProtection="1">
      <alignment horizontal="left" vertical="center" wrapText="1"/>
    </xf>
    <xf numFmtId="0" fontId="9" fillId="2" borderId="11" xfId="0" applyFont="1" applyFill="1" applyBorder="1" applyAlignment="1" applyProtection="1">
      <alignment horizontal="left" vertical="center" wrapText="1"/>
    </xf>
    <xf numFmtId="0" fontId="9" fillId="2" borderId="5" xfId="0" applyFont="1" applyFill="1" applyBorder="1" applyAlignment="1" applyProtection="1">
      <alignment horizontal="left" vertical="center" wrapText="1"/>
    </xf>
    <xf numFmtId="0" fontId="9" fillId="2" borderId="12" xfId="0" applyFont="1" applyFill="1" applyBorder="1" applyAlignment="1" applyProtection="1">
      <alignment horizontal="left" vertical="center" wrapText="1"/>
    </xf>
    <xf numFmtId="14" fontId="24" fillId="3" borderId="10" xfId="0" applyNumberFormat="1" applyFont="1" applyFill="1" applyBorder="1" applyAlignment="1" applyProtection="1">
      <alignment horizontal="center" vertical="center"/>
      <protection locked="0"/>
    </xf>
    <xf numFmtId="14" fontId="24" fillId="3" borderId="4" xfId="0" applyNumberFormat="1" applyFont="1" applyFill="1" applyBorder="1" applyAlignment="1" applyProtection="1">
      <alignment horizontal="center" vertical="center"/>
      <protection locked="0"/>
    </xf>
    <xf numFmtId="14" fontId="24" fillId="3" borderId="11" xfId="0" applyNumberFormat="1" applyFont="1" applyFill="1" applyBorder="1" applyAlignment="1" applyProtection="1">
      <alignment horizontal="center" vertical="center"/>
      <protection locked="0"/>
    </xf>
    <xf numFmtId="14" fontId="24" fillId="3" borderId="5" xfId="0" applyNumberFormat="1" applyFont="1" applyFill="1" applyBorder="1" applyAlignment="1" applyProtection="1">
      <alignment horizontal="center" vertical="center"/>
      <protection locked="0"/>
    </xf>
    <xf numFmtId="0" fontId="16" fillId="3" borderId="10" xfId="0"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protection locked="0"/>
    </xf>
    <xf numFmtId="0" fontId="16" fillId="3" borderId="7" xfId="0" applyFont="1" applyFill="1" applyBorder="1" applyAlignment="1" applyProtection="1">
      <alignment horizontal="center" vertical="center"/>
      <protection locked="0"/>
    </xf>
    <xf numFmtId="0" fontId="16" fillId="3" borderId="8" xfId="0" applyFont="1" applyFill="1" applyBorder="1" applyAlignment="1" applyProtection="1">
      <alignment horizontal="center" vertical="center"/>
      <protection locked="0"/>
    </xf>
    <xf numFmtId="0" fontId="16" fillId="3" borderId="0" xfId="0" applyFont="1" applyFill="1" applyBorder="1" applyAlignment="1" applyProtection="1">
      <alignment horizontal="center" vertical="center"/>
      <protection locked="0"/>
    </xf>
    <xf numFmtId="0" fontId="16" fillId="3" borderId="9" xfId="0" applyFont="1" applyFill="1" applyBorder="1" applyAlignment="1" applyProtection="1">
      <alignment horizontal="center" vertical="center"/>
      <protection locked="0"/>
    </xf>
    <xf numFmtId="0" fontId="16" fillId="3" borderId="11" xfId="0" applyFont="1" applyFill="1" applyBorder="1" applyAlignment="1" applyProtection="1">
      <alignment horizontal="center" vertical="center"/>
      <protection locked="0"/>
    </xf>
    <xf numFmtId="0" fontId="16" fillId="3" borderId="5" xfId="0" applyFont="1" applyFill="1" applyBorder="1" applyAlignment="1" applyProtection="1">
      <alignment horizontal="center" vertical="center"/>
      <protection locked="0"/>
    </xf>
    <xf numFmtId="0" fontId="16" fillId="3" borderId="12" xfId="0" applyFont="1" applyFill="1" applyBorder="1" applyAlignment="1" applyProtection="1">
      <alignment horizontal="center" vertical="center"/>
      <protection locked="0"/>
    </xf>
    <xf numFmtId="0" fontId="16" fillId="3" borderId="10" xfId="0" applyFont="1" applyFill="1" applyBorder="1" applyAlignment="1" applyProtection="1">
      <alignment horizontal="center" vertical="center" wrapText="1"/>
      <protection locked="0"/>
    </xf>
    <xf numFmtId="0" fontId="16" fillId="3" borderId="7" xfId="0" applyFont="1" applyFill="1" applyBorder="1" applyAlignment="1" applyProtection="1">
      <alignment horizontal="center" vertical="center" wrapText="1"/>
      <protection locked="0"/>
    </xf>
    <xf numFmtId="0" fontId="16" fillId="3" borderId="11" xfId="0" applyFont="1" applyFill="1" applyBorder="1" applyAlignment="1" applyProtection="1">
      <alignment horizontal="center" vertical="center" wrapText="1"/>
      <protection locked="0"/>
    </xf>
    <xf numFmtId="0" fontId="16" fillId="3" borderId="12"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24" fillId="2" borderId="10" xfId="0" applyFont="1" applyFill="1" applyBorder="1" applyAlignment="1" applyProtection="1">
      <alignment horizontal="center" vertical="center" wrapText="1"/>
    </xf>
    <xf numFmtId="0" fontId="24" fillId="2" borderId="4" xfId="0" applyFont="1" applyFill="1" applyBorder="1" applyAlignment="1" applyProtection="1">
      <alignment horizontal="center" vertical="center" wrapText="1"/>
    </xf>
    <xf numFmtId="0" fontId="24" fillId="2" borderId="7" xfId="0" applyFont="1" applyFill="1" applyBorder="1" applyAlignment="1" applyProtection="1">
      <alignment horizontal="center" vertical="center" wrapText="1"/>
    </xf>
    <xf numFmtId="0" fontId="24" fillId="2" borderId="8" xfId="0" applyFont="1" applyFill="1" applyBorder="1" applyAlignment="1" applyProtection="1">
      <alignment horizontal="center" vertical="center" wrapText="1"/>
    </xf>
    <xf numFmtId="0" fontId="24" fillId="2" borderId="0" xfId="0" applyFont="1" applyFill="1" applyBorder="1" applyAlignment="1" applyProtection="1">
      <alignment horizontal="center" vertical="center" wrapText="1"/>
    </xf>
    <xf numFmtId="0" fontId="24" fillId="2" borderId="9" xfId="0" applyFont="1" applyFill="1" applyBorder="1" applyAlignment="1" applyProtection="1">
      <alignment horizontal="center" vertical="center" wrapText="1"/>
    </xf>
    <xf numFmtId="0" fontId="24" fillId="2" borderId="11" xfId="0" applyFont="1" applyFill="1" applyBorder="1" applyAlignment="1" applyProtection="1">
      <alignment horizontal="center" vertical="center" wrapText="1"/>
    </xf>
    <xf numFmtId="0" fontId="24" fillId="2" borderId="5" xfId="0" applyFont="1" applyFill="1" applyBorder="1" applyAlignment="1" applyProtection="1">
      <alignment horizontal="center" vertical="center" wrapText="1"/>
    </xf>
    <xf numFmtId="0" fontId="24" fillId="2" borderId="12"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0" fontId="8" fillId="2" borderId="11"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24" fillId="3" borderId="10" xfId="0" applyFont="1" applyFill="1" applyBorder="1" applyAlignment="1" applyProtection="1">
      <alignment horizontal="center" vertical="center"/>
      <protection locked="0"/>
    </xf>
    <xf numFmtId="0" fontId="24" fillId="3" borderId="4" xfId="0" applyFont="1" applyFill="1" applyBorder="1" applyAlignment="1" applyProtection="1">
      <alignment horizontal="center" vertical="center"/>
      <protection locked="0"/>
    </xf>
    <xf numFmtId="0" fontId="24" fillId="3" borderId="11" xfId="0" applyFont="1" applyFill="1" applyBorder="1" applyAlignment="1" applyProtection="1">
      <alignment horizontal="center" vertical="center"/>
      <protection locked="0"/>
    </xf>
    <xf numFmtId="0" fontId="24" fillId="3" borderId="5" xfId="0" applyFont="1" applyFill="1" applyBorder="1" applyAlignment="1" applyProtection="1">
      <alignment horizontal="center" vertical="center"/>
      <protection locked="0"/>
    </xf>
    <xf numFmtId="164" fontId="9" fillId="3" borderId="17" xfId="0" applyNumberFormat="1" applyFont="1" applyFill="1" applyBorder="1" applyAlignment="1" applyProtection="1">
      <alignment horizontal="center" vertical="center"/>
      <protection locked="0"/>
    </xf>
    <xf numFmtId="164" fontId="9" fillId="3" borderId="20" xfId="0" applyNumberFormat="1" applyFont="1" applyFill="1" applyBorder="1" applyAlignment="1" applyProtection="1">
      <alignment horizontal="center" vertical="center"/>
      <protection locked="0"/>
    </xf>
    <xf numFmtId="164" fontId="9" fillId="3" borderId="13" xfId="0" applyNumberFormat="1"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wrapText="1"/>
      <protection locked="0"/>
    </xf>
    <xf numFmtId="0" fontId="16" fillId="3" borderId="8" xfId="0" applyFont="1" applyFill="1" applyBorder="1" applyAlignment="1" applyProtection="1">
      <alignment horizontal="center" vertical="center" wrapText="1"/>
      <protection locked="0"/>
    </xf>
    <xf numFmtId="0" fontId="16" fillId="3" borderId="0" xfId="0" applyFont="1" applyFill="1" applyBorder="1" applyAlignment="1" applyProtection="1">
      <alignment horizontal="center" vertical="center" wrapText="1"/>
      <protection locked="0"/>
    </xf>
    <xf numFmtId="0" fontId="16" fillId="3" borderId="9" xfId="0"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9" fillId="3" borderId="17" xfId="0" applyFont="1" applyFill="1" applyBorder="1" applyAlignment="1" applyProtection="1">
      <alignment horizontal="center" vertical="center"/>
    </xf>
    <xf numFmtId="0" fontId="9" fillId="3" borderId="20" xfId="0" applyFont="1" applyFill="1" applyBorder="1" applyAlignment="1" applyProtection="1">
      <alignment horizontal="center" vertical="center"/>
    </xf>
    <xf numFmtId="0" fontId="9" fillId="3" borderId="13" xfId="0" applyFont="1" applyFill="1" applyBorder="1" applyAlignment="1" applyProtection="1">
      <alignment horizontal="center" vertical="center"/>
    </xf>
    <xf numFmtId="0" fontId="8" fillId="3" borderId="3" xfId="0" applyFont="1" applyFill="1" applyBorder="1" applyAlignment="1" applyProtection="1">
      <alignment horizontal="center"/>
    </xf>
    <xf numFmtId="0" fontId="8" fillId="3" borderId="19" xfId="0" applyFont="1" applyFill="1" applyBorder="1" applyAlignment="1" applyProtection="1">
      <alignment horizontal="center"/>
    </xf>
    <xf numFmtId="0" fontId="8" fillId="3" borderId="2" xfId="0" applyFont="1" applyFill="1" applyBorder="1" applyAlignment="1" applyProtection="1">
      <alignment horizontal="center"/>
    </xf>
    <xf numFmtId="0" fontId="25" fillId="3" borderId="3" xfId="0" applyFont="1" applyFill="1" applyBorder="1" applyAlignment="1" applyProtection="1">
      <alignment horizontal="center"/>
    </xf>
    <xf numFmtId="0" fontId="25" fillId="3" borderId="19" xfId="0" applyFont="1" applyFill="1" applyBorder="1" applyAlignment="1" applyProtection="1">
      <alignment horizontal="center"/>
    </xf>
    <xf numFmtId="0" fontId="25" fillId="3" borderId="2" xfId="0" applyFont="1" applyFill="1" applyBorder="1" applyAlignment="1" applyProtection="1">
      <alignment horizontal="center"/>
    </xf>
    <xf numFmtId="0" fontId="16" fillId="2" borderId="19" xfId="0" applyFont="1" applyFill="1" applyBorder="1" applyAlignment="1" applyProtection="1">
      <alignment horizontal="center"/>
    </xf>
    <xf numFmtId="0" fontId="16" fillId="2" borderId="2" xfId="0" applyFont="1" applyFill="1" applyBorder="1" applyAlignment="1" applyProtection="1">
      <alignment horizontal="center"/>
    </xf>
    <xf numFmtId="164" fontId="9" fillId="3" borderId="20" xfId="0" applyNumberFormat="1" applyFont="1" applyFill="1" applyBorder="1" applyAlignment="1" applyProtection="1">
      <alignment horizontal="center" vertical="center" wrapText="1"/>
    </xf>
    <xf numFmtId="164" fontId="9" fillId="3" borderId="13" xfId="0" applyNumberFormat="1" applyFont="1" applyFill="1" applyBorder="1" applyAlignment="1" applyProtection="1">
      <alignment horizontal="center" vertical="center" wrapText="1"/>
    </xf>
    <xf numFmtId="164" fontId="9" fillId="3" borderId="10" xfId="0" applyNumberFormat="1" applyFont="1" applyFill="1" applyBorder="1" applyAlignment="1" applyProtection="1">
      <alignment horizontal="center" vertical="center"/>
      <protection locked="0"/>
    </xf>
    <xf numFmtId="164" fontId="9" fillId="3" borderId="7" xfId="0" applyNumberFormat="1" applyFont="1" applyFill="1" applyBorder="1" applyAlignment="1" applyProtection="1">
      <alignment horizontal="center" vertical="center"/>
      <protection locked="0"/>
    </xf>
    <xf numFmtId="164" fontId="9" fillId="3" borderId="8" xfId="0" applyNumberFormat="1" applyFont="1" applyFill="1" applyBorder="1" applyAlignment="1" applyProtection="1">
      <alignment horizontal="center" vertical="center"/>
      <protection locked="0"/>
    </xf>
    <xf numFmtId="164" fontId="9" fillId="3" borderId="9" xfId="0" applyNumberFormat="1" applyFont="1" applyFill="1" applyBorder="1" applyAlignment="1" applyProtection="1">
      <alignment horizontal="center" vertical="center"/>
      <protection locked="0"/>
    </xf>
    <xf numFmtId="164" fontId="9" fillId="3" borderId="11" xfId="0" applyNumberFormat="1" applyFont="1" applyFill="1" applyBorder="1" applyAlignment="1" applyProtection="1">
      <alignment horizontal="center" vertical="center"/>
      <protection locked="0"/>
    </xf>
    <xf numFmtId="164" fontId="9" fillId="3" borderId="12" xfId="0" applyNumberFormat="1" applyFont="1" applyFill="1" applyBorder="1" applyAlignment="1" applyProtection="1">
      <alignment horizontal="center" vertical="center"/>
      <protection locked="0"/>
    </xf>
    <xf numFmtId="0" fontId="16" fillId="2" borderId="4" xfId="0" applyFont="1" applyFill="1" applyBorder="1" applyAlignment="1" applyProtection="1">
      <alignment horizontal="center"/>
    </xf>
    <xf numFmtId="0" fontId="16" fillId="2" borderId="7" xfId="0" applyFont="1" applyFill="1" applyBorder="1" applyAlignment="1" applyProtection="1">
      <alignment horizontal="center"/>
    </xf>
    <xf numFmtId="0" fontId="16" fillId="2" borderId="3" xfId="0" applyFont="1" applyFill="1" applyBorder="1" applyAlignment="1" applyProtection="1">
      <alignment horizontal="left"/>
    </xf>
    <xf numFmtId="0" fontId="16" fillId="2" borderId="19" xfId="0" applyFont="1" applyFill="1" applyBorder="1" applyAlignment="1" applyProtection="1">
      <alignment horizontal="left"/>
    </xf>
    <xf numFmtId="0" fontId="16" fillId="2" borderId="12" xfId="0" applyFont="1" applyFill="1" applyBorder="1" applyAlignment="1" applyProtection="1">
      <alignment horizontal="left"/>
    </xf>
    <xf numFmtId="0" fontId="8" fillId="2" borderId="20"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164" fontId="9" fillId="3" borderId="4" xfId="0" applyNumberFormat="1" applyFont="1" applyFill="1" applyBorder="1" applyAlignment="1" applyProtection="1">
      <alignment horizontal="center" vertical="center"/>
      <protection locked="0"/>
    </xf>
    <xf numFmtId="164" fontId="9" fillId="3" borderId="0" xfId="0" applyNumberFormat="1" applyFont="1" applyFill="1" applyBorder="1" applyAlignment="1" applyProtection="1">
      <alignment horizontal="center" vertical="center"/>
      <protection locked="0"/>
    </xf>
    <xf numFmtId="164" fontId="9" fillId="3" borderId="5" xfId="0" applyNumberFormat="1" applyFont="1" applyFill="1" applyBorder="1" applyAlignment="1" applyProtection="1">
      <alignment horizontal="center" vertical="center"/>
      <protection locked="0"/>
    </xf>
    <xf numFmtId="0" fontId="26" fillId="2" borderId="10" xfId="0" applyFont="1" applyFill="1" applyBorder="1" applyAlignment="1" applyProtection="1">
      <alignment horizontal="center" textRotation="90" wrapText="1"/>
    </xf>
    <xf numFmtId="0" fontId="26" fillId="2" borderId="7" xfId="0" applyFont="1" applyFill="1" applyBorder="1" applyAlignment="1" applyProtection="1">
      <alignment horizontal="center" textRotation="90" wrapText="1"/>
    </xf>
    <xf numFmtId="0" fontId="26" fillId="2" borderId="8" xfId="0" applyFont="1" applyFill="1" applyBorder="1" applyAlignment="1" applyProtection="1">
      <alignment horizontal="center" textRotation="90" wrapText="1"/>
    </xf>
    <xf numFmtId="0" fontId="26" fillId="2" borderId="9" xfId="0" applyFont="1" applyFill="1" applyBorder="1" applyAlignment="1" applyProtection="1">
      <alignment horizontal="center" textRotation="90" wrapText="1"/>
    </xf>
    <xf numFmtId="0" fontId="26" fillId="2" borderId="11" xfId="0" applyFont="1" applyFill="1" applyBorder="1" applyAlignment="1" applyProtection="1">
      <alignment horizontal="center" textRotation="90" wrapText="1"/>
    </xf>
    <xf numFmtId="0" fontId="26" fillId="2" borderId="12" xfId="0" applyFont="1" applyFill="1" applyBorder="1" applyAlignment="1" applyProtection="1">
      <alignment horizontal="center" textRotation="90" wrapText="1"/>
    </xf>
    <xf numFmtId="0" fontId="16" fillId="2" borderId="2" xfId="0" applyFont="1" applyFill="1" applyBorder="1" applyAlignment="1" applyProtection="1">
      <alignment horizontal="left"/>
    </xf>
    <xf numFmtId="0" fontId="16" fillId="2" borderId="11" xfId="0" applyFont="1" applyFill="1" applyBorder="1" applyAlignment="1" applyProtection="1">
      <alignment horizontal="left"/>
    </xf>
    <xf numFmtId="0" fontId="25" fillId="3" borderId="4" xfId="0" applyFont="1" applyFill="1" applyBorder="1" applyAlignment="1" applyProtection="1">
      <alignment horizontal="center"/>
    </xf>
    <xf numFmtId="0" fontId="25" fillId="3" borderId="7" xfId="0" applyFont="1" applyFill="1" applyBorder="1" applyAlignment="1" applyProtection="1">
      <alignment horizontal="center"/>
    </xf>
    <xf numFmtId="0" fontId="19" fillId="3" borderId="0" xfId="0" applyFont="1" applyFill="1" applyAlignment="1" applyProtection="1">
      <alignment horizontal="center"/>
    </xf>
    <xf numFmtId="0" fontId="23" fillId="3" borderId="11" xfId="0" applyFont="1" applyFill="1" applyBorder="1" applyAlignment="1" applyProtection="1">
      <alignment horizontal="center" vertical="center"/>
    </xf>
    <xf numFmtId="0" fontId="23" fillId="3" borderId="5" xfId="0" applyFont="1" applyFill="1" applyBorder="1" applyAlignment="1" applyProtection="1">
      <alignment horizontal="center" vertical="center"/>
    </xf>
    <xf numFmtId="0" fontId="23" fillId="3" borderId="12" xfId="0" applyFont="1" applyFill="1" applyBorder="1" applyAlignment="1" applyProtection="1">
      <alignment horizontal="center" vertical="center"/>
    </xf>
    <xf numFmtId="0" fontId="27" fillId="3" borderId="10" xfId="0" applyFont="1" applyFill="1" applyBorder="1" applyAlignment="1" applyProtection="1">
      <alignment horizontal="right" vertical="center"/>
    </xf>
    <xf numFmtId="0" fontId="27" fillId="3" borderId="4" xfId="0" applyFont="1" applyFill="1" applyBorder="1" applyAlignment="1" applyProtection="1">
      <alignment horizontal="right" vertical="center"/>
    </xf>
    <xf numFmtId="0" fontId="27" fillId="3" borderId="7" xfId="0" applyFont="1" applyFill="1" applyBorder="1" applyAlignment="1" applyProtection="1">
      <alignment horizontal="right" vertical="center"/>
    </xf>
    <xf numFmtId="0" fontId="27" fillId="3" borderId="8" xfId="0" applyFont="1" applyFill="1" applyBorder="1" applyAlignment="1" applyProtection="1">
      <alignment horizontal="right" vertical="center"/>
    </xf>
    <xf numFmtId="0" fontId="27" fillId="3" borderId="0" xfId="0" applyFont="1" applyFill="1" applyBorder="1" applyAlignment="1" applyProtection="1">
      <alignment horizontal="right" vertical="center"/>
    </xf>
    <xf numFmtId="0" fontId="27" fillId="3" borderId="9" xfId="0" applyFont="1" applyFill="1" applyBorder="1" applyAlignment="1" applyProtection="1">
      <alignment horizontal="right" vertical="center"/>
    </xf>
    <xf numFmtId="0" fontId="27" fillId="3" borderId="11" xfId="0" applyFont="1" applyFill="1" applyBorder="1" applyAlignment="1" applyProtection="1">
      <alignment horizontal="right" vertical="center"/>
    </xf>
    <xf numFmtId="0" fontId="27" fillId="3" borderId="5" xfId="0" applyFont="1" applyFill="1" applyBorder="1" applyAlignment="1" applyProtection="1">
      <alignment horizontal="right" vertical="center"/>
    </xf>
    <xf numFmtId="0" fontId="27" fillId="3" borderId="12" xfId="0" applyFont="1" applyFill="1" applyBorder="1" applyAlignment="1" applyProtection="1">
      <alignment horizontal="right" vertical="center"/>
    </xf>
    <xf numFmtId="164" fontId="11" fillId="2" borderId="10" xfId="0" applyNumberFormat="1" applyFont="1" applyFill="1" applyBorder="1" applyAlignment="1" applyProtection="1">
      <alignment horizontal="center" vertical="center" wrapText="1"/>
    </xf>
    <xf numFmtId="164" fontId="11" fillId="2" borderId="7" xfId="0" applyNumberFormat="1" applyFont="1" applyFill="1" applyBorder="1" applyAlignment="1" applyProtection="1">
      <alignment horizontal="center" vertical="center" wrapText="1"/>
    </xf>
    <xf numFmtId="164" fontId="11" fillId="2" borderId="8" xfId="0" applyNumberFormat="1" applyFont="1" applyFill="1" applyBorder="1" applyAlignment="1" applyProtection="1">
      <alignment horizontal="center" vertical="center" wrapText="1"/>
    </xf>
    <xf numFmtId="164" fontId="11" fillId="2" borderId="9" xfId="0" applyNumberFormat="1" applyFont="1" applyFill="1" applyBorder="1" applyAlignment="1" applyProtection="1">
      <alignment horizontal="center" vertical="center" wrapText="1"/>
    </xf>
    <xf numFmtId="164" fontId="11" fillId="2" borderId="11" xfId="0" applyNumberFormat="1" applyFont="1" applyFill="1" applyBorder="1" applyAlignment="1" applyProtection="1">
      <alignment horizontal="center" vertical="center" wrapText="1"/>
    </xf>
    <xf numFmtId="164" fontId="11" fillId="2" borderId="12" xfId="0" applyNumberFormat="1" applyFont="1" applyFill="1" applyBorder="1" applyAlignment="1" applyProtection="1">
      <alignment horizontal="center" vertical="center" wrapText="1"/>
    </xf>
    <xf numFmtId="164" fontId="28" fillId="3" borderId="17" xfId="0" applyNumberFormat="1" applyFont="1" applyFill="1" applyBorder="1" applyAlignment="1" applyProtection="1">
      <alignment horizontal="center" vertical="center" wrapText="1"/>
    </xf>
    <xf numFmtId="164" fontId="28" fillId="3" borderId="20" xfId="0" applyNumberFormat="1" applyFont="1" applyFill="1" applyBorder="1" applyAlignment="1" applyProtection="1">
      <alignment horizontal="center" vertical="center" wrapText="1"/>
    </xf>
    <xf numFmtId="164" fontId="28" fillId="3" borderId="13" xfId="0" applyNumberFormat="1" applyFont="1" applyFill="1" applyBorder="1" applyAlignment="1" applyProtection="1">
      <alignment horizontal="center" vertical="center" wrapText="1"/>
    </xf>
    <xf numFmtId="14" fontId="9" fillId="3" borderId="17" xfId="0" applyNumberFormat="1" applyFont="1" applyFill="1" applyBorder="1" applyAlignment="1" applyProtection="1">
      <alignment horizontal="center"/>
      <protection locked="0"/>
    </xf>
    <xf numFmtId="14" fontId="9" fillId="3" borderId="13" xfId="0" applyNumberFormat="1" applyFont="1" applyFill="1" applyBorder="1" applyAlignment="1" applyProtection="1">
      <alignment horizontal="center"/>
      <protection locked="0"/>
    </xf>
    <xf numFmtId="0" fontId="11" fillId="2" borderId="10" xfId="0" applyFont="1" applyFill="1" applyBorder="1" applyAlignment="1" applyProtection="1">
      <alignment horizontal="center" vertical="center" wrapText="1"/>
    </xf>
    <xf numFmtId="0" fontId="11" fillId="2" borderId="7" xfId="0"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wrapText="1"/>
    </xf>
    <xf numFmtId="0" fontId="11" fillId="2" borderId="9" xfId="0" applyFont="1" applyFill="1" applyBorder="1" applyAlignment="1" applyProtection="1">
      <alignment horizontal="center" vertical="center" wrapText="1"/>
    </xf>
    <xf numFmtId="0" fontId="11" fillId="2" borderId="11"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9" fillId="0" borderId="21" xfId="0" applyFont="1" applyBorder="1" applyAlignment="1" applyProtection="1">
      <alignment horizontal="center" vertical="top" wrapText="1"/>
    </xf>
    <xf numFmtId="0" fontId="8" fillId="0" borderId="21" xfId="0" applyFont="1" applyBorder="1" applyAlignment="1" applyProtection="1">
      <alignment horizontal="center" vertical="top" wrapText="1"/>
    </xf>
    <xf numFmtId="0" fontId="9" fillId="0" borderId="22" xfId="0" applyFont="1" applyBorder="1" applyAlignment="1" applyProtection="1">
      <alignment horizontal="center" vertical="top" wrapText="1"/>
    </xf>
    <xf numFmtId="0" fontId="9" fillId="0" borderId="23" xfId="0" applyFont="1" applyBorder="1" applyAlignment="1" applyProtection="1">
      <alignment horizontal="center" vertical="top" wrapText="1"/>
    </xf>
    <xf numFmtId="0" fontId="9" fillId="0" borderId="24" xfId="0" applyFont="1" applyBorder="1" applyAlignment="1" applyProtection="1">
      <alignment horizontal="center" vertical="top" wrapText="1"/>
    </xf>
    <xf numFmtId="0" fontId="9" fillId="0" borderId="25" xfId="0" applyFont="1" applyBorder="1" applyAlignment="1" applyProtection="1">
      <alignment horizontal="center" vertical="top" wrapText="1"/>
    </xf>
    <xf numFmtId="0" fontId="9" fillId="0" borderId="0" xfId="0" applyFont="1" applyBorder="1" applyAlignment="1" applyProtection="1">
      <alignment horizontal="center" vertical="top" wrapText="1"/>
    </xf>
    <xf numFmtId="0" fontId="9" fillId="0" borderId="26" xfId="0" applyFont="1" applyBorder="1" applyAlignment="1" applyProtection="1">
      <alignment horizontal="center" vertical="top" wrapText="1"/>
    </xf>
    <xf numFmtId="0" fontId="9" fillId="0" borderId="27" xfId="0" applyFont="1" applyBorder="1" applyAlignment="1" applyProtection="1">
      <alignment horizontal="center" vertical="top" wrapText="1"/>
    </xf>
    <xf numFmtId="0" fontId="9" fillId="0" borderId="6" xfId="0" applyFont="1" applyBorder="1" applyAlignment="1" applyProtection="1">
      <alignment horizontal="center" vertical="top" wrapText="1"/>
    </xf>
    <xf numFmtId="0" fontId="9" fillId="0" borderId="28" xfId="0" applyFont="1" applyBorder="1" applyAlignment="1" applyProtection="1">
      <alignment horizontal="center" vertical="top" wrapText="1"/>
    </xf>
    <xf numFmtId="0" fontId="14" fillId="0" borderId="7" xfId="0" applyFont="1" applyBorder="1" applyProtection="1">
      <protection locked="0"/>
    </xf>
    <xf numFmtId="0" fontId="14" fillId="0" borderId="8" xfId="0" applyFont="1" applyBorder="1" applyProtection="1">
      <protection locked="0"/>
    </xf>
    <xf numFmtId="0" fontId="14" fillId="0" borderId="9" xfId="0" applyFont="1" applyBorder="1" applyProtection="1">
      <protection locked="0"/>
    </xf>
    <xf numFmtId="0" fontId="14" fillId="0" borderId="11" xfId="0" applyFont="1" applyBorder="1" applyProtection="1">
      <protection locked="0"/>
    </xf>
    <xf numFmtId="0" fontId="14" fillId="0" borderId="12" xfId="0" applyFont="1" applyBorder="1" applyProtection="1">
      <protection locked="0"/>
    </xf>
    <xf numFmtId="0" fontId="16" fillId="0" borderId="4" xfId="0" applyFont="1" applyBorder="1" applyAlignment="1" applyProtection="1">
      <alignment vertical="center"/>
      <protection locked="0"/>
    </xf>
    <xf numFmtId="0" fontId="16" fillId="0" borderId="7" xfId="0" applyFont="1" applyBorder="1" applyAlignment="1" applyProtection="1">
      <alignment vertical="center"/>
      <protection locked="0"/>
    </xf>
    <xf numFmtId="0" fontId="16" fillId="0" borderId="8" xfId="0" applyFont="1" applyBorder="1" applyAlignment="1" applyProtection="1">
      <alignment vertical="center"/>
      <protection locked="0"/>
    </xf>
    <xf numFmtId="0" fontId="16" fillId="0" borderId="0" xfId="0" applyFont="1" applyAlignment="1" applyProtection="1">
      <alignment vertical="center"/>
      <protection locked="0"/>
    </xf>
    <xf numFmtId="0" fontId="16" fillId="0" borderId="9" xfId="0" applyFont="1" applyBorder="1" applyAlignment="1" applyProtection="1">
      <alignment vertical="center"/>
      <protection locked="0"/>
    </xf>
    <xf numFmtId="0" fontId="16" fillId="0" borderId="11" xfId="0" applyFont="1" applyBorder="1" applyAlignment="1" applyProtection="1">
      <alignment vertical="center"/>
      <protection locked="0"/>
    </xf>
    <xf numFmtId="0" fontId="16" fillId="0" borderId="5" xfId="0" applyFont="1" applyBorder="1" applyAlignment="1" applyProtection="1">
      <alignment vertical="center"/>
      <protection locked="0"/>
    </xf>
    <xf numFmtId="0" fontId="16" fillId="0" borderId="12" xfId="0" applyFont="1" applyBorder="1" applyAlignment="1" applyProtection="1">
      <alignment vertical="center"/>
      <protection locked="0"/>
    </xf>
    <xf numFmtId="0" fontId="16" fillId="0" borderId="10"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8" fillId="2" borderId="19"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16" fillId="0" borderId="10" xfId="0" applyFont="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xf>
    <xf numFmtId="0" fontId="29" fillId="2" borderId="17" xfId="0" applyFont="1" applyFill="1" applyBorder="1" applyAlignment="1" applyProtection="1">
      <alignment horizontal="center" textRotation="90" wrapText="1"/>
    </xf>
    <xf numFmtId="0" fontId="29" fillId="2" borderId="20" xfId="0" applyFont="1" applyFill="1" applyBorder="1" applyAlignment="1" applyProtection="1">
      <alignment horizontal="center" textRotation="90" wrapText="1"/>
    </xf>
    <xf numFmtId="0" fontId="29" fillId="2" borderId="13" xfId="0" applyFont="1" applyFill="1" applyBorder="1" applyAlignment="1" applyProtection="1">
      <alignment horizontal="center" textRotation="90" wrapText="1"/>
    </xf>
    <xf numFmtId="0" fontId="2" fillId="2" borderId="10"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4" fillId="2" borderId="10" xfId="0" applyFont="1" applyFill="1" applyBorder="1" applyAlignment="1" applyProtection="1">
      <alignment horizontal="center" vertical="center"/>
    </xf>
    <xf numFmtId="0" fontId="24" fillId="2" borderId="7" xfId="0" applyFont="1" applyFill="1" applyBorder="1" applyAlignment="1" applyProtection="1">
      <alignment horizontal="center" vertical="center"/>
    </xf>
    <xf numFmtId="0" fontId="24" fillId="2" borderId="8"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11" xfId="0" applyFont="1" applyFill="1" applyBorder="1" applyAlignment="1" applyProtection="1">
      <alignment horizontal="center" vertical="center"/>
    </xf>
    <xf numFmtId="0" fontId="24" fillId="2" borderId="12" xfId="0" applyFont="1" applyFill="1" applyBorder="1" applyAlignment="1" applyProtection="1">
      <alignment horizontal="center" vertical="center"/>
    </xf>
    <xf numFmtId="14" fontId="16" fillId="3" borderId="17" xfId="0" applyNumberFormat="1" applyFont="1" applyFill="1" applyBorder="1" applyAlignment="1" applyProtection="1">
      <alignment horizontal="center"/>
      <protection locked="0"/>
    </xf>
    <xf numFmtId="14" fontId="16" fillId="3" borderId="13" xfId="0" applyNumberFormat="1" applyFont="1" applyFill="1" applyBorder="1" applyAlignment="1" applyProtection="1">
      <alignment horizontal="center"/>
      <protection locked="0"/>
    </xf>
    <xf numFmtId="0" fontId="24" fillId="2" borderId="17" xfId="0" applyFont="1" applyFill="1" applyBorder="1" applyAlignment="1" applyProtection="1">
      <alignment horizontal="center" vertical="center" wrapText="1"/>
    </xf>
    <xf numFmtId="0" fontId="24" fillId="2" borderId="20" xfId="0" applyFont="1" applyFill="1" applyBorder="1" applyAlignment="1" applyProtection="1">
      <alignment horizontal="center" vertical="center" wrapText="1"/>
    </xf>
    <xf numFmtId="0" fontId="24" fillId="2" borderId="13" xfId="0" applyFont="1" applyFill="1" applyBorder="1" applyAlignment="1" applyProtection="1">
      <alignment horizontal="center" vertical="center"/>
    </xf>
    <xf numFmtId="0" fontId="8" fillId="3" borderId="10"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xf>
    <xf numFmtId="0" fontId="8" fillId="3" borderId="5" xfId="0" applyFont="1" applyFill="1" applyBorder="1" applyAlignment="1" applyProtection="1">
      <alignment horizontal="center" vertical="center"/>
    </xf>
    <xf numFmtId="0" fontId="11" fillId="2" borderId="10" xfId="0" applyFont="1" applyFill="1" applyBorder="1" applyAlignment="1" applyProtection="1">
      <alignment horizontal="left" vertical="center"/>
    </xf>
    <xf numFmtId="0" fontId="11" fillId="2" borderId="4" xfId="0" applyFont="1" applyFill="1" applyBorder="1" applyAlignment="1" applyProtection="1">
      <alignment horizontal="left" vertical="center"/>
    </xf>
    <xf numFmtId="0" fontId="11" fillId="2" borderId="7" xfId="0" applyFont="1" applyFill="1" applyBorder="1" applyAlignment="1" applyProtection="1">
      <alignment horizontal="left" vertical="center"/>
    </xf>
    <xf numFmtId="0" fontId="11" fillId="2" borderId="11" xfId="0" applyFont="1" applyFill="1" applyBorder="1" applyAlignment="1" applyProtection="1">
      <alignment horizontal="left" vertical="center"/>
    </xf>
    <xf numFmtId="0" fontId="11" fillId="2" borderId="5" xfId="0" applyFont="1" applyFill="1" applyBorder="1" applyAlignment="1" applyProtection="1">
      <alignment horizontal="left" vertical="center"/>
    </xf>
    <xf numFmtId="0" fontId="11" fillId="2" borderId="12" xfId="0" applyFont="1" applyFill="1" applyBorder="1" applyAlignment="1" applyProtection="1">
      <alignment horizontal="left" vertical="center"/>
    </xf>
    <xf numFmtId="0" fontId="11" fillId="2" borderId="10" xfId="0" applyFont="1" applyFill="1" applyBorder="1" applyAlignment="1" applyProtection="1">
      <alignment horizontal="left" vertical="center" wrapText="1"/>
    </xf>
    <xf numFmtId="0" fontId="11" fillId="2" borderId="4" xfId="0" applyFont="1" applyFill="1" applyBorder="1" applyAlignment="1" applyProtection="1">
      <alignment horizontal="left" vertical="center" wrapText="1"/>
    </xf>
    <xf numFmtId="0" fontId="11" fillId="2" borderId="7" xfId="0" applyFont="1" applyFill="1" applyBorder="1" applyAlignment="1" applyProtection="1">
      <alignment horizontal="left" vertical="center" wrapText="1"/>
    </xf>
    <xf numFmtId="0" fontId="11" fillId="2" borderId="11" xfId="0" applyFont="1" applyFill="1" applyBorder="1" applyAlignment="1" applyProtection="1">
      <alignment horizontal="left" vertical="center" wrapText="1"/>
    </xf>
    <xf numFmtId="0" fontId="11" fillId="2" borderId="5" xfId="0" applyFont="1" applyFill="1" applyBorder="1" applyAlignment="1" applyProtection="1">
      <alignment horizontal="left" vertical="center" wrapText="1"/>
    </xf>
    <xf numFmtId="0" fontId="11" fillId="2" borderId="12" xfId="0" applyFont="1" applyFill="1" applyBorder="1" applyAlignment="1" applyProtection="1">
      <alignment horizontal="left" vertical="center" wrapText="1"/>
    </xf>
    <xf numFmtId="0" fontId="13" fillId="3" borderId="8"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9" xfId="0" applyFont="1" applyFill="1" applyBorder="1" applyAlignment="1" applyProtection="1">
      <alignment horizontal="center" vertical="center" wrapText="1"/>
    </xf>
    <xf numFmtId="164" fontId="15" fillId="8" borderId="10" xfId="0" applyNumberFormat="1" applyFont="1" applyFill="1" applyBorder="1" applyAlignment="1" applyProtection="1">
      <alignment horizontal="center" vertical="center"/>
    </xf>
    <xf numFmtId="164" fontId="15" fillId="8" borderId="7" xfId="0" applyNumberFormat="1" applyFont="1" applyFill="1" applyBorder="1" applyAlignment="1" applyProtection="1">
      <alignment horizontal="center" vertical="center"/>
    </xf>
    <xf numFmtId="164" fontId="15" fillId="8" borderId="8" xfId="0" applyNumberFormat="1" applyFont="1" applyFill="1" applyBorder="1" applyAlignment="1" applyProtection="1">
      <alignment horizontal="center" vertical="center"/>
    </xf>
    <xf numFmtId="164" fontId="15" fillId="8" borderId="9" xfId="0" applyNumberFormat="1" applyFont="1" applyFill="1" applyBorder="1" applyAlignment="1" applyProtection="1">
      <alignment horizontal="center" vertical="center"/>
    </xf>
    <xf numFmtId="164" fontId="15" fillId="8" borderId="11" xfId="0" applyNumberFormat="1" applyFont="1" applyFill="1" applyBorder="1" applyAlignment="1" applyProtection="1">
      <alignment horizontal="center" vertical="center"/>
    </xf>
    <xf numFmtId="164" fontId="15" fillId="8" borderId="12" xfId="0" applyNumberFormat="1" applyFont="1" applyFill="1" applyBorder="1" applyAlignment="1" applyProtection="1">
      <alignment horizontal="center" vertical="center"/>
    </xf>
    <xf numFmtId="0" fontId="16" fillId="3" borderId="5" xfId="0" applyFont="1" applyFill="1" applyBorder="1" applyAlignment="1" applyProtection="1">
      <alignment horizontal="center"/>
    </xf>
    <xf numFmtId="0" fontId="23" fillId="2" borderId="3" xfId="0" applyFont="1" applyFill="1" applyBorder="1" applyAlignment="1" applyProtection="1">
      <alignment horizontal="left" vertical="center"/>
    </xf>
    <xf numFmtId="0" fontId="23" fillId="2" borderId="19" xfId="0" applyFont="1" applyFill="1" applyBorder="1" applyAlignment="1" applyProtection="1">
      <alignment horizontal="left" vertical="center"/>
    </xf>
    <xf numFmtId="0" fontId="23" fillId="2" borderId="2" xfId="0" applyFont="1" applyFill="1" applyBorder="1" applyAlignment="1" applyProtection="1">
      <alignment horizontal="left" vertical="center"/>
    </xf>
    <xf numFmtId="0" fontId="8" fillId="3" borderId="3" xfId="0" applyFont="1" applyFill="1" applyBorder="1" applyAlignment="1" applyProtection="1">
      <alignment horizontal="center" vertical="center" wrapText="1"/>
      <protection locked="0"/>
    </xf>
    <xf numFmtId="0" fontId="8" fillId="3" borderId="19"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0" fontId="16" fillId="3" borderId="19" xfId="0" applyFont="1" applyFill="1" applyBorder="1" applyAlignment="1" applyProtection="1">
      <alignment horizontal="left" vertical="center" wrapText="1"/>
    </xf>
    <xf numFmtId="0" fontId="16" fillId="3" borderId="2" xfId="0" applyFont="1" applyFill="1" applyBorder="1" applyAlignment="1" applyProtection="1">
      <alignment horizontal="left" vertical="center" wrapText="1"/>
    </xf>
    <xf numFmtId="0" fontId="9" fillId="3" borderId="8" xfId="0" applyFont="1" applyFill="1" applyBorder="1" applyAlignment="1" applyProtection="1">
      <alignment horizontal="left"/>
    </xf>
    <xf numFmtId="0" fontId="9" fillId="3" borderId="0" xfId="0" applyFont="1" applyFill="1" applyBorder="1" applyAlignment="1" applyProtection="1">
      <alignment horizontal="left"/>
    </xf>
    <xf numFmtId="0" fontId="9" fillId="3" borderId="6" xfId="0" applyFont="1" applyFill="1" applyBorder="1" applyAlignment="1" applyProtection="1">
      <alignment horizontal="center"/>
    </xf>
    <xf numFmtId="0" fontId="9" fillId="3" borderId="18" xfId="0" applyFont="1" applyFill="1" applyBorder="1" applyAlignment="1" applyProtection="1">
      <alignment horizontal="center"/>
    </xf>
    <xf numFmtId="0" fontId="9" fillId="3" borderId="10" xfId="0" applyFont="1" applyFill="1" applyBorder="1" applyAlignment="1" applyProtection="1">
      <alignment horizontal="left" vertical="center" wrapText="1"/>
    </xf>
    <xf numFmtId="0" fontId="9" fillId="3" borderId="4" xfId="0" applyFont="1" applyFill="1" applyBorder="1" applyAlignment="1" applyProtection="1">
      <alignment horizontal="left" vertical="center" wrapText="1"/>
    </xf>
    <xf numFmtId="0" fontId="9" fillId="3" borderId="8"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9" fillId="3" borderId="11" xfId="0" applyFont="1" applyFill="1" applyBorder="1" applyAlignment="1" applyProtection="1">
      <alignment horizontal="left" vertical="center" wrapText="1"/>
    </xf>
    <xf numFmtId="0" fontId="9" fillId="3" borderId="5" xfId="0" applyFont="1" applyFill="1" applyBorder="1" applyAlignment="1" applyProtection="1">
      <alignment horizontal="left" vertical="center" wrapText="1"/>
    </xf>
    <xf numFmtId="0" fontId="9" fillId="3" borderId="0" xfId="0" applyFont="1" applyFill="1" applyBorder="1" applyAlignment="1" applyProtection="1">
      <alignment horizontal="center"/>
    </xf>
    <xf numFmtId="0" fontId="9" fillId="3" borderId="9" xfId="0" applyFont="1" applyFill="1" applyBorder="1" applyAlignment="1" applyProtection="1">
      <alignment horizontal="center"/>
    </xf>
    <xf numFmtId="0" fontId="9" fillId="3" borderId="10" xfId="0" applyFont="1" applyFill="1" applyBorder="1" applyAlignment="1" applyProtection="1">
      <alignment horizontal="left" vertical="center"/>
    </xf>
    <xf numFmtId="0" fontId="9" fillId="3" borderId="4" xfId="0" applyFont="1" applyFill="1" applyBorder="1" applyAlignment="1" applyProtection="1">
      <alignment horizontal="left" vertical="center"/>
    </xf>
    <xf numFmtId="0" fontId="9" fillId="3" borderId="8" xfId="0" applyFont="1" applyFill="1" applyBorder="1" applyAlignment="1" applyProtection="1">
      <alignment horizontal="left" vertical="center"/>
    </xf>
    <xf numFmtId="0" fontId="9" fillId="3" borderId="0" xfId="0" applyFont="1" applyFill="1" applyBorder="1" applyAlignment="1" applyProtection="1">
      <alignment horizontal="left" vertical="center"/>
    </xf>
    <xf numFmtId="0" fontId="9" fillId="3" borderId="11" xfId="0" applyFont="1" applyFill="1" applyBorder="1" applyAlignment="1" applyProtection="1">
      <alignment horizontal="left" vertical="center"/>
    </xf>
    <xf numFmtId="0" fontId="9" fillId="3" borderId="5" xfId="0" applyFont="1" applyFill="1" applyBorder="1" applyAlignment="1" applyProtection="1">
      <alignment horizontal="left" vertical="center"/>
    </xf>
    <xf numFmtId="0" fontId="0" fillId="3" borderId="10"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7" xfId="0" applyFill="1" applyBorder="1" applyAlignment="1" applyProtection="1">
      <alignment horizontal="center" vertical="center" wrapText="1"/>
      <protection locked="0"/>
    </xf>
    <xf numFmtId="0" fontId="0" fillId="3" borderId="11"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wrapText="1"/>
      <protection locked="0"/>
    </xf>
    <xf numFmtId="0" fontId="0" fillId="3" borderId="12" xfId="0" applyFill="1" applyBorder="1" applyAlignment="1" applyProtection="1">
      <alignment horizontal="center" vertical="center" wrapText="1"/>
      <protection locked="0"/>
    </xf>
    <xf numFmtId="0" fontId="3" fillId="2" borderId="10" xfId="0" applyFont="1" applyFill="1" applyBorder="1" applyAlignment="1" applyProtection="1">
      <alignment horizontal="center" wrapText="1"/>
    </xf>
    <xf numFmtId="0" fontId="3" fillId="2" borderId="4" xfId="0" applyFont="1" applyFill="1" applyBorder="1" applyAlignment="1" applyProtection="1">
      <alignment horizontal="center" wrapText="1"/>
    </xf>
    <xf numFmtId="0" fontId="3" fillId="2" borderId="7" xfId="0" applyFont="1" applyFill="1" applyBorder="1" applyAlignment="1" applyProtection="1">
      <alignment horizontal="center" wrapText="1"/>
    </xf>
    <xf numFmtId="164" fontId="15" fillId="8" borderId="10" xfId="0" applyNumberFormat="1" applyFont="1" applyFill="1" applyBorder="1" applyAlignment="1" applyProtection="1">
      <alignment horizontal="center" vertical="center" wrapText="1"/>
    </xf>
    <xf numFmtId="164" fontId="15" fillId="8" borderId="7" xfId="0" applyNumberFormat="1" applyFont="1" applyFill="1" applyBorder="1" applyAlignment="1" applyProtection="1">
      <alignment horizontal="center" vertical="center" wrapText="1"/>
    </xf>
    <xf numFmtId="164" fontId="15" fillId="8" borderId="8" xfId="0" applyNumberFormat="1" applyFont="1" applyFill="1" applyBorder="1" applyAlignment="1" applyProtection="1">
      <alignment horizontal="center" vertical="center" wrapText="1"/>
    </xf>
    <xf numFmtId="164" fontId="15" fillId="8" borderId="9" xfId="0" applyNumberFormat="1" applyFont="1" applyFill="1" applyBorder="1" applyAlignment="1" applyProtection="1">
      <alignment horizontal="center" vertical="center" wrapText="1"/>
    </xf>
    <xf numFmtId="164" fontId="15" fillId="8" borderId="11" xfId="0" applyNumberFormat="1" applyFont="1" applyFill="1" applyBorder="1" applyAlignment="1" applyProtection="1">
      <alignment horizontal="center" vertical="center" wrapText="1"/>
    </xf>
    <xf numFmtId="164" fontId="15" fillId="8" borderId="12" xfId="0" applyNumberFormat="1" applyFont="1" applyFill="1" applyBorder="1" applyAlignment="1" applyProtection="1">
      <alignment horizontal="center" vertical="center" wrapText="1"/>
    </xf>
    <xf numFmtId="0" fontId="15" fillId="8" borderId="10" xfId="0" applyFont="1" applyFill="1" applyBorder="1" applyAlignment="1" applyProtection="1">
      <alignment horizontal="center" vertical="center"/>
    </xf>
    <xf numFmtId="0" fontId="15" fillId="8" borderId="4" xfId="0" applyFont="1" applyFill="1" applyBorder="1" applyAlignment="1" applyProtection="1">
      <alignment horizontal="center" vertical="center"/>
    </xf>
    <xf numFmtId="0" fontId="15" fillId="8" borderId="7" xfId="0" applyFont="1" applyFill="1" applyBorder="1" applyAlignment="1" applyProtection="1">
      <alignment horizontal="center" vertical="center"/>
    </xf>
    <xf numFmtId="0" fontId="15" fillId="8" borderId="11" xfId="0" applyFont="1" applyFill="1" applyBorder="1" applyAlignment="1" applyProtection="1">
      <alignment horizontal="center" vertical="center"/>
    </xf>
    <xf numFmtId="0" fontId="15" fillId="8" borderId="5" xfId="0" applyFont="1" applyFill="1" applyBorder="1" applyAlignment="1" applyProtection="1">
      <alignment horizontal="center" vertical="center"/>
    </xf>
    <xf numFmtId="0" fontId="15" fillId="8" borderId="12" xfId="0" applyFont="1" applyFill="1" applyBorder="1" applyAlignment="1" applyProtection="1">
      <alignment horizontal="center" vertical="center"/>
    </xf>
    <xf numFmtId="0" fontId="15" fillId="9" borderId="10" xfId="0" applyFont="1" applyFill="1" applyBorder="1" applyAlignment="1" applyProtection="1">
      <alignment horizontal="center" vertical="center"/>
    </xf>
    <xf numFmtId="0" fontId="15" fillId="9" borderId="7" xfId="0" applyFont="1" applyFill="1" applyBorder="1" applyAlignment="1" applyProtection="1">
      <alignment horizontal="center" vertical="center"/>
    </xf>
    <xf numFmtId="0" fontId="15" fillId="9" borderId="8" xfId="0" applyFont="1" applyFill="1" applyBorder="1" applyAlignment="1" applyProtection="1">
      <alignment horizontal="center" vertical="center"/>
    </xf>
    <xf numFmtId="0" fontId="15" fillId="9" borderId="9" xfId="0" applyFont="1" applyFill="1" applyBorder="1" applyAlignment="1" applyProtection="1">
      <alignment horizontal="center" vertical="center"/>
    </xf>
    <xf numFmtId="0" fontId="15" fillId="9" borderId="11" xfId="0" applyFont="1" applyFill="1" applyBorder="1" applyAlignment="1" applyProtection="1">
      <alignment horizontal="center" vertical="center"/>
    </xf>
    <xf numFmtId="0" fontId="15" fillId="9" borderId="12" xfId="0" applyFont="1" applyFill="1" applyBorder="1" applyAlignment="1" applyProtection="1">
      <alignment horizontal="center" vertical="center"/>
    </xf>
    <xf numFmtId="0" fontId="8" fillId="3" borderId="17" xfId="0" applyFont="1" applyFill="1" applyBorder="1" applyAlignment="1" applyProtection="1">
      <alignment horizontal="center" vertical="center"/>
      <protection locked="0"/>
    </xf>
    <xf numFmtId="0" fontId="8" fillId="3" borderId="13" xfId="0" applyFont="1" applyFill="1" applyBorder="1" applyAlignment="1" applyProtection="1">
      <alignment horizontal="center" vertical="center"/>
      <protection locked="0"/>
    </xf>
    <xf numFmtId="0" fontId="30" fillId="2" borderId="3" xfId="0" applyFont="1" applyFill="1" applyBorder="1" applyAlignment="1" applyProtection="1">
      <alignment horizontal="center"/>
    </xf>
    <xf numFmtId="0" fontId="30" fillId="2" borderId="2" xfId="0" applyFont="1" applyFill="1" applyBorder="1" applyAlignment="1" applyProtection="1">
      <alignment horizontal="center"/>
    </xf>
    <xf numFmtId="0" fontId="9" fillId="3" borderId="0" xfId="0" applyFont="1" applyFill="1" applyBorder="1" applyAlignment="1" applyProtection="1">
      <alignment horizontal="center" vertical="center"/>
    </xf>
    <xf numFmtId="0" fontId="9" fillId="3" borderId="9" xfId="0" applyFont="1" applyFill="1" applyBorder="1" applyAlignment="1" applyProtection="1">
      <alignment horizontal="center" vertical="center"/>
    </xf>
    <xf numFmtId="0" fontId="19" fillId="3" borderId="3" xfId="0" applyFont="1" applyFill="1" applyBorder="1" applyAlignment="1" applyProtection="1">
      <alignment horizontal="center" vertical="center"/>
      <protection locked="0"/>
    </xf>
    <xf numFmtId="0" fontId="31" fillId="0" borderId="2" xfId="0" applyFont="1" applyBorder="1" applyProtection="1">
      <protection locked="0"/>
    </xf>
    <xf numFmtId="0" fontId="24" fillId="2" borderId="3" xfId="0" applyFont="1" applyFill="1" applyBorder="1" applyAlignment="1" applyProtection="1">
      <alignment horizontal="center"/>
    </xf>
    <xf numFmtId="0" fontId="0" fillId="0" borderId="2" xfId="0" applyBorder="1" applyProtection="1"/>
    <xf numFmtId="0" fontId="2" fillId="2" borderId="3" xfId="0"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9" fillId="3" borderId="10" xfId="0" applyFont="1" applyFill="1" applyBorder="1" applyAlignment="1" applyProtection="1">
      <alignment horizontal="left" vertical="top"/>
      <protection locked="0"/>
    </xf>
    <xf numFmtId="0" fontId="9" fillId="3" borderId="4" xfId="0" applyFont="1" applyFill="1" applyBorder="1" applyAlignment="1" applyProtection="1">
      <alignment horizontal="left" vertical="top"/>
      <protection locked="0"/>
    </xf>
    <xf numFmtId="0" fontId="9" fillId="3" borderId="7" xfId="0" applyFont="1" applyFill="1" applyBorder="1" applyAlignment="1" applyProtection="1">
      <alignment horizontal="left" vertical="top"/>
      <protection locked="0"/>
    </xf>
    <xf numFmtId="0" fontId="9" fillId="3" borderId="8" xfId="0" applyFont="1" applyFill="1" applyBorder="1" applyAlignment="1" applyProtection="1">
      <alignment horizontal="left" vertical="top"/>
      <protection locked="0"/>
    </xf>
    <xf numFmtId="0" fontId="9" fillId="3" borderId="0" xfId="0" applyFont="1" applyFill="1" applyBorder="1" applyAlignment="1" applyProtection="1">
      <alignment horizontal="left" vertical="top"/>
      <protection locked="0"/>
    </xf>
    <xf numFmtId="0" fontId="9" fillId="3" borderId="9" xfId="0" applyFont="1" applyFill="1" applyBorder="1" applyAlignment="1" applyProtection="1">
      <alignment horizontal="left" vertical="top"/>
      <protection locked="0"/>
    </xf>
    <xf numFmtId="0" fontId="9" fillId="3" borderId="11" xfId="0" applyFont="1" applyFill="1" applyBorder="1" applyAlignment="1" applyProtection="1">
      <alignment horizontal="left" vertical="top"/>
      <protection locked="0"/>
    </xf>
    <xf numFmtId="0" fontId="9" fillId="3" borderId="5" xfId="0" applyFont="1" applyFill="1" applyBorder="1" applyAlignment="1" applyProtection="1">
      <alignment horizontal="left" vertical="top"/>
      <protection locked="0"/>
    </xf>
    <xf numFmtId="0" fontId="9" fillId="3" borderId="12" xfId="0" applyFont="1" applyFill="1" applyBorder="1" applyAlignment="1" applyProtection="1">
      <alignment horizontal="left" vertical="top"/>
      <protection locked="0"/>
    </xf>
    <xf numFmtId="0" fontId="8" fillId="2" borderId="10" xfId="0" applyFont="1" applyFill="1" applyBorder="1" applyAlignment="1" applyProtection="1">
      <alignment horizontal="center"/>
    </xf>
    <xf numFmtId="0" fontId="8" fillId="2" borderId="4" xfId="0" applyFont="1" applyFill="1" applyBorder="1" applyAlignment="1" applyProtection="1">
      <alignment horizontal="center"/>
    </xf>
    <xf numFmtId="0" fontId="16" fillId="2" borderId="17" xfId="0" applyFont="1" applyFill="1" applyBorder="1" applyAlignment="1" applyProtection="1">
      <alignment horizontal="center" vertical="center"/>
    </xf>
    <xf numFmtId="0" fontId="16" fillId="2" borderId="20"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14" fontId="16" fillId="3" borderId="17" xfId="0" applyNumberFormat="1" applyFont="1" applyFill="1" applyBorder="1" applyAlignment="1" applyProtection="1">
      <alignment horizontal="center" vertical="center"/>
      <protection locked="0"/>
    </xf>
    <xf numFmtId="14" fontId="16" fillId="3" borderId="20" xfId="0" applyNumberFormat="1" applyFont="1" applyFill="1" applyBorder="1" applyAlignment="1" applyProtection="1">
      <alignment horizontal="center" vertical="center"/>
      <protection locked="0"/>
    </xf>
    <xf numFmtId="14" fontId="16" fillId="3" borderId="13" xfId="0" applyNumberFormat="1" applyFont="1" applyFill="1" applyBorder="1" applyAlignment="1" applyProtection="1">
      <alignment horizontal="center" vertical="center"/>
      <protection locked="0"/>
    </xf>
    <xf numFmtId="0" fontId="9" fillId="3" borderId="10" xfId="0" applyFont="1" applyFill="1" applyBorder="1" applyAlignment="1" applyProtection="1">
      <alignment horizontal="center"/>
      <protection locked="0"/>
    </xf>
    <xf numFmtId="0" fontId="9" fillId="3" borderId="4" xfId="0" applyFont="1" applyFill="1" applyBorder="1" applyAlignment="1" applyProtection="1">
      <alignment horizontal="center"/>
      <protection locked="0"/>
    </xf>
    <xf numFmtId="0" fontId="9" fillId="3" borderId="7" xfId="0" applyFont="1" applyFill="1" applyBorder="1" applyAlignment="1" applyProtection="1">
      <alignment horizontal="center"/>
      <protection locked="0"/>
    </xf>
    <xf numFmtId="0" fontId="9" fillId="3" borderId="11" xfId="0" applyFont="1" applyFill="1" applyBorder="1" applyAlignment="1" applyProtection="1">
      <alignment horizontal="center"/>
      <protection locked="0"/>
    </xf>
    <xf numFmtId="0" fontId="9" fillId="3" borderId="5" xfId="0" applyFont="1" applyFill="1" applyBorder="1" applyAlignment="1" applyProtection="1">
      <alignment horizontal="center"/>
      <protection locked="0"/>
    </xf>
    <xf numFmtId="0" fontId="9" fillId="3" borderId="12" xfId="0" applyFont="1" applyFill="1" applyBorder="1" applyAlignment="1" applyProtection="1">
      <alignment horizontal="center"/>
      <protection locked="0"/>
    </xf>
    <xf numFmtId="0" fontId="8" fillId="2" borderId="10"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2" borderId="11" xfId="0" applyFont="1" applyFill="1" applyBorder="1" applyAlignment="1" applyProtection="1">
      <alignment horizontal="left" vertical="center"/>
    </xf>
    <xf numFmtId="0" fontId="8" fillId="2" borderId="5" xfId="0" applyFont="1" applyFill="1" applyBorder="1" applyAlignment="1" applyProtection="1">
      <alignment horizontal="left" vertical="center"/>
    </xf>
    <xf numFmtId="0" fontId="8" fillId="2" borderId="12" xfId="0" applyFont="1" applyFill="1" applyBorder="1" applyAlignment="1" applyProtection="1">
      <alignment horizontal="left" vertical="center"/>
    </xf>
    <xf numFmtId="0" fontId="11" fillId="2" borderId="4"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wrapText="1"/>
    </xf>
    <xf numFmtId="0" fontId="16" fillId="3" borderId="10" xfId="0" applyFont="1" applyFill="1" applyBorder="1" applyAlignment="1" applyProtection="1">
      <alignment horizontal="left" vertical="center" wrapText="1"/>
    </xf>
    <xf numFmtId="0" fontId="16" fillId="3" borderId="4" xfId="0" applyFont="1" applyFill="1" applyBorder="1" applyAlignment="1" applyProtection="1">
      <alignment horizontal="left" vertical="center" wrapText="1"/>
    </xf>
    <xf numFmtId="0" fontId="16" fillId="3" borderId="7" xfId="0" applyFont="1" applyFill="1" applyBorder="1" applyAlignment="1" applyProtection="1">
      <alignment horizontal="left" vertical="center" wrapText="1"/>
    </xf>
    <xf numFmtId="0" fontId="16" fillId="3" borderId="11" xfId="0" applyFont="1" applyFill="1" applyBorder="1" applyAlignment="1" applyProtection="1">
      <alignment horizontal="left" vertical="center" wrapText="1"/>
    </xf>
    <xf numFmtId="0" fontId="16" fillId="3" borderId="5" xfId="0" applyFont="1" applyFill="1" applyBorder="1" applyAlignment="1" applyProtection="1">
      <alignment horizontal="left" vertical="center" wrapText="1"/>
    </xf>
    <xf numFmtId="0" fontId="16" fillId="3" borderId="12" xfId="0" applyFont="1" applyFill="1" applyBorder="1" applyAlignment="1" applyProtection="1">
      <alignment horizontal="left" vertical="center" wrapText="1"/>
    </xf>
    <xf numFmtId="0" fontId="19" fillId="3" borderId="10" xfId="0" applyFont="1" applyFill="1" applyBorder="1" applyAlignment="1" applyProtection="1">
      <alignment horizontal="center" vertical="center"/>
    </xf>
    <xf numFmtId="0" fontId="19" fillId="3" borderId="7" xfId="0" applyFont="1" applyFill="1" applyBorder="1" applyAlignment="1" applyProtection="1">
      <alignment horizontal="center" vertical="center"/>
    </xf>
    <xf numFmtId="0" fontId="19" fillId="3" borderId="11" xfId="0" applyFont="1" applyFill="1" applyBorder="1" applyAlignment="1" applyProtection="1">
      <alignment horizontal="center" vertical="center"/>
    </xf>
    <xf numFmtId="0" fontId="19" fillId="3" borderId="12" xfId="0" applyFont="1" applyFill="1" applyBorder="1" applyAlignment="1" applyProtection="1">
      <alignment horizontal="center" vertical="center"/>
    </xf>
    <xf numFmtId="0" fontId="16" fillId="3" borderId="3" xfId="0" applyFont="1" applyFill="1" applyBorder="1" applyAlignment="1" applyProtection="1">
      <alignment horizontal="left" vertical="center" wrapText="1"/>
    </xf>
    <xf numFmtId="0" fontId="19" fillId="3" borderId="3" xfId="0" applyFont="1" applyFill="1" applyBorder="1" applyAlignment="1" applyProtection="1">
      <alignment horizontal="center" vertical="center"/>
    </xf>
    <xf numFmtId="0" fontId="31" fillId="0" borderId="2" xfId="0" applyFont="1" applyBorder="1" applyProtection="1"/>
    <xf numFmtId="0" fontId="16" fillId="3" borderId="3" xfId="0" applyFont="1" applyFill="1" applyBorder="1" applyAlignment="1" applyProtection="1">
      <alignment horizontal="left" vertical="center"/>
    </xf>
    <xf numFmtId="0" fontId="16" fillId="3" borderId="19" xfId="0" applyFont="1" applyFill="1" applyBorder="1" applyAlignment="1" applyProtection="1">
      <alignment horizontal="left" vertical="center"/>
    </xf>
    <xf numFmtId="0" fontId="16" fillId="3" borderId="2" xfId="0" applyFont="1" applyFill="1" applyBorder="1" applyAlignment="1" applyProtection="1">
      <alignment horizontal="left" vertical="center"/>
    </xf>
    <xf numFmtId="164" fontId="18" fillId="3" borderId="19" xfId="0" applyNumberFormat="1" applyFont="1" applyFill="1" applyBorder="1" applyAlignment="1" applyProtection="1">
      <alignment horizontal="left" vertical="center"/>
    </xf>
    <xf numFmtId="0" fontId="0" fillId="0" borderId="19" xfId="0" applyBorder="1" applyProtection="1"/>
    <xf numFmtId="0" fontId="30" fillId="3" borderId="8" xfId="0" applyFont="1" applyFill="1" applyBorder="1" applyAlignment="1" applyProtection="1">
      <alignment horizontal="center" vertical="center" wrapText="1"/>
    </xf>
    <xf numFmtId="0" fontId="30" fillId="3" borderId="0" xfId="0" applyFont="1" applyFill="1" applyBorder="1" applyAlignment="1" applyProtection="1">
      <alignment horizontal="center" vertical="center" wrapText="1"/>
    </xf>
    <xf numFmtId="0" fontId="30" fillId="3" borderId="9" xfId="0" applyFont="1" applyFill="1" applyBorder="1" applyAlignment="1" applyProtection="1">
      <alignment horizontal="center" vertical="center" wrapText="1"/>
    </xf>
    <xf numFmtId="0" fontId="30" fillId="3" borderId="11" xfId="0" applyFont="1" applyFill="1" applyBorder="1" applyAlignment="1" applyProtection="1">
      <alignment horizontal="center" vertical="center" wrapText="1"/>
    </xf>
    <xf numFmtId="0" fontId="30" fillId="3" borderId="5" xfId="0" applyFont="1" applyFill="1" applyBorder="1" applyAlignment="1" applyProtection="1">
      <alignment horizontal="center" vertical="center" wrapText="1"/>
    </xf>
    <xf numFmtId="0" fontId="30" fillId="3" borderId="12" xfId="0" applyFont="1" applyFill="1" applyBorder="1" applyAlignment="1" applyProtection="1">
      <alignment horizontal="center" vertical="center" wrapText="1"/>
    </xf>
    <xf numFmtId="0" fontId="19" fillId="3" borderId="10" xfId="0" applyFont="1" applyFill="1" applyBorder="1" applyAlignment="1" applyProtection="1">
      <alignment horizontal="center" vertical="center"/>
      <protection locked="0"/>
    </xf>
    <xf numFmtId="0" fontId="19" fillId="3" borderId="7" xfId="0" applyFont="1" applyFill="1" applyBorder="1" applyAlignment="1" applyProtection="1">
      <alignment horizontal="center" vertical="center"/>
      <protection locked="0"/>
    </xf>
    <xf numFmtId="0" fontId="19" fillId="3" borderId="11" xfId="0" applyFont="1" applyFill="1" applyBorder="1" applyAlignment="1" applyProtection="1">
      <alignment horizontal="center" vertical="center"/>
      <protection locked="0"/>
    </xf>
    <xf numFmtId="0" fontId="19" fillId="3" borderId="12" xfId="0" applyFont="1" applyFill="1" applyBorder="1" applyAlignment="1" applyProtection="1">
      <alignment horizontal="center" vertical="center"/>
      <protection locked="0"/>
    </xf>
    <xf numFmtId="0" fontId="6" fillId="3" borderId="3" xfId="0" applyFont="1" applyFill="1" applyBorder="1" applyAlignment="1" applyProtection="1">
      <alignment vertical="center" wrapText="1"/>
      <protection locked="0"/>
    </xf>
    <xf numFmtId="0" fontId="6" fillId="3" borderId="19" xfId="0" applyFont="1" applyFill="1" applyBorder="1" applyAlignment="1" applyProtection="1">
      <alignment vertical="center" wrapText="1"/>
      <protection locked="0"/>
    </xf>
    <xf numFmtId="0" fontId="6" fillId="3" borderId="2" xfId="0" applyFont="1" applyFill="1" applyBorder="1" applyAlignment="1" applyProtection="1">
      <alignment vertical="center" wrapText="1"/>
      <protection locked="0"/>
    </xf>
    <xf numFmtId="0" fontId="16" fillId="3" borderId="10" xfId="0" applyFont="1" applyFill="1" applyBorder="1" applyAlignment="1" applyProtection="1">
      <alignment horizontal="left" vertical="top"/>
      <protection locked="0"/>
    </xf>
    <xf numFmtId="0" fontId="16" fillId="3" borderId="4" xfId="0" applyFont="1" applyFill="1" applyBorder="1" applyAlignment="1" applyProtection="1">
      <alignment horizontal="left" vertical="top"/>
      <protection locked="0"/>
    </xf>
    <xf numFmtId="0" fontId="16" fillId="3" borderId="7" xfId="0" applyFont="1" applyFill="1" applyBorder="1" applyAlignment="1" applyProtection="1">
      <alignment horizontal="left" vertical="top"/>
      <protection locked="0"/>
    </xf>
    <xf numFmtId="0" fontId="16" fillId="3" borderId="8" xfId="0" applyFont="1" applyFill="1" applyBorder="1" applyAlignment="1" applyProtection="1">
      <alignment horizontal="left" vertical="top"/>
      <protection locked="0"/>
    </xf>
    <xf numFmtId="0" fontId="16" fillId="3" borderId="0" xfId="0" applyFont="1" applyFill="1" applyBorder="1" applyAlignment="1" applyProtection="1">
      <alignment horizontal="left" vertical="top"/>
      <protection locked="0"/>
    </xf>
    <xf numFmtId="0" fontId="16" fillId="3" borderId="9" xfId="0" applyFont="1" applyFill="1" applyBorder="1" applyAlignment="1" applyProtection="1">
      <alignment horizontal="left" vertical="top"/>
      <protection locked="0"/>
    </xf>
    <xf numFmtId="0" fontId="16" fillId="3" borderId="11" xfId="0" applyFont="1" applyFill="1" applyBorder="1" applyAlignment="1" applyProtection="1">
      <alignment horizontal="left" vertical="top"/>
      <protection locked="0"/>
    </xf>
    <xf numFmtId="0" fontId="16" fillId="3" borderId="5" xfId="0" applyFont="1" applyFill="1" applyBorder="1" applyAlignment="1" applyProtection="1">
      <alignment horizontal="left" vertical="top"/>
      <protection locked="0"/>
    </xf>
    <xf numFmtId="0" fontId="16" fillId="3" borderId="12" xfId="0" applyFont="1" applyFill="1" applyBorder="1" applyAlignment="1" applyProtection="1">
      <alignment horizontal="left" vertical="top"/>
      <protection locked="0"/>
    </xf>
    <xf numFmtId="0" fontId="23" fillId="9" borderId="10" xfId="0" applyFont="1" applyFill="1" applyBorder="1" applyAlignment="1">
      <alignment horizontal="center" vertical="center"/>
    </xf>
    <xf numFmtId="0" fontId="23" fillId="9" borderId="4" xfId="0" applyFont="1" applyFill="1" applyBorder="1" applyAlignment="1">
      <alignment horizontal="center" vertical="center"/>
    </xf>
    <xf numFmtId="0" fontId="23" fillId="9" borderId="7" xfId="0" applyFont="1" applyFill="1" applyBorder="1" applyAlignment="1">
      <alignment horizontal="center" vertical="center"/>
    </xf>
    <xf numFmtId="0" fontId="23" fillId="9" borderId="8" xfId="0" applyFont="1" applyFill="1" applyBorder="1" applyAlignment="1">
      <alignment horizontal="center" vertical="center"/>
    </xf>
    <xf numFmtId="0" fontId="23" fillId="9" borderId="0" xfId="0" applyFont="1" applyFill="1" applyBorder="1" applyAlignment="1">
      <alignment horizontal="center" vertical="center"/>
    </xf>
    <xf numFmtId="0" fontId="23" fillId="9" borderId="9" xfId="0" applyFont="1" applyFill="1" applyBorder="1" applyAlignment="1">
      <alignment horizontal="center" vertical="center"/>
    </xf>
    <xf numFmtId="0" fontId="15" fillId="9" borderId="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9" xfId="0" applyFont="1" applyFill="1" applyBorder="1" applyAlignment="1">
      <alignment horizontal="center" vertical="center" wrapText="1"/>
    </xf>
    <xf numFmtId="0" fontId="15" fillId="9" borderId="11" xfId="0" applyFont="1" applyFill="1" applyBorder="1" applyAlignment="1">
      <alignment horizontal="center" vertical="center" wrapText="1"/>
    </xf>
    <xf numFmtId="0" fontId="15" fillId="9" borderId="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26" fillId="2" borderId="17" xfId="0" applyFont="1" applyFill="1" applyBorder="1" applyAlignment="1">
      <alignment horizontal="center" textRotation="90" wrapText="1"/>
    </xf>
    <xf numFmtId="0" fontId="26" fillId="2" borderId="20" xfId="0" applyFont="1" applyFill="1" applyBorder="1" applyAlignment="1">
      <alignment horizontal="center" textRotation="90" wrapText="1"/>
    </xf>
    <xf numFmtId="0" fontId="26" fillId="2" borderId="13" xfId="0" applyFont="1" applyFill="1" applyBorder="1" applyAlignment="1">
      <alignment horizontal="center" textRotation="90" wrapText="1"/>
    </xf>
    <xf numFmtId="0" fontId="16" fillId="2" borderId="3" xfId="0" applyFont="1" applyFill="1" applyBorder="1" applyAlignment="1">
      <alignment horizontal="left"/>
    </xf>
    <xf numFmtId="0" fontId="16" fillId="2" borderId="2" xfId="0" applyFont="1" applyFill="1" applyBorder="1" applyAlignment="1">
      <alignment horizontal="left"/>
    </xf>
    <xf numFmtId="0" fontId="25" fillId="3" borderId="3" xfId="0" applyFont="1" applyFill="1" applyBorder="1" applyAlignment="1">
      <alignment horizontal="center"/>
    </xf>
    <xf numFmtId="0" fontId="25" fillId="3" borderId="19" xfId="0" applyFont="1" applyFill="1" applyBorder="1" applyAlignment="1">
      <alignment horizontal="center"/>
    </xf>
    <xf numFmtId="0" fontId="25" fillId="3" borderId="2" xfId="0" applyFont="1" applyFill="1" applyBorder="1" applyAlignment="1">
      <alignment horizontal="center"/>
    </xf>
    <xf numFmtId="0" fontId="16" fillId="2" borderId="19" xfId="0" applyFont="1" applyFill="1" applyBorder="1" applyAlignment="1">
      <alignment horizontal="center"/>
    </xf>
    <xf numFmtId="0" fontId="16" fillId="2" borderId="2" xfId="0" applyFont="1" applyFill="1" applyBorder="1" applyAlignment="1">
      <alignment horizontal="center"/>
    </xf>
    <xf numFmtId="0" fontId="16" fillId="2" borderId="11" xfId="0" applyFont="1" applyFill="1" applyBorder="1" applyAlignment="1">
      <alignment horizontal="left"/>
    </xf>
    <xf numFmtId="0" fontId="16" fillId="2" borderId="12" xfId="0" applyFont="1" applyFill="1" applyBorder="1" applyAlignment="1">
      <alignment horizontal="left"/>
    </xf>
    <xf numFmtId="0" fontId="25" fillId="3" borderId="4" xfId="0" applyFont="1" applyFill="1" applyBorder="1" applyAlignment="1">
      <alignment horizontal="center"/>
    </xf>
    <xf numFmtId="0" fontId="25" fillId="3" borderId="7" xfId="0" applyFont="1" applyFill="1" applyBorder="1" applyAlignment="1">
      <alignment horizontal="center"/>
    </xf>
    <xf numFmtId="0" fontId="16" fillId="2" borderId="4" xfId="0" applyFont="1" applyFill="1" applyBorder="1" applyAlignment="1">
      <alignment horizontal="center"/>
    </xf>
    <xf numFmtId="0" fontId="16" fillId="2" borderId="7" xfId="0" applyFont="1" applyFill="1" applyBorder="1" applyAlignment="1">
      <alignment horizontal="center"/>
    </xf>
    <xf numFmtId="0" fontId="16" fillId="2" borderId="19" xfId="0" applyFont="1" applyFill="1" applyBorder="1" applyAlignment="1">
      <alignment horizontal="left"/>
    </xf>
    <xf numFmtId="0" fontId="8" fillId="2" borderId="3" xfId="0" applyFont="1" applyFill="1" applyBorder="1" applyAlignment="1">
      <alignment horizontal="center"/>
    </xf>
    <xf numFmtId="0" fontId="8" fillId="2" borderId="19" xfId="0" applyFont="1" applyFill="1" applyBorder="1" applyAlignment="1">
      <alignment horizontal="center"/>
    </xf>
    <xf numFmtId="0" fontId="8" fillId="2" borderId="2" xfId="0" applyFont="1" applyFill="1" applyBorder="1" applyAlignment="1">
      <alignment horizontal="center"/>
    </xf>
    <xf numFmtId="0" fontId="8" fillId="2" borderId="1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32" fillId="3" borderId="10" xfId="0" applyFont="1" applyFill="1" applyBorder="1" applyAlignment="1" applyProtection="1">
      <alignment horizontal="left" vertical="top" wrapText="1"/>
      <protection locked="0"/>
    </xf>
    <xf numFmtId="0" fontId="32" fillId="3" borderId="4" xfId="0" applyFont="1" applyFill="1" applyBorder="1" applyAlignment="1" applyProtection="1">
      <alignment horizontal="left" vertical="top" wrapText="1"/>
      <protection locked="0"/>
    </xf>
    <xf numFmtId="0" fontId="32" fillId="3" borderId="7" xfId="0" applyFont="1" applyFill="1" applyBorder="1" applyAlignment="1" applyProtection="1">
      <alignment horizontal="left" vertical="top" wrapText="1"/>
      <protection locked="0"/>
    </xf>
    <xf numFmtId="0" fontId="32" fillId="3" borderId="8" xfId="0" applyFont="1" applyFill="1" applyBorder="1" applyAlignment="1" applyProtection="1">
      <alignment horizontal="left" vertical="top" wrapText="1"/>
      <protection locked="0"/>
    </xf>
    <xf numFmtId="0" fontId="32" fillId="3" borderId="0" xfId="0" applyFont="1" applyFill="1" applyBorder="1" applyAlignment="1" applyProtection="1">
      <alignment horizontal="left" vertical="top" wrapText="1"/>
      <protection locked="0"/>
    </xf>
    <xf numFmtId="0" fontId="32" fillId="3" borderId="9" xfId="0" applyFont="1" applyFill="1" applyBorder="1" applyAlignment="1" applyProtection="1">
      <alignment horizontal="left" vertical="top" wrapText="1"/>
      <protection locked="0"/>
    </xf>
    <xf numFmtId="0" fontId="32" fillId="3" borderId="11" xfId="0" applyFont="1" applyFill="1" applyBorder="1" applyAlignment="1" applyProtection="1">
      <alignment horizontal="left" vertical="top" wrapText="1"/>
      <protection locked="0"/>
    </xf>
    <xf numFmtId="0" fontId="32" fillId="3" borderId="5" xfId="0" applyFont="1" applyFill="1" applyBorder="1" applyAlignment="1" applyProtection="1">
      <alignment horizontal="left" vertical="top" wrapText="1"/>
      <protection locked="0"/>
    </xf>
    <xf numFmtId="0" fontId="32" fillId="3" borderId="12" xfId="0" applyFont="1" applyFill="1" applyBorder="1" applyAlignment="1" applyProtection="1">
      <alignment horizontal="left" vertical="top" wrapText="1"/>
      <protection locked="0"/>
    </xf>
    <xf numFmtId="14" fontId="9" fillId="3" borderId="10" xfId="0" applyNumberFormat="1" applyFont="1" applyFill="1" applyBorder="1" applyAlignment="1" applyProtection="1">
      <alignment horizontal="center" vertical="center" wrapText="1"/>
      <protection locked="0"/>
    </xf>
    <xf numFmtId="14" fontId="9" fillId="3" borderId="7" xfId="0" applyNumberFormat="1" applyFont="1" applyFill="1" applyBorder="1" applyAlignment="1" applyProtection="1">
      <alignment horizontal="center" vertical="center" wrapText="1"/>
      <protection locked="0"/>
    </xf>
    <xf numFmtId="14" fontId="9" fillId="3" borderId="8" xfId="0" applyNumberFormat="1" applyFont="1" applyFill="1" applyBorder="1" applyAlignment="1" applyProtection="1">
      <alignment horizontal="center" vertical="center" wrapText="1"/>
      <protection locked="0"/>
    </xf>
    <xf numFmtId="14" fontId="9" fillId="3" borderId="9" xfId="0" applyNumberFormat="1" applyFont="1" applyFill="1" applyBorder="1" applyAlignment="1" applyProtection="1">
      <alignment horizontal="center" vertical="center" wrapText="1"/>
      <protection locked="0"/>
    </xf>
    <xf numFmtId="14" fontId="9" fillId="3" borderId="11" xfId="0" applyNumberFormat="1" applyFont="1" applyFill="1" applyBorder="1" applyAlignment="1" applyProtection="1">
      <alignment horizontal="center" vertical="center" wrapText="1"/>
      <protection locked="0"/>
    </xf>
    <xf numFmtId="14" fontId="9" fillId="3" borderId="12" xfId="0" applyNumberFormat="1" applyFont="1" applyFill="1" applyBorder="1" applyAlignment="1" applyProtection="1">
      <alignment horizontal="center" vertical="center" wrapText="1"/>
      <protection locked="0"/>
    </xf>
    <xf numFmtId="0" fontId="32" fillId="3" borderId="10" xfId="0" applyFont="1" applyFill="1" applyBorder="1" applyAlignment="1" applyProtection="1">
      <alignment horizontal="left" vertical="top"/>
      <protection locked="0"/>
    </xf>
    <xf numFmtId="0" fontId="32" fillId="3" borderId="4" xfId="0" applyFont="1" applyFill="1" applyBorder="1" applyAlignment="1" applyProtection="1">
      <alignment horizontal="left" vertical="top"/>
      <protection locked="0"/>
    </xf>
    <xf numFmtId="0" fontId="32" fillId="3" borderId="7" xfId="0" applyFont="1" applyFill="1" applyBorder="1" applyAlignment="1" applyProtection="1">
      <alignment horizontal="left" vertical="top"/>
      <protection locked="0"/>
    </xf>
    <xf numFmtId="0" fontId="32" fillId="3" borderId="8" xfId="0" applyFont="1" applyFill="1" applyBorder="1" applyAlignment="1" applyProtection="1">
      <alignment horizontal="left" vertical="top"/>
      <protection locked="0"/>
    </xf>
    <xf numFmtId="0" fontId="32" fillId="3" borderId="0" xfId="0" applyFont="1" applyFill="1" applyBorder="1" applyAlignment="1" applyProtection="1">
      <alignment horizontal="left" vertical="top"/>
      <protection locked="0"/>
    </xf>
    <xf numFmtId="0" fontId="32" fillId="3" borderId="9" xfId="0" applyFont="1" applyFill="1" applyBorder="1" applyAlignment="1" applyProtection="1">
      <alignment horizontal="left" vertical="top"/>
      <protection locked="0"/>
    </xf>
    <xf numFmtId="0" fontId="32" fillId="3" borderId="11" xfId="0" applyFont="1" applyFill="1" applyBorder="1" applyAlignment="1" applyProtection="1">
      <alignment horizontal="left" vertical="top"/>
      <protection locked="0"/>
    </xf>
    <xf numFmtId="0" fontId="32" fillId="3" borderId="5" xfId="0" applyFont="1" applyFill="1" applyBorder="1" applyAlignment="1" applyProtection="1">
      <alignment horizontal="left" vertical="top"/>
      <protection locked="0"/>
    </xf>
    <xf numFmtId="0" fontId="32" fillId="3" borderId="12" xfId="0" applyFont="1" applyFill="1" applyBorder="1" applyAlignment="1" applyProtection="1">
      <alignment horizontal="left" vertical="top"/>
      <protection locked="0"/>
    </xf>
    <xf numFmtId="0" fontId="9" fillId="3" borderId="17" xfId="0" applyFont="1" applyFill="1" applyBorder="1" applyAlignment="1" applyProtection="1">
      <alignment horizontal="center" vertical="center"/>
      <protection locked="0"/>
    </xf>
    <xf numFmtId="0" fontId="9" fillId="3" borderId="20" xfId="0"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9" fillId="3" borderId="17" xfId="0" applyFont="1" applyFill="1" applyBorder="1" applyAlignment="1">
      <alignment horizontal="center"/>
    </xf>
    <xf numFmtId="0" fontId="9" fillId="3" borderId="20" xfId="0" applyFont="1" applyFill="1" applyBorder="1" applyAlignment="1">
      <alignment horizontal="center"/>
    </xf>
    <xf numFmtId="0" fontId="9" fillId="3" borderId="13" xfId="0" applyFont="1" applyFill="1" applyBorder="1" applyAlignment="1">
      <alignment horizontal="center"/>
    </xf>
    <xf numFmtId="0" fontId="13" fillId="3" borderId="4" xfId="0" applyFont="1" applyFill="1" applyBorder="1" applyAlignment="1">
      <alignment horizontal="left"/>
    </xf>
    <xf numFmtId="0" fontId="13" fillId="3" borderId="0" xfId="0" applyFont="1" applyFill="1" applyBorder="1" applyAlignment="1">
      <alignment horizontal="left"/>
    </xf>
    <xf numFmtId="0" fontId="24" fillId="2" borderId="10"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9" fillId="3" borderId="10" xfId="0" applyFont="1" applyFill="1" applyBorder="1" applyAlignment="1">
      <alignment horizontal="center"/>
    </xf>
    <xf numFmtId="0" fontId="9" fillId="3" borderId="4" xfId="0" applyFont="1" applyFill="1" applyBorder="1" applyAlignment="1">
      <alignment horizontal="center"/>
    </xf>
    <xf numFmtId="0" fontId="9" fillId="3" borderId="7" xfId="0" applyFont="1" applyFill="1" applyBorder="1" applyAlignment="1">
      <alignment horizontal="center"/>
    </xf>
    <xf numFmtId="0" fontId="9" fillId="3" borderId="11" xfId="0" applyFont="1" applyFill="1" applyBorder="1" applyAlignment="1">
      <alignment horizontal="center"/>
    </xf>
    <xf numFmtId="0" fontId="9" fillId="3" borderId="5" xfId="0" applyFont="1" applyFill="1" applyBorder="1" applyAlignment="1">
      <alignment horizontal="center"/>
    </xf>
    <xf numFmtId="0" fontId="9" fillId="3" borderId="12" xfId="0" applyFont="1" applyFill="1" applyBorder="1" applyAlignment="1">
      <alignment horizontal="center"/>
    </xf>
    <xf numFmtId="164" fontId="9" fillId="3" borderId="20" xfId="0" applyNumberFormat="1" applyFont="1" applyFill="1" applyBorder="1" applyAlignment="1">
      <alignment horizontal="center" vertical="center" wrapText="1"/>
    </xf>
    <xf numFmtId="164" fontId="9" fillId="3" borderId="13" xfId="0" applyNumberFormat="1" applyFont="1" applyFill="1" applyBorder="1" applyAlignment="1">
      <alignment horizontal="center" vertical="center" wrapText="1"/>
    </xf>
    <xf numFmtId="0" fontId="9" fillId="3" borderId="8" xfId="0" applyFont="1" applyFill="1" applyBorder="1" applyAlignment="1" applyProtection="1">
      <alignment horizontal="center"/>
      <protection locked="0"/>
    </xf>
    <xf numFmtId="0" fontId="9" fillId="3" borderId="0" xfId="0" applyFont="1" applyFill="1" applyBorder="1" applyAlignment="1" applyProtection="1">
      <alignment horizontal="center"/>
      <protection locked="0"/>
    </xf>
    <xf numFmtId="0" fontId="9" fillId="3" borderId="9" xfId="0" applyFont="1" applyFill="1" applyBorder="1" applyAlignment="1" applyProtection="1">
      <alignment horizontal="center"/>
      <protection locked="0"/>
    </xf>
    <xf numFmtId="0" fontId="24" fillId="3" borderId="10" xfId="0" applyFont="1" applyFill="1" applyBorder="1" applyAlignment="1" applyProtection="1">
      <alignment horizontal="center" vertical="center" wrapText="1"/>
      <protection locked="0"/>
    </xf>
    <xf numFmtId="0" fontId="24" fillId="3" borderId="4" xfId="0" applyFont="1" applyFill="1" applyBorder="1" applyAlignment="1" applyProtection="1">
      <alignment horizontal="center" vertical="center" wrapText="1"/>
      <protection locked="0"/>
    </xf>
    <xf numFmtId="0" fontId="24" fillId="3" borderId="7" xfId="0" applyFont="1" applyFill="1" applyBorder="1" applyAlignment="1" applyProtection="1">
      <alignment horizontal="center" vertical="center" wrapText="1"/>
      <protection locked="0"/>
    </xf>
    <xf numFmtId="0" fontId="24" fillId="3" borderId="8" xfId="0" applyFont="1" applyFill="1" applyBorder="1" applyAlignment="1" applyProtection="1">
      <alignment horizontal="center" vertical="center" wrapText="1"/>
      <protection locked="0"/>
    </xf>
    <xf numFmtId="0" fontId="24" fillId="3" borderId="0" xfId="0" applyFont="1" applyFill="1" applyBorder="1" applyAlignment="1" applyProtection="1">
      <alignment horizontal="center" vertical="center" wrapText="1"/>
      <protection locked="0"/>
    </xf>
    <xf numFmtId="0" fontId="24" fillId="3" borderId="9" xfId="0" applyFont="1" applyFill="1" applyBorder="1" applyAlignment="1" applyProtection="1">
      <alignment horizontal="center" vertical="center" wrapText="1"/>
      <protection locked="0"/>
    </xf>
    <xf numFmtId="0" fontId="24" fillId="3" borderId="11" xfId="0" applyFont="1" applyFill="1" applyBorder="1" applyAlignment="1" applyProtection="1">
      <alignment horizontal="center" vertical="center" wrapText="1"/>
      <protection locked="0"/>
    </xf>
    <xf numFmtId="0" fontId="24" fillId="3" borderId="5" xfId="0" applyFont="1" applyFill="1" applyBorder="1" applyAlignment="1" applyProtection="1">
      <alignment horizontal="center" vertical="center" wrapText="1"/>
      <protection locked="0"/>
    </xf>
    <xf numFmtId="0" fontId="24" fillId="3" borderId="12"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left" vertical="center" wrapText="1"/>
    </xf>
    <xf numFmtId="0" fontId="8" fillId="2" borderId="4" xfId="0" applyFont="1" applyFill="1" applyBorder="1" applyAlignment="1" applyProtection="1">
      <alignment horizontal="left" vertical="center" wrapText="1"/>
    </xf>
    <xf numFmtId="0" fontId="8" fillId="2" borderId="7" xfId="0" applyFont="1" applyFill="1" applyBorder="1" applyAlignment="1" applyProtection="1">
      <alignment horizontal="left" vertical="center" wrapText="1"/>
    </xf>
    <xf numFmtId="0" fontId="8" fillId="2" borderId="11" xfId="0" applyFont="1" applyFill="1" applyBorder="1" applyAlignment="1" applyProtection="1">
      <alignment horizontal="left" vertical="center" wrapText="1"/>
    </xf>
    <xf numFmtId="0" fontId="8" fillId="2" borderId="5" xfId="0" applyFont="1" applyFill="1" applyBorder="1" applyAlignment="1" applyProtection="1">
      <alignment horizontal="left" vertical="center" wrapText="1"/>
    </xf>
    <xf numFmtId="0" fontId="8" fillId="2" borderId="12" xfId="0" applyFont="1" applyFill="1" applyBorder="1" applyAlignment="1" applyProtection="1">
      <alignment horizontal="left" vertical="center" wrapText="1"/>
    </xf>
    <xf numFmtId="0" fontId="30" fillId="3" borderId="10" xfId="0" applyFont="1" applyFill="1" applyBorder="1" applyAlignment="1" applyProtection="1">
      <alignment horizontal="center" vertical="center"/>
    </xf>
    <xf numFmtId="0" fontId="30" fillId="3" borderId="4" xfId="0" applyFont="1" applyFill="1" applyBorder="1" applyAlignment="1" applyProtection="1">
      <alignment horizontal="center" vertical="center"/>
    </xf>
    <xf numFmtId="0" fontId="30" fillId="3" borderId="7" xfId="0" applyFont="1" applyFill="1" applyBorder="1" applyAlignment="1" applyProtection="1">
      <alignment horizontal="center" vertical="center"/>
    </xf>
    <xf numFmtId="0" fontId="30" fillId="3" borderId="11" xfId="0" applyFont="1" applyFill="1" applyBorder="1" applyAlignment="1" applyProtection="1">
      <alignment horizontal="center" vertical="center"/>
    </xf>
    <xf numFmtId="0" fontId="30" fillId="3" borderId="5" xfId="0" applyFont="1" applyFill="1" applyBorder="1" applyAlignment="1" applyProtection="1">
      <alignment horizontal="center" vertical="center"/>
    </xf>
    <xf numFmtId="0" fontId="30" fillId="3" borderId="12" xfId="0" applyFont="1" applyFill="1" applyBorder="1" applyAlignment="1" applyProtection="1">
      <alignment horizontal="center" vertical="center"/>
    </xf>
    <xf numFmtId="164" fontId="9" fillId="3" borderId="17" xfId="0" applyNumberFormat="1" applyFont="1" applyFill="1" applyBorder="1" applyAlignment="1" applyProtection="1">
      <alignment horizontal="center" vertical="center"/>
    </xf>
    <xf numFmtId="164" fontId="9" fillId="3" borderId="20" xfId="0" applyNumberFormat="1" applyFont="1" applyFill="1" applyBorder="1" applyAlignment="1" applyProtection="1">
      <alignment horizontal="center" vertical="center"/>
    </xf>
    <xf numFmtId="164" fontId="9" fillId="3" borderId="13" xfId="0" applyNumberFormat="1" applyFont="1" applyFill="1" applyBorder="1" applyAlignment="1" applyProtection="1">
      <alignment horizontal="center" vertical="center"/>
    </xf>
    <xf numFmtId="164" fontId="9" fillId="3" borderId="4" xfId="0" applyNumberFormat="1" applyFont="1" applyFill="1" applyBorder="1" applyAlignment="1" applyProtection="1">
      <alignment horizontal="center" vertical="center"/>
    </xf>
    <xf numFmtId="164" fontId="9" fillId="3" borderId="7" xfId="0" applyNumberFormat="1" applyFont="1" applyFill="1" applyBorder="1" applyAlignment="1" applyProtection="1">
      <alignment horizontal="center" vertical="center"/>
    </xf>
    <xf numFmtId="164" fontId="9" fillId="3" borderId="0" xfId="0" applyNumberFormat="1" applyFont="1" applyFill="1" applyBorder="1" applyAlignment="1" applyProtection="1">
      <alignment horizontal="center" vertical="center"/>
    </xf>
    <xf numFmtId="164" fontId="9" fillId="3" borderId="9" xfId="0" applyNumberFormat="1" applyFont="1" applyFill="1" applyBorder="1" applyAlignment="1" applyProtection="1">
      <alignment horizontal="center" vertical="center"/>
    </xf>
    <xf numFmtId="164" fontId="9" fillId="3" borderId="5" xfId="0" applyNumberFormat="1" applyFont="1" applyFill="1" applyBorder="1" applyAlignment="1" applyProtection="1">
      <alignment horizontal="center" vertical="center"/>
    </xf>
    <xf numFmtId="164" fontId="9" fillId="3" borderId="12" xfId="0" applyNumberFormat="1" applyFont="1" applyFill="1" applyBorder="1" applyAlignment="1" applyProtection="1">
      <alignment horizontal="center" vertical="center"/>
    </xf>
    <xf numFmtId="0" fontId="16" fillId="3" borderId="10" xfId="0" applyFont="1" applyFill="1" applyBorder="1" applyAlignment="1" applyProtection="1">
      <alignment horizontal="center" vertical="center" wrapText="1"/>
    </xf>
    <xf numFmtId="0" fontId="16" fillId="3" borderId="4" xfId="0" applyFont="1" applyFill="1" applyBorder="1" applyAlignment="1" applyProtection="1">
      <alignment horizontal="center" vertical="center" wrapText="1"/>
    </xf>
    <xf numFmtId="0" fontId="16" fillId="3" borderId="7" xfId="0" applyFont="1" applyFill="1" applyBorder="1" applyAlignment="1" applyProtection="1">
      <alignment horizontal="center" vertical="center" wrapText="1"/>
    </xf>
    <xf numFmtId="0" fontId="16" fillId="3" borderId="8"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9" xfId="0" applyFont="1" applyFill="1" applyBorder="1" applyAlignment="1" applyProtection="1">
      <alignment horizontal="center" vertical="center" wrapText="1"/>
    </xf>
    <xf numFmtId="0" fontId="16" fillId="3" borderId="11" xfId="0" applyFont="1" applyFill="1" applyBorder="1" applyAlignment="1" applyProtection="1">
      <alignment horizontal="center" vertical="center" wrapText="1"/>
    </xf>
    <xf numFmtId="0" fontId="16" fillId="3" borderId="5" xfId="0" applyFont="1" applyFill="1" applyBorder="1" applyAlignment="1" applyProtection="1">
      <alignment horizontal="center" vertical="center" wrapText="1"/>
    </xf>
    <xf numFmtId="0" fontId="16" fillId="3" borderId="12" xfId="0" applyFont="1" applyFill="1" applyBorder="1" applyAlignment="1" applyProtection="1">
      <alignment horizontal="center" vertical="center" wrapText="1"/>
    </xf>
    <xf numFmtId="0" fontId="24" fillId="3" borderId="10" xfId="0" applyFont="1" applyFill="1" applyBorder="1" applyAlignment="1" applyProtection="1">
      <alignment horizontal="center" vertical="center" wrapText="1"/>
    </xf>
    <xf numFmtId="0" fontId="24" fillId="3" borderId="4"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24" fillId="3" borderId="8" xfId="0" applyFont="1" applyFill="1" applyBorder="1" applyAlignment="1" applyProtection="1">
      <alignment horizontal="center" vertical="center" wrapText="1"/>
    </xf>
    <xf numFmtId="0" fontId="24" fillId="3" borderId="0" xfId="0" applyFont="1" applyFill="1" applyBorder="1" applyAlignment="1" applyProtection="1">
      <alignment horizontal="center" vertical="center" wrapText="1"/>
    </xf>
    <xf numFmtId="0" fontId="24" fillId="3" borderId="9"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24" fillId="3" borderId="5" xfId="0" applyFont="1" applyFill="1" applyBorder="1" applyAlignment="1" applyProtection="1">
      <alignment horizontal="center" vertical="center" wrapText="1"/>
    </xf>
    <xf numFmtId="0" fontId="24" fillId="3" borderId="12" xfId="0" applyFont="1" applyFill="1" applyBorder="1" applyAlignment="1" applyProtection="1">
      <alignment horizontal="center" vertical="center" wrapText="1"/>
    </xf>
    <xf numFmtId="0" fontId="16" fillId="3" borderId="10" xfId="0" applyFont="1" applyFill="1" applyBorder="1" applyAlignment="1" applyProtection="1">
      <alignment horizontal="center"/>
      <protection locked="0"/>
    </xf>
    <xf numFmtId="0" fontId="16" fillId="3" borderId="4" xfId="0" applyFont="1" applyFill="1" applyBorder="1" applyAlignment="1" applyProtection="1">
      <alignment horizontal="center"/>
      <protection locked="0"/>
    </xf>
    <xf numFmtId="0" fontId="16" fillId="3" borderId="7" xfId="0" applyFont="1" applyFill="1" applyBorder="1" applyAlignment="1" applyProtection="1">
      <alignment horizontal="center"/>
      <protection locked="0"/>
    </xf>
    <xf numFmtId="0" fontId="16" fillId="3" borderId="8" xfId="0" applyFont="1" applyFill="1" applyBorder="1" applyAlignment="1" applyProtection="1">
      <alignment horizontal="center"/>
      <protection locked="0"/>
    </xf>
    <xf numFmtId="0" fontId="16" fillId="3" borderId="0" xfId="0" applyFont="1" applyFill="1" applyBorder="1" applyAlignment="1" applyProtection="1">
      <alignment horizontal="center"/>
      <protection locked="0"/>
    </xf>
    <xf numFmtId="0" fontId="16" fillId="3" borderId="9" xfId="0" applyFont="1" applyFill="1" applyBorder="1" applyAlignment="1" applyProtection="1">
      <alignment horizontal="center"/>
      <protection locked="0"/>
    </xf>
    <xf numFmtId="0" fontId="16" fillId="3" borderId="11" xfId="0" applyFont="1" applyFill="1" applyBorder="1" applyAlignment="1" applyProtection="1">
      <alignment horizontal="center"/>
      <protection locked="0"/>
    </xf>
    <xf numFmtId="0" fontId="16" fillId="3" borderId="5" xfId="0" applyFont="1" applyFill="1" applyBorder="1" applyAlignment="1" applyProtection="1">
      <alignment horizontal="center"/>
      <protection locked="0"/>
    </xf>
    <xf numFmtId="0" fontId="16" fillId="3" borderId="12" xfId="0" applyFont="1" applyFill="1" applyBorder="1" applyAlignment="1" applyProtection="1">
      <alignment horizontal="center"/>
      <protection locked="0"/>
    </xf>
    <xf numFmtId="0" fontId="15" fillId="9" borderId="0" xfId="0" applyFont="1" applyFill="1" applyBorder="1" applyAlignment="1">
      <alignment horizontal="center" vertical="center"/>
    </xf>
    <xf numFmtId="0" fontId="15" fillId="9" borderId="9" xfId="0" applyFont="1" applyFill="1" applyBorder="1" applyAlignment="1">
      <alignment horizontal="center" vertical="center"/>
    </xf>
    <xf numFmtId="0" fontId="15" fillId="9" borderId="8" xfId="0" applyFont="1" applyFill="1" applyBorder="1" applyAlignment="1">
      <alignment horizontal="center" vertical="center"/>
    </xf>
    <xf numFmtId="0" fontId="15" fillId="9" borderId="11" xfId="0" applyFont="1" applyFill="1" applyBorder="1" applyAlignment="1">
      <alignment horizontal="center" vertical="center"/>
    </xf>
    <xf numFmtId="0" fontId="15" fillId="9" borderId="5" xfId="0" applyFont="1" applyFill="1" applyBorder="1" applyAlignment="1">
      <alignment horizontal="center" vertical="center"/>
    </xf>
    <xf numFmtId="0" fontId="15" fillId="9" borderId="12" xfId="0" applyFont="1" applyFill="1" applyBorder="1" applyAlignment="1">
      <alignment horizontal="center" vertical="center"/>
    </xf>
    <xf numFmtId="0" fontId="8" fillId="3" borderId="3" xfId="0" applyFont="1" applyFill="1" applyBorder="1" applyAlignment="1">
      <alignment horizontal="center"/>
    </xf>
    <xf numFmtId="0" fontId="8" fillId="3" borderId="19" xfId="0" applyFont="1" applyFill="1" applyBorder="1" applyAlignment="1">
      <alignment horizontal="center"/>
    </xf>
    <xf numFmtId="0" fontId="8" fillId="3" borderId="2" xfId="0" applyFont="1" applyFill="1" applyBorder="1" applyAlignment="1">
      <alignment horizontal="center"/>
    </xf>
    <xf numFmtId="0" fontId="30" fillId="3" borderId="3" xfId="0" applyFont="1" applyFill="1" applyBorder="1" applyAlignment="1" applyProtection="1">
      <alignment horizontal="center"/>
    </xf>
    <xf numFmtId="0" fontId="30" fillId="3" borderId="19" xfId="0" applyFont="1" applyFill="1" applyBorder="1" applyAlignment="1" applyProtection="1">
      <alignment horizontal="center"/>
    </xf>
    <xf numFmtId="0" fontId="30" fillId="3" borderId="2" xfId="0" applyFont="1" applyFill="1" applyBorder="1" applyAlignment="1" applyProtection="1">
      <alignment horizontal="center"/>
    </xf>
    <xf numFmtId="0" fontId="23" fillId="2" borderId="10"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8" xfId="0" applyFont="1" applyFill="1" applyBorder="1" applyAlignment="1" applyProtection="1">
      <alignment horizontal="center" vertical="center"/>
    </xf>
    <xf numFmtId="0" fontId="23" fillId="2" borderId="9" xfId="0" applyFont="1" applyFill="1" applyBorder="1" applyAlignment="1" applyProtection="1">
      <alignment horizontal="center" vertical="center"/>
    </xf>
    <xf numFmtId="0" fontId="23" fillId="2" borderId="11" xfId="0" applyFont="1" applyFill="1" applyBorder="1" applyAlignment="1" applyProtection="1">
      <alignment horizontal="center" vertical="center"/>
    </xf>
    <xf numFmtId="0" fontId="23" fillId="2" borderId="12" xfId="0" applyFont="1" applyFill="1" applyBorder="1" applyAlignment="1" applyProtection="1">
      <alignment horizontal="center" vertical="center"/>
    </xf>
    <xf numFmtId="164" fontId="9" fillId="9" borderId="10" xfId="0" applyNumberFormat="1" applyFont="1" applyFill="1" applyBorder="1" applyAlignment="1" applyProtection="1">
      <alignment horizontal="center" vertical="center"/>
    </xf>
    <xf numFmtId="164" fontId="9" fillId="9" borderId="7" xfId="0" applyNumberFormat="1" applyFont="1" applyFill="1" applyBorder="1" applyAlignment="1" applyProtection="1">
      <alignment horizontal="center" vertical="center"/>
    </xf>
    <xf numFmtId="164" fontId="9" fillId="9" borderId="8" xfId="0" applyNumberFormat="1" applyFont="1" applyFill="1" applyBorder="1" applyAlignment="1" applyProtection="1">
      <alignment horizontal="center" vertical="center"/>
    </xf>
    <xf numFmtId="164" fontId="9" fillId="9" borderId="9" xfId="0" applyNumberFormat="1" applyFont="1" applyFill="1" applyBorder="1" applyAlignment="1" applyProtection="1">
      <alignment horizontal="center" vertical="center"/>
    </xf>
    <xf numFmtId="164" fontId="9" fillId="9" borderId="11" xfId="0" applyNumberFormat="1" applyFont="1" applyFill="1" applyBorder="1" applyAlignment="1" applyProtection="1">
      <alignment horizontal="center" vertical="center"/>
    </xf>
    <xf numFmtId="164" fontId="9" fillId="9" borderId="12" xfId="0" applyNumberFormat="1" applyFont="1" applyFill="1" applyBorder="1" applyAlignment="1" applyProtection="1">
      <alignment horizontal="center" vertical="center"/>
    </xf>
    <xf numFmtId="1" fontId="9" fillId="3" borderId="17" xfId="0" applyNumberFormat="1" applyFont="1" applyFill="1" applyBorder="1" applyAlignment="1" applyProtection="1">
      <alignment horizontal="center" vertical="center"/>
      <protection locked="0"/>
    </xf>
    <xf numFmtId="1" fontId="9" fillId="3" borderId="20" xfId="0" applyNumberFormat="1" applyFont="1" applyFill="1" applyBorder="1" applyAlignment="1" applyProtection="1">
      <alignment horizontal="center" vertical="center"/>
      <protection locked="0"/>
    </xf>
    <xf numFmtId="1" fontId="9" fillId="3" borderId="13" xfId="0" applyNumberFormat="1" applyFont="1" applyFill="1" applyBorder="1" applyAlignment="1" applyProtection="1">
      <alignment horizontal="center" vertical="center"/>
      <protection locked="0"/>
    </xf>
    <xf numFmtId="0" fontId="16" fillId="3" borderId="8"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16" fillId="3" borderId="10" xfId="0" applyFont="1" applyFill="1" applyBorder="1" applyAlignment="1" applyProtection="1">
      <alignment horizontal="left" vertical="center" wrapText="1"/>
      <protection locked="0"/>
    </xf>
    <xf numFmtId="0" fontId="16" fillId="3" borderId="4" xfId="0" applyFont="1" applyFill="1" applyBorder="1" applyAlignment="1" applyProtection="1">
      <alignment horizontal="left" vertical="center" wrapText="1"/>
      <protection locked="0"/>
    </xf>
    <xf numFmtId="0" fontId="16" fillId="3" borderId="7" xfId="0" applyFont="1" applyFill="1" applyBorder="1" applyAlignment="1" applyProtection="1">
      <alignment horizontal="left" vertical="center" wrapText="1"/>
      <protection locked="0"/>
    </xf>
    <xf numFmtId="0" fontId="16" fillId="3" borderId="8" xfId="0" applyFont="1" applyFill="1" applyBorder="1" applyAlignment="1" applyProtection="1">
      <alignment horizontal="left" vertical="center" wrapText="1"/>
      <protection locked="0"/>
    </xf>
    <xf numFmtId="0" fontId="16" fillId="3" borderId="0" xfId="0" applyFont="1" applyFill="1" applyBorder="1" applyAlignment="1" applyProtection="1">
      <alignment horizontal="left" vertical="center" wrapText="1"/>
      <protection locked="0"/>
    </xf>
    <xf numFmtId="0" fontId="16" fillId="3" borderId="9" xfId="0" applyFont="1" applyFill="1" applyBorder="1" applyAlignment="1" applyProtection="1">
      <alignment horizontal="left" vertical="center" wrapText="1"/>
      <protection locked="0"/>
    </xf>
    <xf numFmtId="0" fontId="16" fillId="3" borderId="11" xfId="0" applyFont="1" applyFill="1" applyBorder="1" applyAlignment="1" applyProtection="1">
      <alignment horizontal="left" vertical="center" wrapText="1"/>
      <protection locked="0"/>
    </xf>
    <xf numFmtId="0" fontId="16" fillId="3" borderId="5" xfId="0" applyFont="1" applyFill="1" applyBorder="1" applyAlignment="1" applyProtection="1">
      <alignment horizontal="left" vertical="center" wrapText="1"/>
      <protection locked="0"/>
    </xf>
    <xf numFmtId="0" fontId="16" fillId="3" borderId="12" xfId="0" applyFont="1" applyFill="1" applyBorder="1" applyAlignment="1" applyProtection="1">
      <alignment horizontal="left" vertical="center" wrapText="1"/>
      <protection locked="0"/>
    </xf>
    <xf numFmtId="10" fontId="9" fillId="9" borderId="17" xfId="0" applyNumberFormat="1" applyFont="1" applyFill="1" applyBorder="1" applyAlignment="1" applyProtection="1">
      <alignment horizontal="center" vertical="center"/>
    </xf>
    <xf numFmtId="10" fontId="9" fillId="9" borderId="20" xfId="0" applyNumberFormat="1" applyFont="1" applyFill="1" applyBorder="1" applyAlignment="1" applyProtection="1">
      <alignment horizontal="center" vertical="center"/>
    </xf>
    <xf numFmtId="10" fontId="9" fillId="9" borderId="13" xfId="0" applyNumberFormat="1" applyFont="1" applyFill="1" applyBorder="1" applyAlignment="1" applyProtection="1">
      <alignment horizontal="center" vertical="center"/>
    </xf>
    <xf numFmtId="0" fontId="27" fillId="3" borderId="10" xfId="0" applyFont="1" applyFill="1" applyBorder="1" applyAlignment="1" applyProtection="1">
      <alignment horizontal="right" vertical="center" wrapText="1"/>
    </xf>
    <xf numFmtId="0" fontId="27" fillId="3" borderId="4" xfId="0" applyFont="1" applyFill="1" applyBorder="1" applyAlignment="1" applyProtection="1">
      <alignment horizontal="right" vertical="center" wrapText="1"/>
    </xf>
    <xf numFmtId="0" fontId="27" fillId="3" borderId="8" xfId="0" applyFont="1" applyFill="1" applyBorder="1" applyAlignment="1" applyProtection="1">
      <alignment horizontal="right" vertical="center" wrapText="1"/>
    </xf>
    <xf numFmtId="0" fontId="27" fillId="3" borderId="0" xfId="0" applyFont="1" applyFill="1" applyBorder="1" applyAlignment="1" applyProtection="1">
      <alignment horizontal="right" vertical="center" wrapText="1"/>
    </xf>
    <xf numFmtId="0" fontId="27" fillId="3" borderId="11" xfId="0" applyFont="1" applyFill="1" applyBorder="1" applyAlignment="1" applyProtection="1">
      <alignment horizontal="right" vertical="center" wrapText="1"/>
    </xf>
    <xf numFmtId="0" fontId="27" fillId="3" borderId="5" xfId="0" applyFont="1" applyFill="1" applyBorder="1" applyAlignment="1" applyProtection="1">
      <alignment horizontal="right" vertical="center" wrapText="1"/>
    </xf>
    <xf numFmtId="164" fontId="24" fillId="9" borderId="10" xfId="0" applyNumberFormat="1" applyFont="1" applyFill="1" applyBorder="1" applyAlignment="1" applyProtection="1">
      <alignment horizontal="center" vertical="center" wrapText="1"/>
    </xf>
    <xf numFmtId="164" fontId="24" fillId="9" borderId="7" xfId="0" applyNumberFormat="1" applyFont="1" applyFill="1" applyBorder="1" applyAlignment="1" applyProtection="1">
      <alignment horizontal="center" vertical="center" wrapText="1"/>
    </xf>
    <xf numFmtId="164" fontId="24" fillId="9" borderId="8" xfId="0" applyNumberFormat="1" applyFont="1" applyFill="1" applyBorder="1" applyAlignment="1" applyProtection="1">
      <alignment horizontal="center" vertical="center" wrapText="1"/>
    </xf>
    <xf numFmtId="164" fontId="24" fillId="9" borderId="9" xfId="0" applyNumberFormat="1" applyFont="1" applyFill="1" applyBorder="1" applyAlignment="1" applyProtection="1">
      <alignment horizontal="center" vertical="center" wrapText="1"/>
    </xf>
    <xf numFmtId="164" fontId="24" fillId="9" borderId="11" xfId="0" applyNumberFormat="1" applyFont="1" applyFill="1" applyBorder="1" applyAlignment="1" applyProtection="1">
      <alignment horizontal="center" vertical="center" wrapText="1"/>
    </xf>
    <xf numFmtId="164" fontId="24" fillId="9" borderId="12" xfId="0" applyNumberFormat="1" applyFont="1" applyFill="1" applyBorder="1" applyAlignment="1" applyProtection="1">
      <alignment horizontal="center" vertical="center" wrapText="1"/>
    </xf>
    <xf numFmtId="164" fontId="8" fillId="3" borderId="17" xfId="0" applyNumberFormat="1" applyFont="1" applyFill="1" applyBorder="1" applyAlignment="1" applyProtection="1">
      <alignment horizontal="center" vertical="center" wrapText="1"/>
    </xf>
    <xf numFmtId="164" fontId="8" fillId="3" borderId="20" xfId="0" applyNumberFormat="1" applyFont="1" applyFill="1" applyBorder="1" applyAlignment="1" applyProtection="1">
      <alignment horizontal="center" vertical="center" wrapText="1"/>
    </xf>
    <xf numFmtId="164" fontId="8" fillId="3" borderId="13" xfId="0" applyNumberFormat="1" applyFont="1" applyFill="1" applyBorder="1" applyAlignment="1" applyProtection="1">
      <alignment horizontal="center" vertical="center" wrapText="1"/>
    </xf>
    <xf numFmtId="10" fontId="28" fillId="9" borderId="17" xfId="0" applyNumberFormat="1" applyFont="1" applyFill="1" applyBorder="1" applyAlignment="1" applyProtection="1">
      <alignment horizontal="center" vertical="center" wrapText="1"/>
    </xf>
    <xf numFmtId="10" fontId="28" fillId="9" borderId="20" xfId="0" applyNumberFormat="1" applyFont="1" applyFill="1" applyBorder="1" applyAlignment="1" applyProtection="1">
      <alignment horizontal="center" vertical="center" wrapText="1"/>
    </xf>
    <xf numFmtId="10" fontId="28" fillId="9" borderId="13" xfId="0" applyNumberFormat="1" applyFont="1" applyFill="1" applyBorder="1" applyAlignment="1" applyProtection="1">
      <alignment horizontal="center" vertical="center" wrapText="1"/>
    </xf>
    <xf numFmtId="10" fontId="28" fillId="3" borderId="7" xfId="0" applyNumberFormat="1" applyFont="1" applyFill="1" applyBorder="1" applyAlignment="1" applyProtection="1">
      <alignment horizontal="center" vertical="center" wrapText="1"/>
    </xf>
    <xf numFmtId="10" fontId="28" fillId="3" borderId="9" xfId="0" applyNumberFormat="1" applyFont="1" applyFill="1" applyBorder="1" applyAlignment="1" applyProtection="1">
      <alignment horizontal="center" vertical="center" wrapText="1"/>
    </xf>
    <xf numFmtId="10" fontId="28" fillId="3" borderId="12" xfId="0" applyNumberFormat="1" applyFont="1" applyFill="1" applyBorder="1" applyAlignment="1" applyProtection="1">
      <alignment horizontal="center" vertical="center" wrapText="1"/>
    </xf>
    <xf numFmtId="0" fontId="23" fillId="9" borderId="10" xfId="0" applyFont="1" applyFill="1" applyBorder="1" applyAlignment="1" applyProtection="1">
      <alignment horizontal="center" vertical="center"/>
    </xf>
    <xf numFmtId="0" fontId="23" fillId="9" borderId="4" xfId="0" applyFont="1" applyFill="1" applyBorder="1" applyAlignment="1" applyProtection="1">
      <alignment horizontal="center" vertical="center"/>
    </xf>
    <xf numFmtId="0" fontId="23" fillId="9" borderId="7" xfId="0" applyFont="1" applyFill="1" applyBorder="1" applyAlignment="1" applyProtection="1">
      <alignment horizontal="center" vertical="center"/>
    </xf>
    <xf numFmtId="0" fontId="23" fillId="9" borderId="8" xfId="0" applyFont="1" applyFill="1" applyBorder="1" applyAlignment="1" applyProtection="1">
      <alignment horizontal="center" vertical="center"/>
    </xf>
    <xf numFmtId="0" fontId="23" fillId="9" borderId="0" xfId="0" applyFont="1" applyFill="1" applyBorder="1" applyAlignment="1" applyProtection="1">
      <alignment horizontal="center" vertical="center"/>
    </xf>
    <xf numFmtId="0" fontId="23" fillId="9" borderId="9" xfId="0" applyFont="1" applyFill="1" applyBorder="1" applyAlignment="1" applyProtection="1">
      <alignment horizontal="center" vertical="center"/>
    </xf>
    <xf numFmtId="0" fontId="15" fillId="9" borderId="8" xfId="0" applyFont="1" applyFill="1" applyBorder="1" applyAlignment="1" applyProtection="1">
      <alignment horizontal="center" vertical="center" wrapText="1"/>
    </xf>
    <xf numFmtId="0" fontId="15" fillId="9" borderId="0" xfId="0" applyFont="1" applyFill="1" applyBorder="1" applyAlignment="1" applyProtection="1">
      <alignment horizontal="center" vertical="center"/>
    </xf>
    <xf numFmtId="0" fontId="15" fillId="9" borderId="5" xfId="0" applyFont="1" applyFill="1" applyBorder="1" applyAlignment="1" applyProtection="1">
      <alignment horizontal="center" vertical="center"/>
    </xf>
    <xf numFmtId="164" fontId="8" fillId="8" borderId="17" xfId="0" applyNumberFormat="1" applyFont="1" applyFill="1" applyBorder="1" applyAlignment="1" applyProtection="1">
      <alignment horizontal="center" vertical="center" wrapText="1"/>
    </xf>
    <xf numFmtId="164" fontId="8" fillId="8" borderId="20" xfId="0" applyNumberFormat="1" applyFont="1" applyFill="1" applyBorder="1" applyAlignment="1" applyProtection="1">
      <alignment horizontal="center" vertical="center" wrapText="1"/>
    </xf>
    <xf numFmtId="164" fontId="8" fillId="8" borderId="13" xfId="0" applyNumberFormat="1" applyFont="1" applyFill="1" applyBorder="1" applyAlignment="1" applyProtection="1">
      <alignment horizontal="center" vertical="center" wrapText="1"/>
    </xf>
    <xf numFmtId="0" fontId="8" fillId="8" borderId="17" xfId="0" applyFont="1" applyFill="1" applyBorder="1" applyAlignment="1" applyProtection="1">
      <alignment horizontal="center" vertical="center" wrapText="1"/>
    </xf>
    <xf numFmtId="0" fontId="8" fillId="8" borderId="20" xfId="0" applyFont="1" applyFill="1" applyBorder="1" applyAlignment="1" applyProtection="1">
      <alignment horizontal="center" vertical="center" wrapText="1"/>
    </xf>
    <xf numFmtId="0" fontId="8" fillId="8" borderId="13" xfId="0" applyFont="1" applyFill="1" applyBorder="1" applyAlignment="1" applyProtection="1">
      <alignment horizontal="center" vertical="center" wrapText="1"/>
    </xf>
    <xf numFmtId="10" fontId="9" fillId="3" borderId="20" xfId="0" applyNumberFormat="1" applyFont="1" applyFill="1" applyBorder="1" applyAlignment="1" applyProtection="1">
      <alignment horizontal="center" vertical="center" wrapText="1"/>
      <protection locked="0"/>
    </xf>
    <xf numFmtId="10" fontId="9" fillId="3" borderId="13" xfId="0" applyNumberFormat="1" applyFont="1" applyFill="1" applyBorder="1" applyAlignment="1" applyProtection="1">
      <alignment horizontal="center" vertical="center" wrapText="1"/>
      <protection locked="0"/>
    </xf>
    <xf numFmtId="0" fontId="8" fillId="2" borderId="17" xfId="0" applyFont="1" applyFill="1" applyBorder="1" applyAlignment="1">
      <alignment horizontal="center" vertical="center" textRotation="90" wrapText="1"/>
    </xf>
    <xf numFmtId="0" fontId="8" fillId="2" borderId="20" xfId="0" applyFont="1" applyFill="1" applyBorder="1" applyAlignment="1">
      <alignment horizontal="center" vertical="center" textRotation="90" wrapText="1"/>
    </xf>
    <xf numFmtId="0" fontId="8" fillId="2" borderId="13" xfId="0" applyFont="1" applyFill="1" applyBorder="1" applyAlignment="1">
      <alignment horizontal="center" vertical="center" textRotation="90" wrapText="1"/>
    </xf>
    <xf numFmtId="0" fontId="11" fillId="2" borderId="3"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xf>
    <xf numFmtId="0" fontId="24" fillId="2" borderId="13" xfId="0" applyFont="1" applyFill="1" applyBorder="1" applyAlignment="1" applyProtection="1">
      <alignment horizontal="center" vertical="center" wrapText="1"/>
    </xf>
    <xf numFmtId="0" fontId="16" fillId="3" borderId="10" xfId="0" applyFont="1" applyFill="1" applyBorder="1" applyAlignment="1">
      <alignment horizontal="left" vertical="top" wrapText="1"/>
    </xf>
    <xf numFmtId="0" fontId="16" fillId="3" borderId="4" xfId="0" applyFont="1" applyFill="1" applyBorder="1" applyAlignment="1">
      <alignment horizontal="left" vertical="top" wrapText="1"/>
    </xf>
    <xf numFmtId="0" fontId="16" fillId="3" borderId="8"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1" xfId="0" applyFont="1" applyFill="1" applyBorder="1" applyAlignment="1">
      <alignment horizontal="left" vertical="top" wrapText="1"/>
    </xf>
    <xf numFmtId="0" fontId="16" fillId="3" borderId="5" xfId="0" applyFont="1" applyFill="1" applyBorder="1" applyAlignment="1">
      <alignment horizontal="left" vertical="top" wrapText="1"/>
    </xf>
    <xf numFmtId="164" fontId="23" fillId="8" borderId="10" xfId="0" applyNumberFormat="1" applyFont="1" applyFill="1" applyBorder="1" applyAlignment="1" applyProtection="1">
      <alignment horizontal="center" vertical="center" wrapText="1"/>
    </xf>
    <xf numFmtId="164" fontId="23" fillId="8" borderId="7" xfId="0" applyNumberFormat="1" applyFont="1" applyFill="1" applyBorder="1" applyAlignment="1" applyProtection="1">
      <alignment horizontal="center" vertical="center" wrapText="1"/>
    </xf>
    <xf numFmtId="164" fontId="23" fillId="8" borderId="8" xfId="0" applyNumberFormat="1" applyFont="1" applyFill="1" applyBorder="1" applyAlignment="1" applyProtection="1">
      <alignment horizontal="center" vertical="center" wrapText="1"/>
    </xf>
    <xf numFmtId="164" fontId="23" fillId="8" borderId="9" xfId="0" applyNumberFormat="1" applyFont="1" applyFill="1" applyBorder="1" applyAlignment="1" applyProtection="1">
      <alignment horizontal="center" vertical="center" wrapText="1"/>
    </xf>
    <xf numFmtId="164" fontId="23" fillId="8" borderId="11" xfId="0" applyNumberFormat="1" applyFont="1" applyFill="1" applyBorder="1" applyAlignment="1" applyProtection="1">
      <alignment horizontal="center" vertical="center" wrapText="1"/>
    </xf>
    <xf numFmtId="164" fontId="23" fillId="8" borderId="12" xfId="0" applyNumberFormat="1" applyFont="1" applyFill="1" applyBorder="1" applyAlignment="1" applyProtection="1">
      <alignment horizontal="center" vertical="center" wrapText="1"/>
    </xf>
    <xf numFmtId="0" fontId="14" fillId="0" borderId="10" xfId="0" applyFont="1" applyBorder="1" applyAlignment="1">
      <alignment horizontal="left" vertical="top"/>
    </xf>
    <xf numFmtId="0" fontId="14" fillId="0" borderId="4" xfId="0" applyFont="1" applyBorder="1" applyAlignment="1">
      <alignment horizontal="left" vertical="top"/>
    </xf>
    <xf numFmtId="0" fontId="14" fillId="0" borderId="7" xfId="0" applyFont="1" applyBorder="1" applyAlignment="1">
      <alignment horizontal="left" vertical="top"/>
    </xf>
    <xf numFmtId="0" fontId="14" fillId="0" borderId="8" xfId="0" applyFont="1" applyBorder="1" applyAlignment="1">
      <alignment horizontal="left" vertical="top"/>
    </xf>
    <xf numFmtId="0" fontId="14" fillId="0" borderId="0" xfId="0" applyFont="1" applyAlignment="1">
      <alignment horizontal="left" vertical="top"/>
    </xf>
    <xf numFmtId="0" fontId="14" fillId="0" borderId="9" xfId="0" applyFont="1" applyBorder="1" applyAlignment="1">
      <alignment horizontal="left" vertical="top"/>
    </xf>
    <xf numFmtId="0" fontId="14" fillId="0" borderId="11" xfId="0" applyFont="1" applyBorder="1" applyAlignment="1">
      <alignment horizontal="left" vertical="top"/>
    </xf>
    <xf numFmtId="0" fontId="14" fillId="0" borderId="5" xfId="0" applyFont="1" applyBorder="1" applyAlignment="1">
      <alignment horizontal="left" vertical="top"/>
    </xf>
    <xf numFmtId="0" fontId="14" fillId="0" borderId="12" xfId="0" applyFont="1" applyBorder="1" applyAlignment="1">
      <alignment horizontal="left" vertical="top"/>
    </xf>
    <xf numFmtId="0" fontId="16" fillId="3" borderId="7" xfId="0" applyFont="1" applyFill="1" applyBorder="1" applyAlignment="1">
      <alignment horizontal="left" vertical="top" wrapText="1"/>
    </xf>
    <xf numFmtId="0" fontId="16" fillId="3" borderId="9" xfId="0" applyFont="1" applyFill="1" applyBorder="1" applyAlignment="1">
      <alignment horizontal="left" vertical="top" wrapText="1"/>
    </xf>
    <xf numFmtId="0" fontId="16" fillId="3" borderId="12" xfId="0" applyFont="1" applyFill="1" applyBorder="1" applyAlignment="1">
      <alignment horizontal="left" vertical="top" wrapText="1"/>
    </xf>
    <xf numFmtId="164" fontId="9" fillId="9" borderId="4" xfId="0" applyNumberFormat="1" applyFont="1" applyFill="1" applyBorder="1" applyAlignment="1">
      <alignment horizontal="center" vertical="center"/>
    </xf>
    <xf numFmtId="164" fontId="9" fillId="9" borderId="7" xfId="0" applyNumberFormat="1" applyFont="1" applyFill="1" applyBorder="1" applyAlignment="1">
      <alignment horizontal="center" vertical="center"/>
    </xf>
    <xf numFmtId="164" fontId="9" fillId="9" borderId="0" xfId="0" applyNumberFormat="1" applyFont="1" applyFill="1" applyBorder="1" applyAlignment="1">
      <alignment horizontal="center" vertical="center"/>
    </xf>
    <xf numFmtId="164" fontId="9" fillId="9" borderId="9" xfId="0" applyNumberFormat="1" applyFont="1" applyFill="1" applyBorder="1" applyAlignment="1">
      <alignment horizontal="center" vertical="center"/>
    </xf>
    <xf numFmtId="164" fontId="9" fillId="9" borderId="5" xfId="0" applyNumberFormat="1" applyFont="1" applyFill="1" applyBorder="1" applyAlignment="1">
      <alignment horizontal="center" vertical="center"/>
    </xf>
    <xf numFmtId="164" fontId="9" fillId="9" borderId="12" xfId="0" applyNumberFormat="1" applyFont="1" applyFill="1" applyBorder="1" applyAlignment="1">
      <alignment horizontal="center" vertical="center"/>
    </xf>
    <xf numFmtId="0" fontId="19" fillId="0" borderId="0" xfId="0" applyFont="1" applyAlignment="1">
      <alignment horizontal="center"/>
    </xf>
    <xf numFmtId="0" fontId="9" fillId="3" borderId="10"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0" fillId="0" borderId="4" xfId="0" applyBorder="1" applyAlignment="1">
      <alignment horizontal="left"/>
    </xf>
    <xf numFmtId="0" fontId="0" fillId="0" borderId="8" xfId="0" applyBorder="1" applyAlignment="1">
      <alignment horizontal="left"/>
    </xf>
    <xf numFmtId="0" fontId="0" fillId="0" borderId="0" xfId="0" applyAlignment="1">
      <alignment horizontal="left"/>
    </xf>
    <xf numFmtId="0" fontId="0" fillId="0" borderId="11" xfId="0" applyBorder="1" applyAlignment="1">
      <alignment horizontal="left"/>
    </xf>
    <xf numFmtId="0" fontId="0" fillId="0" borderId="5" xfId="0" applyBorder="1" applyAlignment="1">
      <alignment horizontal="left"/>
    </xf>
    <xf numFmtId="164" fontId="9" fillId="9" borderId="10" xfId="0" applyNumberFormat="1" applyFont="1" applyFill="1" applyBorder="1" applyAlignment="1">
      <alignment horizontal="center" vertical="center"/>
    </xf>
    <xf numFmtId="0" fontId="0" fillId="0" borderId="0" xfId="0" applyBorder="1"/>
    <xf numFmtId="164" fontId="9" fillId="9" borderId="8" xfId="0" applyNumberFormat="1" applyFont="1" applyFill="1" applyBorder="1" applyAlignment="1">
      <alignment horizontal="center" vertical="center"/>
    </xf>
    <xf numFmtId="164" fontId="9" fillId="9" borderId="11" xfId="0" applyNumberFormat="1" applyFont="1" applyFill="1" applyBorder="1" applyAlignment="1">
      <alignment horizontal="center" vertical="center"/>
    </xf>
    <xf numFmtId="0" fontId="8" fillId="2" borderId="10"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20" xfId="0" applyFont="1" applyFill="1" applyBorder="1" applyAlignment="1">
      <alignment horizontal="center" vertical="center"/>
    </xf>
    <xf numFmtId="0" fontId="16" fillId="2" borderId="13" xfId="0" applyFont="1" applyFill="1" applyBorder="1" applyAlignment="1">
      <alignment horizontal="center" vertical="center"/>
    </xf>
    <xf numFmtId="164" fontId="24" fillId="9" borderId="4" xfId="0" applyNumberFormat="1" applyFont="1" applyFill="1" applyBorder="1" applyAlignment="1" applyProtection="1">
      <alignment horizontal="center" vertical="center" wrapText="1"/>
    </xf>
    <xf numFmtId="164" fontId="24" fillId="9" borderId="0" xfId="0" applyNumberFormat="1" applyFont="1" applyFill="1" applyBorder="1" applyAlignment="1" applyProtection="1">
      <alignment horizontal="center" vertical="center" wrapText="1"/>
    </xf>
    <xf numFmtId="164" fontId="24" fillId="9" borderId="5" xfId="0" applyNumberFormat="1" applyFont="1" applyFill="1" applyBorder="1" applyAlignment="1" applyProtection="1">
      <alignment horizontal="center" vertical="center" wrapText="1"/>
    </xf>
    <xf numFmtId="0" fontId="9" fillId="3" borderId="0" xfId="0" applyFont="1" applyFill="1" applyBorder="1" applyAlignment="1">
      <alignment horizontal="center" vertical="center" wrapText="1"/>
    </xf>
    <xf numFmtId="0" fontId="9" fillId="3" borderId="19" xfId="0" applyFont="1" applyFill="1" applyBorder="1" applyAlignment="1" applyProtection="1">
      <alignment horizontal="center"/>
      <protection locked="0"/>
    </xf>
    <xf numFmtId="0" fontId="9" fillId="3" borderId="2" xfId="0" applyFont="1" applyFill="1" applyBorder="1" applyAlignment="1" applyProtection="1">
      <alignment horizontal="center"/>
      <protection locked="0"/>
    </xf>
    <xf numFmtId="0" fontId="3" fillId="2" borderId="4" xfId="0" applyFont="1" applyFill="1" applyBorder="1" applyAlignment="1">
      <alignment horizontal="center" wrapText="1"/>
    </xf>
    <xf numFmtId="0" fontId="3" fillId="2" borderId="7" xfId="0" applyFont="1" applyFill="1" applyBorder="1" applyAlignment="1">
      <alignment horizontal="center" wrapText="1"/>
    </xf>
    <xf numFmtId="0" fontId="3" fillId="2" borderId="6" xfId="0" applyFont="1" applyFill="1" applyBorder="1" applyAlignment="1">
      <alignment horizontal="center" wrapText="1"/>
    </xf>
    <xf numFmtId="0" fontId="3" fillId="2" borderId="18" xfId="0" applyFont="1" applyFill="1" applyBorder="1" applyAlignment="1">
      <alignment horizontal="center" wrapText="1"/>
    </xf>
    <xf numFmtId="0" fontId="8" fillId="2" borderId="11" xfId="0" applyFont="1" applyFill="1" applyBorder="1" applyAlignment="1">
      <alignment horizontal="center"/>
    </xf>
    <xf numFmtId="0" fontId="8" fillId="2" borderId="5" xfId="0" applyFont="1" applyFill="1" applyBorder="1" applyAlignment="1">
      <alignment horizontal="center"/>
    </xf>
    <xf numFmtId="0" fontId="8" fillId="2" borderId="12" xfId="0" applyFont="1" applyFill="1" applyBorder="1" applyAlignment="1">
      <alignment horizontal="center"/>
    </xf>
    <xf numFmtId="0" fontId="9" fillId="3" borderId="8"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3" borderId="5" xfId="0" applyFont="1" applyFill="1" applyBorder="1" applyAlignment="1">
      <alignment horizontal="left" vertical="center" wrapText="1"/>
    </xf>
    <xf numFmtId="0" fontId="8" fillId="2" borderId="10" xfId="0" applyFont="1" applyFill="1" applyBorder="1" applyAlignment="1">
      <alignment horizontal="center"/>
    </xf>
    <xf numFmtId="0" fontId="8" fillId="2" borderId="4" xfId="0" applyFont="1" applyFill="1" applyBorder="1" applyAlignment="1">
      <alignment horizontal="center"/>
    </xf>
    <xf numFmtId="0" fontId="9" fillId="3" borderId="10"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10" xfId="0" applyFont="1" applyFill="1" applyBorder="1" applyAlignment="1" applyProtection="1">
      <alignment vertical="center" wrapText="1"/>
      <protection locked="0"/>
    </xf>
    <xf numFmtId="0" fontId="9" fillId="3" borderId="7" xfId="0" applyFont="1" applyFill="1" applyBorder="1" applyAlignment="1" applyProtection="1">
      <alignment vertical="center" wrapText="1"/>
      <protection locked="0"/>
    </xf>
    <xf numFmtId="0" fontId="9" fillId="3" borderId="11" xfId="0" applyFont="1" applyFill="1" applyBorder="1" applyAlignment="1" applyProtection="1">
      <alignment vertical="center" wrapText="1"/>
      <protection locked="0"/>
    </xf>
    <xf numFmtId="0" fontId="9" fillId="3" borderId="12" xfId="0" applyFont="1" applyFill="1" applyBorder="1" applyAlignment="1" applyProtection="1">
      <alignment vertical="center" wrapText="1"/>
      <protection locked="0"/>
    </xf>
    <xf numFmtId="0" fontId="9" fillId="3" borderId="10" xfId="0" applyFont="1" applyFill="1" applyBorder="1" applyAlignment="1" applyProtection="1">
      <alignment horizontal="center" vertical="top"/>
      <protection locked="0"/>
    </xf>
    <xf numFmtId="0" fontId="9" fillId="3" borderId="4" xfId="0" applyFont="1" applyFill="1" applyBorder="1" applyAlignment="1" applyProtection="1">
      <alignment horizontal="center" vertical="top"/>
      <protection locked="0"/>
    </xf>
    <xf numFmtId="0" fontId="9" fillId="3" borderId="8" xfId="0" applyFont="1" applyFill="1" applyBorder="1" applyAlignment="1" applyProtection="1">
      <alignment horizontal="center" vertical="top"/>
      <protection locked="0"/>
    </xf>
    <xf numFmtId="0" fontId="9" fillId="3" borderId="0" xfId="0" applyFont="1" applyFill="1" applyBorder="1" applyAlignment="1" applyProtection="1">
      <alignment horizontal="center" vertical="top"/>
      <protection locked="0"/>
    </xf>
    <xf numFmtId="0" fontId="9" fillId="3" borderId="11" xfId="0" applyFont="1" applyFill="1" applyBorder="1" applyAlignment="1" applyProtection="1">
      <alignment horizontal="center" vertical="top"/>
      <protection locked="0"/>
    </xf>
    <xf numFmtId="0" fontId="9" fillId="3" borderId="5" xfId="0" applyFont="1" applyFill="1" applyBorder="1" applyAlignment="1" applyProtection="1">
      <alignment horizontal="center" vertical="top"/>
      <protection locked="0"/>
    </xf>
    <xf numFmtId="0" fontId="0" fillId="0" borderId="8" xfId="0" applyBorder="1" applyAlignment="1">
      <alignment horizontal="center"/>
    </xf>
    <xf numFmtId="0" fontId="0" fillId="0" borderId="0" xfId="0"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12" xfId="0"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43962</xdr:colOff>
      <xdr:row>1</xdr:row>
      <xdr:rowOff>41080</xdr:rowOff>
    </xdr:from>
    <xdr:to>
      <xdr:col>8</xdr:col>
      <xdr:colOff>567925</xdr:colOff>
      <xdr:row>4</xdr:row>
      <xdr:rowOff>157776</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3853962" y="231580"/>
          <a:ext cx="2200363" cy="688196"/>
        </a:xfrm>
        <a:prstGeom prst="rect">
          <a:avLst/>
        </a:prstGeom>
        <a:ln>
          <a:noFill/>
        </a:ln>
        <a:effectLst>
          <a:glow rad="63500">
            <a:schemeClr val="accent2">
              <a:satMod val="175000"/>
              <a:alpha val="40000"/>
            </a:schemeClr>
          </a:glow>
          <a:outerShdw blurRad="190500" algn="tl" rotWithShape="0">
            <a:srgbClr val="000000">
              <a:alpha val="70000"/>
            </a:srgbClr>
          </a:outerShdw>
        </a:effectLst>
      </xdr:spPr>
    </xdr:pic>
    <xdr:clientData/>
  </xdr:twoCellAnchor>
  <xdr:twoCellAnchor>
    <xdr:from>
      <xdr:col>0</xdr:col>
      <xdr:colOff>80596</xdr:colOff>
      <xdr:row>10</xdr:row>
      <xdr:rowOff>58615</xdr:rowOff>
    </xdr:from>
    <xdr:to>
      <xdr:col>0</xdr:col>
      <xdr:colOff>740020</xdr:colOff>
      <xdr:row>14</xdr:row>
      <xdr:rowOff>162247</xdr:rowOff>
    </xdr:to>
    <xdr:sp macro="" textlink="">
      <xdr:nvSpPr>
        <xdr:cNvPr id="3" name="2 Flecha a la derecha con bandas"/>
        <xdr:cNvSpPr/>
      </xdr:nvSpPr>
      <xdr:spPr>
        <a:xfrm>
          <a:off x="80596" y="1973140"/>
          <a:ext cx="659424" cy="865632"/>
        </a:xfrm>
        <a:prstGeom prst="stripedRightArrow">
          <a:avLst/>
        </a:prstGeom>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endParaRPr lang="es-E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1</xdr:row>
      <xdr:rowOff>9525</xdr:rowOff>
    </xdr:from>
    <xdr:to>
      <xdr:col>2</xdr:col>
      <xdr:colOff>1790700</xdr:colOff>
      <xdr:row>5</xdr:row>
      <xdr:rowOff>190500</xdr:rowOff>
    </xdr:to>
    <xdr:pic>
      <xdr:nvPicPr>
        <xdr:cNvPr id="3137" name="6 Imagen"/>
        <xdr:cNvPicPr>
          <a:picLocks noChangeAspect="1" noChangeArrowheads="1"/>
        </xdr:cNvPicPr>
      </xdr:nvPicPr>
      <xdr:blipFill>
        <a:blip xmlns:r="http://schemas.openxmlformats.org/officeDocument/2006/relationships" r:embed="rId1"/>
        <a:srcRect/>
        <a:stretch>
          <a:fillRect/>
        </a:stretch>
      </xdr:blipFill>
      <xdr:spPr bwMode="auto">
        <a:xfrm>
          <a:off x="95250" y="95250"/>
          <a:ext cx="2228850" cy="942975"/>
        </a:xfrm>
        <a:prstGeom prst="rect">
          <a:avLst/>
        </a:prstGeom>
        <a:noFill/>
        <a:ln w="15875">
          <a:solidFill>
            <a:srgbClr val="000000"/>
          </a:solidFill>
          <a:miter lim="800000"/>
          <a:headEnd/>
          <a:tailEnd/>
        </a:ln>
      </xdr:spPr>
    </xdr:pic>
    <xdr:clientData/>
  </xdr:twoCellAnchor>
  <xdr:twoCellAnchor>
    <xdr:from>
      <xdr:col>11</xdr:col>
      <xdr:colOff>40097</xdr:colOff>
      <xdr:row>1</xdr:row>
      <xdr:rowOff>0</xdr:rowOff>
    </xdr:from>
    <xdr:to>
      <xdr:col>13</xdr:col>
      <xdr:colOff>756978</xdr:colOff>
      <xdr:row>5</xdr:row>
      <xdr:rowOff>195513</xdr:rowOff>
    </xdr:to>
    <xdr:sp macro="" textlink="">
      <xdr:nvSpPr>
        <xdr:cNvPr id="8" name="7 Rectángulo"/>
        <xdr:cNvSpPr/>
      </xdr:nvSpPr>
      <xdr:spPr>
        <a:xfrm>
          <a:off x="8467215" y="85224"/>
          <a:ext cx="2240881" cy="957513"/>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E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xdr:row>
      <xdr:rowOff>9525</xdr:rowOff>
    </xdr:from>
    <xdr:to>
      <xdr:col>4</xdr:col>
      <xdr:colOff>638175</xdr:colOff>
      <xdr:row>5</xdr:row>
      <xdr:rowOff>190500</xdr:rowOff>
    </xdr:to>
    <xdr:pic>
      <xdr:nvPicPr>
        <xdr:cNvPr id="4155" name="5 Imagen"/>
        <xdr:cNvPicPr>
          <a:picLocks noChangeAspect="1" noChangeArrowheads="1"/>
        </xdr:cNvPicPr>
      </xdr:nvPicPr>
      <xdr:blipFill>
        <a:blip xmlns:r="http://schemas.openxmlformats.org/officeDocument/2006/relationships" r:embed="rId1"/>
        <a:srcRect/>
        <a:stretch>
          <a:fillRect/>
        </a:stretch>
      </xdr:blipFill>
      <xdr:spPr bwMode="auto">
        <a:xfrm>
          <a:off x="76200" y="95250"/>
          <a:ext cx="2228850" cy="942975"/>
        </a:xfrm>
        <a:prstGeom prst="rect">
          <a:avLst/>
        </a:prstGeom>
        <a:noFill/>
        <a:ln w="15875">
          <a:solidFill>
            <a:srgbClr val="000000"/>
          </a:solidFill>
          <a:miter lim="800000"/>
          <a:headEnd/>
          <a:tailEnd/>
        </a:ln>
      </xdr:spPr>
    </xdr:pic>
    <xdr:clientData/>
  </xdr:twoCellAnchor>
  <xdr:twoCellAnchor>
    <xdr:from>
      <xdr:col>16</xdr:col>
      <xdr:colOff>238125</xdr:colOff>
      <xdr:row>1</xdr:row>
      <xdr:rowOff>0</xdr:rowOff>
    </xdr:from>
    <xdr:to>
      <xdr:col>19</xdr:col>
      <xdr:colOff>0</xdr:colOff>
      <xdr:row>5</xdr:row>
      <xdr:rowOff>195513</xdr:rowOff>
    </xdr:to>
    <xdr:sp macro="" textlink="">
      <xdr:nvSpPr>
        <xdr:cNvPr id="9" name="8 Rectángulo"/>
        <xdr:cNvSpPr/>
      </xdr:nvSpPr>
      <xdr:spPr>
        <a:xfrm>
          <a:off x="10706100" y="85725"/>
          <a:ext cx="2247900" cy="957513"/>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E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4</xdr:col>
      <xdr:colOff>66675</xdr:colOff>
      <xdr:row>6</xdr:row>
      <xdr:rowOff>0</xdr:rowOff>
    </xdr:to>
    <xdr:pic>
      <xdr:nvPicPr>
        <xdr:cNvPr id="5185" name="8 Imagen"/>
        <xdr:cNvPicPr>
          <a:picLocks noChangeAspect="1" noChangeArrowheads="1"/>
        </xdr:cNvPicPr>
      </xdr:nvPicPr>
      <xdr:blipFill>
        <a:blip xmlns:r="http://schemas.openxmlformats.org/officeDocument/2006/relationships" r:embed="rId1"/>
        <a:srcRect/>
        <a:stretch>
          <a:fillRect/>
        </a:stretch>
      </xdr:blipFill>
      <xdr:spPr bwMode="auto">
        <a:xfrm>
          <a:off x="66675" y="95250"/>
          <a:ext cx="1924050" cy="809625"/>
        </a:xfrm>
        <a:prstGeom prst="rect">
          <a:avLst/>
        </a:prstGeom>
        <a:noFill/>
        <a:ln w="15875">
          <a:solidFill>
            <a:srgbClr val="000000"/>
          </a:solidFill>
          <a:miter lim="800000"/>
          <a:headEnd/>
          <a:tailEnd/>
        </a:ln>
      </xdr:spPr>
    </xdr:pic>
    <xdr:clientData/>
  </xdr:twoCellAnchor>
  <xdr:twoCellAnchor>
    <xdr:from>
      <xdr:col>17</xdr:col>
      <xdr:colOff>447102</xdr:colOff>
      <xdr:row>1</xdr:row>
      <xdr:rowOff>7866</xdr:rowOff>
    </xdr:from>
    <xdr:to>
      <xdr:col>19</xdr:col>
      <xdr:colOff>66674</xdr:colOff>
      <xdr:row>6</xdr:row>
      <xdr:rowOff>4294</xdr:rowOff>
    </xdr:to>
    <xdr:sp macro="" textlink="">
      <xdr:nvSpPr>
        <xdr:cNvPr id="10" name="9 Rectángulo"/>
        <xdr:cNvSpPr/>
      </xdr:nvSpPr>
      <xdr:spPr>
        <a:xfrm>
          <a:off x="10676952" y="93591"/>
          <a:ext cx="1286447" cy="815578"/>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ES"/>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1</xdr:row>
      <xdr:rowOff>9525</xdr:rowOff>
    </xdr:from>
    <xdr:to>
      <xdr:col>4</xdr:col>
      <xdr:colOff>133350</xdr:colOff>
      <xdr:row>5</xdr:row>
      <xdr:rowOff>161925</xdr:rowOff>
    </xdr:to>
    <xdr:pic>
      <xdr:nvPicPr>
        <xdr:cNvPr id="6292" name="5 Imagen"/>
        <xdr:cNvPicPr>
          <a:picLocks noChangeAspect="1" noChangeArrowheads="1"/>
        </xdr:cNvPicPr>
      </xdr:nvPicPr>
      <xdr:blipFill>
        <a:blip xmlns:r="http://schemas.openxmlformats.org/officeDocument/2006/relationships" r:embed="rId1"/>
        <a:srcRect/>
        <a:stretch>
          <a:fillRect/>
        </a:stretch>
      </xdr:blipFill>
      <xdr:spPr bwMode="auto">
        <a:xfrm>
          <a:off x="85725" y="95250"/>
          <a:ext cx="1914525" cy="838200"/>
        </a:xfrm>
        <a:prstGeom prst="rect">
          <a:avLst/>
        </a:prstGeom>
        <a:noFill/>
        <a:ln w="15875">
          <a:solidFill>
            <a:srgbClr val="000000"/>
          </a:solidFill>
          <a:miter lim="800000"/>
          <a:headEnd/>
          <a:tailEnd/>
        </a:ln>
      </xdr:spPr>
    </xdr:pic>
    <xdr:clientData/>
  </xdr:twoCellAnchor>
  <xdr:twoCellAnchor>
    <xdr:from>
      <xdr:col>15</xdr:col>
      <xdr:colOff>464097</xdr:colOff>
      <xdr:row>1</xdr:row>
      <xdr:rowOff>6568</xdr:rowOff>
    </xdr:from>
    <xdr:to>
      <xdr:col>19</xdr:col>
      <xdr:colOff>0</xdr:colOff>
      <xdr:row>6</xdr:row>
      <xdr:rowOff>0</xdr:rowOff>
    </xdr:to>
    <xdr:sp macro="" textlink="">
      <xdr:nvSpPr>
        <xdr:cNvPr id="8" name="7 Rectángulo"/>
        <xdr:cNvSpPr/>
      </xdr:nvSpPr>
      <xdr:spPr>
        <a:xfrm>
          <a:off x="8931822" y="92293"/>
          <a:ext cx="1936203" cy="850682"/>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ES"/>
        </a:p>
      </xdr:txBody>
    </xdr:sp>
    <xdr:clientData/>
  </xdr:twoCellAnchor>
  <xdr:twoCellAnchor>
    <xdr:from>
      <xdr:col>7</xdr:col>
      <xdr:colOff>155885</xdr:colOff>
      <xdr:row>9</xdr:row>
      <xdr:rowOff>57150</xdr:rowOff>
    </xdr:from>
    <xdr:to>
      <xdr:col>8</xdr:col>
      <xdr:colOff>457200</xdr:colOff>
      <xdr:row>9</xdr:row>
      <xdr:rowOff>198156</xdr:rowOff>
    </xdr:to>
    <xdr:sp macro="" textlink="">
      <xdr:nvSpPr>
        <xdr:cNvPr id="4" name="3 Flecha derecha"/>
        <xdr:cNvSpPr/>
      </xdr:nvSpPr>
      <xdr:spPr>
        <a:xfrm>
          <a:off x="3222935" y="1485900"/>
          <a:ext cx="901390" cy="14100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ES"/>
        </a:p>
      </xdr:txBody>
    </xdr:sp>
    <xdr:clientData/>
  </xdr:twoCellAnchor>
  <xdr:twoCellAnchor>
    <xdr:from>
      <xdr:col>7</xdr:col>
      <xdr:colOff>133350</xdr:colOff>
      <xdr:row>10</xdr:row>
      <xdr:rowOff>66675</xdr:rowOff>
    </xdr:from>
    <xdr:to>
      <xdr:col>8</xdr:col>
      <xdr:colOff>457200</xdr:colOff>
      <xdr:row>10</xdr:row>
      <xdr:rowOff>207681</xdr:rowOff>
    </xdr:to>
    <xdr:sp macro="" textlink="">
      <xdr:nvSpPr>
        <xdr:cNvPr id="5" name="4 Flecha derecha"/>
        <xdr:cNvSpPr/>
      </xdr:nvSpPr>
      <xdr:spPr>
        <a:xfrm>
          <a:off x="3200400" y="1819275"/>
          <a:ext cx="923925" cy="141006"/>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endParaRPr lang="es-ES"/>
        </a:p>
      </xdr:txBody>
    </xdr:sp>
    <xdr:clientData/>
  </xdr:twoCellAnchor>
  <xdr:twoCellAnchor>
    <xdr:from>
      <xdr:col>7</xdr:col>
      <xdr:colOff>110815</xdr:colOff>
      <xdr:row>11</xdr:row>
      <xdr:rowOff>57150</xdr:rowOff>
    </xdr:from>
    <xdr:to>
      <xdr:col>8</xdr:col>
      <xdr:colOff>457200</xdr:colOff>
      <xdr:row>11</xdr:row>
      <xdr:rowOff>198156</xdr:rowOff>
    </xdr:to>
    <xdr:sp macro="" textlink="">
      <xdr:nvSpPr>
        <xdr:cNvPr id="7" name="6 Flecha derecha"/>
        <xdr:cNvSpPr/>
      </xdr:nvSpPr>
      <xdr:spPr>
        <a:xfrm>
          <a:off x="3177865" y="2133600"/>
          <a:ext cx="946460" cy="141006"/>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rtlCol="0" anchor="ctr"/>
        <a:lstStyle/>
        <a:p>
          <a:endParaRPr lang="es-ES"/>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4</xdr:col>
      <xdr:colOff>57150</xdr:colOff>
      <xdr:row>5</xdr:row>
      <xdr:rowOff>161925</xdr:rowOff>
    </xdr:to>
    <xdr:pic>
      <xdr:nvPicPr>
        <xdr:cNvPr id="7229" name="5 Imagen"/>
        <xdr:cNvPicPr>
          <a:picLocks noChangeAspect="1" noChangeArrowheads="1"/>
        </xdr:cNvPicPr>
      </xdr:nvPicPr>
      <xdr:blipFill>
        <a:blip xmlns:r="http://schemas.openxmlformats.org/officeDocument/2006/relationships" r:embed="rId1"/>
        <a:srcRect/>
        <a:stretch>
          <a:fillRect/>
        </a:stretch>
      </xdr:blipFill>
      <xdr:spPr bwMode="auto">
        <a:xfrm>
          <a:off x="66675" y="85725"/>
          <a:ext cx="1914525" cy="809625"/>
        </a:xfrm>
        <a:prstGeom prst="rect">
          <a:avLst/>
        </a:prstGeom>
        <a:noFill/>
        <a:ln w="15875">
          <a:solidFill>
            <a:srgbClr val="000000"/>
          </a:solidFill>
          <a:miter lim="800000"/>
          <a:headEnd/>
          <a:tailEnd/>
        </a:ln>
      </xdr:spPr>
    </xdr:pic>
    <xdr:clientData/>
  </xdr:twoCellAnchor>
  <xdr:twoCellAnchor>
    <xdr:from>
      <xdr:col>15</xdr:col>
      <xdr:colOff>1388886</xdr:colOff>
      <xdr:row>0</xdr:row>
      <xdr:rowOff>166687</xdr:rowOff>
    </xdr:from>
    <xdr:to>
      <xdr:col>17</xdr:col>
      <xdr:colOff>864</xdr:colOff>
      <xdr:row>5</xdr:row>
      <xdr:rowOff>172640</xdr:rowOff>
    </xdr:to>
    <xdr:sp macro="" textlink="">
      <xdr:nvSpPr>
        <xdr:cNvPr id="7" name="6 Rectángulo"/>
        <xdr:cNvSpPr/>
      </xdr:nvSpPr>
      <xdr:spPr>
        <a:xfrm>
          <a:off x="10675761" y="166687"/>
          <a:ext cx="1939775" cy="82153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ES"/>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742950</xdr:colOff>
      <xdr:row>6</xdr:row>
      <xdr:rowOff>0</xdr:rowOff>
    </xdr:to>
    <xdr:pic>
      <xdr:nvPicPr>
        <xdr:cNvPr id="8252" name="5 Imagen"/>
        <xdr:cNvPicPr>
          <a:picLocks noChangeAspect="1" noChangeArrowheads="1"/>
        </xdr:cNvPicPr>
      </xdr:nvPicPr>
      <xdr:blipFill>
        <a:blip xmlns:r="http://schemas.openxmlformats.org/officeDocument/2006/relationships" r:embed="rId1"/>
        <a:srcRect/>
        <a:stretch>
          <a:fillRect/>
        </a:stretch>
      </xdr:blipFill>
      <xdr:spPr bwMode="auto">
        <a:xfrm>
          <a:off x="762000" y="85725"/>
          <a:ext cx="2266950" cy="962025"/>
        </a:xfrm>
        <a:prstGeom prst="rect">
          <a:avLst/>
        </a:prstGeom>
        <a:noFill/>
        <a:ln w="15875">
          <a:solidFill>
            <a:srgbClr val="000000"/>
          </a:solidFill>
          <a:miter lim="800000"/>
          <a:headEnd/>
          <a:tailEnd/>
        </a:ln>
      </xdr:spPr>
    </xdr:pic>
    <xdr:clientData/>
  </xdr:twoCellAnchor>
  <xdr:twoCellAnchor>
    <xdr:from>
      <xdr:col>14</xdr:col>
      <xdr:colOff>751902</xdr:colOff>
      <xdr:row>1</xdr:row>
      <xdr:rowOff>0</xdr:rowOff>
    </xdr:from>
    <xdr:to>
      <xdr:col>17</xdr:col>
      <xdr:colOff>752475</xdr:colOff>
      <xdr:row>5</xdr:row>
      <xdr:rowOff>190500</xdr:rowOff>
    </xdr:to>
    <xdr:sp macro="" textlink="">
      <xdr:nvSpPr>
        <xdr:cNvPr id="7" name="6 Rectángulo"/>
        <xdr:cNvSpPr/>
      </xdr:nvSpPr>
      <xdr:spPr>
        <a:xfrm>
          <a:off x="11419902" y="85725"/>
          <a:ext cx="2286573" cy="95250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ES"/>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742950</xdr:colOff>
      <xdr:row>6</xdr:row>
      <xdr:rowOff>0</xdr:rowOff>
    </xdr:to>
    <xdr:pic>
      <xdr:nvPicPr>
        <xdr:cNvPr id="9276" name="3 Imagen"/>
        <xdr:cNvPicPr>
          <a:picLocks noChangeAspect="1" noChangeArrowheads="1"/>
        </xdr:cNvPicPr>
      </xdr:nvPicPr>
      <xdr:blipFill>
        <a:blip xmlns:r="http://schemas.openxmlformats.org/officeDocument/2006/relationships" r:embed="rId1"/>
        <a:srcRect/>
        <a:stretch>
          <a:fillRect/>
        </a:stretch>
      </xdr:blipFill>
      <xdr:spPr bwMode="auto">
        <a:xfrm>
          <a:off x="66675" y="85725"/>
          <a:ext cx="2266950" cy="962025"/>
        </a:xfrm>
        <a:prstGeom prst="rect">
          <a:avLst/>
        </a:prstGeom>
        <a:noFill/>
        <a:ln w="15875">
          <a:solidFill>
            <a:srgbClr val="000000"/>
          </a:solidFill>
          <a:miter lim="800000"/>
          <a:headEnd/>
          <a:tailEnd/>
        </a:ln>
      </xdr:spPr>
    </xdr:pic>
    <xdr:clientData/>
  </xdr:twoCellAnchor>
  <xdr:twoCellAnchor>
    <xdr:from>
      <xdr:col>15</xdr:col>
      <xdr:colOff>66102</xdr:colOff>
      <xdr:row>1</xdr:row>
      <xdr:rowOff>0</xdr:rowOff>
    </xdr:from>
    <xdr:to>
      <xdr:col>18</xdr:col>
      <xdr:colOff>0</xdr:colOff>
      <xdr:row>5</xdr:row>
      <xdr:rowOff>190500</xdr:rowOff>
    </xdr:to>
    <xdr:sp macro="" textlink="">
      <xdr:nvSpPr>
        <xdr:cNvPr id="5" name="4 Rectángulo"/>
        <xdr:cNvSpPr/>
      </xdr:nvSpPr>
      <xdr:spPr>
        <a:xfrm>
          <a:off x="10800363" y="82826"/>
          <a:ext cx="2286159" cy="95250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ES"/>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742950</xdr:colOff>
      <xdr:row>6</xdr:row>
      <xdr:rowOff>0</xdr:rowOff>
    </xdr:to>
    <xdr:pic>
      <xdr:nvPicPr>
        <xdr:cNvPr id="1086" name="1 Imagen"/>
        <xdr:cNvPicPr>
          <a:picLocks noChangeAspect="1" noChangeArrowheads="1"/>
        </xdr:cNvPicPr>
      </xdr:nvPicPr>
      <xdr:blipFill>
        <a:blip xmlns:r="http://schemas.openxmlformats.org/officeDocument/2006/relationships" r:embed="rId1"/>
        <a:srcRect/>
        <a:stretch>
          <a:fillRect/>
        </a:stretch>
      </xdr:blipFill>
      <xdr:spPr bwMode="auto">
        <a:xfrm>
          <a:off x="66675" y="85725"/>
          <a:ext cx="2266950" cy="962025"/>
        </a:xfrm>
        <a:prstGeom prst="rect">
          <a:avLst/>
        </a:prstGeom>
        <a:noFill/>
        <a:ln w="15875">
          <a:solidFill>
            <a:srgbClr val="000000"/>
          </a:solidFill>
          <a:miter lim="800000"/>
          <a:headEnd/>
          <a:tailEnd/>
        </a:ln>
      </xdr:spPr>
    </xdr:pic>
    <xdr:clientData/>
  </xdr:twoCellAnchor>
  <xdr:twoCellAnchor>
    <xdr:from>
      <xdr:col>15</xdr:col>
      <xdr:colOff>132777</xdr:colOff>
      <xdr:row>1</xdr:row>
      <xdr:rowOff>0</xdr:rowOff>
    </xdr:from>
    <xdr:to>
      <xdr:col>18</xdr:col>
      <xdr:colOff>0</xdr:colOff>
      <xdr:row>5</xdr:row>
      <xdr:rowOff>190500</xdr:rowOff>
    </xdr:to>
    <xdr:sp macro="" textlink="">
      <xdr:nvSpPr>
        <xdr:cNvPr id="3" name="2 Rectángulo"/>
        <xdr:cNvSpPr/>
      </xdr:nvSpPr>
      <xdr:spPr>
        <a:xfrm>
          <a:off x="10867452" y="85725"/>
          <a:ext cx="2286573" cy="95250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E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Invitado/Datos%20de%20programa/Microsoft/Excel/Documents%20and%20Settings/eportega/Datos%20de%20programa/Microsoft/Excel/INSTRUMENTO%20EDL%20CNSC(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ÓN GENERAL"/>
      <sheetName val="ACUERDO COMPROMISOS LABORALES"/>
      <sheetName val="CONSOLIDACIÓN DE RESULTADOS"/>
      <sheetName val="ANEXO 1 - EVIDENCIAS"/>
      <sheetName val="ANEXO 2 - COMPROMISOS COMPORTAM"/>
      <sheetName val="ANEXO 3 - AJUSTE COMPR LABORAL"/>
      <sheetName val="ANEXO 4 - EV. EVENTUAL Y EXTRAO"/>
    </sheetNames>
    <sheetDataSet>
      <sheetData sheetId="0">
        <row r="40">
          <cell r="F40">
            <v>0</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7:M224"/>
  <sheetViews>
    <sheetView topLeftCell="A179" workbookViewId="0">
      <selection activeCell="A181" sqref="A181:M194"/>
    </sheetView>
  </sheetViews>
  <sheetFormatPr baseColWidth="10" defaultRowHeight="15"/>
  <cols>
    <col min="1" max="6" width="11.42578125" style="6" customWidth="1"/>
    <col min="7" max="7" width="2.28515625" style="6" customWidth="1"/>
    <col min="8" max="13" width="11.42578125" style="6" customWidth="1"/>
    <col min="14" max="16384" width="11.42578125" style="128"/>
  </cols>
  <sheetData>
    <row r="7" spans="1:13">
      <c r="A7" s="179" t="s">
        <v>153</v>
      </c>
      <c r="B7" s="179"/>
      <c r="C7" s="179"/>
      <c r="D7" s="179"/>
      <c r="E7" s="179"/>
      <c r="F7" s="179"/>
      <c r="G7" s="179"/>
      <c r="H7" s="179"/>
      <c r="I7" s="179"/>
      <c r="J7" s="179"/>
      <c r="K7" s="179"/>
      <c r="L7" s="179"/>
      <c r="M7" s="179"/>
    </row>
    <row r="8" spans="1:13">
      <c r="A8" s="179"/>
      <c r="B8" s="179"/>
      <c r="C8" s="179"/>
      <c r="D8" s="179"/>
      <c r="E8" s="179"/>
      <c r="F8" s="179"/>
      <c r="G8" s="179"/>
      <c r="H8" s="179"/>
      <c r="I8" s="179"/>
      <c r="J8" s="179"/>
      <c r="K8" s="179"/>
      <c r="L8" s="179"/>
      <c r="M8" s="179"/>
    </row>
    <row r="10" spans="1:13" ht="15.75" thickBot="1">
      <c r="A10" s="53"/>
      <c r="B10" s="53"/>
      <c r="C10" s="53"/>
      <c r="D10" s="53"/>
      <c r="E10" s="53"/>
      <c r="F10" s="53"/>
      <c r="G10" s="53"/>
      <c r="H10" s="53"/>
      <c r="I10" s="53"/>
      <c r="J10" s="53"/>
      <c r="K10" s="53"/>
      <c r="L10" s="53"/>
      <c r="M10" s="53"/>
    </row>
    <row r="11" spans="1:13">
      <c r="B11" s="180" t="s">
        <v>338</v>
      </c>
      <c r="C11" s="181"/>
      <c r="D11" s="181"/>
      <c r="E11" s="181"/>
      <c r="F11" s="181"/>
      <c r="G11" s="181"/>
      <c r="H11" s="181"/>
      <c r="I11" s="181"/>
      <c r="J11" s="181"/>
      <c r="K11" s="181"/>
      <c r="L11" s="181"/>
      <c r="M11" s="182"/>
    </row>
    <row r="12" spans="1:13">
      <c r="B12" s="183"/>
      <c r="C12" s="184"/>
      <c r="D12" s="184"/>
      <c r="E12" s="184"/>
      <c r="F12" s="184"/>
      <c r="G12" s="184"/>
      <c r="H12" s="184"/>
      <c r="I12" s="184"/>
      <c r="J12" s="184"/>
      <c r="K12" s="184"/>
      <c r="L12" s="184"/>
      <c r="M12" s="185"/>
    </row>
    <row r="13" spans="1:13">
      <c r="B13" s="183"/>
      <c r="C13" s="184"/>
      <c r="D13" s="184"/>
      <c r="E13" s="184"/>
      <c r="F13" s="184"/>
      <c r="G13" s="184"/>
      <c r="H13" s="184"/>
      <c r="I13" s="184"/>
      <c r="J13" s="184"/>
      <c r="K13" s="184"/>
      <c r="L13" s="184"/>
      <c r="M13" s="185"/>
    </row>
    <row r="14" spans="1:13">
      <c r="A14" s="52"/>
      <c r="B14" s="183"/>
      <c r="C14" s="184"/>
      <c r="D14" s="184"/>
      <c r="E14" s="184"/>
      <c r="F14" s="184"/>
      <c r="G14" s="184"/>
      <c r="H14" s="184"/>
      <c r="I14" s="184"/>
      <c r="J14" s="184"/>
      <c r="K14" s="184"/>
      <c r="L14" s="184"/>
      <c r="M14" s="185"/>
    </row>
    <row r="15" spans="1:13" ht="15.75" thickBot="1">
      <c r="A15" s="52"/>
      <c r="B15" s="186"/>
      <c r="C15" s="187"/>
      <c r="D15" s="187"/>
      <c r="E15" s="187"/>
      <c r="F15" s="187"/>
      <c r="G15" s="187"/>
      <c r="H15" s="187"/>
      <c r="I15" s="187"/>
      <c r="J15" s="187"/>
      <c r="K15" s="187"/>
      <c r="L15" s="187"/>
      <c r="M15" s="188"/>
    </row>
    <row r="16" spans="1:13">
      <c r="A16" s="53"/>
      <c r="B16" s="53"/>
      <c r="C16" s="53"/>
      <c r="D16" s="53"/>
      <c r="E16" s="53"/>
      <c r="F16" s="53"/>
      <c r="G16" s="53"/>
      <c r="H16" s="53"/>
      <c r="I16" s="53"/>
      <c r="J16" s="53"/>
      <c r="K16" s="53"/>
      <c r="L16" s="53"/>
      <c r="M16" s="53"/>
    </row>
    <row r="17" spans="1:13" ht="15.75" thickBot="1">
      <c r="A17" s="53"/>
      <c r="B17" s="53"/>
      <c r="C17" s="53"/>
      <c r="D17" s="53"/>
      <c r="E17" s="53"/>
      <c r="F17" s="53"/>
      <c r="G17" s="53"/>
      <c r="H17" s="53"/>
      <c r="I17" s="53"/>
      <c r="J17" s="53"/>
      <c r="K17" s="53"/>
      <c r="L17" s="53"/>
      <c r="M17" s="53"/>
    </row>
    <row r="18" spans="1:13">
      <c r="A18" s="135" t="s">
        <v>341</v>
      </c>
      <c r="B18" s="136"/>
      <c r="C18" s="136"/>
      <c r="D18" s="136"/>
      <c r="E18" s="136"/>
      <c r="F18" s="136"/>
      <c r="G18" s="136"/>
      <c r="H18" s="136"/>
      <c r="I18" s="136"/>
      <c r="J18" s="136"/>
      <c r="K18" s="136"/>
      <c r="L18" s="136"/>
      <c r="M18" s="137"/>
    </row>
    <row r="19" spans="1:13" ht="15.75" thickBot="1">
      <c r="A19" s="138"/>
      <c r="B19" s="139"/>
      <c r="C19" s="139"/>
      <c r="D19" s="139"/>
      <c r="E19" s="139"/>
      <c r="F19" s="139"/>
      <c r="G19" s="139"/>
      <c r="H19" s="139"/>
      <c r="I19" s="139"/>
      <c r="J19" s="139"/>
      <c r="K19" s="139"/>
      <c r="L19" s="139"/>
      <c r="M19" s="140"/>
    </row>
    <row r="20" spans="1:13">
      <c r="A20" s="132" t="s">
        <v>342</v>
      </c>
      <c r="B20" s="133"/>
      <c r="C20" s="133"/>
      <c r="D20" s="133"/>
      <c r="E20" s="133"/>
      <c r="F20" s="133"/>
      <c r="G20" s="133"/>
      <c r="H20" s="133"/>
      <c r="I20" s="133"/>
      <c r="J20" s="133"/>
      <c r="K20" s="133"/>
      <c r="L20" s="133"/>
      <c r="M20" s="134"/>
    </row>
    <row r="21" spans="1:13">
      <c r="A21" s="132"/>
      <c r="B21" s="133"/>
      <c r="C21" s="133"/>
      <c r="D21" s="133"/>
      <c r="E21" s="133"/>
      <c r="F21" s="133"/>
      <c r="G21" s="133"/>
      <c r="H21" s="133"/>
      <c r="I21" s="133"/>
      <c r="J21" s="133"/>
      <c r="K21" s="133"/>
      <c r="L21" s="133"/>
      <c r="M21" s="134"/>
    </row>
    <row r="22" spans="1:13">
      <c r="A22" s="132"/>
      <c r="B22" s="133"/>
      <c r="C22" s="133"/>
      <c r="D22" s="133"/>
      <c r="E22" s="133"/>
      <c r="F22" s="133"/>
      <c r="G22" s="133"/>
      <c r="H22" s="133"/>
      <c r="I22" s="133"/>
      <c r="J22" s="133"/>
      <c r="K22" s="133"/>
      <c r="L22" s="133"/>
      <c r="M22" s="134"/>
    </row>
    <row r="23" spans="1:13">
      <c r="A23" s="132"/>
      <c r="B23" s="133"/>
      <c r="C23" s="133"/>
      <c r="D23" s="133"/>
      <c r="E23" s="133"/>
      <c r="F23" s="133"/>
      <c r="G23" s="133"/>
      <c r="H23" s="133"/>
      <c r="I23" s="133"/>
      <c r="J23" s="133"/>
      <c r="K23" s="133"/>
      <c r="L23" s="133"/>
      <c r="M23" s="134"/>
    </row>
    <row r="24" spans="1:13">
      <c r="A24" s="132"/>
      <c r="B24" s="133"/>
      <c r="C24" s="133"/>
      <c r="D24" s="133"/>
      <c r="E24" s="133"/>
      <c r="F24" s="133"/>
      <c r="G24" s="133"/>
      <c r="H24" s="133"/>
      <c r="I24" s="133"/>
      <c r="J24" s="133"/>
      <c r="K24" s="133"/>
      <c r="L24" s="133"/>
      <c r="M24" s="134"/>
    </row>
    <row r="25" spans="1:13">
      <c r="A25" s="132"/>
      <c r="B25" s="133"/>
      <c r="C25" s="133"/>
      <c r="D25" s="133"/>
      <c r="E25" s="133"/>
      <c r="F25" s="133"/>
      <c r="G25" s="133"/>
      <c r="H25" s="133"/>
      <c r="I25" s="133"/>
      <c r="J25" s="133"/>
      <c r="K25" s="133"/>
      <c r="L25" s="133"/>
      <c r="M25" s="134"/>
    </row>
    <row r="26" spans="1:13">
      <c r="A26" s="132"/>
      <c r="B26" s="133"/>
      <c r="C26" s="133"/>
      <c r="D26" s="133"/>
      <c r="E26" s="133"/>
      <c r="F26" s="133"/>
      <c r="G26" s="133"/>
      <c r="H26" s="133"/>
      <c r="I26" s="133"/>
      <c r="J26" s="133"/>
      <c r="K26" s="133"/>
      <c r="L26" s="133"/>
      <c r="M26" s="134"/>
    </row>
    <row r="27" spans="1:13">
      <c r="A27" s="132"/>
      <c r="B27" s="133"/>
      <c r="C27" s="133"/>
      <c r="D27" s="133"/>
      <c r="E27" s="133"/>
      <c r="F27" s="133"/>
      <c r="G27" s="133"/>
      <c r="H27" s="133"/>
      <c r="I27" s="133"/>
      <c r="J27" s="133"/>
      <c r="K27" s="133"/>
      <c r="L27" s="133"/>
      <c r="M27" s="134"/>
    </row>
    <row r="28" spans="1:13">
      <c r="A28" s="132"/>
      <c r="B28" s="133"/>
      <c r="C28" s="133"/>
      <c r="D28" s="133"/>
      <c r="E28" s="133"/>
      <c r="F28" s="133"/>
      <c r="G28" s="133"/>
      <c r="H28" s="133"/>
      <c r="I28" s="133"/>
      <c r="J28" s="133"/>
      <c r="K28" s="133"/>
      <c r="L28" s="133"/>
      <c r="M28" s="134"/>
    </row>
    <row r="29" spans="1:13">
      <c r="A29" s="132"/>
      <c r="B29" s="133"/>
      <c r="C29" s="133"/>
      <c r="D29" s="133"/>
      <c r="E29" s="133"/>
      <c r="F29" s="133"/>
      <c r="G29" s="133"/>
      <c r="H29" s="133"/>
      <c r="I29" s="133"/>
      <c r="J29" s="133"/>
      <c r="K29" s="133"/>
      <c r="L29" s="133"/>
      <c r="M29" s="134"/>
    </row>
    <row r="30" spans="1:13">
      <c r="A30" s="132"/>
      <c r="B30" s="133"/>
      <c r="C30" s="133"/>
      <c r="D30" s="133"/>
      <c r="E30" s="133"/>
      <c r="F30" s="133"/>
      <c r="G30" s="133"/>
      <c r="H30" s="133"/>
      <c r="I30" s="133"/>
      <c r="J30" s="133"/>
      <c r="K30" s="133"/>
      <c r="L30" s="133"/>
      <c r="M30" s="134"/>
    </row>
    <row r="31" spans="1:13">
      <c r="A31" s="132"/>
      <c r="B31" s="133"/>
      <c r="C31" s="133"/>
      <c r="D31" s="133"/>
      <c r="E31" s="133"/>
      <c r="F31" s="133"/>
      <c r="G31" s="133"/>
      <c r="H31" s="133"/>
      <c r="I31" s="133"/>
      <c r="J31" s="133"/>
      <c r="K31" s="133"/>
      <c r="L31" s="133"/>
      <c r="M31" s="134"/>
    </row>
    <row r="32" spans="1:13">
      <c r="A32" s="132"/>
      <c r="B32" s="133"/>
      <c r="C32" s="133"/>
      <c r="D32" s="133"/>
      <c r="E32" s="133"/>
      <c r="F32" s="133"/>
      <c r="G32" s="133"/>
      <c r="H32" s="133"/>
      <c r="I32" s="133"/>
      <c r="J32" s="133"/>
      <c r="K32" s="133"/>
      <c r="L32" s="133"/>
      <c r="M32" s="134"/>
    </row>
    <row r="33" spans="1:13">
      <c r="A33" s="132"/>
      <c r="B33" s="133"/>
      <c r="C33" s="133"/>
      <c r="D33" s="133"/>
      <c r="E33" s="133"/>
      <c r="F33" s="133"/>
      <c r="G33" s="133"/>
      <c r="H33" s="133"/>
      <c r="I33" s="133"/>
      <c r="J33" s="133"/>
      <c r="K33" s="133"/>
      <c r="L33" s="133"/>
      <c r="M33" s="134"/>
    </row>
    <row r="34" spans="1:13">
      <c r="A34" s="132"/>
      <c r="B34" s="133"/>
      <c r="C34" s="133"/>
      <c r="D34" s="133"/>
      <c r="E34" s="133"/>
      <c r="F34" s="133"/>
      <c r="G34" s="133"/>
      <c r="H34" s="133"/>
      <c r="I34" s="133"/>
      <c r="J34" s="133"/>
      <c r="K34" s="133"/>
      <c r="L34" s="133"/>
      <c r="M34" s="134"/>
    </row>
    <row r="35" spans="1:13">
      <c r="A35" s="132"/>
      <c r="B35" s="133"/>
      <c r="C35" s="133"/>
      <c r="D35" s="133"/>
      <c r="E35" s="133"/>
      <c r="F35" s="133"/>
      <c r="G35" s="133"/>
      <c r="H35" s="133"/>
      <c r="I35" s="133"/>
      <c r="J35" s="133"/>
      <c r="K35" s="133"/>
      <c r="L35" s="133"/>
      <c r="M35" s="134"/>
    </row>
    <row r="36" spans="1:13">
      <c r="A36" s="132"/>
      <c r="B36" s="133"/>
      <c r="C36" s="133"/>
      <c r="D36" s="133"/>
      <c r="E36" s="133"/>
      <c r="F36" s="133"/>
      <c r="G36" s="133"/>
      <c r="H36" s="133"/>
      <c r="I36" s="133"/>
      <c r="J36" s="133"/>
      <c r="K36" s="133"/>
      <c r="L36" s="133"/>
      <c r="M36" s="134"/>
    </row>
    <row r="37" spans="1:13">
      <c r="A37" s="132"/>
      <c r="B37" s="133"/>
      <c r="C37" s="133"/>
      <c r="D37" s="133"/>
      <c r="E37" s="133"/>
      <c r="F37" s="133"/>
      <c r="G37" s="133"/>
      <c r="H37" s="133"/>
      <c r="I37" s="133"/>
      <c r="J37" s="133"/>
      <c r="K37" s="133"/>
      <c r="L37" s="133"/>
      <c r="M37" s="134"/>
    </row>
    <row r="38" spans="1:13">
      <c r="A38" s="132"/>
      <c r="B38" s="133"/>
      <c r="C38" s="133"/>
      <c r="D38" s="133"/>
      <c r="E38" s="133"/>
      <c r="F38" s="133"/>
      <c r="G38" s="133"/>
      <c r="H38" s="133"/>
      <c r="I38" s="133"/>
      <c r="J38" s="133"/>
      <c r="K38" s="133"/>
      <c r="L38" s="133"/>
      <c r="M38" s="134"/>
    </row>
    <row r="39" spans="1:13">
      <c r="A39" s="132"/>
      <c r="B39" s="133"/>
      <c r="C39" s="133"/>
      <c r="D39" s="133"/>
      <c r="E39" s="133"/>
      <c r="F39" s="133"/>
      <c r="G39" s="133"/>
      <c r="H39" s="133"/>
      <c r="I39" s="133"/>
      <c r="J39" s="133"/>
      <c r="K39" s="133"/>
      <c r="L39" s="133"/>
      <c r="M39" s="134"/>
    </row>
    <row r="40" spans="1:13">
      <c r="A40" s="132"/>
      <c r="B40" s="133"/>
      <c r="C40" s="133"/>
      <c r="D40" s="133"/>
      <c r="E40" s="133"/>
      <c r="F40" s="133"/>
      <c r="G40" s="133"/>
      <c r="H40" s="133"/>
      <c r="I40" s="133"/>
      <c r="J40" s="133"/>
      <c r="K40" s="133"/>
      <c r="L40" s="133"/>
      <c r="M40" s="134"/>
    </row>
    <row r="41" spans="1:13">
      <c r="A41" s="132"/>
      <c r="B41" s="133"/>
      <c r="C41" s="133"/>
      <c r="D41" s="133"/>
      <c r="E41" s="133"/>
      <c r="F41" s="133"/>
      <c r="G41" s="133"/>
      <c r="H41" s="133"/>
      <c r="I41" s="133"/>
      <c r="J41" s="133"/>
      <c r="K41" s="133"/>
      <c r="L41" s="133"/>
      <c r="M41" s="134"/>
    </row>
    <row r="42" spans="1:13">
      <c r="A42" s="132"/>
      <c r="B42" s="133"/>
      <c r="C42" s="133"/>
      <c r="D42" s="133"/>
      <c r="E42" s="133"/>
      <c r="F42" s="133"/>
      <c r="G42" s="133"/>
      <c r="H42" s="133"/>
      <c r="I42" s="133"/>
      <c r="J42" s="133"/>
      <c r="K42" s="133"/>
      <c r="L42" s="133"/>
      <c r="M42" s="134"/>
    </row>
    <row r="43" spans="1:13">
      <c r="A43" s="132"/>
      <c r="B43" s="133"/>
      <c r="C43" s="133"/>
      <c r="D43" s="133"/>
      <c r="E43" s="133"/>
      <c r="F43" s="133"/>
      <c r="G43" s="133"/>
      <c r="H43" s="133"/>
      <c r="I43" s="133"/>
      <c r="J43" s="133"/>
      <c r="K43" s="133"/>
      <c r="L43" s="133"/>
      <c r="M43" s="134"/>
    </row>
    <row r="44" spans="1:13" ht="30" customHeight="1">
      <c r="A44" s="132"/>
      <c r="B44" s="133"/>
      <c r="C44" s="133"/>
      <c r="D44" s="133"/>
      <c r="E44" s="133"/>
      <c r="F44" s="133"/>
      <c r="G44" s="133"/>
      <c r="H44" s="133"/>
      <c r="I44" s="133"/>
      <c r="J44" s="133"/>
      <c r="K44" s="133"/>
      <c r="L44" s="133"/>
      <c r="M44" s="134"/>
    </row>
    <row r="45" spans="1:13" ht="36" customHeight="1">
      <c r="A45" s="132"/>
      <c r="B45" s="133"/>
      <c r="C45" s="133"/>
      <c r="D45" s="133"/>
      <c r="E45" s="133"/>
      <c r="F45" s="133"/>
      <c r="G45" s="133"/>
      <c r="H45" s="133"/>
      <c r="I45" s="133"/>
      <c r="J45" s="133"/>
      <c r="K45" s="133"/>
      <c r="L45" s="133"/>
      <c r="M45" s="134"/>
    </row>
    <row r="46" spans="1:13">
      <c r="A46" s="132"/>
      <c r="B46" s="133"/>
      <c r="C46" s="133"/>
      <c r="D46" s="133"/>
      <c r="E46" s="133"/>
      <c r="F46" s="133"/>
      <c r="G46" s="133"/>
      <c r="H46" s="133"/>
      <c r="I46" s="133"/>
      <c r="J46" s="133"/>
      <c r="K46" s="133"/>
      <c r="L46" s="133"/>
      <c r="M46" s="134"/>
    </row>
    <row r="47" spans="1:13" ht="36" customHeight="1">
      <c r="A47" s="132"/>
      <c r="B47" s="133"/>
      <c r="C47" s="133"/>
      <c r="D47" s="133"/>
      <c r="E47" s="133"/>
      <c r="F47" s="133"/>
      <c r="G47" s="133"/>
      <c r="H47" s="133"/>
      <c r="I47" s="133"/>
      <c r="J47" s="133"/>
      <c r="K47" s="133"/>
      <c r="L47" s="133"/>
      <c r="M47" s="134"/>
    </row>
    <row r="48" spans="1:13" ht="24.75" customHeight="1">
      <c r="A48" s="132"/>
      <c r="B48" s="133"/>
      <c r="C48" s="133"/>
      <c r="D48" s="133"/>
      <c r="E48" s="133"/>
      <c r="F48" s="133"/>
      <c r="G48" s="133"/>
      <c r="H48" s="133"/>
      <c r="I48" s="133"/>
      <c r="J48" s="133"/>
      <c r="K48" s="133"/>
      <c r="L48" s="133"/>
      <c r="M48" s="134"/>
    </row>
    <row r="49" spans="1:13" ht="40.5" customHeight="1" thickBot="1">
      <c r="A49" s="147"/>
      <c r="B49" s="148"/>
      <c r="C49" s="148"/>
      <c r="D49" s="148"/>
      <c r="E49" s="148"/>
      <c r="F49" s="148"/>
      <c r="G49" s="148"/>
      <c r="H49" s="148"/>
      <c r="I49" s="148"/>
      <c r="J49" s="148"/>
      <c r="K49" s="148"/>
      <c r="L49" s="148"/>
      <c r="M49" s="149"/>
    </row>
    <row r="50" spans="1:13">
      <c r="A50" s="135" t="s">
        <v>343</v>
      </c>
      <c r="B50" s="136"/>
      <c r="C50" s="136"/>
      <c r="D50" s="136"/>
      <c r="E50" s="136"/>
      <c r="F50" s="136"/>
      <c r="G50" s="136"/>
      <c r="H50" s="136"/>
      <c r="I50" s="136"/>
      <c r="J50" s="136"/>
      <c r="K50" s="136"/>
      <c r="L50" s="136"/>
      <c r="M50" s="137"/>
    </row>
    <row r="51" spans="1:13" ht="15.75" thickBot="1">
      <c r="A51" s="189"/>
      <c r="B51" s="190"/>
      <c r="C51" s="190"/>
      <c r="D51" s="190"/>
      <c r="E51" s="190"/>
      <c r="F51" s="190"/>
      <c r="G51" s="190"/>
      <c r="H51" s="190"/>
      <c r="I51" s="190"/>
      <c r="J51" s="190"/>
      <c r="K51" s="190"/>
      <c r="L51" s="190"/>
      <c r="M51" s="191"/>
    </row>
    <row r="52" spans="1:13">
      <c r="A52" s="129" t="s">
        <v>344</v>
      </c>
      <c r="B52" s="130"/>
      <c r="C52" s="130"/>
      <c r="D52" s="130"/>
      <c r="E52" s="130"/>
      <c r="F52" s="130"/>
      <c r="G52" s="130"/>
      <c r="H52" s="130"/>
      <c r="I52" s="130"/>
      <c r="J52" s="130"/>
      <c r="K52" s="130"/>
      <c r="L52" s="130"/>
      <c r="M52" s="131"/>
    </row>
    <row r="53" spans="1:13">
      <c r="A53" s="132"/>
      <c r="B53" s="133"/>
      <c r="C53" s="133"/>
      <c r="D53" s="133"/>
      <c r="E53" s="133"/>
      <c r="F53" s="133"/>
      <c r="G53" s="133"/>
      <c r="H53" s="133"/>
      <c r="I53" s="133"/>
      <c r="J53" s="133"/>
      <c r="K53" s="133"/>
      <c r="L53" s="133"/>
      <c r="M53" s="134"/>
    </row>
    <row r="54" spans="1:13">
      <c r="A54" s="132"/>
      <c r="B54" s="133"/>
      <c r="C54" s="133"/>
      <c r="D54" s="133"/>
      <c r="E54" s="133"/>
      <c r="F54" s="133"/>
      <c r="G54" s="133"/>
      <c r="H54" s="133"/>
      <c r="I54" s="133"/>
      <c r="J54" s="133"/>
      <c r="K54" s="133"/>
      <c r="L54" s="133"/>
      <c r="M54" s="134"/>
    </row>
    <row r="55" spans="1:13">
      <c r="A55" s="132"/>
      <c r="B55" s="133"/>
      <c r="C55" s="133"/>
      <c r="D55" s="133"/>
      <c r="E55" s="133"/>
      <c r="F55" s="133"/>
      <c r="G55" s="133"/>
      <c r="H55" s="133"/>
      <c r="I55" s="133"/>
      <c r="J55" s="133"/>
      <c r="K55" s="133"/>
      <c r="L55" s="133"/>
      <c r="M55" s="134"/>
    </row>
    <row r="56" spans="1:13">
      <c r="A56" s="132"/>
      <c r="B56" s="133"/>
      <c r="C56" s="133"/>
      <c r="D56" s="133"/>
      <c r="E56" s="133"/>
      <c r="F56" s="133"/>
      <c r="G56" s="133"/>
      <c r="H56" s="133"/>
      <c r="I56" s="133"/>
      <c r="J56" s="133"/>
      <c r="K56" s="133"/>
      <c r="L56" s="133"/>
      <c r="M56" s="134"/>
    </row>
    <row r="57" spans="1:13">
      <c r="A57" s="132"/>
      <c r="B57" s="133"/>
      <c r="C57" s="133"/>
      <c r="D57" s="133"/>
      <c r="E57" s="133"/>
      <c r="F57" s="133"/>
      <c r="G57" s="133"/>
      <c r="H57" s="133"/>
      <c r="I57" s="133"/>
      <c r="J57" s="133"/>
      <c r="K57" s="133"/>
      <c r="L57" s="133"/>
      <c r="M57" s="134"/>
    </row>
    <row r="58" spans="1:13">
      <c r="A58" s="132"/>
      <c r="B58" s="133"/>
      <c r="C58" s="133"/>
      <c r="D58" s="133"/>
      <c r="E58" s="133"/>
      <c r="F58" s="133"/>
      <c r="G58" s="133"/>
      <c r="H58" s="133"/>
      <c r="I58" s="133"/>
      <c r="J58" s="133"/>
      <c r="K58" s="133"/>
      <c r="L58" s="133"/>
      <c r="M58" s="134"/>
    </row>
    <row r="59" spans="1:13">
      <c r="A59" s="132"/>
      <c r="B59" s="133"/>
      <c r="C59" s="133"/>
      <c r="D59" s="133"/>
      <c r="E59" s="133"/>
      <c r="F59" s="133"/>
      <c r="G59" s="133"/>
      <c r="H59" s="133"/>
      <c r="I59" s="133"/>
      <c r="J59" s="133"/>
      <c r="K59" s="133"/>
      <c r="L59" s="133"/>
      <c r="M59" s="134"/>
    </row>
    <row r="60" spans="1:13">
      <c r="A60" s="132"/>
      <c r="B60" s="133"/>
      <c r="C60" s="133"/>
      <c r="D60" s="133"/>
      <c r="E60" s="133"/>
      <c r="F60" s="133"/>
      <c r="G60" s="133"/>
      <c r="H60" s="133"/>
      <c r="I60" s="133"/>
      <c r="J60" s="133"/>
      <c r="K60" s="133"/>
      <c r="L60" s="133"/>
      <c r="M60" s="134"/>
    </row>
    <row r="61" spans="1:13">
      <c r="A61" s="132"/>
      <c r="B61" s="133"/>
      <c r="C61" s="133"/>
      <c r="D61" s="133"/>
      <c r="E61" s="133"/>
      <c r="F61" s="133"/>
      <c r="G61" s="133"/>
      <c r="H61" s="133"/>
      <c r="I61" s="133"/>
      <c r="J61" s="133"/>
      <c r="K61" s="133"/>
      <c r="L61" s="133"/>
      <c r="M61" s="134"/>
    </row>
    <row r="62" spans="1:13">
      <c r="A62" s="132"/>
      <c r="B62" s="133"/>
      <c r="C62" s="133"/>
      <c r="D62" s="133"/>
      <c r="E62" s="133"/>
      <c r="F62" s="133"/>
      <c r="G62" s="133"/>
      <c r="H62" s="133"/>
      <c r="I62" s="133"/>
      <c r="J62" s="133"/>
      <c r="K62" s="133"/>
      <c r="L62" s="133"/>
      <c r="M62" s="134"/>
    </row>
    <row r="63" spans="1:13">
      <c r="A63" s="132"/>
      <c r="B63" s="133"/>
      <c r="C63" s="133"/>
      <c r="D63" s="133"/>
      <c r="E63" s="133"/>
      <c r="F63" s="133"/>
      <c r="G63" s="133"/>
      <c r="H63" s="133"/>
      <c r="I63" s="133"/>
      <c r="J63" s="133"/>
      <c r="K63" s="133"/>
      <c r="L63" s="133"/>
      <c r="M63" s="134"/>
    </row>
    <row r="64" spans="1:13">
      <c r="A64" s="132"/>
      <c r="B64" s="133"/>
      <c r="C64" s="133"/>
      <c r="D64" s="133"/>
      <c r="E64" s="133"/>
      <c r="F64" s="133"/>
      <c r="G64" s="133"/>
      <c r="H64" s="133"/>
      <c r="I64" s="133"/>
      <c r="J64" s="133"/>
      <c r="K64" s="133"/>
      <c r="L64" s="133"/>
      <c r="M64" s="134"/>
    </row>
    <row r="65" spans="1:13">
      <c r="A65" s="132"/>
      <c r="B65" s="133"/>
      <c r="C65" s="133"/>
      <c r="D65" s="133"/>
      <c r="E65" s="133"/>
      <c r="F65" s="133"/>
      <c r="G65" s="133"/>
      <c r="H65" s="133"/>
      <c r="I65" s="133"/>
      <c r="J65" s="133"/>
      <c r="K65" s="133"/>
      <c r="L65" s="133"/>
      <c r="M65" s="134"/>
    </row>
    <row r="66" spans="1:13">
      <c r="A66" s="132"/>
      <c r="B66" s="133"/>
      <c r="C66" s="133"/>
      <c r="D66" s="133"/>
      <c r="E66" s="133"/>
      <c r="F66" s="133"/>
      <c r="G66" s="133"/>
      <c r="H66" s="133"/>
      <c r="I66" s="133"/>
      <c r="J66" s="133"/>
      <c r="K66" s="133"/>
      <c r="L66" s="133"/>
      <c r="M66" s="134"/>
    </row>
    <row r="67" spans="1:13">
      <c r="A67" s="132"/>
      <c r="B67" s="133"/>
      <c r="C67" s="133"/>
      <c r="D67" s="133"/>
      <c r="E67" s="133"/>
      <c r="F67" s="133"/>
      <c r="G67" s="133"/>
      <c r="H67" s="133"/>
      <c r="I67" s="133"/>
      <c r="J67" s="133"/>
      <c r="K67" s="133"/>
      <c r="L67" s="133"/>
      <c r="M67" s="134"/>
    </row>
    <row r="68" spans="1:13">
      <c r="A68" s="132"/>
      <c r="B68" s="133"/>
      <c r="C68" s="133"/>
      <c r="D68" s="133"/>
      <c r="E68" s="133"/>
      <c r="F68" s="133"/>
      <c r="G68" s="133"/>
      <c r="H68" s="133"/>
      <c r="I68" s="133"/>
      <c r="J68" s="133"/>
      <c r="K68" s="133"/>
      <c r="L68" s="133"/>
      <c r="M68" s="134"/>
    </row>
    <row r="69" spans="1:13">
      <c r="A69" s="132"/>
      <c r="B69" s="133"/>
      <c r="C69" s="133"/>
      <c r="D69" s="133"/>
      <c r="E69" s="133"/>
      <c r="F69" s="133"/>
      <c r="G69" s="133"/>
      <c r="H69" s="133"/>
      <c r="I69" s="133"/>
      <c r="J69" s="133"/>
      <c r="K69" s="133"/>
      <c r="L69" s="133"/>
      <c r="M69" s="134"/>
    </row>
    <row r="70" spans="1:13">
      <c r="A70" s="132"/>
      <c r="B70" s="133"/>
      <c r="C70" s="133"/>
      <c r="D70" s="133"/>
      <c r="E70" s="133"/>
      <c r="F70" s="133"/>
      <c r="G70" s="133"/>
      <c r="H70" s="133"/>
      <c r="I70" s="133"/>
      <c r="J70" s="133"/>
      <c r="K70" s="133"/>
      <c r="L70" s="133"/>
      <c r="M70" s="134"/>
    </row>
    <row r="71" spans="1:13">
      <c r="A71" s="132"/>
      <c r="B71" s="133"/>
      <c r="C71" s="133"/>
      <c r="D71" s="133"/>
      <c r="E71" s="133"/>
      <c r="F71" s="133"/>
      <c r="G71" s="133"/>
      <c r="H71" s="133"/>
      <c r="I71" s="133"/>
      <c r="J71" s="133"/>
      <c r="K71" s="133"/>
      <c r="L71" s="133"/>
      <c r="M71" s="134"/>
    </row>
    <row r="72" spans="1:13">
      <c r="A72" s="132"/>
      <c r="B72" s="133"/>
      <c r="C72" s="133"/>
      <c r="D72" s="133"/>
      <c r="E72" s="133"/>
      <c r="F72" s="133"/>
      <c r="G72" s="133"/>
      <c r="H72" s="133"/>
      <c r="I72" s="133"/>
      <c r="J72" s="133"/>
      <c r="K72" s="133"/>
      <c r="L72" s="133"/>
      <c r="M72" s="134"/>
    </row>
    <row r="73" spans="1:13">
      <c r="A73" s="132"/>
      <c r="B73" s="133"/>
      <c r="C73" s="133"/>
      <c r="D73" s="133"/>
      <c r="E73" s="133"/>
      <c r="F73" s="133"/>
      <c r="G73" s="133"/>
      <c r="H73" s="133"/>
      <c r="I73" s="133"/>
      <c r="J73" s="133"/>
      <c r="K73" s="133"/>
      <c r="L73" s="133"/>
      <c r="M73" s="134"/>
    </row>
    <row r="74" spans="1:13">
      <c r="A74" s="132"/>
      <c r="B74" s="133"/>
      <c r="C74" s="133"/>
      <c r="D74" s="133"/>
      <c r="E74" s="133"/>
      <c r="F74" s="133"/>
      <c r="G74" s="133"/>
      <c r="H74" s="133"/>
      <c r="I74" s="133"/>
      <c r="J74" s="133"/>
      <c r="K74" s="133"/>
      <c r="L74" s="133"/>
      <c r="M74" s="134"/>
    </row>
    <row r="75" spans="1:13">
      <c r="A75" s="132"/>
      <c r="B75" s="133"/>
      <c r="C75" s="133"/>
      <c r="D75" s="133"/>
      <c r="E75" s="133"/>
      <c r="F75" s="133"/>
      <c r="G75" s="133"/>
      <c r="H75" s="133"/>
      <c r="I75" s="133"/>
      <c r="J75" s="133"/>
      <c r="K75" s="133"/>
      <c r="L75" s="133"/>
      <c r="M75" s="134"/>
    </row>
    <row r="76" spans="1:13">
      <c r="A76" s="132"/>
      <c r="B76" s="133"/>
      <c r="C76" s="133"/>
      <c r="D76" s="133"/>
      <c r="E76" s="133"/>
      <c r="F76" s="133"/>
      <c r="G76" s="133"/>
      <c r="H76" s="133"/>
      <c r="I76" s="133"/>
      <c r="J76" s="133"/>
      <c r="K76" s="133"/>
      <c r="L76" s="133"/>
      <c r="M76" s="134"/>
    </row>
    <row r="77" spans="1:13">
      <c r="A77" s="132"/>
      <c r="B77" s="133"/>
      <c r="C77" s="133"/>
      <c r="D77" s="133"/>
      <c r="E77" s="133"/>
      <c r="F77" s="133"/>
      <c r="G77" s="133"/>
      <c r="H77" s="133"/>
      <c r="I77" s="133"/>
      <c r="J77" s="133"/>
      <c r="K77" s="133"/>
      <c r="L77" s="133"/>
      <c r="M77" s="134"/>
    </row>
    <row r="78" spans="1:13">
      <c r="A78" s="132"/>
      <c r="B78" s="133"/>
      <c r="C78" s="133"/>
      <c r="D78" s="133"/>
      <c r="E78" s="133"/>
      <c r="F78" s="133"/>
      <c r="G78" s="133"/>
      <c r="H78" s="133"/>
      <c r="I78" s="133"/>
      <c r="J78" s="133"/>
      <c r="K78" s="133"/>
      <c r="L78" s="133"/>
      <c r="M78" s="134"/>
    </row>
    <row r="79" spans="1:13">
      <c r="A79" s="132"/>
      <c r="B79" s="133"/>
      <c r="C79" s="133"/>
      <c r="D79" s="133"/>
      <c r="E79" s="133"/>
      <c r="F79" s="133"/>
      <c r="G79" s="133"/>
      <c r="H79" s="133"/>
      <c r="I79" s="133"/>
      <c r="J79" s="133"/>
      <c r="K79" s="133"/>
      <c r="L79" s="133"/>
      <c r="M79" s="134"/>
    </row>
    <row r="80" spans="1:13">
      <c r="A80" s="132"/>
      <c r="B80" s="133"/>
      <c r="C80" s="133"/>
      <c r="D80" s="133"/>
      <c r="E80" s="133"/>
      <c r="F80" s="133"/>
      <c r="G80" s="133"/>
      <c r="H80" s="133"/>
      <c r="I80" s="133"/>
      <c r="J80" s="133"/>
      <c r="K80" s="133"/>
      <c r="L80" s="133"/>
      <c r="M80" s="134"/>
    </row>
    <row r="81" spans="1:13">
      <c r="A81" s="132"/>
      <c r="B81" s="133"/>
      <c r="C81" s="133"/>
      <c r="D81" s="133"/>
      <c r="E81" s="133"/>
      <c r="F81" s="133"/>
      <c r="G81" s="133"/>
      <c r="H81" s="133"/>
      <c r="I81" s="133"/>
      <c r="J81" s="133"/>
      <c r="K81" s="133"/>
      <c r="L81" s="133"/>
      <c r="M81" s="134"/>
    </row>
    <row r="82" spans="1:13">
      <c r="A82" s="132"/>
      <c r="B82" s="133"/>
      <c r="C82" s="133"/>
      <c r="D82" s="133"/>
      <c r="E82" s="133"/>
      <c r="F82" s="133"/>
      <c r="G82" s="133"/>
      <c r="H82" s="133"/>
      <c r="I82" s="133"/>
      <c r="J82" s="133"/>
      <c r="K82" s="133"/>
      <c r="L82" s="133"/>
      <c r="M82" s="134"/>
    </row>
    <row r="83" spans="1:13">
      <c r="A83" s="132"/>
      <c r="B83" s="133"/>
      <c r="C83" s="133"/>
      <c r="D83" s="133"/>
      <c r="E83" s="133"/>
      <c r="F83" s="133"/>
      <c r="G83" s="133"/>
      <c r="H83" s="133"/>
      <c r="I83" s="133"/>
      <c r="J83" s="133"/>
      <c r="K83" s="133"/>
      <c r="L83" s="133"/>
      <c r="M83" s="134"/>
    </row>
    <row r="84" spans="1:13">
      <c r="A84" s="132"/>
      <c r="B84" s="133"/>
      <c r="C84" s="133"/>
      <c r="D84" s="133"/>
      <c r="E84" s="133"/>
      <c r="F84" s="133"/>
      <c r="G84" s="133"/>
      <c r="H84" s="133"/>
      <c r="I84" s="133"/>
      <c r="J84" s="133"/>
      <c r="K84" s="133"/>
      <c r="L84" s="133"/>
      <c r="M84" s="134"/>
    </row>
    <row r="85" spans="1:13" ht="31.5" customHeight="1">
      <c r="A85" s="132"/>
      <c r="B85" s="133"/>
      <c r="C85" s="133"/>
      <c r="D85" s="133"/>
      <c r="E85" s="133"/>
      <c r="F85" s="133"/>
      <c r="G85" s="133"/>
      <c r="H85" s="133"/>
      <c r="I85" s="133"/>
      <c r="J85" s="133"/>
      <c r="K85" s="133"/>
      <c r="L85" s="133"/>
      <c r="M85" s="134"/>
    </row>
    <row r="86" spans="1:13">
      <c r="A86" s="132"/>
      <c r="B86" s="133"/>
      <c r="C86" s="133"/>
      <c r="D86" s="133"/>
      <c r="E86" s="133"/>
      <c r="F86" s="133"/>
      <c r="G86" s="133"/>
      <c r="H86" s="133"/>
      <c r="I86" s="133"/>
      <c r="J86" s="133"/>
      <c r="K86" s="133"/>
      <c r="L86" s="133"/>
      <c r="M86" s="134"/>
    </row>
    <row r="87" spans="1:13" ht="37.5" customHeight="1">
      <c r="A87" s="132"/>
      <c r="B87" s="133"/>
      <c r="C87" s="133"/>
      <c r="D87" s="133"/>
      <c r="E87" s="133"/>
      <c r="F87" s="133"/>
      <c r="G87" s="133"/>
      <c r="H87" s="133"/>
      <c r="I87" s="133"/>
      <c r="J87" s="133"/>
      <c r="K87" s="133"/>
      <c r="L87" s="133"/>
      <c r="M87" s="134"/>
    </row>
    <row r="88" spans="1:13" ht="39" customHeight="1" thickBot="1">
      <c r="A88" s="132"/>
      <c r="B88" s="133"/>
      <c r="C88" s="133"/>
      <c r="D88" s="133"/>
      <c r="E88" s="133"/>
      <c r="F88" s="133"/>
      <c r="G88" s="133"/>
      <c r="H88" s="133"/>
      <c r="I88" s="133"/>
      <c r="J88" s="133"/>
      <c r="K88" s="133"/>
      <c r="L88" s="133"/>
      <c r="M88" s="134"/>
    </row>
    <row r="89" spans="1:13">
      <c r="A89" s="135" t="s">
        <v>345</v>
      </c>
      <c r="B89" s="136"/>
      <c r="C89" s="136"/>
      <c r="D89" s="136"/>
      <c r="E89" s="136"/>
      <c r="F89" s="136"/>
      <c r="G89" s="136"/>
      <c r="H89" s="136"/>
      <c r="I89" s="136"/>
      <c r="J89" s="136"/>
      <c r="K89" s="136"/>
      <c r="L89" s="136"/>
      <c r="M89" s="137"/>
    </row>
    <row r="90" spans="1:13" ht="15.75" thickBot="1">
      <c r="A90" s="138"/>
      <c r="B90" s="139"/>
      <c r="C90" s="139"/>
      <c r="D90" s="139"/>
      <c r="E90" s="139"/>
      <c r="F90" s="139"/>
      <c r="G90" s="139"/>
      <c r="H90" s="139"/>
      <c r="I90" s="139"/>
      <c r="J90" s="139"/>
      <c r="K90" s="139"/>
      <c r="L90" s="139"/>
      <c r="M90" s="140"/>
    </row>
    <row r="91" spans="1:13" ht="15" customHeight="1">
      <c r="A91" s="129" t="s">
        <v>339</v>
      </c>
      <c r="B91" s="130"/>
      <c r="C91" s="130"/>
      <c r="D91" s="130"/>
      <c r="E91" s="130"/>
      <c r="F91" s="130"/>
      <c r="G91" s="130"/>
      <c r="H91" s="130"/>
      <c r="I91" s="130"/>
      <c r="J91" s="130"/>
      <c r="K91" s="130"/>
      <c r="L91" s="130"/>
      <c r="M91" s="131"/>
    </row>
    <row r="92" spans="1:13" ht="15" customHeight="1">
      <c r="A92" s="132"/>
      <c r="B92" s="133"/>
      <c r="C92" s="133"/>
      <c r="D92" s="133"/>
      <c r="E92" s="133"/>
      <c r="F92" s="133"/>
      <c r="G92" s="133"/>
      <c r="H92" s="133"/>
      <c r="I92" s="133"/>
      <c r="J92" s="133"/>
      <c r="K92" s="133"/>
      <c r="L92" s="133"/>
      <c r="M92" s="134"/>
    </row>
    <row r="93" spans="1:13" ht="15" customHeight="1">
      <c r="A93" s="132"/>
      <c r="B93" s="133"/>
      <c r="C93" s="133"/>
      <c r="D93" s="133"/>
      <c r="E93" s="133"/>
      <c r="F93" s="133"/>
      <c r="G93" s="133"/>
      <c r="H93" s="133"/>
      <c r="I93" s="133"/>
      <c r="J93" s="133"/>
      <c r="K93" s="133"/>
      <c r="L93" s="133"/>
      <c r="M93" s="134"/>
    </row>
    <row r="94" spans="1:13" ht="15" customHeight="1">
      <c r="A94" s="132"/>
      <c r="B94" s="133"/>
      <c r="C94" s="133"/>
      <c r="D94" s="133"/>
      <c r="E94" s="133"/>
      <c r="F94" s="133"/>
      <c r="G94" s="133"/>
      <c r="H94" s="133"/>
      <c r="I94" s="133"/>
      <c r="J94" s="133"/>
      <c r="K94" s="133"/>
      <c r="L94" s="133"/>
      <c r="M94" s="134"/>
    </row>
    <row r="95" spans="1:13" ht="15" customHeight="1">
      <c r="A95" s="132"/>
      <c r="B95" s="133"/>
      <c r="C95" s="133"/>
      <c r="D95" s="133"/>
      <c r="E95" s="133"/>
      <c r="F95" s="133"/>
      <c r="G95" s="133"/>
      <c r="H95" s="133"/>
      <c r="I95" s="133"/>
      <c r="J95" s="133"/>
      <c r="K95" s="133"/>
      <c r="L95" s="133"/>
      <c r="M95" s="134"/>
    </row>
    <row r="96" spans="1:13" ht="15" customHeight="1">
      <c r="A96" s="132"/>
      <c r="B96" s="133"/>
      <c r="C96" s="133"/>
      <c r="D96" s="133"/>
      <c r="E96" s="133"/>
      <c r="F96" s="133"/>
      <c r="G96" s="133"/>
      <c r="H96" s="133"/>
      <c r="I96" s="133"/>
      <c r="J96" s="133"/>
      <c r="K96" s="133"/>
      <c r="L96" s="133"/>
      <c r="M96" s="134"/>
    </row>
    <row r="97" spans="1:13" ht="15" customHeight="1">
      <c r="A97" s="132"/>
      <c r="B97" s="133"/>
      <c r="C97" s="133"/>
      <c r="D97" s="133"/>
      <c r="E97" s="133"/>
      <c r="F97" s="133"/>
      <c r="G97" s="133"/>
      <c r="H97" s="133"/>
      <c r="I97" s="133"/>
      <c r="J97" s="133"/>
      <c r="K97" s="133"/>
      <c r="L97" s="133"/>
      <c r="M97" s="134"/>
    </row>
    <row r="98" spans="1:13" ht="15" customHeight="1">
      <c r="A98" s="132"/>
      <c r="B98" s="133"/>
      <c r="C98" s="133"/>
      <c r="D98" s="133"/>
      <c r="E98" s="133"/>
      <c r="F98" s="133"/>
      <c r="G98" s="133"/>
      <c r="H98" s="133"/>
      <c r="I98" s="133"/>
      <c r="J98" s="133"/>
      <c r="K98" s="133"/>
      <c r="L98" s="133"/>
      <c r="M98" s="134"/>
    </row>
    <row r="99" spans="1:13" ht="15" customHeight="1">
      <c r="A99" s="132"/>
      <c r="B99" s="133"/>
      <c r="C99" s="133"/>
      <c r="D99" s="133"/>
      <c r="E99" s="133"/>
      <c r="F99" s="133"/>
      <c r="G99" s="133"/>
      <c r="H99" s="133"/>
      <c r="I99" s="133"/>
      <c r="J99" s="133"/>
      <c r="K99" s="133"/>
      <c r="L99" s="133"/>
      <c r="M99" s="134"/>
    </row>
    <row r="100" spans="1:13" ht="15" customHeight="1">
      <c r="A100" s="132"/>
      <c r="B100" s="133"/>
      <c r="C100" s="133"/>
      <c r="D100" s="133"/>
      <c r="E100" s="133"/>
      <c r="F100" s="133"/>
      <c r="G100" s="133"/>
      <c r="H100" s="133"/>
      <c r="I100" s="133"/>
      <c r="J100" s="133"/>
      <c r="K100" s="133"/>
      <c r="L100" s="133"/>
      <c r="M100" s="134"/>
    </row>
    <row r="101" spans="1:13" ht="15" customHeight="1">
      <c r="A101" s="132"/>
      <c r="B101" s="133"/>
      <c r="C101" s="133"/>
      <c r="D101" s="133"/>
      <c r="E101" s="133"/>
      <c r="F101" s="133"/>
      <c r="G101" s="133"/>
      <c r="H101" s="133"/>
      <c r="I101" s="133"/>
      <c r="J101" s="133"/>
      <c r="K101" s="133"/>
      <c r="L101" s="133"/>
      <c r="M101" s="134"/>
    </row>
    <row r="102" spans="1:13" ht="15" customHeight="1">
      <c r="A102" s="132"/>
      <c r="B102" s="133"/>
      <c r="C102" s="133"/>
      <c r="D102" s="133"/>
      <c r="E102" s="133"/>
      <c r="F102" s="133"/>
      <c r="G102" s="133"/>
      <c r="H102" s="133"/>
      <c r="I102" s="133"/>
      <c r="J102" s="133"/>
      <c r="K102" s="133"/>
      <c r="L102" s="133"/>
      <c r="M102" s="134"/>
    </row>
    <row r="103" spans="1:13" ht="15" customHeight="1">
      <c r="A103" s="132"/>
      <c r="B103" s="133"/>
      <c r="C103" s="133"/>
      <c r="D103" s="133"/>
      <c r="E103" s="133"/>
      <c r="F103" s="133"/>
      <c r="G103" s="133"/>
      <c r="H103" s="133"/>
      <c r="I103" s="133"/>
      <c r="J103" s="133"/>
      <c r="K103" s="133"/>
      <c r="L103" s="133"/>
      <c r="M103" s="134"/>
    </row>
    <row r="104" spans="1:13" ht="15" customHeight="1">
      <c r="A104" s="132"/>
      <c r="B104" s="133"/>
      <c r="C104" s="133"/>
      <c r="D104" s="133"/>
      <c r="E104" s="133"/>
      <c r="F104" s="133"/>
      <c r="G104" s="133"/>
      <c r="H104" s="133"/>
      <c r="I104" s="133"/>
      <c r="J104" s="133"/>
      <c r="K104" s="133"/>
      <c r="L104" s="133"/>
      <c r="M104" s="134"/>
    </row>
    <row r="105" spans="1:13" ht="78.75" customHeight="1">
      <c r="A105" s="132"/>
      <c r="B105" s="133"/>
      <c r="C105" s="133"/>
      <c r="D105" s="133"/>
      <c r="E105" s="133"/>
      <c r="F105" s="133"/>
      <c r="G105" s="133"/>
      <c r="H105" s="133"/>
      <c r="I105" s="133"/>
      <c r="J105" s="133"/>
      <c r="K105" s="133"/>
      <c r="L105" s="133"/>
      <c r="M105" s="134"/>
    </row>
    <row r="106" spans="1:13" ht="15" customHeight="1">
      <c r="A106" s="132"/>
      <c r="B106" s="133"/>
      <c r="C106" s="133"/>
      <c r="D106" s="133"/>
      <c r="E106" s="133"/>
      <c r="F106" s="133"/>
      <c r="G106" s="133"/>
      <c r="H106" s="133"/>
      <c r="I106" s="133"/>
      <c r="J106" s="133"/>
      <c r="K106" s="133"/>
      <c r="L106" s="133"/>
      <c r="M106" s="134"/>
    </row>
    <row r="107" spans="1:13" ht="15" customHeight="1">
      <c r="A107" s="132"/>
      <c r="B107" s="133"/>
      <c r="C107" s="133"/>
      <c r="D107" s="133"/>
      <c r="E107" s="133"/>
      <c r="F107" s="133"/>
      <c r="G107" s="133"/>
      <c r="H107" s="133"/>
      <c r="I107" s="133"/>
      <c r="J107" s="133"/>
      <c r="K107" s="133"/>
      <c r="L107" s="133"/>
      <c r="M107" s="134"/>
    </row>
    <row r="108" spans="1:13" ht="48.75" customHeight="1">
      <c r="A108" s="132"/>
      <c r="B108" s="133"/>
      <c r="C108" s="133"/>
      <c r="D108" s="133"/>
      <c r="E108" s="133"/>
      <c r="F108" s="133"/>
      <c r="G108" s="133"/>
      <c r="H108" s="133"/>
      <c r="I108" s="133"/>
      <c r="J108" s="133"/>
      <c r="K108" s="133"/>
      <c r="L108" s="133"/>
      <c r="M108" s="134"/>
    </row>
    <row r="109" spans="1:13" ht="15" customHeight="1">
      <c r="A109" s="132"/>
      <c r="B109" s="133"/>
      <c r="C109" s="133"/>
      <c r="D109" s="133"/>
      <c r="E109" s="133"/>
      <c r="F109" s="133"/>
      <c r="G109" s="133"/>
      <c r="H109" s="133"/>
      <c r="I109" s="133"/>
      <c r="J109" s="133"/>
      <c r="K109" s="133"/>
      <c r="L109" s="133"/>
      <c r="M109" s="134"/>
    </row>
    <row r="110" spans="1:13" ht="15" customHeight="1">
      <c r="A110" s="132"/>
      <c r="B110" s="133"/>
      <c r="C110" s="133"/>
      <c r="D110" s="133"/>
      <c r="E110" s="133"/>
      <c r="F110" s="133"/>
      <c r="G110" s="133"/>
      <c r="H110" s="133"/>
      <c r="I110" s="133"/>
      <c r="J110" s="133"/>
      <c r="K110" s="133"/>
      <c r="L110" s="133"/>
      <c r="M110" s="134"/>
    </row>
    <row r="111" spans="1:13" ht="45" customHeight="1">
      <c r="A111" s="132"/>
      <c r="B111" s="133"/>
      <c r="C111" s="133"/>
      <c r="D111" s="133"/>
      <c r="E111" s="133"/>
      <c r="F111" s="133"/>
      <c r="G111" s="133"/>
      <c r="H111" s="133"/>
      <c r="I111" s="133"/>
      <c r="J111" s="133"/>
      <c r="K111" s="133"/>
      <c r="L111" s="133"/>
      <c r="M111" s="134"/>
    </row>
    <row r="112" spans="1:13" ht="15" customHeight="1">
      <c r="A112" s="132"/>
      <c r="B112" s="133"/>
      <c r="C112" s="133"/>
      <c r="D112" s="133"/>
      <c r="E112" s="133"/>
      <c r="F112" s="133"/>
      <c r="G112" s="133"/>
      <c r="H112" s="133"/>
      <c r="I112" s="133"/>
      <c r="J112" s="133"/>
      <c r="K112" s="133"/>
      <c r="L112" s="133"/>
      <c r="M112" s="134"/>
    </row>
    <row r="113" spans="1:13" ht="37.5" customHeight="1">
      <c r="A113" s="132"/>
      <c r="B113" s="133"/>
      <c r="C113" s="133"/>
      <c r="D113" s="133"/>
      <c r="E113" s="133"/>
      <c r="F113" s="133"/>
      <c r="G113" s="133"/>
      <c r="H113" s="133"/>
      <c r="I113" s="133"/>
      <c r="J113" s="133"/>
      <c r="K113" s="133"/>
      <c r="L113" s="133"/>
      <c r="M113" s="134"/>
    </row>
    <row r="114" spans="1:13" ht="15" customHeight="1">
      <c r="A114" s="132"/>
      <c r="B114" s="133"/>
      <c r="C114" s="133"/>
      <c r="D114" s="133"/>
      <c r="E114" s="133"/>
      <c r="F114" s="133"/>
      <c r="G114" s="133"/>
      <c r="H114" s="133"/>
      <c r="I114" s="133"/>
      <c r="J114" s="133"/>
      <c r="K114" s="133"/>
      <c r="L114" s="133"/>
      <c r="M114" s="134"/>
    </row>
    <row r="115" spans="1:13" ht="43.5" customHeight="1" thickBot="1">
      <c r="A115" s="132"/>
      <c r="B115" s="133"/>
      <c r="C115" s="133"/>
      <c r="D115" s="133"/>
      <c r="E115" s="133"/>
      <c r="F115" s="133"/>
      <c r="G115" s="133"/>
      <c r="H115" s="133"/>
      <c r="I115" s="133"/>
      <c r="J115" s="133"/>
      <c r="K115" s="133"/>
      <c r="L115" s="133"/>
      <c r="M115" s="134"/>
    </row>
    <row r="116" spans="1:13">
      <c r="A116" s="135" t="s">
        <v>346</v>
      </c>
      <c r="B116" s="136"/>
      <c r="C116" s="136"/>
      <c r="D116" s="136"/>
      <c r="E116" s="136"/>
      <c r="F116" s="136"/>
      <c r="G116" s="136"/>
      <c r="H116" s="136"/>
      <c r="I116" s="136"/>
      <c r="J116" s="136"/>
      <c r="K116" s="136"/>
      <c r="L116" s="136"/>
      <c r="M116" s="137"/>
    </row>
    <row r="117" spans="1:13" ht="15.75" thickBot="1">
      <c r="A117" s="138"/>
      <c r="B117" s="139"/>
      <c r="C117" s="139"/>
      <c r="D117" s="139"/>
      <c r="E117" s="139"/>
      <c r="F117" s="139"/>
      <c r="G117" s="139"/>
      <c r="H117" s="139"/>
      <c r="I117" s="139"/>
      <c r="J117" s="139"/>
      <c r="K117" s="139"/>
      <c r="L117" s="139"/>
      <c r="M117" s="140"/>
    </row>
    <row r="118" spans="1:13" ht="15" customHeight="1">
      <c r="A118" s="156" t="s">
        <v>347</v>
      </c>
      <c r="B118" s="157"/>
      <c r="C118" s="157"/>
      <c r="D118" s="157"/>
      <c r="E118" s="157"/>
      <c r="F118" s="157"/>
      <c r="G118" s="157"/>
      <c r="H118" s="157"/>
      <c r="I118" s="157"/>
      <c r="J118" s="157"/>
      <c r="K118" s="157"/>
      <c r="L118" s="157"/>
      <c r="M118" s="158"/>
    </row>
    <row r="119" spans="1:13" ht="35.25" customHeight="1">
      <c r="A119" s="159"/>
      <c r="B119" s="160"/>
      <c r="C119" s="160"/>
      <c r="D119" s="160"/>
      <c r="E119" s="160"/>
      <c r="F119" s="160"/>
      <c r="G119" s="160"/>
      <c r="H119" s="160"/>
      <c r="I119" s="160"/>
      <c r="J119" s="160"/>
      <c r="K119" s="160"/>
      <c r="L119" s="160"/>
      <c r="M119" s="161"/>
    </row>
    <row r="120" spans="1:13" ht="15" customHeight="1">
      <c r="A120" s="159"/>
      <c r="B120" s="160"/>
      <c r="C120" s="160"/>
      <c r="D120" s="160"/>
      <c r="E120" s="160"/>
      <c r="F120" s="160"/>
      <c r="G120" s="160"/>
      <c r="H120" s="160"/>
      <c r="I120" s="160"/>
      <c r="J120" s="160"/>
      <c r="K120" s="160"/>
      <c r="L120" s="160"/>
      <c r="M120" s="161"/>
    </row>
    <row r="121" spans="1:13" ht="36" customHeight="1">
      <c r="A121" s="159"/>
      <c r="B121" s="160"/>
      <c r="C121" s="160"/>
      <c r="D121" s="160"/>
      <c r="E121" s="160"/>
      <c r="F121" s="160"/>
      <c r="G121" s="160"/>
      <c r="H121" s="160"/>
      <c r="I121" s="160"/>
      <c r="J121" s="160"/>
      <c r="K121" s="160"/>
      <c r="L121" s="160"/>
      <c r="M121" s="161"/>
    </row>
    <row r="122" spans="1:13" ht="15" customHeight="1">
      <c r="A122" s="159"/>
      <c r="B122" s="160"/>
      <c r="C122" s="160"/>
      <c r="D122" s="160"/>
      <c r="E122" s="160"/>
      <c r="F122" s="160"/>
      <c r="G122" s="160"/>
      <c r="H122" s="160"/>
      <c r="I122" s="160"/>
      <c r="J122" s="160"/>
      <c r="K122" s="160"/>
      <c r="L122" s="160"/>
      <c r="M122" s="161"/>
    </row>
    <row r="123" spans="1:13" ht="15" customHeight="1">
      <c r="A123" s="159"/>
      <c r="B123" s="160"/>
      <c r="C123" s="160"/>
      <c r="D123" s="160"/>
      <c r="E123" s="160"/>
      <c r="F123" s="160"/>
      <c r="G123" s="160"/>
      <c r="H123" s="160"/>
      <c r="I123" s="160"/>
      <c r="J123" s="160"/>
      <c r="K123" s="160"/>
      <c r="L123" s="160"/>
      <c r="M123" s="161"/>
    </row>
    <row r="124" spans="1:13" ht="15" customHeight="1">
      <c r="A124" s="159"/>
      <c r="B124" s="160"/>
      <c r="C124" s="160"/>
      <c r="D124" s="160"/>
      <c r="E124" s="160"/>
      <c r="F124" s="160"/>
      <c r="G124" s="160"/>
      <c r="H124" s="160"/>
      <c r="I124" s="160"/>
      <c r="J124" s="160"/>
      <c r="K124" s="160"/>
      <c r="L124" s="160"/>
      <c r="M124" s="161"/>
    </row>
    <row r="125" spans="1:13" ht="15" customHeight="1">
      <c r="A125" s="159"/>
      <c r="B125" s="160"/>
      <c r="C125" s="160"/>
      <c r="D125" s="160"/>
      <c r="E125" s="160"/>
      <c r="F125" s="160"/>
      <c r="G125" s="160"/>
      <c r="H125" s="160"/>
      <c r="I125" s="160"/>
      <c r="J125" s="160"/>
      <c r="K125" s="160"/>
      <c r="L125" s="160"/>
      <c r="M125" s="161"/>
    </row>
    <row r="126" spans="1:13" ht="15" customHeight="1">
      <c r="A126" s="159"/>
      <c r="B126" s="160"/>
      <c r="C126" s="160"/>
      <c r="D126" s="160"/>
      <c r="E126" s="160"/>
      <c r="F126" s="160"/>
      <c r="G126" s="160"/>
      <c r="H126" s="160"/>
      <c r="I126" s="160"/>
      <c r="J126" s="160"/>
      <c r="K126" s="160"/>
      <c r="L126" s="160"/>
      <c r="M126" s="161"/>
    </row>
    <row r="127" spans="1:13" ht="15" customHeight="1">
      <c r="A127" s="159"/>
      <c r="B127" s="160"/>
      <c r="C127" s="160"/>
      <c r="D127" s="160"/>
      <c r="E127" s="160"/>
      <c r="F127" s="160"/>
      <c r="G127" s="160"/>
      <c r="H127" s="160"/>
      <c r="I127" s="160"/>
      <c r="J127" s="160"/>
      <c r="K127" s="160"/>
      <c r="L127" s="160"/>
      <c r="M127" s="161"/>
    </row>
    <row r="128" spans="1:13" ht="15" customHeight="1">
      <c r="A128" s="159"/>
      <c r="B128" s="160"/>
      <c r="C128" s="160"/>
      <c r="D128" s="160"/>
      <c r="E128" s="160"/>
      <c r="F128" s="160"/>
      <c r="G128" s="160"/>
      <c r="H128" s="160"/>
      <c r="I128" s="160"/>
      <c r="J128" s="160"/>
      <c r="K128" s="160"/>
      <c r="L128" s="160"/>
      <c r="M128" s="161"/>
    </row>
    <row r="129" spans="1:13" ht="15" customHeight="1">
      <c r="A129" s="159"/>
      <c r="B129" s="160"/>
      <c r="C129" s="160"/>
      <c r="D129" s="160"/>
      <c r="E129" s="160"/>
      <c r="F129" s="160"/>
      <c r="G129" s="160"/>
      <c r="H129" s="160"/>
      <c r="I129" s="160"/>
      <c r="J129" s="160"/>
      <c r="K129" s="160"/>
      <c r="L129" s="160"/>
      <c r="M129" s="161"/>
    </row>
    <row r="130" spans="1:13" ht="15" customHeight="1">
      <c r="A130" s="159"/>
      <c r="B130" s="160"/>
      <c r="C130" s="160"/>
      <c r="D130" s="160"/>
      <c r="E130" s="160"/>
      <c r="F130" s="160"/>
      <c r="G130" s="160"/>
      <c r="H130" s="160"/>
      <c r="I130" s="160"/>
      <c r="J130" s="160"/>
      <c r="K130" s="160"/>
      <c r="L130" s="160"/>
      <c r="M130" s="161"/>
    </row>
    <row r="131" spans="1:13" ht="15" customHeight="1">
      <c r="A131" s="159"/>
      <c r="B131" s="160"/>
      <c r="C131" s="160"/>
      <c r="D131" s="160"/>
      <c r="E131" s="160"/>
      <c r="F131" s="160"/>
      <c r="G131" s="160"/>
      <c r="H131" s="160"/>
      <c r="I131" s="160"/>
      <c r="J131" s="160"/>
      <c r="K131" s="160"/>
      <c r="L131" s="160"/>
      <c r="M131" s="161"/>
    </row>
    <row r="132" spans="1:13" ht="15" customHeight="1">
      <c r="A132" s="159"/>
      <c r="B132" s="160"/>
      <c r="C132" s="160"/>
      <c r="D132" s="160"/>
      <c r="E132" s="160"/>
      <c r="F132" s="160"/>
      <c r="G132" s="160"/>
      <c r="H132" s="160"/>
      <c r="I132" s="160"/>
      <c r="J132" s="160"/>
      <c r="K132" s="160"/>
      <c r="L132" s="160"/>
      <c r="M132" s="161"/>
    </row>
    <row r="133" spans="1:13" ht="15" customHeight="1">
      <c r="A133" s="159"/>
      <c r="B133" s="160"/>
      <c r="C133" s="160"/>
      <c r="D133" s="160"/>
      <c r="E133" s="160"/>
      <c r="F133" s="160"/>
      <c r="G133" s="160"/>
      <c r="H133" s="160"/>
      <c r="I133" s="160"/>
      <c r="J133" s="160"/>
      <c r="K133" s="160"/>
      <c r="L133" s="160"/>
      <c r="M133" s="161"/>
    </row>
    <row r="134" spans="1:13" ht="15" customHeight="1">
      <c r="A134" s="159"/>
      <c r="B134" s="160"/>
      <c r="C134" s="160"/>
      <c r="D134" s="160"/>
      <c r="E134" s="160"/>
      <c r="F134" s="160"/>
      <c r="G134" s="160"/>
      <c r="H134" s="160"/>
      <c r="I134" s="160"/>
      <c r="J134" s="160"/>
      <c r="K134" s="160"/>
      <c r="L134" s="160"/>
      <c r="M134" s="161"/>
    </row>
    <row r="135" spans="1:13" ht="15" customHeight="1">
      <c r="A135" s="159"/>
      <c r="B135" s="160"/>
      <c r="C135" s="160"/>
      <c r="D135" s="160"/>
      <c r="E135" s="160"/>
      <c r="F135" s="160"/>
      <c r="G135" s="160"/>
      <c r="H135" s="160"/>
      <c r="I135" s="160"/>
      <c r="J135" s="160"/>
      <c r="K135" s="160"/>
      <c r="L135" s="160"/>
      <c r="M135" s="161"/>
    </row>
    <row r="136" spans="1:13" ht="15" customHeight="1">
      <c r="A136" s="159"/>
      <c r="B136" s="160"/>
      <c r="C136" s="160"/>
      <c r="D136" s="160"/>
      <c r="E136" s="160"/>
      <c r="F136" s="160"/>
      <c r="G136" s="160"/>
      <c r="H136" s="160"/>
      <c r="I136" s="160"/>
      <c r="J136" s="160"/>
      <c r="K136" s="160"/>
      <c r="L136" s="160"/>
      <c r="M136" s="161"/>
    </row>
    <row r="137" spans="1:13" ht="15" customHeight="1">
      <c r="A137" s="159"/>
      <c r="B137" s="160"/>
      <c r="C137" s="160"/>
      <c r="D137" s="160"/>
      <c r="E137" s="160"/>
      <c r="F137" s="160"/>
      <c r="G137" s="160"/>
      <c r="H137" s="160"/>
      <c r="I137" s="160"/>
      <c r="J137" s="160"/>
      <c r="K137" s="160"/>
      <c r="L137" s="160"/>
      <c r="M137" s="161"/>
    </row>
    <row r="138" spans="1:13" ht="15" customHeight="1">
      <c r="A138" s="159"/>
      <c r="B138" s="160"/>
      <c r="C138" s="160"/>
      <c r="D138" s="160"/>
      <c r="E138" s="160"/>
      <c r="F138" s="160"/>
      <c r="G138" s="160"/>
      <c r="H138" s="160"/>
      <c r="I138" s="160"/>
      <c r="J138" s="160"/>
      <c r="K138" s="160"/>
      <c r="L138" s="160"/>
      <c r="M138" s="161"/>
    </row>
    <row r="139" spans="1:13" ht="15" customHeight="1">
      <c r="A139" s="159"/>
      <c r="B139" s="160"/>
      <c r="C139" s="160"/>
      <c r="D139" s="160"/>
      <c r="E139" s="160"/>
      <c r="F139" s="160"/>
      <c r="G139" s="160"/>
      <c r="H139" s="160"/>
      <c r="I139" s="160"/>
      <c r="J139" s="160"/>
      <c r="K139" s="160"/>
      <c r="L139" s="160"/>
      <c r="M139" s="161"/>
    </row>
    <row r="140" spans="1:13" ht="15" customHeight="1">
      <c r="A140" s="159"/>
      <c r="B140" s="160"/>
      <c r="C140" s="160"/>
      <c r="D140" s="160"/>
      <c r="E140" s="160"/>
      <c r="F140" s="160"/>
      <c r="G140" s="160"/>
      <c r="H140" s="160"/>
      <c r="I140" s="160"/>
      <c r="J140" s="160"/>
      <c r="K140" s="160"/>
      <c r="L140" s="160"/>
      <c r="M140" s="161"/>
    </row>
    <row r="141" spans="1:13" ht="15" customHeight="1">
      <c r="A141" s="159"/>
      <c r="B141" s="160"/>
      <c r="C141" s="160"/>
      <c r="D141" s="160"/>
      <c r="E141" s="160"/>
      <c r="F141" s="160"/>
      <c r="G141" s="160"/>
      <c r="H141" s="160"/>
      <c r="I141" s="160"/>
      <c r="J141" s="160"/>
      <c r="K141" s="160"/>
      <c r="L141" s="160"/>
      <c r="M141" s="161"/>
    </row>
    <row r="142" spans="1:13" ht="14.25" customHeight="1">
      <c r="A142" s="159"/>
      <c r="B142" s="160"/>
      <c r="C142" s="160"/>
      <c r="D142" s="160"/>
      <c r="E142" s="160"/>
      <c r="F142" s="160"/>
      <c r="G142" s="160"/>
      <c r="H142" s="160"/>
      <c r="I142" s="160"/>
      <c r="J142" s="160"/>
      <c r="K142" s="160"/>
      <c r="L142" s="160"/>
      <c r="M142" s="161"/>
    </row>
    <row r="143" spans="1:13" ht="14.25" customHeight="1">
      <c r="A143" s="159"/>
      <c r="B143" s="160"/>
      <c r="C143" s="160"/>
      <c r="D143" s="160"/>
      <c r="E143" s="160"/>
      <c r="F143" s="160"/>
      <c r="G143" s="160"/>
      <c r="H143" s="160"/>
      <c r="I143" s="160"/>
      <c r="J143" s="160"/>
      <c r="K143" s="160"/>
      <c r="L143" s="160"/>
      <c r="M143" s="161"/>
    </row>
    <row r="144" spans="1:13" ht="15" customHeight="1">
      <c r="A144" s="159"/>
      <c r="B144" s="160"/>
      <c r="C144" s="160"/>
      <c r="D144" s="160"/>
      <c r="E144" s="160"/>
      <c r="F144" s="160"/>
      <c r="G144" s="160"/>
      <c r="H144" s="160"/>
      <c r="I144" s="160"/>
      <c r="J144" s="160"/>
      <c r="K144" s="160"/>
      <c r="L144" s="160"/>
      <c r="M144" s="161"/>
    </row>
    <row r="145" spans="1:13" ht="15" customHeight="1">
      <c r="A145" s="159"/>
      <c r="B145" s="160"/>
      <c r="C145" s="160"/>
      <c r="D145" s="160"/>
      <c r="E145" s="160"/>
      <c r="F145" s="160"/>
      <c r="G145" s="160"/>
      <c r="H145" s="160"/>
      <c r="I145" s="160"/>
      <c r="J145" s="160"/>
      <c r="K145" s="160"/>
      <c r="L145" s="160"/>
      <c r="M145" s="161"/>
    </row>
    <row r="146" spans="1:13" ht="15" customHeight="1">
      <c r="A146" s="159"/>
      <c r="B146" s="160"/>
      <c r="C146" s="160"/>
      <c r="D146" s="160"/>
      <c r="E146" s="160"/>
      <c r="F146" s="160"/>
      <c r="G146" s="160"/>
      <c r="H146" s="160"/>
      <c r="I146" s="160"/>
      <c r="J146" s="160"/>
      <c r="K146" s="160"/>
      <c r="L146" s="160"/>
      <c r="M146" s="161"/>
    </row>
    <row r="147" spans="1:13" ht="15" customHeight="1">
      <c r="A147" s="159"/>
      <c r="B147" s="160"/>
      <c r="C147" s="160"/>
      <c r="D147" s="160"/>
      <c r="E147" s="160"/>
      <c r="F147" s="160"/>
      <c r="G147" s="160"/>
      <c r="H147" s="160"/>
      <c r="I147" s="160"/>
      <c r="J147" s="160"/>
      <c r="K147" s="160"/>
      <c r="L147" s="160"/>
      <c r="M147" s="161"/>
    </row>
    <row r="148" spans="1:13" ht="15" customHeight="1">
      <c r="A148" s="159"/>
      <c r="B148" s="160"/>
      <c r="C148" s="160"/>
      <c r="D148" s="160"/>
      <c r="E148" s="160"/>
      <c r="F148" s="160"/>
      <c r="G148" s="160"/>
      <c r="H148" s="160"/>
      <c r="I148" s="160"/>
      <c r="J148" s="160"/>
      <c r="K148" s="160"/>
      <c r="L148" s="160"/>
      <c r="M148" s="161"/>
    </row>
    <row r="149" spans="1:13" ht="15" customHeight="1">
      <c r="A149" s="159"/>
      <c r="B149" s="160"/>
      <c r="C149" s="160"/>
      <c r="D149" s="160"/>
      <c r="E149" s="160"/>
      <c r="F149" s="160"/>
      <c r="G149" s="160"/>
      <c r="H149" s="160"/>
      <c r="I149" s="160"/>
      <c r="J149" s="160"/>
      <c r="K149" s="160"/>
      <c r="L149" s="160"/>
      <c r="M149" s="161"/>
    </row>
    <row r="150" spans="1:13" ht="15" customHeight="1">
      <c r="A150" s="159"/>
      <c r="B150" s="160"/>
      <c r="C150" s="160"/>
      <c r="D150" s="160"/>
      <c r="E150" s="160"/>
      <c r="F150" s="160"/>
      <c r="G150" s="160"/>
      <c r="H150" s="160"/>
      <c r="I150" s="160"/>
      <c r="J150" s="160"/>
      <c r="K150" s="160"/>
      <c r="L150" s="160"/>
      <c r="M150" s="161"/>
    </row>
    <row r="151" spans="1:13" ht="15" customHeight="1">
      <c r="A151" s="159"/>
      <c r="B151" s="160"/>
      <c r="C151" s="160"/>
      <c r="D151" s="160"/>
      <c r="E151" s="160"/>
      <c r="F151" s="160"/>
      <c r="G151" s="160"/>
      <c r="H151" s="160"/>
      <c r="I151" s="160"/>
      <c r="J151" s="160"/>
      <c r="K151" s="160"/>
      <c r="L151" s="160"/>
      <c r="M151" s="161"/>
    </row>
    <row r="152" spans="1:13" ht="24.75" customHeight="1">
      <c r="A152" s="159"/>
      <c r="B152" s="160"/>
      <c r="C152" s="160"/>
      <c r="D152" s="160"/>
      <c r="E152" s="160"/>
      <c r="F152" s="160"/>
      <c r="G152" s="160"/>
      <c r="H152" s="160"/>
      <c r="I152" s="160"/>
      <c r="J152" s="160"/>
      <c r="K152" s="160"/>
      <c r="L152" s="160"/>
      <c r="M152" s="161"/>
    </row>
    <row r="153" spans="1:13" ht="24" customHeight="1">
      <c r="A153" s="159"/>
      <c r="B153" s="160"/>
      <c r="C153" s="160"/>
      <c r="D153" s="160"/>
      <c r="E153" s="160"/>
      <c r="F153" s="160"/>
      <c r="G153" s="160"/>
      <c r="H153" s="160"/>
      <c r="I153" s="160"/>
      <c r="J153" s="160"/>
      <c r="K153" s="160"/>
      <c r="L153" s="160"/>
      <c r="M153" s="161"/>
    </row>
    <row r="154" spans="1:13" ht="15" customHeight="1">
      <c r="A154" s="159"/>
      <c r="B154" s="160"/>
      <c r="C154" s="160"/>
      <c r="D154" s="160"/>
      <c r="E154" s="160"/>
      <c r="F154" s="160"/>
      <c r="G154" s="160"/>
      <c r="H154" s="160"/>
      <c r="I154" s="160"/>
      <c r="J154" s="160"/>
      <c r="K154" s="160"/>
      <c r="L154" s="160"/>
      <c r="M154" s="161"/>
    </row>
    <row r="155" spans="1:13" ht="15" customHeight="1">
      <c r="A155" s="159"/>
      <c r="B155" s="160"/>
      <c r="C155" s="160"/>
      <c r="D155" s="160"/>
      <c r="E155" s="160"/>
      <c r="F155" s="160"/>
      <c r="G155" s="160"/>
      <c r="H155" s="160"/>
      <c r="I155" s="160"/>
      <c r="J155" s="160"/>
      <c r="K155" s="160"/>
      <c r="L155" s="160"/>
      <c r="M155" s="161"/>
    </row>
    <row r="156" spans="1:13" ht="15" customHeight="1">
      <c r="A156" s="159"/>
      <c r="B156" s="160"/>
      <c r="C156" s="160"/>
      <c r="D156" s="160"/>
      <c r="E156" s="160"/>
      <c r="F156" s="160"/>
      <c r="G156" s="160"/>
      <c r="H156" s="160"/>
      <c r="I156" s="160"/>
      <c r="J156" s="160"/>
      <c r="K156" s="160"/>
      <c r="L156" s="160"/>
      <c r="M156" s="161"/>
    </row>
    <row r="157" spans="1:13" ht="15" customHeight="1" thickBot="1">
      <c r="A157" s="162"/>
      <c r="B157" s="163"/>
      <c r="C157" s="163"/>
      <c r="D157" s="163"/>
      <c r="E157" s="163"/>
      <c r="F157" s="163"/>
      <c r="G157" s="163"/>
      <c r="H157" s="163"/>
      <c r="I157" s="163"/>
      <c r="J157" s="163"/>
      <c r="K157" s="163"/>
      <c r="L157" s="163"/>
      <c r="M157" s="164"/>
    </row>
    <row r="158" spans="1:13">
      <c r="A158" s="165" t="s">
        <v>303</v>
      </c>
      <c r="B158" s="166"/>
      <c r="C158" s="166"/>
      <c r="D158" s="166"/>
      <c r="E158" s="166"/>
      <c r="F158" s="166"/>
      <c r="G158" s="166"/>
      <c r="H158" s="166"/>
      <c r="I158" s="166"/>
      <c r="J158" s="166"/>
      <c r="K158" s="166"/>
      <c r="L158" s="166"/>
      <c r="M158" s="167"/>
    </row>
    <row r="159" spans="1:13" ht="15.75" thickBot="1">
      <c r="A159" s="168"/>
      <c r="B159" s="169"/>
      <c r="C159" s="169"/>
      <c r="D159" s="169"/>
      <c r="E159" s="169"/>
      <c r="F159" s="169"/>
      <c r="G159" s="169"/>
      <c r="H159" s="169"/>
      <c r="I159" s="169"/>
      <c r="J159" s="169"/>
      <c r="K159" s="169"/>
      <c r="L159" s="169"/>
      <c r="M159" s="170"/>
    </row>
    <row r="160" spans="1:13">
      <c r="A160" s="129" t="s">
        <v>340</v>
      </c>
      <c r="B160" s="171"/>
      <c r="C160" s="171"/>
      <c r="D160" s="171"/>
      <c r="E160" s="171"/>
      <c r="F160" s="171"/>
      <c r="G160" s="171"/>
      <c r="H160" s="171"/>
      <c r="I160" s="171"/>
      <c r="J160" s="171"/>
      <c r="K160" s="171"/>
      <c r="L160" s="171"/>
      <c r="M160" s="172"/>
    </row>
    <row r="161" spans="1:13">
      <c r="A161" s="173"/>
      <c r="B161" s="174"/>
      <c r="C161" s="174"/>
      <c r="D161" s="174"/>
      <c r="E161" s="174"/>
      <c r="F161" s="174"/>
      <c r="G161" s="174"/>
      <c r="H161" s="174"/>
      <c r="I161" s="174"/>
      <c r="J161" s="174"/>
      <c r="K161" s="174"/>
      <c r="L161" s="174"/>
      <c r="M161" s="175"/>
    </row>
    <row r="162" spans="1:13">
      <c r="A162" s="173"/>
      <c r="B162" s="174"/>
      <c r="C162" s="174"/>
      <c r="D162" s="174"/>
      <c r="E162" s="174"/>
      <c r="F162" s="174"/>
      <c r="G162" s="174"/>
      <c r="H162" s="174"/>
      <c r="I162" s="174"/>
      <c r="J162" s="174"/>
      <c r="K162" s="174"/>
      <c r="L162" s="174"/>
      <c r="M162" s="175"/>
    </row>
    <row r="163" spans="1:13">
      <c r="A163" s="173"/>
      <c r="B163" s="174"/>
      <c r="C163" s="174"/>
      <c r="D163" s="174"/>
      <c r="E163" s="174"/>
      <c r="F163" s="174"/>
      <c r="G163" s="174"/>
      <c r="H163" s="174"/>
      <c r="I163" s="174"/>
      <c r="J163" s="174"/>
      <c r="K163" s="174"/>
      <c r="L163" s="174"/>
      <c r="M163" s="175"/>
    </row>
    <row r="164" spans="1:13">
      <c r="A164" s="173"/>
      <c r="B164" s="174"/>
      <c r="C164" s="174"/>
      <c r="D164" s="174"/>
      <c r="E164" s="174"/>
      <c r="F164" s="174"/>
      <c r="G164" s="174"/>
      <c r="H164" s="174"/>
      <c r="I164" s="174"/>
      <c r="J164" s="174"/>
      <c r="K164" s="174"/>
      <c r="L164" s="174"/>
      <c r="M164" s="175"/>
    </row>
    <row r="165" spans="1:13" ht="27" customHeight="1">
      <c r="A165" s="173"/>
      <c r="B165" s="174"/>
      <c r="C165" s="174"/>
      <c r="D165" s="174"/>
      <c r="E165" s="174"/>
      <c r="F165" s="174"/>
      <c r="G165" s="174"/>
      <c r="H165" s="174"/>
      <c r="I165" s="174"/>
      <c r="J165" s="174"/>
      <c r="K165" s="174"/>
      <c r="L165" s="174"/>
      <c r="M165" s="175"/>
    </row>
    <row r="166" spans="1:13" ht="35.25" customHeight="1">
      <c r="A166" s="173"/>
      <c r="B166" s="174"/>
      <c r="C166" s="174"/>
      <c r="D166" s="174"/>
      <c r="E166" s="174"/>
      <c r="F166" s="174"/>
      <c r="G166" s="174"/>
      <c r="H166" s="174"/>
      <c r="I166" s="174"/>
      <c r="J166" s="174"/>
      <c r="K166" s="174"/>
      <c r="L166" s="174"/>
      <c r="M166" s="175"/>
    </row>
    <row r="167" spans="1:13" ht="33.75" customHeight="1" thickBot="1">
      <c r="A167" s="176"/>
      <c r="B167" s="177"/>
      <c r="C167" s="177"/>
      <c r="D167" s="177"/>
      <c r="E167" s="177"/>
      <c r="F167" s="177"/>
      <c r="G167" s="177"/>
      <c r="H167" s="177"/>
      <c r="I167" s="177"/>
      <c r="J167" s="177"/>
      <c r="K167" s="177"/>
      <c r="L167" s="177"/>
      <c r="M167" s="178"/>
    </row>
    <row r="168" spans="1:13">
      <c r="A168" s="135" t="s">
        <v>318</v>
      </c>
      <c r="B168" s="136"/>
      <c r="C168" s="136"/>
      <c r="D168" s="136"/>
      <c r="E168" s="136"/>
      <c r="F168" s="136"/>
      <c r="G168" s="136"/>
      <c r="H168" s="136"/>
      <c r="I168" s="136"/>
      <c r="J168" s="136"/>
      <c r="K168" s="136"/>
      <c r="L168" s="136"/>
      <c r="M168" s="137"/>
    </row>
    <row r="169" spans="1:13" ht="15.75" thickBot="1">
      <c r="A169" s="138"/>
      <c r="B169" s="139"/>
      <c r="C169" s="139"/>
      <c r="D169" s="139"/>
      <c r="E169" s="139"/>
      <c r="F169" s="139"/>
      <c r="G169" s="139"/>
      <c r="H169" s="139"/>
      <c r="I169" s="139"/>
      <c r="J169" s="139"/>
      <c r="K169" s="139"/>
      <c r="L169" s="139"/>
      <c r="M169" s="140"/>
    </row>
    <row r="170" spans="1:13">
      <c r="A170" s="129" t="s">
        <v>348</v>
      </c>
      <c r="B170" s="130"/>
      <c r="C170" s="130"/>
      <c r="D170" s="130"/>
      <c r="E170" s="130"/>
      <c r="F170" s="130"/>
      <c r="G170" s="130"/>
      <c r="H170" s="130"/>
      <c r="I170" s="130"/>
      <c r="J170" s="130"/>
      <c r="K170" s="130"/>
      <c r="L170" s="130"/>
      <c r="M170" s="131"/>
    </row>
    <row r="171" spans="1:13">
      <c r="A171" s="132"/>
      <c r="B171" s="133"/>
      <c r="C171" s="133"/>
      <c r="D171" s="133"/>
      <c r="E171" s="133"/>
      <c r="F171" s="133"/>
      <c r="G171" s="133"/>
      <c r="H171" s="133"/>
      <c r="I171" s="133"/>
      <c r="J171" s="133"/>
      <c r="K171" s="133"/>
      <c r="L171" s="133"/>
      <c r="M171" s="134"/>
    </row>
    <row r="172" spans="1:13">
      <c r="A172" s="132"/>
      <c r="B172" s="133"/>
      <c r="C172" s="133"/>
      <c r="D172" s="133"/>
      <c r="E172" s="133"/>
      <c r="F172" s="133"/>
      <c r="G172" s="133"/>
      <c r="H172" s="133"/>
      <c r="I172" s="133"/>
      <c r="J172" s="133"/>
      <c r="K172" s="133"/>
      <c r="L172" s="133"/>
      <c r="M172" s="134"/>
    </row>
    <row r="173" spans="1:13">
      <c r="A173" s="132"/>
      <c r="B173" s="133"/>
      <c r="C173" s="133"/>
      <c r="D173" s="133"/>
      <c r="E173" s="133"/>
      <c r="F173" s="133"/>
      <c r="G173" s="133"/>
      <c r="H173" s="133"/>
      <c r="I173" s="133"/>
      <c r="J173" s="133"/>
      <c r="K173" s="133"/>
      <c r="L173" s="133"/>
      <c r="M173" s="134"/>
    </row>
    <row r="174" spans="1:13">
      <c r="A174" s="132"/>
      <c r="B174" s="133"/>
      <c r="C174" s="133"/>
      <c r="D174" s="133"/>
      <c r="E174" s="133"/>
      <c r="F174" s="133"/>
      <c r="G174" s="133"/>
      <c r="H174" s="133"/>
      <c r="I174" s="133"/>
      <c r="J174" s="133"/>
      <c r="K174" s="133"/>
      <c r="L174" s="133"/>
      <c r="M174" s="134"/>
    </row>
    <row r="175" spans="1:13">
      <c r="A175" s="132"/>
      <c r="B175" s="133"/>
      <c r="C175" s="133"/>
      <c r="D175" s="133"/>
      <c r="E175" s="133"/>
      <c r="F175" s="133"/>
      <c r="G175" s="133"/>
      <c r="H175" s="133"/>
      <c r="I175" s="133"/>
      <c r="J175" s="133"/>
      <c r="K175" s="133"/>
      <c r="L175" s="133"/>
      <c r="M175" s="134"/>
    </row>
    <row r="176" spans="1:13">
      <c r="A176" s="132"/>
      <c r="B176" s="133"/>
      <c r="C176" s="133"/>
      <c r="D176" s="133"/>
      <c r="E176" s="133"/>
      <c r="F176" s="133"/>
      <c r="G176" s="133"/>
      <c r="H176" s="133"/>
      <c r="I176" s="133"/>
      <c r="J176" s="133"/>
      <c r="K176" s="133"/>
      <c r="L176" s="133"/>
      <c r="M176" s="134"/>
    </row>
    <row r="177" spans="1:13">
      <c r="A177" s="132"/>
      <c r="B177" s="133"/>
      <c r="C177" s="133"/>
      <c r="D177" s="133"/>
      <c r="E177" s="133"/>
      <c r="F177" s="133"/>
      <c r="G177" s="133"/>
      <c r="H177" s="133"/>
      <c r="I177" s="133"/>
      <c r="J177" s="133"/>
      <c r="K177" s="133"/>
      <c r="L177" s="133"/>
      <c r="M177" s="134"/>
    </row>
    <row r="178" spans="1:13" ht="15.75" thickBot="1">
      <c r="A178" s="132"/>
      <c r="B178" s="133"/>
      <c r="C178" s="133"/>
      <c r="D178" s="133"/>
      <c r="E178" s="133"/>
      <c r="F178" s="133"/>
      <c r="G178" s="133"/>
      <c r="H178" s="133"/>
      <c r="I178" s="133"/>
      <c r="J178" s="133"/>
      <c r="K178" s="133"/>
      <c r="L178" s="133"/>
      <c r="M178" s="134"/>
    </row>
    <row r="179" spans="1:13">
      <c r="A179" s="135" t="s">
        <v>319</v>
      </c>
      <c r="B179" s="136"/>
      <c r="C179" s="136"/>
      <c r="D179" s="136"/>
      <c r="E179" s="136"/>
      <c r="F179" s="136"/>
      <c r="G179" s="136"/>
      <c r="H179" s="136"/>
      <c r="I179" s="136"/>
      <c r="J179" s="136"/>
      <c r="K179" s="136"/>
      <c r="L179" s="136"/>
      <c r="M179" s="137"/>
    </row>
    <row r="180" spans="1:13" ht="15.75" thickBot="1">
      <c r="A180" s="138"/>
      <c r="B180" s="139"/>
      <c r="C180" s="139"/>
      <c r="D180" s="139"/>
      <c r="E180" s="139"/>
      <c r="F180" s="139"/>
      <c r="G180" s="139"/>
      <c r="H180" s="139"/>
      <c r="I180" s="139"/>
      <c r="J180" s="139"/>
      <c r="K180" s="139"/>
      <c r="L180" s="139"/>
      <c r="M180" s="140"/>
    </row>
    <row r="181" spans="1:13">
      <c r="A181" s="150" t="s">
        <v>349</v>
      </c>
      <c r="B181" s="151"/>
      <c r="C181" s="151"/>
      <c r="D181" s="151"/>
      <c r="E181" s="151"/>
      <c r="F181" s="151"/>
      <c r="G181" s="151"/>
      <c r="H181" s="151"/>
      <c r="I181" s="151"/>
      <c r="J181" s="151"/>
      <c r="K181" s="151"/>
      <c r="L181" s="151"/>
      <c r="M181" s="152"/>
    </row>
    <row r="182" spans="1:13">
      <c r="A182" s="153"/>
      <c r="B182" s="154"/>
      <c r="C182" s="154"/>
      <c r="D182" s="154"/>
      <c r="E182" s="154"/>
      <c r="F182" s="154"/>
      <c r="G182" s="154"/>
      <c r="H182" s="154"/>
      <c r="I182" s="154"/>
      <c r="J182" s="154"/>
      <c r="K182" s="154"/>
      <c r="L182" s="154"/>
      <c r="M182" s="155"/>
    </row>
    <row r="183" spans="1:13">
      <c r="A183" s="153"/>
      <c r="B183" s="154"/>
      <c r="C183" s="154"/>
      <c r="D183" s="154"/>
      <c r="E183" s="154"/>
      <c r="F183" s="154"/>
      <c r="G183" s="154"/>
      <c r="H183" s="154"/>
      <c r="I183" s="154"/>
      <c r="J183" s="154"/>
      <c r="K183" s="154"/>
      <c r="L183" s="154"/>
      <c r="M183" s="155"/>
    </row>
    <row r="184" spans="1:13">
      <c r="A184" s="153"/>
      <c r="B184" s="154"/>
      <c r="C184" s="154"/>
      <c r="D184" s="154"/>
      <c r="E184" s="154"/>
      <c r="F184" s="154"/>
      <c r="G184" s="154"/>
      <c r="H184" s="154"/>
      <c r="I184" s="154"/>
      <c r="J184" s="154"/>
      <c r="K184" s="154"/>
      <c r="L184" s="154"/>
      <c r="M184" s="155"/>
    </row>
    <row r="185" spans="1:13">
      <c r="A185" s="153"/>
      <c r="B185" s="154"/>
      <c r="C185" s="154"/>
      <c r="D185" s="154"/>
      <c r="E185" s="154"/>
      <c r="F185" s="154"/>
      <c r="G185" s="154"/>
      <c r="H185" s="154"/>
      <c r="I185" s="154"/>
      <c r="J185" s="154"/>
      <c r="K185" s="154"/>
      <c r="L185" s="154"/>
      <c r="M185" s="155"/>
    </row>
    <row r="186" spans="1:13" ht="22.5" customHeight="1">
      <c r="A186" s="153"/>
      <c r="B186" s="154"/>
      <c r="C186" s="154"/>
      <c r="D186" s="154"/>
      <c r="E186" s="154"/>
      <c r="F186" s="154"/>
      <c r="G186" s="154"/>
      <c r="H186" s="154"/>
      <c r="I186" s="154"/>
      <c r="J186" s="154"/>
      <c r="K186" s="154"/>
      <c r="L186" s="154"/>
      <c r="M186" s="155"/>
    </row>
    <row r="187" spans="1:13">
      <c r="A187" s="153"/>
      <c r="B187" s="154"/>
      <c r="C187" s="154"/>
      <c r="D187" s="154"/>
      <c r="E187" s="154"/>
      <c r="F187" s="154"/>
      <c r="G187" s="154"/>
      <c r="H187" s="154"/>
      <c r="I187" s="154"/>
      <c r="J187" s="154"/>
      <c r="K187" s="154"/>
      <c r="L187" s="154"/>
      <c r="M187" s="155"/>
    </row>
    <row r="188" spans="1:13" ht="28.5" customHeight="1">
      <c r="A188" s="153"/>
      <c r="B188" s="154"/>
      <c r="C188" s="154"/>
      <c r="D188" s="154"/>
      <c r="E188" s="154"/>
      <c r="F188" s="154"/>
      <c r="G188" s="154"/>
      <c r="H188" s="154"/>
      <c r="I188" s="154"/>
      <c r="J188" s="154"/>
      <c r="K188" s="154"/>
      <c r="L188" s="154"/>
      <c r="M188" s="155"/>
    </row>
    <row r="189" spans="1:13" ht="30" customHeight="1">
      <c r="A189" s="153"/>
      <c r="B189" s="154"/>
      <c r="C189" s="154"/>
      <c r="D189" s="154"/>
      <c r="E189" s="154"/>
      <c r="F189" s="154"/>
      <c r="G189" s="154"/>
      <c r="H189" s="154"/>
      <c r="I189" s="154"/>
      <c r="J189" s="154"/>
      <c r="K189" s="154"/>
      <c r="L189" s="154"/>
      <c r="M189" s="155"/>
    </row>
    <row r="190" spans="1:13" ht="24" customHeight="1">
      <c r="A190" s="153"/>
      <c r="B190" s="154"/>
      <c r="C190" s="154"/>
      <c r="D190" s="154"/>
      <c r="E190" s="154"/>
      <c r="F190" s="154"/>
      <c r="G190" s="154"/>
      <c r="H190" s="154"/>
      <c r="I190" s="154"/>
      <c r="J190" s="154"/>
      <c r="K190" s="154"/>
      <c r="L190" s="154"/>
      <c r="M190" s="155"/>
    </row>
    <row r="191" spans="1:13">
      <c r="A191" s="153"/>
      <c r="B191" s="154"/>
      <c r="C191" s="154"/>
      <c r="D191" s="154"/>
      <c r="E191" s="154"/>
      <c r="F191" s="154"/>
      <c r="G191" s="154"/>
      <c r="H191" s="154"/>
      <c r="I191" s="154"/>
      <c r="J191" s="154"/>
      <c r="K191" s="154"/>
      <c r="L191" s="154"/>
      <c r="M191" s="155"/>
    </row>
    <row r="192" spans="1:13">
      <c r="A192" s="153"/>
      <c r="B192" s="154"/>
      <c r="C192" s="154"/>
      <c r="D192" s="154"/>
      <c r="E192" s="154"/>
      <c r="F192" s="154"/>
      <c r="G192" s="154"/>
      <c r="H192" s="154"/>
      <c r="I192" s="154"/>
      <c r="J192" s="154"/>
      <c r="K192" s="154"/>
      <c r="L192" s="154"/>
      <c r="M192" s="155"/>
    </row>
    <row r="193" spans="1:13" ht="33.75" customHeight="1">
      <c r="A193" s="153"/>
      <c r="B193" s="154"/>
      <c r="C193" s="154"/>
      <c r="D193" s="154"/>
      <c r="E193" s="154"/>
      <c r="F193" s="154"/>
      <c r="G193" s="154"/>
      <c r="H193" s="154"/>
      <c r="I193" s="154"/>
      <c r="J193" s="154"/>
      <c r="K193" s="154"/>
      <c r="L193" s="154"/>
      <c r="M193" s="155"/>
    </row>
    <row r="194" spans="1:13" ht="53.25" customHeight="1" thickBot="1">
      <c r="A194" s="153"/>
      <c r="B194" s="154"/>
      <c r="C194" s="154"/>
      <c r="D194" s="154"/>
      <c r="E194" s="154"/>
      <c r="F194" s="154"/>
      <c r="G194" s="154"/>
      <c r="H194" s="154"/>
      <c r="I194" s="154"/>
      <c r="J194" s="154"/>
      <c r="K194" s="154"/>
      <c r="L194" s="154"/>
      <c r="M194" s="155"/>
    </row>
    <row r="195" spans="1:13">
      <c r="A195" s="135" t="s">
        <v>320</v>
      </c>
      <c r="B195" s="136"/>
      <c r="C195" s="136"/>
      <c r="D195" s="136"/>
      <c r="E195" s="136"/>
      <c r="F195" s="136"/>
      <c r="G195" s="136"/>
      <c r="H195" s="136"/>
      <c r="I195" s="136"/>
      <c r="J195" s="136"/>
      <c r="K195" s="136"/>
      <c r="L195" s="136"/>
      <c r="M195" s="137"/>
    </row>
    <row r="196" spans="1:13" ht="15.75" thickBot="1">
      <c r="A196" s="138"/>
      <c r="B196" s="139"/>
      <c r="C196" s="139"/>
      <c r="D196" s="139"/>
      <c r="E196" s="139"/>
      <c r="F196" s="139"/>
      <c r="G196" s="139"/>
      <c r="H196" s="139"/>
      <c r="I196" s="139"/>
      <c r="J196" s="139"/>
      <c r="K196" s="139"/>
      <c r="L196" s="139"/>
      <c r="M196" s="140"/>
    </row>
    <row r="197" spans="1:13">
      <c r="A197" s="129" t="s">
        <v>350</v>
      </c>
      <c r="B197" s="130"/>
      <c r="C197" s="130"/>
      <c r="D197" s="130"/>
      <c r="E197" s="130"/>
      <c r="F197" s="130"/>
      <c r="G197" s="130"/>
      <c r="H197" s="130"/>
      <c r="I197" s="130"/>
      <c r="J197" s="130"/>
      <c r="K197" s="130"/>
      <c r="L197" s="130"/>
      <c r="M197" s="131"/>
    </row>
    <row r="198" spans="1:13">
      <c r="A198" s="132"/>
      <c r="B198" s="133"/>
      <c r="C198" s="133"/>
      <c r="D198" s="133"/>
      <c r="E198" s="133"/>
      <c r="F198" s="133"/>
      <c r="G198" s="133"/>
      <c r="H198" s="133"/>
      <c r="I198" s="133"/>
      <c r="J198" s="133"/>
      <c r="K198" s="133"/>
      <c r="L198" s="133"/>
      <c r="M198" s="134"/>
    </row>
    <row r="199" spans="1:13">
      <c r="A199" s="132"/>
      <c r="B199" s="133"/>
      <c r="C199" s="133"/>
      <c r="D199" s="133"/>
      <c r="E199" s="133"/>
      <c r="F199" s="133"/>
      <c r="G199" s="133"/>
      <c r="H199" s="133"/>
      <c r="I199" s="133"/>
      <c r="J199" s="133"/>
      <c r="K199" s="133"/>
      <c r="L199" s="133"/>
      <c r="M199" s="134"/>
    </row>
    <row r="200" spans="1:13">
      <c r="A200" s="132"/>
      <c r="B200" s="133"/>
      <c r="C200" s="133"/>
      <c r="D200" s="133"/>
      <c r="E200" s="133"/>
      <c r="F200" s="133"/>
      <c r="G200" s="133"/>
      <c r="H200" s="133"/>
      <c r="I200" s="133"/>
      <c r="J200" s="133"/>
      <c r="K200" s="133"/>
      <c r="L200" s="133"/>
      <c r="M200" s="134"/>
    </row>
    <row r="201" spans="1:13">
      <c r="A201" s="132"/>
      <c r="B201" s="133"/>
      <c r="C201" s="133"/>
      <c r="D201" s="133"/>
      <c r="E201" s="133"/>
      <c r="F201" s="133"/>
      <c r="G201" s="133"/>
      <c r="H201" s="133"/>
      <c r="I201" s="133"/>
      <c r="J201" s="133"/>
      <c r="K201" s="133"/>
      <c r="L201" s="133"/>
      <c r="M201" s="134"/>
    </row>
    <row r="202" spans="1:13">
      <c r="A202" s="132"/>
      <c r="B202" s="133"/>
      <c r="C202" s="133"/>
      <c r="D202" s="133"/>
      <c r="E202" s="133"/>
      <c r="F202" s="133"/>
      <c r="G202" s="133"/>
      <c r="H202" s="133"/>
      <c r="I202" s="133"/>
      <c r="J202" s="133"/>
      <c r="K202" s="133"/>
      <c r="L202" s="133"/>
      <c r="M202" s="134"/>
    </row>
    <row r="203" spans="1:13">
      <c r="A203" s="132"/>
      <c r="B203" s="133"/>
      <c r="C203" s="133"/>
      <c r="D203" s="133"/>
      <c r="E203" s="133"/>
      <c r="F203" s="133"/>
      <c r="G203" s="133"/>
      <c r="H203" s="133"/>
      <c r="I203" s="133"/>
      <c r="J203" s="133"/>
      <c r="K203" s="133"/>
      <c r="L203" s="133"/>
      <c r="M203" s="134"/>
    </row>
    <row r="204" spans="1:13">
      <c r="A204" s="132"/>
      <c r="B204" s="133"/>
      <c r="C204" s="133"/>
      <c r="D204" s="133"/>
      <c r="E204" s="133"/>
      <c r="F204" s="133"/>
      <c r="G204" s="133"/>
      <c r="H204" s="133"/>
      <c r="I204" s="133"/>
      <c r="J204" s="133"/>
      <c r="K204" s="133"/>
      <c r="L204" s="133"/>
      <c r="M204" s="134"/>
    </row>
    <row r="205" spans="1:13">
      <c r="A205" s="132"/>
      <c r="B205" s="133"/>
      <c r="C205" s="133"/>
      <c r="D205" s="133"/>
      <c r="E205" s="133"/>
      <c r="F205" s="133"/>
      <c r="G205" s="133"/>
      <c r="H205" s="133"/>
      <c r="I205" s="133"/>
      <c r="J205" s="133"/>
      <c r="K205" s="133"/>
      <c r="L205" s="133"/>
      <c r="M205" s="134"/>
    </row>
    <row r="206" spans="1:13">
      <c r="A206" s="132"/>
      <c r="B206" s="133"/>
      <c r="C206" s="133"/>
      <c r="D206" s="133"/>
      <c r="E206" s="133"/>
      <c r="F206" s="133"/>
      <c r="G206" s="133"/>
      <c r="H206" s="133"/>
      <c r="I206" s="133"/>
      <c r="J206" s="133"/>
      <c r="K206" s="133"/>
      <c r="L206" s="133"/>
      <c r="M206" s="134"/>
    </row>
    <row r="207" spans="1:13">
      <c r="A207" s="132"/>
      <c r="B207" s="133"/>
      <c r="C207" s="133"/>
      <c r="D207" s="133"/>
      <c r="E207" s="133"/>
      <c r="F207" s="133"/>
      <c r="G207" s="133"/>
      <c r="H207" s="133"/>
      <c r="I207" s="133"/>
      <c r="J207" s="133"/>
      <c r="K207" s="133"/>
      <c r="L207" s="133"/>
      <c r="M207" s="134"/>
    </row>
    <row r="208" spans="1:13">
      <c r="A208" s="132"/>
      <c r="B208" s="133"/>
      <c r="C208" s="133"/>
      <c r="D208" s="133"/>
      <c r="E208" s="133"/>
      <c r="F208" s="133"/>
      <c r="G208" s="133"/>
      <c r="H208" s="133"/>
      <c r="I208" s="133"/>
      <c r="J208" s="133"/>
      <c r="K208" s="133"/>
      <c r="L208" s="133"/>
      <c r="M208" s="134"/>
    </row>
    <row r="209" spans="1:13">
      <c r="A209" s="132"/>
      <c r="B209" s="133"/>
      <c r="C209" s="133"/>
      <c r="D209" s="133"/>
      <c r="E209" s="133"/>
      <c r="F209" s="133"/>
      <c r="G209" s="133"/>
      <c r="H209" s="133"/>
      <c r="I209" s="133"/>
      <c r="J209" s="133"/>
      <c r="K209" s="133"/>
      <c r="L209" s="133"/>
      <c r="M209" s="134"/>
    </row>
    <row r="210" spans="1:13" ht="15.75" thickBot="1">
      <c r="A210" s="132"/>
      <c r="B210" s="133"/>
      <c r="C210" s="133"/>
      <c r="D210" s="133"/>
      <c r="E210" s="133"/>
      <c r="F210" s="133"/>
      <c r="G210" s="133"/>
      <c r="H210" s="133"/>
      <c r="I210" s="133"/>
      <c r="J210" s="133"/>
      <c r="K210" s="133"/>
      <c r="L210" s="133"/>
      <c r="M210" s="134"/>
    </row>
    <row r="211" spans="1:13">
      <c r="A211" s="141" t="s">
        <v>149</v>
      </c>
      <c r="B211" s="142"/>
      <c r="C211" s="142"/>
      <c r="D211" s="142"/>
      <c r="E211" s="142"/>
      <c r="F211" s="142"/>
      <c r="G211" s="142"/>
      <c r="H211" s="142"/>
      <c r="I211" s="142"/>
      <c r="J211" s="142"/>
      <c r="K211" s="142"/>
      <c r="L211" s="142"/>
      <c r="M211" s="143"/>
    </row>
    <row r="212" spans="1:13" ht="15.75" thickBot="1">
      <c r="A212" s="144"/>
      <c r="B212" s="145"/>
      <c r="C212" s="145"/>
      <c r="D212" s="145"/>
      <c r="E212" s="145"/>
      <c r="F212" s="145"/>
      <c r="G212" s="145"/>
      <c r="H212" s="145"/>
      <c r="I212" s="145"/>
      <c r="J212" s="145"/>
      <c r="K212" s="145"/>
      <c r="L212" s="145"/>
      <c r="M212" s="146"/>
    </row>
    <row r="213" spans="1:13">
      <c r="A213" s="129" t="s">
        <v>351</v>
      </c>
      <c r="B213" s="130"/>
      <c r="C213" s="130"/>
      <c r="D213" s="130"/>
      <c r="E213" s="130"/>
      <c r="F213" s="130"/>
      <c r="G213" s="130"/>
      <c r="H213" s="130"/>
      <c r="I213" s="130"/>
      <c r="J213" s="130"/>
      <c r="K213" s="130"/>
      <c r="L213" s="130"/>
      <c r="M213" s="131"/>
    </row>
    <row r="214" spans="1:13">
      <c r="A214" s="132"/>
      <c r="B214" s="133"/>
      <c r="C214" s="133"/>
      <c r="D214" s="133"/>
      <c r="E214" s="133"/>
      <c r="F214" s="133"/>
      <c r="G214" s="133"/>
      <c r="H214" s="133"/>
      <c r="I214" s="133"/>
      <c r="J214" s="133"/>
      <c r="K214" s="133"/>
      <c r="L214" s="133"/>
      <c r="M214" s="134"/>
    </row>
    <row r="215" spans="1:13">
      <c r="A215" s="132"/>
      <c r="B215" s="133"/>
      <c r="C215" s="133"/>
      <c r="D215" s="133"/>
      <c r="E215" s="133"/>
      <c r="F215" s="133"/>
      <c r="G215" s="133"/>
      <c r="H215" s="133"/>
      <c r="I215" s="133"/>
      <c r="J215" s="133"/>
      <c r="K215" s="133"/>
      <c r="L215" s="133"/>
      <c r="M215" s="134"/>
    </row>
    <row r="216" spans="1:13">
      <c r="A216" s="132"/>
      <c r="B216" s="133"/>
      <c r="C216" s="133"/>
      <c r="D216" s="133"/>
      <c r="E216" s="133"/>
      <c r="F216" s="133"/>
      <c r="G216" s="133"/>
      <c r="H216" s="133"/>
      <c r="I216" s="133"/>
      <c r="J216" s="133"/>
      <c r="K216" s="133"/>
      <c r="L216" s="133"/>
      <c r="M216" s="134"/>
    </row>
    <row r="217" spans="1:13">
      <c r="A217" s="132"/>
      <c r="B217" s="133"/>
      <c r="C217" s="133"/>
      <c r="D217" s="133"/>
      <c r="E217" s="133"/>
      <c r="F217" s="133"/>
      <c r="G217" s="133"/>
      <c r="H217" s="133"/>
      <c r="I217" s="133"/>
      <c r="J217" s="133"/>
      <c r="K217" s="133"/>
      <c r="L217" s="133"/>
      <c r="M217" s="134"/>
    </row>
    <row r="218" spans="1:13">
      <c r="A218" s="132"/>
      <c r="B218" s="133"/>
      <c r="C218" s="133"/>
      <c r="D218" s="133"/>
      <c r="E218" s="133"/>
      <c r="F218" s="133"/>
      <c r="G218" s="133"/>
      <c r="H218" s="133"/>
      <c r="I218" s="133"/>
      <c r="J218" s="133"/>
      <c r="K218" s="133"/>
      <c r="L218" s="133"/>
      <c r="M218" s="134"/>
    </row>
    <row r="219" spans="1:13">
      <c r="A219" s="132"/>
      <c r="B219" s="133"/>
      <c r="C219" s="133"/>
      <c r="D219" s="133"/>
      <c r="E219" s="133"/>
      <c r="F219" s="133"/>
      <c r="G219" s="133"/>
      <c r="H219" s="133"/>
      <c r="I219" s="133"/>
      <c r="J219" s="133"/>
      <c r="K219" s="133"/>
      <c r="L219" s="133"/>
      <c r="M219" s="134"/>
    </row>
    <row r="220" spans="1:13">
      <c r="A220" s="132"/>
      <c r="B220" s="133"/>
      <c r="C220" s="133"/>
      <c r="D220" s="133"/>
      <c r="E220" s="133"/>
      <c r="F220" s="133"/>
      <c r="G220" s="133"/>
      <c r="H220" s="133"/>
      <c r="I220" s="133"/>
      <c r="J220" s="133"/>
      <c r="K220" s="133"/>
      <c r="L220" s="133"/>
      <c r="M220" s="134"/>
    </row>
    <row r="221" spans="1:13">
      <c r="A221" s="132"/>
      <c r="B221" s="133"/>
      <c r="C221" s="133"/>
      <c r="D221" s="133"/>
      <c r="E221" s="133"/>
      <c r="F221" s="133"/>
      <c r="G221" s="133"/>
      <c r="H221" s="133"/>
      <c r="I221" s="133"/>
      <c r="J221" s="133"/>
      <c r="K221" s="133"/>
      <c r="L221" s="133"/>
      <c r="M221" s="134"/>
    </row>
    <row r="222" spans="1:13">
      <c r="A222" s="132"/>
      <c r="B222" s="133"/>
      <c r="C222" s="133"/>
      <c r="D222" s="133"/>
      <c r="E222" s="133"/>
      <c r="F222" s="133"/>
      <c r="G222" s="133"/>
      <c r="H222" s="133"/>
      <c r="I222" s="133"/>
      <c r="J222" s="133"/>
      <c r="K222" s="133"/>
      <c r="L222" s="133"/>
      <c r="M222" s="134"/>
    </row>
    <row r="223" spans="1:13">
      <c r="A223" s="132"/>
      <c r="B223" s="133"/>
      <c r="C223" s="133"/>
      <c r="D223" s="133"/>
      <c r="E223" s="133"/>
      <c r="F223" s="133"/>
      <c r="G223" s="133"/>
      <c r="H223" s="133"/>
      <c r="I223" s="133"/>
      <c r="J223" s="133"/>
      <c r="K223" s="133"/>
      <c r="L223" s="133"/>
      <c r="M223" s="134"/>
    </row>
    <row r="224" spans="1:13" ht="15.75" thickBot="1">
      <c r="A224" s="147"/>
      <c r="B224" s="148"/>
      <c r="C224" s="148"/>
      <c r="D224" s="148"/>
      <c r="E224" s="148"/>
      <c r="F224" s="148"/>
      <c r="G224" s="148"/>
      <c r="H224" s="148"/>
      <c r="I224" s="148"/>
      <c r="J224" s="148"/>
      <c r="K224" s="148"/>
      <c r="L224" s="148"/>
      <c r="M224" s="149"/>
    </row>
  </sheetData>
  <sheetProtection password="E28B" sheet="1" objects="1" scenarios="1"/>
  <mergeCells count="20">
    <mergeCell ref="A52:M88"/>
    <mergeCell ref="A89:M90"/>
    <mergeCell ref="A7:M8"/>
    <mergeCell ref="B11:M15"/>
    <mergeCell ref="A18:M19"/>
    <mergeCell ref="A20:M49"/>
    <mergeCell ref="A50:M51"/>
    <mergeCell ref="A91:M115"/>
    <mergeCell ref="A116:M117"/>
    <mergeCell ref="A211:M212"/>
    <mergeCell ref="A213:M224"/>
    <mergeCell ref="A168:M169"/>
    <mergeCell ref="A170:M178"/>
    <mergeCell ref="A179:M180"/>
    <mergeCell ref="A181:M194"/>
    <mergeCell ref="A195:M196"/>
    <mergeCell ref="A197:M210"/>
    <mergeCell ref="A118:M157"/>
    <mergeCell ref="A158:M159"/>
    <mergeCell ref="A160:M167"/>
  </mergeCells>
  <pageMargins left="0.34" right="0.19685039370078741" top="0.39370078740157483" bottom="0.23622047244094491" header="0.31496062992125984" footer="1.1100000000000001"/>
  <pageSetup paperSize="5" scale="69" orientation="portrait" r:id="rId1"/>
  <rowBreaks count="2" manualBreakCount="2">
    <brk id="83" max="16383" man="1"/>
    <brk id="156" max="16383" man="1"/>
  </rowBreaks>
  <drawing r:id="rId2"/>
</worksheet>
</file>

<file path=xl/worksheets/sheet2.xml><?xml version="1.0" encoding="utf-8"?>
<worksheet xmlns="http://schemas.openxmlformats.org/spreadsheetml/2006/main" xmlns:r="http://schemas.openxmlformats.org/officeDocument/2006/relationships">
  <sheetPr>
    <pageSetUpPr fitToPage="1"/>
  </sheetPr>
  <dimension ref="A1:O154"/>
  <sheetViews>
    <sheetView topLeftCell="A19" zoomScale="90" zoomScaleNormal="90" workbookViewId="0">
      <selection activeCell="G15" sqref="G15:J19"/>
    </sheetView>
  </sheetViews>
  <sheetFormatPr baseColWidth="10" defaultColWidth="0" defaultRowHeight="15" zeroHeight="1"/>
  <cols>
    <col min="1" max="1" width="1.28515625" style="4" customWidth="1"/>
    <col min="2" max="2" width="6.7109375" style="4" customWidth="1"/>
    <col min="3" max="3" width="27" style="4" customWidth="1"/>
    <col min="4" max="14" width="11.42578125" style="4" customWidth="1"/>
    <col min="15" max="15" width="1.28515625" style="4" customWidth="1"/>
    <col min="16" max="16384" width="11.42578125" style="4" hidden="1"/>
  </cols>
  <sheetData>
    <row r="1" spans="1:15" ht="6.75" customHeight="1" thickBot="1">
      <c r="A1" s="6"/>
      <c r="B1" s="6"/>
      <c r="C1" s="6"/>
      <c r="D1" s="6"/>
      <c r="E1" s="6"/>
      <c r="F1" s="6"/>
      <c r="G1" s="6"/>
      <c r="H1" s="6"/>
      <c r="I1" s="6"/>
      <c r="J1" s="6"/>
      <c r="K1" s="6"/>
      <c r="L1" s="6"/>
      <c r="M1" s="6"/>
      <c r="N1" s="6"/>
      <c r="O1" s="6"/>
    </row>
    <row r="2" spans="1:15">
      <c r="A2" s="6"/>
      <c r="B2" s="204" t="s">
        <v>0</v>
      </c>
      <c r="C2" s="205"/>
      <c r="D2" s="205"/>
      <c r="E2" s="205"/>
      <c r="F2" s="205"/>
      <c r="G2" s="205"/>
      <c r="H2" s="205"/>
      <c r="I2" s="205"/>
      <c r="J2" s="205"/>
      <c r="K2" s="205"/>
      <c r="L2" s="205"/>
      <c r="M2" s="205"/>
      <c r="N2" s="206"/>
      <c r="O2" s="6"/>
    </row>
    <row r="3" spans="1:15">
      <c r="A3" s="6"/>
      <c r="B3" s="207"/>
      <c r="C3" s="208"/>
      <c r="D3" s="208"/>
      <c r="E3" s="208"/>
      <c r="F3" s="208"/>
      <c r="G3" s="208"/>
      <c r="H3" s="208"/>
      <c r="I3" s="208"/>
      <c r="J3" s="208"/>
      <c r="K3" s="208"/>
      <c r="L3" s="208"/>
      <c r="M3" s="208"/>
      <c r="N3" s="209"/>
      <c r="O3" s="6"/>
    </row>
    <row r="4" spans="1:15">
      <c r="A4" s="6"/>
      <c r="B4" s="210" t="s">
        <v>1</v>
      </c>
      <c r="C4" s="211"/>
      <c r="D4" s="211"/>
      <c r="E4" s="211"/>
      <c r="F4" s="211"/>
      <c r="G4" s="211"/>
      <c r="H4" s="211"/>
      <c r="I4" s="211"/>
      <c r="J4" s="211"/>
      <c r="K4" s="211"/>
      <c r="L4" s="211"/>
      <c r="M4" s="211"/>
      <c r="N4" s="212"/>
      <c r="O4" s="6"/>
    </row>
    <row r="5" spans="1:15">
      <c r="A5" s="6"/>
      <c r="B5" s="210"/>
      <c r="C5" s="211"/>
      <c r="D5" s="211"/>
      <c r="E5" s="211"/>
      <c r="F5" s="211"/>
      <c r="G5" s="211"/>
      <c r="H5" s="211"/>
      <c r="I5" s="211"/>
      <c r="J5" s="211"/>
      <c r="K5" s="211"/>
      <c r="L5" s="211"/>
      <c r="M5" s="211"/>
      <c r="N5" s="212"/>
      <c r="O5" s="6"/>
    </row>
    <row r="6" spans="1:15" ht="15.75" thickBot="1">
      <c r="A6" s="6"/>
      <c r="B6" s="213"/>
      <c r="C6" s="214"/>
      <c r="D6" s="214"/>
      <c r="E6" s="214"/>
      <c r="F6" s="214"/>
      <c r="G6" s="214"/>
      <c r="H6" s="214"/>
      <c r="I6" s="214"/>
      <c r="J6" s="214"/>
      <c r="K6" s="214"/>
      <c r="L6" s="214"/>
      <c r="M6" s="214"/>
      <c r="N6" s="215"/>
      <c r="O6" s="6"/>
    </row>
    <row r="7" spans="1:15" ht="6.75" customHeight="1" thickBot="1">
      <c r="A7" s="6"/>
      <c r="B7" s="6"/>
      <c r="C7" s="10"/>
      <c r="D7" s="6"/>
      <c r="E7" s="6"/>
      <c r="F7" s="6"/>
      <c r="G7" s="6"/>
      <c r="H7" s="6"/>
      <c r="I7" s="6"/>
      <c r="J7" s="6"/>
      <c r="K7" s="6"/>
      <c r="L7" s="6"/>
      <c r="M7" s="6"/>
      <c r="N7" s="6"/>
      <c r="O7" s="6"/>
    </row>
    <row r="8" spans="1:15" ht="15.75" thickBot="1">
      <c r="A8" s="6"/>
      <c r="B8" s="216" t="s">
        <v>2</v>
      </c>
      <c r="C8" s="217"/>
      <c r="D8" s="218"/>
      <c r="E8" s="219"/>
      <c r="F8" s="219"/>
      <c r="G8" s="219"/>
      <c r="H8" s="219"/>
      <c r="I8" s="219"/>
      <c r="J8" s="219"/>
      <c r="K8" s="219"/>
      <c r="L8" s="219"/>
      <c r="M8" s="219"/>
      <c r="N8" s="220"/>
      <c r="O8" s="6"/>
    </row>
    <row r="9" spans="1:15" ht="15.75" thickBot="1">
      <c r="A9" s="6"/>
      <c r="B9" s="192" t="s">
        <v>3</v>
      </c>
      <c r="C9" s="193"/>
      <c r="D9" s="193"/>
      <c r="E9" s="193"/>
      <c r="F9" s="194"/>
      <c r="G9" s="1" t="s">
        <v>4</v>
      </c>
      <c r="H9" s="1" t="s">
        <v>5</v>
      </c>
      <c r="I9" s="1" t="s">
        <v>6</v>
      </c>
      <c r="J9" s="221" t="s">
        <v>7</v>
      </c>
      <c r="K9" s="222"/>
      <c r="L9" s="1" t="s">
        <v>4</v>
      </c>
      <c r="M9" s="1" t="s">
        <v>5</v>
      </c>
      <c r="N9" s="1" t="s">
        <v>6</v>
      </c>
      <c r="O9" s="6"/>
    </row>
    <row r="10" spans="1:15" ht="15.75" thickBot="1">
      <c r="A10" s="6"/>
      <c r="B10" s="195"/>
      <c r="C10" s="196"/>
      <c r="D10" s="196"/>
      <c r="E10" s="196"/>
      <c r="F10" s="197"/>
      <c r="G10" s="12"/>
      <c r="H10" s="12"/>
      <c r="I10" s="12"/>
      <c r="J10" s="223"/>
      <c r="K10" s="224"/>
      <c r="L10" s="12"/>
      <c r="M10" s="12"/>
      <c r="N10" s="12"/>
      <c r="O10" s="6"/>
    </row>
    <row r="11" spans="1:15" ht="15.75" thickBot="1">
      <c r="A11" s="6"/>
      <c r="B11" s="192" t="s">
        <v>8</v>
      </c>
      <c r="C11" s="193"/>
      <c r="D11" s="193"/>
      <c r="E11" s="193"/>
      <c r="F11" s="194"/>
      <c r="G11" s="8" t="s">
        <v>4</v>
      </c>
      <c r="H11" s="1" t="s">
        <v>5</v>
      </c>
      <c r="I11" s="9" t="s">
        <v>6</v>
      </c>
      <c r="J11" s="198"/>
      <c r="K11" s="199"/>
      <c r="L11" s="199"/>
      <c r="M11" s="199"/>
      <c r="N11" s="200"/>
      <c r="O11" s="6"/>
    </row>
    <row r="12" spans="1:15" ht="15.75" thickBot="1">
      <c r="A12" s="6"/>
      <c r="B12" s="195"/>
      <c r="C12" s="196"/>
      <c r="D12" s="196"/>
      <c r="E12" s="196"/>
      <c r="F12" s="197"/>
      <c r="G12" s="12"/>
      <c r="H12" s="12"/>
      <c r="I12" s="12"/>
      <c r="J12" s="201"/>
      <c r="K12" s="202"/>
      <c r="L12" s="202"/>
      <c r="M12" s="202"/>
      <c r="N12" s="203"/>
      <c r="O12" s="6"/>
    </row>
    <row r="13" spans="1:15" ht="6.75" customHeight="1" thickBot="1">
      <c r="A13" s="6"/>
      <c r="B13" s="6"/>
      <c r="C13" s="6"/>
      <c r="D13" s="6"/>
      <c r="E13" s="6"/>
      <c r="F13" s="6"/>
      <c r="G13" s="6"/>
      <c r="H13" s="6"/>
      <c r="I13" s="6"/>
      <c r="J13" s="6"/>
      <c r="K13" s="6"/>
      <c r="L13" s="6"/>
      <c r="M13" s="6"/>
      <c r="N13" s="6"/>
      <c r="O13" s="6"/>
    </row>
    <row r="14" spans="1:15" ht="40.5" customHeight="1" thickBot="1">
      <c r="A14" s="6"/>
      <c r="B14" s="228" t="s">
        <v>154</v>
      </c>
      <c r="C14" s="2" t="s">
        <v>9</v>
      </c>
      <c r="D14" s="231" t="s">
        <v>10</v>
      </c>
      <c r="E14" s="232"/>
      <c r="F14" s="233"/>
      <c r="G14" s="234" t="s">
        <v>155</v>
      </c>
      <c r="H14" s="232"/>
      <c r="I14" s="232"/>
      <c r="J14" s="233"/>
      <c r="K14" s="234" t="s">
        <v>156</v>
      </c>
      <c r="L14" s="232"/>
      <c r="M14" s="232"/>
      <c r="N14" s="233"/>
      <c r="O14" s="6"/>
    </row>
    <row r="15" spans="1:15" ht="40.5" customHeight="1" thickBot="1">
      <c r="A15" s="6"/>
      <c r="B15" s="229"/>
      <c r="C15" s="2" t="s">
        <v>11</v>
      </c>
      <c r="D15" s="225" t="s">
        <v>353</v>
      </c>
      <c r="E15" s="226"/>
      <c r="F15" s="227"/>
      <c r="G15" s="225" t="s">
        <v>356</v>
      </c>
      <c r="H15" s="226"/>
      <c r="I15" s="226"/>
      <c r="J15" s="227"/>
      <c r="K15" s="225"/>
      <c r="L15" s="226"/>
      <c r="M15" s="226"/>
      <c r="N15" s="227"/>
      <c r="O15" s="6"/>
    </row>
    <row r="16" spans="1:15" ht="40.5" customHeight="1" thickBot="1">
      <c r="A16" s="6"/>
      <c r="B16" s="229"/>
      <c r="C16" s="2" t="s">
        <v>12</v>
      </c>
      <c r="D16" s="225">
        <v>59832921</v>
      </c>
      <c r="E16" s="226"/>
      <c r="F16" s="227"/>
      <c r="G16" s="225">
        <v>12992914</v>
      </c>
      <c r="H16" s="226"/>
      <c r="I16" s="226"/>
      <c r="J16" s="227"/>
      <c r="K16" s="225"/>
      <c r="L16" s="226"/>
      <c r="M16" s="226"/>
      <c r="N16" s="227"/>
      <c r="O16" s="6"/>
    </row>
    <row r="17" spans="1:15" ht="40.5" customHeight="1" thickBot="1">
      <c r="A17" s="6"/>
      <c r="B17" s="229"/>
      <c r="C17" s="2" t="s">
        <v>13</v>
      </c>
      <c r="D17" s="225" t="s">
        <v>354</v>
      </c>
      <c r="E17" s="226"/>
      <c r="F17" s="227"/>
      <c r="G17" s="225" t="s">
        <v>357</v>
      </c>
      <c r="H17" s="226"/>
      <c r="I17" s="226"/>
      <c r="J17" s="227"/>
      <c r="K17" s="225"/>
      <c r="L17" s="226"/>
      <c r="M17" s="226"/>
      <c r="N17" s="227"/>
      <c r="O17" s="6"/>
    </row>
    <row r="18" spans="1:15" ht="40.5" customHeight="1" thickBot="1">
      <c r="A18" s="6"/>
      <c r="B18" s="229"/>
      <c r="C18" s="2" t="s">
        <v>14</v>
      </c>
      <c r="D18" s="225" t="s">
        <v>254</v>
      </c>
      <c r="E18" s="226"/>
      <c r="F18" s="227"/>
      <c r="G18" s="225" t="s">
        <v>335</v>
      </c>
      <c r="H18" s="226"/>
      <c r="I18" s="226"/>
      <c r="J18" s="227"/>
      <c r="K18" s="225"/>
      <c r="L18" s="226"/>
      <c r="M18" s="226"/>
      <c r="N18" s="227"/>
      <c r="O18" s="6"/>
    </row>
    <row r="19" spans="1:15" ht="40.5" customHeight="1" thickBot="1">
      <c r="A19" s="6"/>
      <c r="B19" s="230"/>
      <c r="C19" s="2" t="s">
        <v>15</v>
      </c>
      <c r="D19" s="225" t="s">
        <v>355</v>
      </c>
      <c r="E19" s="226"/>
      <c r="F19" s="227"/>
      <c r="G19" s="225" t="s">
        <v>355</v>
      </c>
      <c r="H19" s="226"/>
      <c r="I19" s="226"/>
      <c r="J19" s="227"/>
      <c r="K19" s="225"/>
      <c r="L19" s="226"/>
      <c r="M19" s="226"/>
      <c r="N19" s="227"/>
      <c r="O19" s="6"/>
    </row>
    <row r="20" spans="1:15" ht="6.75" customHeight="1" thickBot="1">
      <c r="A20" s="6"/>
      <c r="B20" s="6"/>
      <c r="C20" s="6"/>
      <c r="D20" s="6"/>
      <c r="E20" s="6"/>
      <c r="F20" s="6"/>
      <c r="G20" s="6"/>
      <c r="H20" s="6"/>
      <c r="I20" s="6"/>
      <c r="J20" s="6"/>
      <c r="K20" s="6"/>
      <c r="L20" s="6"/>
      <c r="M20" s="6"/>
      <c r="N20" s="6"/>
      <c r="O20" s="6"/>
    </row>
    <row r="21" spans="1:15" ht="15.75" thickBot="1">
      <c r="A21" s="6"/>
      <c r="B21" s="216" t="s">
        <v>16</v>
      </c>
      <c r="C21" s="245"/>
      <c r="D21" s="245"/>
      <c r="E21" s="245"/>
      <c r="F21" s="245"/>
      <c r="G21" s="245"/>
      <c r="H21" s="245"/>
      <c r="I21" s="245"/>
      <c r="J21" s="245"/>
      <c r="K21" s="245"/>
      <c r="L21" s="245"/>
      <c r="M21" s="245"/>
      <c r="N21" s="217"/>
      <c r="O21" s="6"/>
    </row>
    <row r="22" spans="1:15">
      <c r="A22" s="6"/>
      <c r="B22" s="236"/>
      <c r="C22" s="237"/>
      <c r="D22" s="237"/>
      <c r="E22" s="237"/>
      <c r="F22" s="237"/>
      <c r="G22" s="237"/>
      <c r="H22" s="237"/>
      <c r="I22" s="237"/>
      <c r="J22" s="237"/>
      <c r="K22" s="237"/>
      <c r="L22" s="237"/>
      <c r="M22" s="237"/>
      <c r="N22" s="238"/>
      <c r="O22" s="6"/>
    </row>
    <row r="23" spans="1:15">
      <c r="A23" s="6"/>
      <c r="B23" s="239"/>
      <c r="C23" s="240"/>
      <c r="D23" s="240"/>
      <c r="E23" s="240"/>
      <c r="F23" s="240"/>
      <c r="G23" s="240"/>
      <c r="H23" s="240"/>
      <c r="I23" s="240"/>
      <c r="J23" s="240"/>
      <c r="K23" s="240"/>
      <c r="L23" s="240"/>
      <c r="M23" s="240"/>
      <c r="N23" s="241"/>
      <c r="O23" s="6"/>
    </row>
    <row r="24" spans="1:15">
      <c r="A24" s="6"/>
      <c r="B24" s="239"/>
      <c r="C24" s="240"/>
      <c r="D24" s="240"/>
      <c r="E24" s="240"/>
      <c r="F24" s="240"/>
      <c r="G24" s="240"/>
      <c r="H24" s="240"/>
      <c r="I24" s="240"/>
      <c r="J24" s="240"/>
      <c r="K24" s="240"/>
      <c r="L24" s="240"/>
      <c r="M24" s="240"/>
      <c r="N24" s="241"/>
      <c r="O24" s="6"/>
    </row>
    <row r="25" spans="1:15" ht="15.75" thickBot="1">
      <c r="A25" s="6"/>
      <c r="B25" s="242"/>
      <c r="C25" s="243"/>
      <c r="D25" s="243"/>
      <c r="E25" s="243"/>
      <c r="F25" s="243"/>
      <c r="G25" s="243"/>
      <c r="H25" s="243"/>
      <c r="I25" s="243"/>
      <c r="J25" s="243"/>
      <c r="K25" s="243"/>
      <c r="L25" s="243"/>
      <c r="M25" s="243"/>
      <c r="N25" s="244"/>
      <c r="O25" s="6"/>
    </row>
    <row r="26" spans="1:15" ht="6.75" customHeight="1" thickBot="1">
      <c r="A26" s="6"/>
      <c r="B26" s="6"/>
      <c r="C26" s="6"/>
      <c r="D26" s="6"/>
      <c r="E26" s="6"/>
      <c r="F26" s="6"/>
      <c r="G26" s="6"/>
      <c r="H26" s="6"/>
      <c r="I26" s="6"/>
      <c r="J26" s="6"/>
      <c r="K26" s="6"/>
      <c r="L26" s="6"/>
      <c r="M26" s="6"/>
      <c r="N26" s="6"/>
      <c r="O26" s="6"/>
    </row>
    <row r="27" spans="1:15" ht="15.75" thickBot="1">
      <c r="A27" s="6"/>
      <c r="B27" s="216" t="s">
        <v>336</v>
      </c>
      <c r="C27" s="245"/>
      <c r="D27" s="245"/>
      <c r="E27" s="245"/>
      <c r="F27" s="245"/>
      <c r="G27" s="245"/>
      <c r="H27" s="245"/>
      <c r="I27" s="245"/>
      <c r="J27" s="245"/>
      <c r="K27" s="245"/>
      <c r="L27" s="245"/>
      <c r="M27" s="245"/>
      <c r="N27" s="217"/>
      <c r="O27" s="6"/>
    </row>
    <row r="28" spans="1:15">
      <c r="A28" s="6"/>
      <c r="B28" s="236"/>
      <c r="C28" s="237"/>
      <c r="D28" s="237"/>
      <c r="E28" s="237"/>
      <c r="F28" s="237"/>
      <c r="G28" s="237"/>
      <c r="H28" s="237"/>
      <c r="I28" s="237"/>
      <c r="J28" s="237"/>
      <c r="K28" s="237"/>
      <c r="L28" s="237"/>
      <c r="M28" s="237"/>
      <c r="N28" s="238"/>
      <c r="O28" s="6"/>
    </row>
    <row r="29" spans="1:15">
      <c r="A29" s="6"/>
      <c r="B29" s="239"/>
      <c r="C29" s="240"/>
      <c r="D29" s="240"/>
      <c r="E29" s="240"/>
      <c r="F29" s="240"/>
      <c r="G29" s="240"/>
      <c r="H29" s="240"/>
      <c r="I29" s="240"/>
      <c r="J29" s="240"/>
      <c r="K29" s="240"/>
      <c r="L29" s="240"/>
      <c r="M29" s="240"/>
      <c r="N29" s="241"/>
      <c r="O29" s="6"/>
    </row>
    <row r="30" spans="1:15">
      <c r="A30" s="6"/>
      <c r="B30" s="239"/>
      <c r="C30" s="240"/>
      <c r="D30" s="240"/>
      <c r="E30" s="240"/>
      <c r="F30" s="240"/>
      <c r="G30" s="240"/>
      <c r="H30" s="240"/>
      <c r="I30" s="240"/>
      <c r="J30" s="240"/>
      <c r="K30" s="240"/>
      <c r="L30" s="240"/>
      <c r="M30" s="240"/>
      <c r="N30" s="241"/>
      <c r="O30" s="6"/>
    </row>
    <row r="31" spans="1:15" ht="15.75" thickBot="1">
      <c r="A31" s="6"/>
      <c r="B31" s="242"/>
      <c r="C31" s="243"/>
      <c r="D31" s="243"/>
      <c r="E31" s="243"/>
      <c r="F31" s="243"/>
      <c r="G31" s="243"/>
      <c r="H31" s="243"/>
      <c r="I31" s="243"/>
      <c r="J31" s="243"/>
      <c r="K31" s="243"/>
      <c r="L31" s="243"/>
      <c r="M31" s="243"/>
      <c r="N31" s="244"/>
      <c r="O31" s="6"/>
    </row>
    <row r="32" spans="1:15" ht="6.75" customHeight="1" thickBot="1">
      <c r="A32" s="6"/>
      <c r="B32" s="6"/>
      <c r="C32" s="6"/>
      <c r="D32" s="6"/>
      <c r="E32" s="6"/>
      <c r="F32" s="6"/>
      <c r="G32" s="6"/>
      <c r="H32" s="6"/>
      <c r="I32" s="6"/>
      <c r="J32" s="6"/>
      <c r="K32" s="6"/>
      <c r="L32" s="6"/>
      <c r="M32" s="6"/>
      <c r="N32" s="6"/>
      <c r="O32" s="6"/>
    </row>
    <row r="33" spans="1:15" ht="15.75" thickBot="1">
      <c r="A33" s="6"/>
      <c r="B33" s="216" t="s">
        <v>17</v>
      </c>
      <c r="C33" s="245"/>
      <c r="D33" s="245"/>
      <c r="E33" s="245"/>
      <c r="F33" s="245"/>
      <c r="G33" s="245"/>
      <c r="H33" s="245"/>
      <c r="I33" s="245"/>
      <c r="J33" s="245"/>
      <c r="K33" s="245"/>
      <c r="L33" s="245"/>
      <c r="M33" s="245"/>
      <c r="N33" s="217"/>
      <c r="O33" s="6"/>
    </row>
    <row r="34" spans="1:15">
      <c r="A34" s="6"/>
      <c r="B34" s="236"/>
      <c r="C34" s="237"/>
      <c r="D34" s="237"/>
      <c r="E34" s="237"/>
      <c r="F34" s="237"/>
      <c r="G34" s="237"/>
      <c r="H34" s="237"/>
      <c r="I34" s="237"/>
      <c r="J34" s="237"/>
      <c r="K34" s="237"/>
      <c r="L34" s="237"/>
      <c r="M34" s="237"/>
      <c r="N34" s="238"/>
      <c r="O34" s="6"/>
    </row>
    <row r="35" spans="1:15">
      <c r="A35" s="6"/>
      <c r="B35" s="239"/>
      <c r="C35" s="240"/>
      <c r="D35" s="240"/>
      <c r="E35" s="240"/>
      <c r="F35" s="240"/>
      <c r="G35" s="240"/>
      <c r="H35" s="240"/>
      <c r="I35" s="240"/>
      <c r="J35" s="240"/>
      <c r="K35" s="240"/>
      <c r="L35" s="240"/>
      <c r="M35" s="240"/>
      <c r="N35" s="241"/>
      <c r="O35" s="6"/>
    </row>
    <row r="36" spans="1:15">
      <c r="A36" s="6"/>
      <c r="B36" s="239"/>
      <c r="C36" s="240"/>
      <c r="D36" s="240"/>
      <c r="E36" s="240"/>
      <c r="F36" s="240"/>
      <c r="G36" s="240"/>
      <c r="H36" s="240"/>
      <c r="I36" s="240"/>
      <c r="J36" s="240"/>
      <c r="K36" s="240"/>
      <c r="L36" s="240"/>
      <c r="M36" s="240"/>
      <c r="N36" s="241"/>
      <c r="O36" s="6"/>
    </row>
    <row r="37" spans="1:15" ht="15.75" thickBot="1">
      <c r="A37" s="6"/>
      <c r="B37" s="242"/>
      <c r="C37" s="243"/>
      <c r="D37" s="243"/>
      <c r="E37" s="243"/>
      <c r="F37" s="243"/>
      <c r="G37" s="243"/>
      <c r="H37" s="243"/>
      <c r="I37" s="243"/>
      <c r="J37" s="243"/>
      <c r="K37" s="243"/>
      <c r="L37" s="243"/>
      <c r="M37" s="243"/>
      <c r="N37" s="244"/>
      <c r="O37" s="6"/>
    </row>
    <row r="38" spans="1:15" ht="6.75" customHeight="1">
      <c r="A38" s="6"/>
      <c r="B38" s="6"/>
      <c r="C38" s="6"/>
      <c r="D38" s="6"/>
      <c r="E38" s="6"/>
      <c r="F38" s="6"/>
      <c r="G38" s="6"/>
      <c r="H38" s="6"/>
      <c r="I38" s="6"/>
      <c r="J38" s="6"/>
      <c r="K38" s="6"/>
      <c r="L38" s="6"/>
      <c r="M38" s="6"/>
      <c r="N38" s="6"/>
      <c r="O38" s="6"/>
    </row>
    <row r="39" spans="1:15">
      <c r="A39" s="6"/>
      <c r="B39" s="235" t="s">
        <v>24</v>
      </c>
      <c r="C39" s="235"/>
      <c r="D39" s="235"/>
      <c r="E39" s="235"/>
      <c r="F39" s="235"/>
      <c r="G39" s="235"/>
      <c r="H39" s="235"/>
      <c r="I39" s="235"/>
      <c r="J39" s="235"/>
      <c r="K39" s="235"/>
      <c r="L39" s="235"/>
      <c r="M39" s="235"/>
      <c r="N39" s="235"/>
      <c r="O39" s="6"/>
    </row>
    <row r="40" spans="1:15" hidden="1"/>
    <row r="41" spans="1:15" hidden="1"/>
    <row r="42" spans="1:15" hidden="1"/>
    <row r="43" spans="1:15" hidden="1">
      <c r="D43" s="4" t="s">
        <v>335</v>
      </c>
    </row>
    <row r="44" spans="1:15" hidden="1">
      <c r="C44" s="4" t="s">
        <v>210</v>
      </c>
      <c r="D44" s="4" t="s">
        <v>210</v>
      </c>
    </row>
    <row r="45" spans="1:15" hidden="1">
      <c r="C45" s="4" t="s">
        <v>254</v>
      </c>
      <c r="D45" s="4" t="s">
        <v>254</v>
      </c>
    </row>
    <row r="46" spans="1:15" hidden="1">
      <c r="C46" s="4" t="s">
        <v>270</v>
      </c>
      <c r="D46" s="4" t="s">
        <v>270</v>
      </c>
    </row>
    <row r="47" spans="1:15" hidden="1">
      <c r="C47" s="4" t="s">
        <v>294</v>
      </c>
      <c r="D47" s="4" t="s">
        <v>294</v>
      </c>
    </row>
    <row r="48" spans="1:1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spans="3:7" hidden="1"/>
    <row r="114" spans="3:7" hidden="1">
      <c r="C114" s="5"/>
      <c r="D114" s="11"/>
      <c r="E114" s="11"/>
      <c r="F114" s="5"/>
    </row>
    <row r="115" spans="3:7" hidden="1">
      <c r="C115" s="5"/>
      <c r="D115" s="11"/>
      <c r="E115" s="11"/>
      <c r="F115" s="5"/>
    </row>
    <row r="116" spans="3:7" hidden="1">
      <c r="C116" s="5"/>
      <c r="D116" s="11"/>
      <c r="E116" s="11"/>
      <c r="F116" s="5"/>
    </row>
    <row r="117" spans="3:7" hidden="1">
      <c r="C117" s="5"/>
      <c r="D117" s="5"/>
      <c r="E117" s="5"/>
      <c r="F117" s="5"/>
    </row>
    <row r="118" spans="3:7" hidden="1">
      <c r="C118" s="5">
        <v>1</v>
      </c>
      <c r="D118" s="5" t="s">
        <v>30</v>
      </c>
      <c r="E118" s="5">
        <v>2010</v>
      </c>
      <c r="F118" s="5"/>
    </row>
    <row r="119" spans="3:7" hidden="1">
      <c r="C119" s="5">
        <v>2</v>
      </c>
      <c r="D119" s="5" t="s">
        <v>32</v>
      </c>
      <c r="E119" s="5">
        <v>2011</v>
      </c>
      <c r="F119" s="5"/>
    </row>
    <row r="120" spans="3:7" hidden="1">
      <c r="C120" s="5">
        <v>3</v>
      </c>
      <c r="D120" s="5" t="s">
        <v>34</v>
      </c>
      <c r="E120" s="5">
        <v>2012</v>
      </c>
      <c r="F120" s="5"/>
    </row>
    <row r="121" spans="3:7" hidden="1">
      <c r="C121" s="5">
        <v>4</v>
      </c>
      <c r="D121" s="5" t="s">
        <v>36</v>
      </c>
      <c r="E121" s="5">
        <v>2013</v>
      </c>
      <c r="F121" s="5"/>
    </row>
    <row r="122" spans="3:7" hidden="1">
      <c r="C122" s="5">
        <v>5</v>
      </c>
      <c r="D122" s="5" t="s">
        <v>38</v>
      </c>
      <c r="E122" s="5">
        <v>2014</v>
      </c>
      <c r="F122" s="5"/>
    </row>
    <row r="123" spans="3:7" hidden="1">
      <c r="C123" s="5">
        <v>6</v>
      </c>
      <c r="D123" s="5" t="s">
        <v>40</v>
      </c>
      <c r="E123" s="5">
        <v>2015</v>
      </c>
      <c r="F123" s="5"/>
    </row>
    <row r="124" spans="3:7" hidden="1">
      <c r="C124" s="5">
        <v>7</v>
      </c>
      <c r="D124" s="5" t="s">
        <v>42</v>
      </c>
      <c r="E124" s="5">
        <v>2016</v>
      </c>
      <c r="F124" s="5"/>
      <c r="G124" s="5"/>
    </row>
    <row r="125" spans="3:7" hidden="1">
      <c r="C125" s="5">
        <v>8</v>
      </c>
      <c r="D125" s="5" t="s">
        <v>43</v>
      </c>
      <c r="E125" s="5">
        <v>2017</v>
      </c>
      <c r="F125" s="5"/>
      <c r="G125" s="5"/>
    </row>
    <row r="126" spans="3:7" hidden="1">
      <c r="C126" s="5">
        <v>9</v>
      </c>
      <c r="D126" s="5" t="s">
        <v>44</v>
      </c>
      <c r="E126" s="5">
        <v>2018</v>
      </c>
      <c r="F126" s="5"/>
      <c r="G126" s="5"/>
    </row>
    <row r="127" spans="3:7" hidden="1">
      <c r="C127" s="5">
        <v>10</v>
      </c>
      <c r="D127" s="5" t="s">
        <v>45</v>
      </c>
      <c r="E127" s="5">
        <v>2019</v>
      </c>
      <c r="F127" s="5"/>
      <c r="G127" s="5"/>
    </row>
    <row r="128" spans="3:7" hidden="1">
      <c r="C128" s="5">
        <v>11</v>
      </c>
      <c r="D128" s="5" t="s">
        <v>46</v>
      </c>
      <c r="E128" s="5">
        <v>2020</v>
      </c>
      <c r="F128" s="5"/>
      <c r="G128" s="5"/>
    </row>
    <row r="129" spans="3:7" hidden="1">
      <c r="C129" s="5">
        <v>12</v>
      </c>
      <c r="D129" s="5" t="s">
        <v>47</v>
      </c>
      <c r="E129" s="5"/>
      <c r="F129" s="5"/>
      <c r="G129" s="5"/>
    </row>
    <row r="130" spans="3:7" hidden="1">
      <c r="C130" s="5">
        <v>13</v>
      </c>
      <c r="D130" s="5"/>
      <c r="E130" s="5"/>
      <c r="F130" s="5"/>
      <c r="G130" s="5"/>
    </row>
    <row r="131" spans="3:7" hidden="1">
      <c r="C131" s="5">
        <v>14</v>
      </c>
      <c r="D131" s="5"/>
      <c r="E131" s="5"/>
      <c r="F131" s="5"/>
      <c r="G131" s="5"/>
    </row>
    <row r="132" spans="3:7" hidden="1">
      <c r="C132" s="5">
        <v>15</v>
      </c>
      <c r="D132" s="5"/>
      <c r="E132" s="5"/>
      <c r="F132" s="5"/>
      <c r="G132" s="5"/>
    </row>
    <row r="133" spans="3:7" hidden="1">
      <c r="C133" s="5">
        <v>16</v>
      </c>
      <c r="D133" s="5"/>
      <c r="E133" s="5"/>
      <c r="F133" s="5"/>
      <c r="G133" s="5"/>
    </row>
    <row r="134" spans="3:7" hidden="1">
      <c r="C134" s="5">
        <v>17</v>
      </c>
      <c r="D134" s="5"/>
      <c r="E134" s="5"/>
      <c r="F134" s="5"/>
      <c r="G134" s="5"/>
    </row>
    <row r="135" spans="3:7" hidden="1">
      <c r="C135" s="5">
        <v>18</v>
      </c>
      <c r="D135" s="5"/>
      <c r="E135" s="5"/>
      <c r="F135" s="5"/>
      <c r="G135" s="5"/>
    </row>
    <row r="136" spans="3:7" hidden="1">
      <c r="C136" s="5">
        <v>19</v>
      </c>
      <c r="D136" s="5"/>
      <c r="E136" s="5"/>
      <c r="F136" s="5"/>
      <c r="G136" s="5"/>
    </row>
    <row r="137" spans="3:7" hidden="1">
      <c r="C137" s="5">
        <v>20</v>
      </c>
      <c r="D137" s="5"/>
      <c r="E137" s="5"/>
      <c r="F137" s="5"/>
      <c r="G137" s="5"/>
    </row>
    <row r="138" spans="3:7" hidden="1">
      <c r="C138" s="5">
        <v>21</v>
      </c>
      <c r="D138" s="5"/>
      <c r="E138" s="5"/>
      <c r="F138" s="5"/>
      <c r="G138" s="5"/>
    </row>
    <row r="139" spans="3:7" hidden="1">
      <c r="C139" s="5">
        <v>22</v>
      </c>
      <c r="D139" s="5"/>
      <c r="E139" s="5"/>
      <c r="F139" s="5"/>
      <c r="G139" s="5"/>
    </row>
    <row r="140" spans="3:7" hidden="1">
      <c r="C140" s="5">
        <v>23</v>
      </c>
      <c r="D140" s="5"/>
      <c r="E140" s="5"/>
      <c r="F140" s="5"/>
      <c r="G140" s="5"/>
    </row>
    <row r="141" spans="3:7" hidden="1">
      <c r="C141" s="5">
        <v>24</v>
      </c>
      <c r="D141" s="5"/>
      <c r="E141" s="5"/>
      <c r="F141" s="5"/>
      <c r="G141" s="5"/>
    </row>
    <row r="142" spans="3:7" hidden="1">
      <c r="C142" s="5">
        <v>25</v>
      </c>
      <c r="D142" s="5"/>
      <c r="E142" s="5"/>
      <c r="F142" s="5"/>
      <c r="G142" s="5"/>
    </row>
    <row r="143" spans="3:7" hidden="1">
      <c r="C143" s="5">
        <v>26</v>
      </c>
      <c r="D143" s="5"/>
      <c r="E143" s="5"/>
      <c r="F143" s="5"/>
      <c r="G143" s="5"/>
    </row>
    <row r="144" spans="3:7" hidden="1">
      <c r="C144" s="5">
        <v>27</v>
      </c>
      <c r="D144" s="5"/>
      <c r="E144" s="5"/>
      <c r="F144" s="5"/>
      <c r="G144" s="5"/>
    </row>
    <row r="145" spans="3:7" hidden="1">
      <c r="C145" s="5">
        <v>28</v>
      </c>
      <c r="D145" s="5"/>
      <c r="E145" s="5"/>
      <c r="F145" s="5"/>
      <c r="G145" s="5"/>
    </row>
    <row r="146" spans="3:7" hidden="1">
      <c r="C146" s="5">
        <v>29</v>
      </c>
      <c r="D146" s="5"/>
      <c r="E146" s="5"/>
      <c r="F146" s="5"/>
      <c r="G146" s="5"/>
    </row>
    <row r="147" spans="3:7" hidden="1">
      <c r="C147" s="5">
        <v>30</v>
      </c>
      <c r="D147" s="5"/>
      <c r="E147" s="5"/>
      <c r="F147" s="5"/>
      <c r="G147" s="5"/>
    </row>
    <row r="148" spans="3:7" hidden="1">
      <c r="C148" s="5">
        <v>31</v>
      </c>
      <c r="D148" s="5"/>
      <c r="E148" s="5"/>
      <c r="F148" s="5"/>
      <c r="G148" s="5"/>
    </row>
    <row r="149" spans="3:7" hidden="1"/>
    <row r="150" spans="3:7" hidden="1"/>
    <row r="151" spans="3:7" hidden="1"/>
    <row r="152" spans="3:7" hidden="1"/>
    <row r="153" spans="3:7" hidden="1"/>
    <row r="154" spans="3:7" hidden="1"/>
  </sheetData>
  <sheetProtection password="E28B" sheet="1" objects="1" scenarios="1" selectLockedCells="1"/>
  <mergeCells count="34">
    <mergeCell ref="B39:N39"/>
    <mergeCell ref="B28:N31"/>
    <mergeCell ref="B33:N33"/>
    <mergeCell ref="B34:N37"/>
    <mergeCell ref="D19:F19"/>
    <mergeCell ref="G19:J19"/>
    <mergeCell ref="K19:N19"/>
    <mergeCell ref="B21:N21"/>
    <mergeCell ref="B22:N25"/>
    <mergeCell ref="B27:N27"/>
    <mergeCell ref="D18:F18"/>
    <mergeCell ref="G18:J18"/>
    <mergeCell ref="K18:N18"/>
    <mergeCell ref="B14:B19"/>
    <mergeCell ref="D14:F14"/>
    <mergeCell ref="G14:J14"/>
    <mergeCell ref="K14:N14"/>
    <mergeCell ref="D15:F15"/>
    <mergeCell ref="G15:J15"/>
    <mergeCell ref="K15:N15"/>
    <mergeCell ref="D16:F16"/>
    <mergeCell ref="G16:J16"/>
    <mergeCell ref="K16:N16"/>
    <mergeCell ref="D17:F17"/>
    <mergeCell ref="G17:J17"/>
    <mergeCell ref="K17:N17"/>
    <mergeCell ref="B11:F12"/>
    <mergeCell ref="J11:N12"/>
    <mergeCell ref="B2:N3"/>
    <mergeCell ref="B4:N6"/>
    <mergeCell ref="B8:C8"/>
    <mergeCell ref="D8:N8"/>
    <mergeCell ref="J9:K10"/>
    <mergeCell ref="B9:F10"/>
  </mergeCells>
  <dataValidations count="5">
    <dataValidation type="list" allowBlank="1" showInputMessage="1" showErrorMessage="1" sqref="G10 G12 L10">
      <formula1>$C$118:$C$148</formula1>
    </dataValidation>
    <dataValidation type="list" allowBlank="1" showInputMessage="1" showErrorMessage="1" sqref="H10 H12 M10">
      <formula1>$D$118:$D$129</formula1>
    </dataValidation>
    <dataValidation type="list" allowBlank="1" showInputMessage="1" showErrorMessage="1" sqref="I10 I12 N10">
      <formula1>$E$118:$E$128</formula1>
    </dataValidation>
    <dataValidation type="list" allowBlank="1" showInputMessage="1" showErrorMessage="1" sqref="D18:F18">
      <formula1>$C$44:$C$47</formula1>
    </dataValidation>
    <dataValidation type="list" allowBlank="1" showInputMessage="1" showErrorMessage="1" sqref="G18:N18">
      <formula1>$D$43:$D$47</formula1>
    </dataValidation>
  </dataValidations>
  <printOptions horizontalCentered="1" verticalCentered="1"/>
  <pageMargins left="0.70866141732283472" right="0.70866141732283472" top="0.74803149606299213" bottom="0.74803149606299213" header="0.31496062992125984" footer="0.31496062992125984"/>
  <pageSetup scale="75"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T142"/>
  <sheetViews>
    <sheetView topLeftCell="F2" zoomScale="86" zoomScaleNormal="86" workbookViewId="0">
      <selection activeCell="O19" sqref="O19:R39"/>
    </sheetView>
  </sheetViews>
  <sheetFormatPr baseColWidth="10" defaultColWidth="0" defaultRowHeight="15" zeroHeight="1"/>
  <cols>
    <col min="1" max="1" width="1" style="3" customWidth="1"/>
    <col min="2" max="2" width="2" style="3" bestFit="1" customWidth="1"/>
    <col min="3" max="18" width="11" style="3" customWidth="1"/>
    <col min="19" max="19" width="15.28515625" style="3" customWidth="1"/>
    <col min="20" max="20" width="1" style="3" customWidth="1"/>
    <col min="21" max="16384" width="11.42578125" style="28" hidden="1"/>
  </cols>
  <sheetData>
    <row r="1" spans="2:19" ht="6.75" customHeight="1" thickBot="1"/>
    <row r="2" spans="2:19" ht="15" customHeight="1">
      <c r="B2" s="204" t="s">
        <v>0</v>
      </c>
      <c r="C2" s="205"/>
      <c r="D2" s="205"/>
      <c r="E2" s="205"/>
      <c r="F2" s="205"/>
      <c r="G2" s="205"/>
      <c r="H2" s="205"/>
      <c r="I2" s="205"/>
      <c r="J2" s="205"/>
      <c r="K2" s="205"/>
      <c r="L2" s="205"/>
      <c r="M2" s="205"/>
      <c r="N2" s="205"/>
      <c r="O2" s="205"/>
      <c r="P2" s="205"/>
      <c r="Q2" s="205"/>
      <c r="R2" s="205"/>
      <c r="S2" s="206"/>
    </row>
    <row r="3" spans="2:19" ht="15" customHeight="1">
      <c r="B3" s="207"/>
      <c r="C3" s="208"/>
      <c r="D3" s="208"/>
      <c r="E3" s="208"/>
      <c r="F3" s="208"/>
      <c r="G3" s="208"/>
      <c r="H3" s="208"/>
      <c r="I3" s="208"/>
      <c r="J3" s="208"/>
      <c r="K3" s="208"/>
      <c r="L3" s="208"/>
      <c r="M3" s="208"/>
      <c r="N3" s="208"/>
      <c r="O3" s="208"/>
      <c r="P3" s="208"/>
      <c r="Q3" s="208"/>
      <c r="R3" s="208"/>
      <c r="S3" s="209"/>
    </row>
    <row r="4" spans="2:19" ht="15" customHeight="1">
      <c r="B4" s="210" t="s">
        <v>48</v>
      </c>
      <c r="C4" s="211"/>
      <c r="D4" s="211"/>
      <c r="E4" s="211"/>
      <c r="F4" s="211"/>
      <c r="G4" s="211"/>
      <c r="H4" s="211"/>
      <c r="I4" s="211"/>
      <c r="J4" s="211"/>
      <c r="K4" s="211"/>
      <c r="L4" s="211"/>
      <c r="M4" s="211"/>
      <c r="N4" s="211"/>
      <c r="O4" s="211"/>
      <c r="P4" s="211"/>
      <c r="Q4" s="211"/>
      <c r="R4" s="211"/>
      <c r="S4" s="212"/>
    </row>
    <row r="5" spans="2:19" ht="15" customHeight="1">
      <c r="B5" s="210"/>
      <c r="C5" s="211"/>
      <c r="D5" s="211"/>
      <c r="E5" s="211"/>
      <c r="F5" s="211"/>
      <c r="G5" s="211"/>
      <c r="H5" s="211"/>
      <c r="I5" s="211"/>
      <c r="J5" s="211"/>
      <c r="K5" s="211"/>
      <c r="L5" s="211"/>
      <c r="M5" s="211"/>
      <c r="N5" s="211"/>
      <c r="O5" s="211"/>
      <c r="P5" s="211"/>
      <c r="Q5" s="211"/>
      <c r="R5" s="211"/>
      <c r="S5" s="212"/>
    </row>
    <row r="6" spans="2:19" ht="15.75" customHeight="1" thickBot="1">
      <c r="B6" s="213"/>
      <c r="C6" s="214"/>
      <c r="D6" s="214"/>
      <c r="E6" s="214"/>
      <c r="F6" s="214"/>
      <c r="G6" s="214"/>
      <c r="H6" s="214"/>
      <c r="I6" s="214"/>
      <c r="J6" s="214"/>
      <c r="K6" s="214"/>
      <c r="L6" s="214"/>
      <c r="M6" s="214"/>
      <c r="N6" s="214"/>
      <c r="O6" s="214"/>
      <c r="P6" s="214"/>
      <c r="Q6" s="214"/>
      <c r="R6" s="214"/>
      <c r="S6" s="215"/>
    </row>
    <row r="7" spans="2:19" ht="6.75" customHeight="1" thickBot="1"/>
    <row r="8" spans="2:19" ht="15.75" customHeight="1" thickBot="1">
      <c r="B8" s="348" t="s">
        <v>10</v>
      </c>
      <c r="C8" s="349"/>
      <c r="D8" s="338" t="s">
        <v>11</v>
      </c>
      <c r="E8" s="354"/>
      <c r="F8" s="323" t="str">
        <f>'INFORMACIÓN GENERAL'!$D$15</f>
        <v>Carmen Isabel Quintero Ortiz</v>
      </c>
      <c r="G8" s="324"/>
      <c r="H8" s="324"/>
      <c r="I8" s="324"/>
      <c r="J8" s="324"/>
      <c r="K8" s="325"/>
      <c r="L8" s="326" t="s">
        <v>12</v>
      </c>
      <c r="M8" s="326"/>
      <c r="N8" s="327"/>
      <c r="O8" s="323">
        <f>'INFORMACIÓN GENERAL'!$D$16</f>
        <v>59832921</v>
      </c>
      <c r="P8" s="324"/>
      <c r="Q8" s="324"/>
      <c r="R8" s="324"/>
      <c r="S8" s="325"/>
    </row>
    <row r="9" spans="2:19" ht="15.75" thickBot="1">
      <c r="B9" s="350"/>
      <c r="C9" s="351"/>
      <c r="D9" s="355" t="s">
        <v>49</v>
      </c>
      <c r="E9" s="340"/>
      <c r="F9" s="323" t="str">
        <f>'INFORMACIÓN GENERAL'!$D$17</f>
        <v>Comisaria de Familia</v>
      </c>
      <c r="G9" s="356"/>
      <c r="H9" s="356"/>
      <c r="I9" s="356"/>
      <c r="J9" s="356"/>
      <c r="K9" s="357"/>
      <c r="L9" s="336" t="s">
        <v>14</v>
      </c>
      <c r="M9" s="336"/>
      <c r="N9" s="337"/>
      <c r="O9" s="323" t="str">
        <f>'INFORMACIÓN GENERAL'!$D$18</f>
        <v>PROFESIONAL</v>
      </c>
      <c r="P9" s="324"/>
      <c r="Q9" s="324"/>
      <c r="R9" s="324"/>
      <c r="S9" s="325"/>
    </row>
    <row r="10" spans="2:19" ht="15.75" thickBot="1">
      <c r="B10" s="352"/>
      <c r="C10" s="353"/>
      <c r="D10" s="338" t="s">
        <v>50</v>
      </c>
      <c r="E10" s="339"/>
      <c r="F10" s="340"/>
      <c r="G10" s="323" t="str">
        <f>'INFORMACIÓN GENERAL'!$D$19</f>
        <v>Secretaria de Gobierno</v>
      </c>
      <c r="H10" s="324"/>
      <c r="I10" s="324"/>
      <c r="J10" s="324"/>
      <c r="K10" s="324"/>
      <c r="L10" s="324"/>
      <c r="M10" s="324"/>
      <c r="N10" s="324"/>
      <c r="O10" s="324"/>
      <c r="P10" s="324"/>
      <c r="Q10" s="324"/>
      <c r="R10" s="324"/>
      <c r="S10" s="325"/>
    </row>
    <row r="11" spans="2:19" ht="6.75" customHeight="1" thickBot="1"/>
    <row r="12" spans="2:19" ht="15.75" thickBot="1">
      <c r="B12" s="320" t="s">
        <v>51</v>
      </c>
      <c r="C12" s="321"/>
      <c r="D12" s="321"/>
      <c r="E12" s="322"/>
      <c r="F12" s="1" t="s">
        <v>4</v>
      </c>
      <c r="G12" s="7">
        <f>'INFORMACIÓN GENERAL'!$G$10</f>
        <v>0</v>
      </c>
      <c r="H12" s="1" t="s">
        <v>5</v>
      </c>
      <c r="I12" s="7">
        <f>'INFORMACIÓN GENERAL'!$H$10</f>
        <v>0</v>
      </c>
      <c r="J12" s="1" t="s">
        <v>6</v>
      </c>
      <c r="K12" s="7">
        <f>'INFORMACIÓN GENERAL'!$I$10</f>
        <v>0</v>
      </c>
      <c r="L12" s="320" t="s">
        <v>7</v>
      </c>
      <c r="M12" s="322"/>
      <c r="N12" s="1" t="s">
        <v>4</v>
      </c>
      <c r="O12" s="7">
        <f>'INFORMACIÓN GENERAL'!$L$10</f>
        <v>0</v>
      </c>
      <c r="P12" s="1" t="s">
        <v>5</v>
      </c>
      <c r="Q12" s="7">
        <f>'INFORMACIÓN GENERAL'!$M$10</f>
        <v>0</v>
      </c>
      <c r="R12" s="1" t="s">
        <v>6</v>
      </c>
      <c r="S12" s="7">
        <f>'INFORMACIÓN GENERAL'!$N$10</f>
        <v>0</v>
      </c>
    </row>
    <row r="13" spans="2:19" ht="6.75" customHeight="1" thickBot="1"/>
    <row r="14" spans="2:19" ht="15.75" thickBot="1">
      <c r="B14" s="216" t="s">
        <v>52</v>
      </c>
      <c r="C14" s="245"/>
      <c r="D14" s="245"/>
      <c r="E14" s="245"/>
      <c r="F14" s="245"/>
      <c r="G14" s="245"/>
      <c r="H14" s="245"/>
      <c r="I14" s="245"/>
      <c r="J14" s="245"/>
      <c r="K14" s="245"/>
      <c r="L14" s="245"/>
      <c r="M14" s="245"/>
      <c r="N14" s="245"/>
      <c r="O14" s="245"/>
      <c r="P14" s="245"/>
      <c r="Q14" s="245"/>
      <c r="R14" s="245"/>
      <c r="S14" s="217"/>
    </row>
    <row r="15" spans="2:19" ht="15.75" customHeight="1" thickBot="1">
      <c r="B15" s="296" t="s">
        <v>157</v>
      </c>
      <c r="C15" s="297"/>
      <c r="D15" s="297"/>
      <c r="E15" s="297"/>
      <c r="F15" s="298"/>
      <c r="G15" s="299" t="s">
        <v>158</v>
      </c>
      <c r="H15" s="300"/>
      <c r="I15" s="300"/>
      <c r="J15" s="301"/>
      <c r="K15" s="299" t="s">
        <v>159</v>
      </c>
      <c r="L15" s="300"/>
      <c r="M15" s="300"/>
      <c r="N15" s="301"/>
      <c r="O15" s="300" t="s">
        <v>54</v>
      </c>
      <c r="P15" s="301"/>
      <c r="Q15" s="54" t="s">
        <v>55</v>
      </c>
      <c r="R15" s="54" t="s">
        <v>56</v>
      </c>
      <c r="S15" s="341" t="s">
        <v>57</v>
      </c>
    </row>
    <row r="16" spans="2:19">
      <c r="B16" s="299"/>
      <c r="C16" s="300"/>
      <c r="D16" s="300"/>
      <c r="E16" s="300"/>
      <c r="F16" s="301"/>
      <c r="G16" s="299"/>
      <c r="H16" s="300"/>
      <c r="I16" s="300"/>
      <c r="J16" s="301"/>
      <c r="K16" s="299"/>
      <c r="L16" s="300"/>
      <c r="M16" s="300"/>
      <c r="N16" s="301"/>
      <c r="O16" s="300"/>
      <c r="P16" s="301"/>
      <c r="Q16" s="287" t="s">
        <v>58</v>
      </c>
      <c r="R16" s="287" t="s">
        <v>58</v>
      </c>
      <c r="S16" s="341"/>
    </row>
    <row r="17" spans="2:19">
      <c r="B17" s="299"/>
      <c r="C17" s="300"/>
      <c r="D17" s="300"/>
      <c r="E17" s="300"/>
      <c r="F17" s="301"/>
      <c r="G17" s="299"/>
      <c r="H17" s="300"/>
      <c r="I17" s="300"/>
      <c r="J17" s="301"/>
      <c r="K17" s="299"/>
      <c r="L17" s="300"/>
      <c r="M17" s="300"/>
      <c r="N17" s="301"/>
      <c r="O17" s="300"/>
      <c r="P17" s="301"/>
      <c r="Q17" s="290"/>
      <c r="R17" s="290"/>
      <c r="S17" s="341"/>
    </row>
    <row r="18" spans="2:19" ht="15.75" thickBot="1">
      <c r="B18" s="302"/>
      <c r="C18" s="303"/>
      <c r="D18" s="303"/>
      <c r="E18" s="303"/>
      <c r="F18" s="304"/>
      <c r="G18" s="302"/>
      <c r="H18" s="303"/>
      <c r="I18" s="303"/>
      <c r="J18" s="304"/>
      <c r="K18" s="302"/>
      <c r="L18" s="303"/>
      <c r="M18" s="303"/>
      <c r="N18" s="304"/>
      <c r="O18" s="300"/>
      <c r="P18" s="301"/>
      <c r="Q18" s="293"/>
      <c r="R18" s="293"/>
      <c r="S18" s="342"/>
    </row>
    <row r="19" spans="2:19">
      <c r="B19" s="343" t="str">
        <f>IF(C19=0," ",1)</f>
        <v xml:space="preserve"> </v>
      </c>
      <c r="C19" s="313"/>
      <c r="D19" s="314"/>
      <c r="E19" s="314"/>
      <c r="F19" s="315"/>
      <c r="G19" s="280"/>
      <c r="H19" s="312"/>
      <c r="I19" s="312"/>
      <c r="J19" s="281"/>
      <c r="K19" s="280"/>
      <c r="L19" s="312"/>
      <c r="M19" s="312"/>
      <c r="N19" s="281"/>
      <c r="O19" s="345"/>
      <c r="P19" s="331"/>
      <c r="Q19" s="309"/>
      <c r="R19" s="309"/>
      <c r="S19" s="328">
        <f>IF('CONSOLIDACIÓN DE RESULTADOS'!$J$10="Evaluación del Período de Prueba",IF(Q19&gt;O19,"Ajuste el Porcentaje de avance por compromiso",Q19),IF((Q19+R19)&gt;O19,"Ajuste el porcentaje de avance por compromiso",(Q19+R19)))</f>
        <v>0</v>
      </c>
    </row>
    <row r="20" spans="2:19">
      <c r="B20" s="343"/>
      <c r="C20" s="313"/>
      <c r="D20" s="314"/>
      <c r="E20" s="314"/>
      <c r="F20" s="315"/>
      <c r="G20" s="313"/>
      <c r="H20" s="314"/>
      <c r="I20" s="314"/>
      <c r="J20" s="315"/>
      <c r="K20" s="313"/>
      <c r="L20" s="314"/>
      <c r="M20" s="314"/>
      <c r="N20" s="315"/>
      <c r="O20" s="346"/>
      <c r="P20" s="333"/>
      <c r="Q20" s="310"/>
      <c r="R20" s="310"/>
      <c r="S20" s="328"/>
    </row>
    <row r="21" spans="2:19">
      <c r="B21" s="343"/>
      <c r="C21" s="313"/>
      <c r="D21" s="314"/>
      <c r="E21" s="314"/>
      <c r="F21" s="315"/>
      <c r="G21" s="313"/>
      <c r="H21" s="314"/>
      <c r="I21" s="314"/>
      <c r="J21" s="315"/>
      <c r="K21" s="313"/>
      <c r="L21" s="314"/>
      <c r="M21" s="314"/>
      <c r="N21" s="315"/>
      <c r="O21" s="346"/>
      <c r="P21" s="333"/>
      <c r="Q21" s="310"/>
      <c r="R21" s="310"/>
      <c r="S21" s="328"/>
    </row>
    <row r="22" spans="2:19">
      <c r="B22" s="343"/>
      <c r="C22" s="313"/>
      <c r="D22" s="314"/>
      <c r="E22" s="314"/>
      <c r="F22" s="315"/>
      <c r="G22" s="313"/>
      <c r="H22" s="314"/>
      <c r="I22" s="314"/>
      <c r="J22" s="315"/>
      <c r="K22" s="313"/>
      <c r="L22" s="314"/>
      <c r="M22" s="314"/>
      <c r="N22" s="315"/>
      <c r="O22" s="346"/>
      <c r="P22" s="333"/>
      <c r="Q22" s="310"/>
      <c r="R22" s="310"/>
      <c r="S22" s="328"/>
    </row>
    <row r="23" spans="2:19">
      <c r="B23" s="343"/>
      <c r="C23" s="313"/>
      <c r="D23" s="314"/>
      <c r="E23" s="314"/>
      <c r="F23" s="315"/>
      <c r="G23" s="313"/>
      <c r="H23" s="314"/>
      <c r="I23" s="314"/>
      <c r="J23" s="315"/>
      <c r="K23" s="313"/>
      <c r="L23" s="314"/>
      <c r="M23" s="314"/>
      <c r="N23" s="315"/>
      <c r="O23" s="346"/>
      <c r="P23" s="333"/>
      <c r="Q23" s="310"/>
      <c r="R23" s="310"/>
      <c r="S23" s="328"/>
    </row>
    <row r="24" spans="2:19">
      <c r="B24" s="343"/>
      <c r="C24" s="313"/>
      <c r="D24" s="314"/>
      <c r="E24" s="314"/>
      <c r="F24" s="315"/>
      <c r="G24" s="313"/>
      <c r="H24" s="314"/>
      <c r="I24" s="314"/>
      <c r="J24" s="315"/>
      <c r="K24" s="313"/>
      <c r="L24" s="314"/>
      <c r="M24" s="314"/>
      <c r="N24" s="315"/>
      <c r="O24" s="346"/>
      <c r="P24" s="333"/>
      <c r="Q24" s="310"/>
      <c r="R24" s="310"/>
      <c r="S24" s="328"/>
    </row>
    <row r="25" spans="2:19" ht="15.75" thickBot="1">
      <c r="B25" s="344"/>
      <c r="C25" s="282"/>
      <c r="D25" s="316"/>
      <c r="E25" s="316"/>
      <c r="F25" s="283"/>
      <c r="G25" s="282"/>
      <c r="H25" s="316"/>
      <c r="I25" s="316"/>
      <c r="J25" s="283"/>
      <c r="K25" s="282"/>
      <c r="L25" s="316"/>
      <c r="M25" s="316"/>
      <c r="N25" s="283"/>
      <c r="O25" s="347"/>
      <c r="P25" s="335"/>
      <c r="Q25" s="311"/>
      <c r="R25" s="311"/>
      <c r="S25" s="329"/>
    </row>
    <row r="26" spans="2:19">
      <c r="B26" s="317" t="str">
        <f>IF(C26=0," ",2)</f>
        <v xml:space="preserve"> </v>
      </c>
      <c r="C26" s="280"/>
      <c r="D26" s="312"/>
      <c r="E26" s="312"/>
      <c r="F26" s="281"/>
      <c r="G26" s="280"/>
      <c r="H26" s="312"/>
      <c r="I26" s="312"/>
      <c r="J26" s="281"/>
      <c r="K26" s="280"/>
      <c r="L26" s="312"/>
      <c r="M26" s="312"/>
      <c r="N26" s="281"/>
      <c r="O26" s="330"/>
      <c r="P26" s="331"/>
      <c r="Q26" s="309"/>
      <c r="R26" s="309"/>
      <c r="S26" s="328">
        <f>IF('CONSOLIDACIÓN DE RESULTADOS'!$J$10="Evaluación del Período de Prueba",IF(Q26&gt;O26,"Ajuste el Porcentaje de avance por compromiso",Q26),IF((Q26+R26)&gt;O26,"Ajuste el porcentaje de avance por compromiso",(Q26+R26)))</f>
        <v>0</v>
      </c>
    </row>
    <row r="27" spans="2:19">
      <c r="B27" s="318"/>
      <c r="C27" s="313"/>
      <c r="D27" s="314"/>
      <c r="E27" s="314"/>
      <c r="F27" s="315"/>
      <c r="G27" s="313"/>
      <c r="H27" s="314"/>
      <c r="I27" s="314"/>
      <c r="J27" s="315"/>
      <c r="K27" s="313"/>
      <c r="L27" s="314"/>
      <c r="M27" s="314"/>
      <c r="N27" s="315"/>
      <c r="O27" s="332"/>
      <c r="P27" s="333"/>
      <c r="Q27" s="310"/>
      <c r="R27" s="310"/>
      <c r="S27" s="328"/>
    </row>
    <row r="28" spans="2:19">
      <c r="B28" s="318"/>
      <c r="C28" s="313"/>
      <c r="D28" s="314"/>
      <c r="E28" s="314"/>
      <c r="F28" s="315"/>
      <c r="G28" s="313"/>
      <c r="H28" s="314"/>
      <c r="I28" s="314"/>
      <c r="J28" s="315"/>
      <c r="K28" s="313"/>
      <c r="L28" s="314"/>
      <c r="M28" s="314"/>
      <c r="N28" s="315"/>
      <c r="O28" s="332"/>
      <c r="P28" s="333"/>
      <c r="Q28" s="310"/>
      <c r="R28" s="310"/>
      <c r="S28" s="328"/>
    </row>
    <row r="29" spans="2:19">
      <c r="B29" s="318"/>
      <c r="C29" s="313"/>
      <c r="D29" s="314"/>
      <c r="E29" s="314"/>
      <c r="F29" s="315"/>
      <c r="G29" s="313"/>
      <c r="H29" s="314"/>
      <c r="I29" s="314"/>
      <c r="J29" s="315"/>
      <c r="K29" s="313"/>
      <c r="L29" s="314"/>
      <c r="M29" s="314"/>
      <c r="N29" s="315"/>
      <c r="O29" s="332"/>
      <c r="P29" s="333"/>
      <c r="Q29" s="310"/>
      <c r="R29" s="310"/>
      <c r="S29" s="328"/>
    </row>
    <row r="30" spans="2:19">
      <c r="B30" s="318"/>
      <c r="C30" s="313"/>
      <c r="D30" s="314"/>
      <c r="E30" s="314"/>
      <c r="F30" s="315"/>
      <c r="G30" s="313"/>
      <c r="H30" s="314"/>
      <c r="I30" s="314"/>
      <c r="J30" s="315"/>
      <c r="K30" s="313"/>
      <c r="L30" s="314"/>
      <c r="M30" s="314"/>
      <c r="N30" s="315"/>
      <c r="O30" s="332"/>
      <c r="P30" s="333"/>
      <c r="Q30" s="310"/>
      <c r="R30" s="310"/>
      <c r="S30" s="328"/>
    </row>
    <row r="31" spans="2:19">
      <c r="B31" s="318"/>
      <c r="C31" s="313"/>
      <c r="D31" s="314"/>
      <c r="E31" s="314"/>
      <c r="F31" s="315"/>
      <c r="G31" s="313"/>
      <c r="H31" s="314"/>
      <c r="I31" s="314"/>
      <c r="J31" s="315"/>
      <c r="K31" s="313"/>
      <c r="L31" s="314"/>
      <c r="M31" s="314"/>
      <c r="N31" s="315"/>
      <c r="O31" s="332"/>
      <c r="P31" s="333"/>
      <c r="Q31" s="310"/>
      <c r="R31" s="310"/>
      <c r="S31" s="328"/>
    </row>
    <row r="32" spans="2:19" ht="15.75" thickBot="1">
      <c r="B32" s="319"/>
      <c r="C32" s="282"/>
      <c r="D32" s="316"/>
      <c r="E32" s="316"/>
      <c r="F32" s="283"/>
      <c r="G32" s="282"/>
      <c r="H32" s="316"/>
      <c r="I32" s="316"/>
      <c r="J32" s="283"/>
      <c r="K32" s="282"/>
      <c r="L32" s="316"/>
      <c r="M32" s="316"/>
      <c r="N32" s="283"/>
      <c r="O32" s="334"/>
      <c r="P32" s="335"/>
      <c r="Q32" s="311"/>
      <c r="R32" s="311"/>
      <c r="S32" s="329"/>
    </row>
    <row r="33" spans="2:19">
      <c r="B33" s="317" t="str">
        <f>IF(C33=0," ",3)</f>
        <v xml:space="preserve"> </v>
      </c>
      <c r="C33" s="280"/>
      <c r="D33" s="312"/>
      <c r="E33" s="312"/>
      <c r="F33" s="281"/>
      <c r="G33" s="280"/>
      <c r="H33" s="312"/>
      <c r="I33" s="312"/>
      <c r="J33" s="281"/>
      <c r="K33" s="280"/>
      <c r="L33" s="312"/>
      <c r="M33" s="312"/>
      <c r="N33" s="281"/>
      <c r="O33" s="330"/>
      <c r="P33" s="331"/>
      <c r="Q33" s="309"/>
      <c r="R33" s="309"/>
      <c r="S33" s="328">
        <f>IF('CONSOLIDACIÓN DE RESULTADOS'!$J$10="Evaluación del Período de Prueba",IF(Q33&gt;O33,"Ajuste el Porcentaje de avance por compromiso",Q33),IF((Q33+R33)&gt;O33,"Ajuste el porcentaje de avance por compromiso",(Q33+R33)))</f>
        <v>0</v>
      </c>
    </row>
    <row r="34" spans="2:19">
      <c r="B34" s="318"/>
      <c r="C34" s="313"/>
      <c r="D34" s="314"/>
      <c r="E34" s="314"/>
      <c r="F34" s="315"/>
      <c r="G34" s="313"/>
      <c r="H34" s="314"/>
      <c r="I34" s="314"/>
      <c r="J34" s="315"/>
      <c r="K34" s="313"/>
      <c r="L34" s="314"/>
      <c r="M34" s="314"/>
      <c r="N34" s="315"/>
      <c r="O34" s="332"/>
      <c r="P34" s="333"/>
      <c r="Q34" s="310"/>
      <c r="R34" s="310"/>
      <c r="S34" s="328"/>
    </row>
    <row r="35" spans="2:19">
      <c r="B35" s="318"/>
      <c r="C35" s="313"/>
      <c r="D35" s="314"/>
      <c r="E35" s="314"/>
      <c r="F35" s="315"/>
      <c r="G35" s="313"/>
      <c r="H35" s="314"/>
      <c r="I35" s="314"/>
      <c r="J35" s="315"/>
      <c r="K35" s="313"/>
      <c r="L35" s="314"/>
      <c r="M35" s="314"/>
      <c r="N35" s="315"/>
      <c r="O35" s="332"/>
      <c r="P35" s="333"/>
      <c r="Q35" s="310"/>
      <c r="R35" s="310"/>
      <c r="S35" s="328"/>
    </row>
    <row r="36" spans="2:19">
      <c r="B36" s="318"/>
      <c r="C36" s="313"/>
      <c r="D36" s="314"/>
      <c r="E36" s="314"/>
      <c r="F36" s="315"/>
      <c r="G36" s="313"/>
      <c r="H36" s="314"/>
      <c r="I36" s="314"/>
      <c r="J36" s="315"/>
      <c r="K36" s="313"/>
      <c r="L36" s="314"/>
      <c r="M36" s="314"/>
      <c r="N36" s="315"/>
      <c r="O36" s="332"/>
      <c r="P36" s="333"/>
      <c r="Q36" s="310"/>
      <c r="R36" s="310"/>
      <c r="S36" s="328"/>
    </row>
    <row r="37" spans="2:19">
      <c r="B37" s="318"/>
      <c r="C37" s="313"/>
      <c r="D37" s="314"/>
      <c r="E37" s="314"/>
      <c r="F37" s="315"/>
      <c r="G37" s="313"/>
      <c r="H37" s="314"/>
      <c r="I37" s="314"/>
      <c r="J37" s="315"/>
      <c r="K37" s="313"/>
      <c r="L37" s="314"/>
      <c r="M37" s="314"/>
      <c r="N37" s="315"/>
      <c r="O37" s="332"/>
      <c r="P37" s="333"/>
      <c r="Q37" s="310"/>
      <c r="R37" s="310"/>
      <c r="S37" s="328"/>
    </row>
    <row r="38" spans="2:19">
      <c r="B38" s="318"/>
      <c r="C38" s="313"/>
      <c r="D38" s="314"/>
      <c r="E38" s="314"/>
      <c r="F38" s="315"/>
      <c r="G38" s="313"/>
      <c r="H38" s="314"/>
      <c r="I38" s="314"/>
      <c r="J38" s="315"/>
      <c r="K38" s="313"/>
      <c r="L38" s="314"/>
      <c r="M38" s="314"/>
      <c r="N38" s="315"/>
      <c r="O38" s="332"/>
      <c r="P38" s="333"/>
      <c r="Q38" s="310"/>
      <c r="R38" s="310"/>
      <c r="S38" s="328"/>
    </row>
    <row r="39" spans="2:19" ht="15.75" thickBot="1">
      <c r="B39" s="319"/>
      <c r="C39" s="282"/>
      <c r="D39" s="316"/>
      <c r="E39" s="316"/>
      <c r="F39" s="283"/>
      <c r="G39" s="282"/>
      <c r="H39" s="316"/>
      <c r="I39" s="316"/>
      <c r="J39" s="283"/>
      <c r="K39" s="282"/>
      <c r="L39" s="316"/>
      <c r="M39" s="316"/>
      <c r="N39" s="283"/>
      <c r="O39" s="334"/>
      <c r="P39" s="335"/>
      <c r="Q39" s="311"/>
      <c r="R39" s="311"/>
      <c r="S39" s="329"/>
    </row>
    <row r="40" spans="2:19">
      <c r="B40" s="317" t="str">
        <f>IF(C40=0," ",4)</f>
        <v xml:space="preserve"> </v>
      </c>
      <c r="C40" s="280"/>
      <c r="D40" s="312"/>
      <c r="E40" s="312"/>
      <c r="F40" s="281"/>
      <c r="G40" s="280"/>
      <c r="H40" s="312"/>
      <c r="I40" s="312"/>
      <c r="J40" s="281"/>
      <c r="K40" s="280"/>
      <c r="L40" s="312"/>
      <c r="M40" s="312"/>
      <c r="N40" s="281"/>
      <c r="O40" s="330"/>
      <c r="P40" s="331"/>
      <c r="Q40" s="309"/>
      <c r="R40" s="309"/>
      <c r="S40" s="328">
        <f>IF('CONSOLIDACIÓN DE RESULTADOS'!$J$10="Evaluación del Período de Prueba",IF(Q40&gt;O40,"Ajuste el Porcentaje de avance por compromiso",Q40),IF((Q40+R40)&gt;O40,"Ajuste el porcentaje de avance por compromiso",(Q40+R40)))</f>
        <v>0</v>
      </c>
    </row>
    <row r="41" spans="2:19">
      <c r="B41" s="318"/>
      <c r="C41" s="313"/>
      <c r="D41" s="314"/>
      <c r="E41" s="314"/>
      <c r="F41" s="315"/>
      <c r="G41" s="313"/>
      <c r="H41" s="314"/>
      <c r="I41" s="314"/>
      <c r="J41" s="315"/>
      <c r="K41" s="313"/>
      <c r="L41" s="314"/>
      <c r="M41" s="314"/>
      <c r="N41" s="315"/>
      <c r="O41" s="332"/>
      <c r="P41" s="333"/>
      <c r="Q41" s="310"/>
      <c r="R41" s="310"/>
      <c r="S41" s="328"/>
    </row>
    <row r="42" spans="2:19">
      <c r="B42" s="318"/>
      <c r="C42" s="313"/>
      <c r="D42" s="314"/>
      <c r="E42" s="314"/>
      <c r="F42" s="315"/>
      <c r="G42" s="313"/>
      <c r="H42" s="314"/>
      <c r="I42" s="314"/>
      <c r="J42" s="315"/>
      <c r="K42" s="313"/>
      <c r="L42" s="314"/>
      <c r="M42" s="314"/>
      <c r="N42" s="315"/>
      <c r="O42" s="332"/>
      <c r="P42" s="333"/>
      <c r="Q42" s="310"/>
      <c r="R42" s="310"/>
      <c r="S42" s="328"/>
    </row>
    <row r="43" spans="2:19">
      <c r="B43" s="318"/>
      <c r="C43" s="313"/>
      <c r="D43" s="314"/>
      <c r="E43" s="314"/>
      <c r="F43" s="315"/>
      <c r="G43" s="313"/>
      <c r="H43" s="314"/>
      <c r="I43" s="314"/>
      <c r="J43" s="315"/>
      <c r="K43" s="313"/>
      <c r="L43" s="314"/>
      <c r="M43" s="314"/>
      <c r="N43" s="315"/>
      <c r="O43" s="332"/>
      <c r="P43" s="333"/>
      <c r="Q43" s="310"/>
      <c r="R43" s="310"/>
      <c r="S43" s="328"/>
    </row>
    <row r="44" spans="2:19">
      <c r="B44" s="318"/>
      <c r="C44" s="313"/>
      <c r="D44" s="314"/>
      <c r="E44" s="314"/>
      <c r="F44" s="315"/>
      <c r="G44" s="313"/>
      <c r="H44" s="314"/>
      <c r="I44" s="314"/>
      <c r="J44" s="315"/>
      <c r="K44" s="313"/>
      <c r="L44" s="314"/>
      <c r="M44" s="314"/>
      <c r="N44" s="315"/>
      <c r="O44" s="332"/>
      <c r="P44" s="333"/>
      <c r="Q44" s="310"/>
      <c r="R44" s="310"/>
      <c r="S44" s="328"/>
    </row>
    <row r="45" spans="2:19">
      <c r="B45" s="318"/>
      <c r="C45" s="313"/>
      <c r="D45" s="314"/>
      <c r="E45" s="314"/>
      <c r="F45" s="315"/>
      <c r="G45" s="313"/>
      <c r="H45" s="314"/>
      <c r="I45" s="314"/>
      <c r="J45" s="315"/>
      <c r="K45" s="313"/>
      <c r="L45" s="314"/>
      <c r="M45" s="314"/>
      <c r="N45" s="315"/>
      <c r="O45" s="332"/>
      <c r="P45" s="333"/>
      <c r="Q45" s="310"/>
      <c r="R45" s="310"/>
      <c r="S45" s="328"/>
    </row>
    <row r="46" spans="2:19" ht="15.75" thickBot="1">
      <c r="B46" s="319"/>
      <c r="C46" s="282"/>
      <c r="D46" s="316"/>
      <c r="E46" s="316"/>
      <c r="F46" s="283"/>
      <c r="G46" s="282"/>
      <c r="H46" s="316"/>
      <c r="I46" s="316"/>
      <c r="J46" s="283"/>
      <c r="K46" s="282"/>
      <c r="L46" s="316"/>
      <c r="M46" s="316"/>
      <c r="N46" s="283"/>
      <c r="O46" s="334"/>
      <c r="P46" s="335"/>
      <c r="Q46" s="311"/>
      <c r="R46" s="311"/>
      <c r="S46" s="329"/>
    </row>
    <row r="47" spans="2:19">
      <c r="B47" s="317" t="str">
        <f>IF(C47=0," ",5)</f>
        <v xml:space="preserve"> </v>
      </c>
      <c r="C47" s="280"/>
      <c r="D47" s="312"/>
      <c r="E47" s="312"/>
      <c r="F47" s="281"/>
      <c r="G47" s="280"/>
      <c r="H47" s="312"/>
      <c r="I47" s="312"/>
      <c r="J47" s="281"/>
      <c r="K47" s="280"/>
      <c r="L47" s="312"/>
      <c r="M47" s="312"/>
      <c r="N47" s="281"/>
      <c r="O47" s="330"/>
      <c r="P47" s="331"/>
      <c r="Q47" s="309"/>
      <c r="R47" s="309"/>
      <c r="S47" s="328">
        <f>IF('CONSOLIDACIÓN DE RESULTADOS'!$J$10="Evaluación del Período de Prueba",IF(Q47&gt;O47,"Ajuste el Porcentaje de avance por compromiso",Q47),IF((Q47+R47)&gt;O47,"Ajuste el porcentaje de avance por compromiso",(Q47+R47)))</f>
        <v>0</v>
      </c>
    </row>
    <row r="48" spans="2:19">
      <c r="B48" s="318"/>
      <c r="C48" s="313"/>
      <c r="D48" s="314"/>
      <c r="E48" s="314"/>
      <c r="F48" s="315"/>
      <c r="G48" s="313"/>
      <c r="H48" s="314"/>
      <c r="I48" s="314"/>
      <c r="J48" s="315"/>
      <c r="K48" s="313"/>
      <c r="L48" s="314"/>
      <c r="M48" s="314"/>
      <c r="N48" s="315"/>
      <c r="O48" s="332"/>
      <c r="P48" s="333"/>
      <c r="Q48" s="310"/>
      <c r="R48" s="310"/>
      <c r="S48" s="328"/>
    </row>
    <row r="49" spans="2:19">
      <c r="B49" s="318"/>
      <c r="C49" s="313"/>
      <c r="D49" s="314"/>
      <c r="E49" s="314"/>
      <c r="F49" s="315"/>
      <c r="G49" s="313"/>
      <c r="H49" s="314"/>
      <c r="I49" s="314"/>
      <c r="J49" s="315"/>
      <c r="K49" s="313"/>
      <c r="L49" s="314"/>
      <c r="M49" s="314"/>
      <c r="N49" s="315"/>
      <c r="O49" s="332"/>
      <c r="P49" s="333"/>
      <c r="Q49" s="310"/>
      <c r="R49" s="310"/>
      <c r="S49" s="328"/>
    </row>
    <row r="50" spans="2:19">
      <c r="B50" s="318"/>
      <c r="C50" s="313"/>
      <c r="D50" s="314"/>
      <c r="E50" s="314"/>
      <c r="F50" s="315"/>
      <c r="G50" s="313"/>
      <c r="H50" s="314"/>
      <c r="I50" s="314"/>
      <c r="J50" s="315"/>
      <c r="K50" s="313"/>
      <c r="L50" s="314"/>
      <c r="M50" s="314"/>
      <c r="N50" s="315"/>
      <c r="O50" s="332"/>
      <c r="P50" s="333"/>
      <c r="Q50" s="310"/>
      <c r="R50" s="310"/>
      <c r="S50" s="328"/>
    </row>
    <row r="51" spans="2:19">
      <c r="B51" s="318"/>
      <c r="C51" s="313"/>
      <c r="D51" s="314"/>
      <c r="E51" s="314"/>
      <c r="F51" s="315"/>
      <c r="G51" s="313"/>
      <c r="H51" s="314"/>
      <c r="I51" s="314"/>
      <c r="J51" s="315"/>
      <c r="K51" s="313"/>
      <c r="L51" s="314"/>
      <c r="M51" s="314"/>
      <c r="N51" s="315"/>
      <c r="O51" s="332"/>
      <c r="P51" s="333"/>
      <c r="Q51" s="310"/>
      <c r="R51" s="310"/>
      <c r="S51" s="328"/>
    </row>
    <row r="52" spans="2:19">
      <c r="B52" s="318"/>
      <c r="C52" s="313"/>
      <c r="D52" s="314"/>
      <c r="E52" s="314"/>
      <c r="F52" s="315"/>
      <c r="G52" s="313"/>
      <c r="H52" s="314"/>
      <c r="I52" s="314"/>
      <c r="J52" s="315"/>
      <c r="K52" s="313"/>
      <c r="L52" s="314"/>
      <c r="M52" s="314"/>
      <c r="N52" s="315"/>
      <c r="O52" s="332"/>
      <c r="P52" s="333"/>
      <c r="Q52" s="310"/>
      <c r="R52" s="310"/>
      <c r="S52" s="328"/>
    </row>
    <row r="53" spans="2:19" ht="15.75" thickBot="1">
      <c r="B53" s="319"/>
      <c r="C53" s="282"/>
      <c r="D53" s="316"/>
      <c r="E53" s="316"/>
      <c r="F53" s="283"/>
      <c r="G53" s="282"/>
      <c r="H53" s="316"/>
      <c r="I53" s="316"/>
      <c r="J53" s="283"/>
      <c r="K53" s="282"/>
      <c r="L53" s="316"/>
      <c r="M53" s="316"/>
      <c r="N53" s="283"/>
      <c r="O53" s="334"/>
      <c r="P53" s="335"/>
      <c r="Q53" s="311"/>
      <c r="R53" s="311"/>
      <c r="S53" s="329"/>
    </row>
    <row r="54" spans="2:19">
      <c r="B54" s="317" t="str">
        <f>IF(C54=0," ",6)</f>
        <v xml:space="preserve"> </v>
      </c>
      <c r="C54" s="280"/>
      <c r="D54" s="312"/>
      <c r="E54" s="312"/>
      <c r="F54" s="281"/>
      <c r="G54" s="280"/>
      <c r="H54" s="312"/>
      <c r="I54" s="312"/>
      <c r="J54" s="281"/>
      <c r="K54" s="280"/>
      <c r="L54" s="312"/>
      <c r="M54" s="312"/>
      <c r="N54" s="281"/>
      <c r="O54" s="330"/>
      <c r="P54" s="331"/>
      <c r="Q54" s="309"/>
      <c r="R54" s="309"/>
      <c r="S54" s="328">
        <f>IF('CONSOLIDACIÓN DE RESULTADOS'!$J$10="Evaluación del Período de Prueba",IF(Q54&gt;O54,"Ajuste el Porcentaje de avance por compromiso",Q54),IF((Q54+R54)&gt;O54,"Ajuste el porcentaje de avance por compromiso",(Q54+R54)))</f>
        <v>0</v>
      </c>
    </row>
    <row r="55" spans="2:19">
      <c r="B55" s="318"/>
      <c r="C55" s="313"/>
      <c r="D55" s="314"/>
      <c r="E55" s="314"/>
      <c r="F55" s="315"/>
      <c r="G55" s="313"/>
      <c r="H55" s="314"/>
      <c r="I55" s="314"/>
      <c r="J55" s="315"/>
      <c r="K55" s="313"/>
      <c r="L55" s="314"/>
      <c r="M55" s="314"/>
      <c r="N55" s="315"/>
      <c r="O55" s="332"/>
      <c r="P55" s="333"/>
      <c r="Q55" s="310"/>
      <c r="R55" s="310"/>
      <c r="S55" s="328"/>
    </row>
    <row r="56" spans="2:19">
      <c r="B56" s="318"/>
      <c r="C56" s="313"/>
      <c r="D56" s="314"/>
      <c r="E56" s="314"/>
      <c r="F56" s="315"/>
      <c r="G56" s="313"/>
      <c r="H56" s="314"/>
      <c r="I56" s="314"/>
      <c r="J56" s="315"/>
      <c r="K56" s="313"/>
      <c r="L56" s="314"/>
      <c r="M56" s="314"/>
      <c r="N56" s="315"/>
      <c r="O56" s="332"/>
      <c r="P56" s="333"/>
      <c r="Q56" s="310"/>
      <c r="R56" s="310"/>
      <c r="S56" s="328"/>
    </row>
    <row r="57" spans="2:19">
      <c r="B57" s="318"/>
      <c r="C57" s="313"/>
      <c r="D57" s="314"/>
      <c r="E57" s="314"/>
      <c r="F57" s="315"/>
      <c r="G57" s="313"/>
      <c r="H57" s="314"/>
      <c r="I57" s="314"/>
      <c r="J57" s="315"/>
      <c r="K57" s="313"/>
      <c r="L57" s="314"/>
      <c r="M57" s="314"/>
      <c r="N57" s="315"/>
      <c r="O57" s="332"/>
      <c r="P57" s="333"/>
      <c r="Q57" s="310"/>
      <c r="R57" s="310"/>
      <c r="S57" s="328"/>
    </row>
    <row r="58" spans="2:19">
      <c r="B58" s="318"/>
      <c r="C58" s="313"/>
      <c r="D58" s="314"/>
      <c r="E58" s="314"/>
      <c r="F58" s="315"/>
      <c r="G58" s="313"/>
      <c r="H58" s="314"/>
      <c r="I58" s="314"/>
      <c r="J58" s="315"/>
      <c r="K58" s="313"/>
      <c r="L58" s="314"/>
      <c r="M58" s="314"/>
      <c r="N58" s="315"/>
      <c r="O58" s="332"/>
      <c r="P58" s="333"/>
      <c r="Q58" s="310"/>
      <c r="R58" s="310"/>
      <c r="S58" s="328"/>
    </row>
    <row r="59" spans="2:19">
      <c r="B59" s="318"/>
      <c r="C59" s="313"/>
      <c r="D59" s="314"/>
      <c r="E59" s="314"/>
      <c r="F59" s="315"/>
      <c r="G59" s="313"/>
      <c r="H59" s="314"/>
      <c r="I59" s="314"/>
      <c r="J59" s="315"/>
      <c r="K59" s="313"/>
      <c r="L59" s="314"/>
      <c r="M59" s="314"/>
      <c r="N59" s="315"/>
      <c r="O59" s="332"/>
      <c r="P59" s="333"/>
      <c r="Q59" s="310"/>
      <c r="R59" s="310"/>
      <c r="S59" s="328"/>
    </row>
    <row r="60" spans="2:19" ht="15.75" thickBot="1">
      <c r="B60" s="318"/>
      <c r="C60" s="313"/>
      <c r="D60" s="314"/>
      <c r="E60" s="314"/>
      <c r="F60" s="283"/>
      <c r="G60" s="282"/>
      <c r="H60" s="316"/>
      <c r="I60" s="316"/>
      <c r="J60" s="283"/>
      <c r="K60" s="282"/>
      <c r="L60" s="316"/>
      <c r="M60" s="316"/>
      <c r="N60" s="283"/>
      <c r="O60" s="334"/>
      <c r="P60" s="335"/>
      <c r="Q60" s="311"/>
      <c r="R60" s="311"/>
      <c r="S60" s="329"/>
    </row>
    <row r="61" spans="2:19" ht="15" customHeight="1">
      <c r="B61" s="296" t="s">
        <v>59</v>
      </c>
      <c r="C61" s="297"/>
      <c r="D61" s="297"/>
      <c r="E61" s="298"/>
      <c r="F61" s="204">
        <f>MAX(B19:B60)</f>
        <v>0</v>
      </c>
      <c r="G61" s="205"/>
      <c r="H61" s="206"/>
      <c r="I61" s="362" t="s">
        <v>57</v>
      </c>
      <c r="J61" s="363"/>
      <c r="K61" s="363"/>
      <c r="L61" s="363"/>
      <c r="M61" s="363"/>
      <c r="N61" s="364"/>
      <c r="O61" s="371" t="str">
        <f>IF(SUM(O19:O60)&lt;&gt;100%,"Ajuste el Porcentaje Esperado para que el total sea 100%",SUM(O19:O60))</f>
        <v>Ajuste el Porcentaje Esperado para que el total sea 100%</v>
      </c>
      <c r="P61" s="372"/>
      <c r="Q61" s="377">
        <f>IF(SUM(Q19:Q60)&gt;100%,"Ajuste el % Alcanzado",SUM(Q19:Q60))</f>
        <v>0</v>
      </c>
      <c r="R61" s="377">
        <f>IF('CONSOLIDACIÓN DE RESULTADOS'!J10="Evaluación del Período de Prueba",0,IF('CONSOLIDACIÓN DE RESULTADOS'!J10&lt;&gt;"Evaluación del Período de Prueba",IF(SUM(R19:R60)&gt;100%,"Ajuste el % Alcanzado",SUM(R19:R60))))</f>
        <v>0</v>
      </c>
      <c r="S61" s="377">
        <f>IF(SUM(Q61+R61)&gt;100%,"Ajuste el % Alcanzado",SUM(Q61+R61))</f>
        <v>0</v>
      </c>
    </row>
    <row r="62" spans="2:19">
      <c r="B62" s="299"/>
      <c r="C62" s="300"/>
      <c r="D62" s="300"/>
      <c r="E62" s="301"/>
      <c r="F62" s="207"/>
      <c r="G62" s="208"/>
      <c r="H62" s="209"/>
      <c r="I62" s="365"/>
      <c r="J62" s="366"/>
      <c r="K62" s="366"/>
      <c r="L62" s="366"/>
      <c r="M62" s="366"/>
      <c r="N62" s="367"/>
      <c r="O62" s="373"/>
      <c r="P62" s="374"/>
      <c r="Q62" s="378"/>
      <c r="R62" s="378"/>
      <c r="S62" s="378"/>
    </row>
    <row r="63" spans="2:19" ht="15.75" thickBot="1">
      <c r="B63" s="302"/>
      <c r="C63" s="303"/>
      <c r="D63" s="303"/>
      <c r="E63" s="304"/>
      <c r="F63" s="359"/>
      <c r="G63" s="360"/>
      <c r="H63" s="361"/>
      <c r="I63" s="368"/>
      <c r="J63" s="369"/>
      <c r="K63" s="369"/>
      <c r="L63" s="369"/>
      <c r="M63" s="369"/>
      <c r="N63" s="370"/>
      <c r="O63" s="375"/>
      <c r="P63" s="376"/>
      <c r="Q63" s="379"/>
      <c r="R63" s="379"/>
      <c r="S63" s="379"/>
    </row>
    <row r="64" spans="2:19" ht="6.75" customHeight="1" thickBot="1"/>
    <row r="65" spans="1:20" ht="15" customHeight="1">
      <c r="B65" s="287" t="s">
        <v>60</v>
      </c>
      <c r="C65" s="288"/>
      <c r="D65" s="288"/>
      <c r="E65" s="289"/>
      <c r="F65" s="287" t="s">
        <v>299</v>
      </c>
      <c r="G65" s="288"/>
      <c r="H65" s="289"/>
      <c r="I65" s="287" t="s">
        <v>300</v>
      </c>
      <c r="J65" s="288"/>
      <c r="K65" s="289"/>
      <c r="L65" s="296" t="s">
        <v>61</v>
      </c>
      <c r="M65" s="297"/>
      <c r="N65" s="298"/>
      <c r="O65" s="382" t="s">
        <v>62</v>
      </c>
      <c r="P65" s="383"/>
      <c r="Q65" s="246" t="s">
        <v>63</v>
      </c>
      <c r="R65" s="247"/>
      <c r="S65" s="252" t="s">
        <v>71</v>
      </c>
    </row>
    <row r="66" spans="1:20" ht="15" customHeight="1">
      <c r="B66" s="290"/>
      <c r="C66" s="291"/>
      <c r="D66" s="291"/>
      <c r="E66" s="292"/>
      <c r="F66" s="290"/>
      <c r="G66" s="291"/>
      <c r="H66" s="292"/>
      <c r="I66" s="290"/>
      <c r="J66" s="291"/>
      <c r="K66" s="292"/>
      <c r="L66" s="299"/>
      <c r="M66" s="300"/>
      <c r="N66" s="301"/>
      <c r="O66" s="384"/>
      <c r="P66" s="385"/>
      <c r="Q66" s="248"/>
      <c r="R66" s="249"/>
      <c r="S66" s="253"/>
    </row>
    <row r="67" spans="1:20" ht="15.75" thickBot="1">
      <c r="B67" s="293"/>
      <c r="C67" s="294"/>
      <c r="D67" s="294"/>
      <c r="E67" s="295"/>
      <c r="F67" s="293"/>
      <c r="G67" s="294"/>
      <c r="H67" s="295"/>
      <c r="I67" s="293"/>
      <c r="J67" s="294"/>
      <c r="K67" s="295"/>
      <c r="L67" s="299"/>
      <c r="M67" s="300"/>
      <c r="N67" s="301"/>
      <c r="O67" s="386"/>
      <c r="P67" s="387"/>
      <c r="Q67" s="250"/>
      <c r="R67" s="251"/>
      <c r="S67" s="254"/>
    </row>
    <row r="68" spans="1:20">
      <c r="B68" s="255"/>
      <c r="C68" s="256"/>
      <c r="D68" s="256"/>
      <c r="E68" s="257"/>
      <c r="F68" s="255"/>
      <c r="G68" s="256"/>
      <c r="H68" s="257"/>
      <c r="I68" s="255"/>
      <c r="J68" s="256"/>
      <c r="K68" s="257"/>
      <c r="L68" s="299"/>
      <c r="M68" s="300"/>
      <c r="N68" s="301"/>
      <c r="O68" s="280"/>
      <c r="P68" s="281"/>
      <c r="Q68" s="255"/>
      <c r="R68" s="257"/>
      <c r="S68" s="380"/>
    </row>
    <row r="69" spans="1:20" ht="15.75" thickBot="1">
      <c r="B69" s="258"/>
      <c r="C69" s="259"/>
      <c r="D69" s="259"/>
      <c r="E69" s="260"/>
      <c r="F69" s="258"/>
      <c r="G69" s="259"/>
      <c r="H69" s="260"/>
      <c r="I69" s="258"/>
      <c r="J69" s="259"/>
      <c r="K69" s="260"/>
      <c r="L69" s="302"/>
      <c r="M69" s="303"/>
      <c r="N69" s="304"/>
      <c r="O69" s="282"/>
      <c r="P69" s="283"/>
      <c r="Q69" s="258"/>
      <c r="R69" s="260"/>
      <c r="S69" s="381"/>
    </row>
    <row r="70" spans="1:20" ht="6.75" customHeight="1" thickBot="1"/>
    <row r="71" spans="1:20" ht="15" customHeight="1">
      <c r="B71" s="296" t="s">
        <v>151</v>
      </c>
      <c r="C71" s="297"/>
      <c r="D71" s="297"/>
      <c r="E71" s="297"/>
      <c r="F71" s="297"/>
      <c r="G71" s="297"/>
      <c r="H71" s="192" t="s">
        <v>148</v>
      </c>
      <c r="I71" s="193"/>
      <c r="J71" s="193"/>
      <c r="K71" s="193"/>
      <c r="L71" s="193"/>
      <c r="M71" s="194"/>
      <c r="N71" s="192" t="s">
        <v>65</v>
      </c>
      <c r="O71" s="193"/>
      <c r="P71" s="193"/>
      <c r="Q71" s="193"/>
      <c r="R71" s="193"/>
      <c r="S71" s="194"/>
    </row>
    <row r="72" spans="1:20" ht="15.75" customHeight="1">
      <c r="B72" s="299"/>
      <c r="C72" s="300"/>
      <c r="D72" s="300"/>
      <c r="E72" s="300"/>
      <c r="F72" s="300"/>
      <c r="G72" s="300"/>
      <c r="H72" s="284"/>
      <c r="I72" s="285"/>
      <c r="J72" s="285"/>
      <c r="K72" s="285"/>
      <c r="L72" s="285"/>
      <c r="M72" s="286"/>
      <c r="N72" s="284"/>
      <c r="O72" s="285"/>
      <c r="P72" s="285"/>
      <c r="Q72" s="285"/>
      <c r="R72" s="285"/>
      <c r="S72" s="286"/>
    </row>
    <row r="73" spans="1:20" ht="15.75" customHeight="1" thickBot="1">
      <c r="B73" s="302"/>
      <c r="C73" s="303"/>
      <c r="D73" s="303"/>
      <c r="E73" s="303"/>
      <c r="F73" s="303"/>
      <c r="G73" s="303"/>
      <c r="H73" s="195"/>
      <c r="I73" s="196"/>
      <c r="J73" s="196"/>
      <c r="K73" s="196"/>
      <c r="L73" s="196"/>
      <c r="M73" s="197"/>
      <c r="N73" s="195"/>
      <c r="O73" s="196"/>
      <c r="P73" s="196"/>
      <c r="Q73" s="196"/>
      <c r="R73" s="196"/>
      <c r="S73" s="197"/>
    </row>
    <row r="74" spans="1:20" ht="15.75" customHeight="1">
      <c r="B74" s="261" t="s">
        <v>66</v>
      </c>
      <c r="C74" s="262"/>
      <c r="D74" s="262"/>
      <c r="E74" s="263"/>
      <c r="F74" s="305"/>
      <c r="G74" s="306"/>
      <c r="H74" s="271"/>
      <c r="I74" s="272"/>
      <c r="J74" s="272"/>
      <c r="K74" s="272"/>
      <c r="L74" s="272"/>
      <c r="M74" s="273"/>
      <c r="N74" s="271"/>
      <c r="O74" s="272"/>
      <c r="P74" s="272"/>
      <c r="Q74" s="272"/>
      <c r="R74" s="272"/>
      <c r="S74" s="273"/>
    </row>
    <row r="75" spans="1:20" ht="15.75" customHeight="1" thickBot="1">
      <c r="B75" s="264"/>
      <c r="C75" s="265"/>
      <c r="D75" s="265"/>
      <c r="E75" s="266"/>
      <c r="F75" s="307"/>
      <c r="G75" s="308"/>
      <c r="H75" s="274"/>
      <c r="I75" s="275"/>
      <c r="J75" s="275"/>
      <c r="K75" s="275"/>
      <c r="L75" s="275"/>
      <c r="M75" s="276"/>
      <c r="N75" s="274"/>
      <c r="O75" s="275"/>
      <c r="P75" s="275"/>
      <c r="Q75" s="275"/>
      <c r="R75" s="275"/>
      <c r="S75" s="276"/>
    </row>
    <row r="76" spans="1:20" ht="15.75" customHeight="1">
      <c r="B76" s="261" t="s">
        <v>152</v>
      </c>
      <c r="C76" s="262"/>
      <c r="D76" s="262"/>
      <c r="E76" s="263"/>
      <c r="F76" s="267"/>
      <c r="G76" s="268"/>
      <c r="H76" s="274"/>
      <c r="I76" s="275"/>
      <c r="J76" s="275"/>
      <c r="K76" s="275"/>
      <c r="L76" s="275"/>
      <c r="M76" s="276"/>
      <c r="N76" s="274"/>
      <c r="O76" s="275"/>
      <c r="P76" s="275"/>
      <c r="Q76" s="275"/>
      <c r="R76" s="275"/>
      <c r="S76" s="276"/>
    </row>
    <row r="77" spans="1:20" ht="15.75" thickBot="1">
      <c r="B77" s="264"/>
      <c r="C77" s="265"/>
      <c r="D77" s="265"/>
      <c r="E77" s="266"/>
      <c r="F77" s="269"/>
      <c r="G77" s="270"/>
      <c r="H77" s="277"/>
      <c r="I77" s="278"/>
      <c r="J77" s="278"/>
      <c r="K77" s="278"/>
      <c r="L77" s="278"/>
      <c r="M77" s="279"/>
      <c r="N77" s="277"/>
      <c r="O77" s="278"/>
      <c r="P77" s="278"/>
      <c r="Q77" s="278"/>
      <c r="R77" s="278"/>
      <c r="S77" s="279"/>
    </row>
    <row r="78" spans="1:20" ht="6.75" customHeight="1"/>
    <row r="79" spans="1:20">
      <c r="A79" s="13"/>
      <c r="B79" s="13"/>
      <c r="C79" s="358" t="s">
        <v>68</v>
      </c>
      <c r="D79" s="358"/>
      <c r="E79" s="358"/>
      <c r="F79" s="358"/>
      <c r="G79" s="358"/>
      <c r="H79" s="358"/>
      <c r="I79" s="358"/>
      <c r="J79" s="358"/>
      <c r="K79" s="358"/>
      <c r="L79" s="358"/>
      <c r="M79" s="358"/>
      <c r="N79" s="358"/>
      <c r="O79" s="358"/>
      <c r="P79" s="358"/>
      <c r="Q79" s="358"/>
      <c r="R79" s="358"/>
      <c r="S79" s="358"/>
      <c r="T79" s="13"/>
    </row>
    <row r="80" spans="1:2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sheetData>
  <sheetProtection password="E28B" sheet="1" objects="1" scenarios="1" selectLockedCells="1"/>
  <mergeCells count="101">
    <mergeCell ref="C79:S79"/>
    <mergeCell ref="B71:G73"/>
    <mergeCell ref="B54:B60"/>
    <mergeCell ref="O54:P60"/>
    <mergeCell ref="Q54:Q60"/>
    <mergeCell ref="S54:S60"/>
    <mergeCell ref="F61:H63"/>
    <mergeCell ref="I61:N63"/>
    <mergeCell ref="O61:P63"/>
    <mergeCell ref="Q61:Q63"/>
    <mergeCell ref="R61:R63"/>
    <mergeCell ref="S61:S63"/>
    <mergeCell ref="R54:R60"/>
    <mergeCell ref="B61:E63"/>
    <mergeCell ref="H71:M73"/>
    <mergeCell ref="C54:F60"/>
    <mergeCell ref="G54:J60"/>
    <mergeCell ref="K54:N60"/>
    <mergeCell ref="S68:S69"/>
    <mergeCell ref="O65:P67"/>
    <mergeCell ref="S47:S53"/>
    <mergeCell ref="B33:B39"/>
    <mergeCell ref="G33:J39"/>
    <mergeCell ref="K33:N39"/>
    <mergeCell ref="S33:S39"/>
    <mergeCell ref="C33:F39"/>
    <mergeCell ref="L9:N9"/>
    <mergeCell ref="K15:N18"/>
    <mergeCell ref="B14:S14"/>
    <mergeCell ref="G10:S10"/>
    <mergeCell ref="O9:S9"/>
    <mergeCell ref="D10:F10"/>
    <mergeCell ref="S15:S18"/>
    <mergeCell ref="L12:M12"/>
    <mergeCell ref="O15:P18"/>
    <mergeCell ref="S19:S25"/>
    <mergeCell ref="B19:B25"/>
    <mergeCell ref="O19:P25"/>
    <mergeCell ref="B8:C10"/>
    <mergeCell ref="D8:E8"/>
    <mergeCell ref="Q16:Q18"/>
    <mergeCell ref="R16:R18"/>
    <mergeCell ref="G15:J18"/>
    <mergeCell ref="D9:E9"/>
    <mergeCell ref="B12:E12"/>
    <mergeCell ref="G19:J25"/>
    <mergeCell ref="B26:B32"/>
    <mergeCell ref="F8:K8"/>
    <mergeCell ref="L8:N8"/>
    <mergeCell ref="O8:S8"/>
    <mergeCell ref="B4:S6"/>
    <mergeCell ref="B2:S3"/>
    <mergeCell ref="S40:S46"/>
    <mergeCell ref="R40:R46"/>
    <mergeCell ref="Q40:Q46"/>
    <mergeCell ref="O40:P46"/>
    <mergeCell ref="B15:F18"/>
    <mergeCell ref="F9:K9"/>
    <mergeCell ref="Q26:Q32"/>
    <mergeCell ref="R26:R32"/>
    <mergeCell ref="S26:S32"/>
    <mergeCell ref="R33:R39"/>
    <mergeCell ref="O33:P39"/>
    <mergeCell ref="Q33:Q39"/>
    <mergeCell ref="O26:P32"/>
    <mergeCell ref="Q19:Q25"/>
    <mergeCell ref="R19:R25"/>
    <mergeCell ref="K19:N25"/>
    <mergeCell ref="K47:N53"/>
    <mergeCell ref="B40:B46"/>
    <mergeCell ref="C40:F46"/>
    <mergeCell ref="G40:J46"/>
    <mergeCell ref="K40:N46"/>
    <mergeCell ref="C47:F53"/>
    <mergeCell ref="G47:J53"/>
    <mergeCell ref="C19:F25"/>
    <mergeCell ref="C26:F32"/>
    <mergeCell ref="G26:J32"/>
    <mergeCell ref="K26:N32"/>
    <mergeCell ref="B47:B53"/>
    <mergeCell ref="O47:P53"/>
    <mergeCell ref="Q47:Q53"/>
    <mergeCell ref="R47:R53"/>
    <mergeCell ref="Q65:R67"/>
    <mergeCell ref="S65:S67"/>
    <mergeCell ref="F68:H69"/>
    <mergeCell ref="B74:E75"/>
    <mergeCell ref="F76:G77"/>
    <mergeCell ref="N74:S77"/>
    <mergeCell ref="I68:K69"/>
    <mergeCell ref="O68:P69"/>
    <mergeCell ref="Q68:R69"/>
    <mergeCell ref="N71:S73"/>
    <mergeCell ref="F65:H67"/>
    <mergeCell ref="I65:K67"/>
    <mergeCell ref="B76:E77"/>
    <mergeCell ref="H74:M77"/>
    <mergeCell ref="B68:E69"/>
    <mergeCell ref="B65:E67"/>
    <mergeCell ref="L65:N69"/>
    <mergeCell ref="F74:G75"/>
  </mergeCells>
  <printOptions horizontalCentered="1" verticalCentered="1"/>
  <pageMargins left="0.70866141732283472" right="0.70866141732283472" top="0.74803149606299213" bottom="0.74803149606299213" header="0.31496062992125984" footer="0.31496062992125984"/>
  <pageSetup scale="45" orientation="landscape" horizontalDpi="300" verticalDpi="300" r:id="rId1"/>
  <ignoredErrors>
    <ignoredError sqref="K12 Q12 S12 O12 G12 I12" unlockedFormula="1"/>
  </ignoredErrors>
  <drawing r:id="rId2"/>
</worksheet>
</file>

<file path=xl/worksheets/sheet4.xml><?xml version="1.0" encoding="utf-8"?>
<worksheet xmlns="http://schemas.openxmlformats.org/spreadsheetml/2006/main" xmlns:r="http://schemas.openxmlformats.org/officeDocument/2006/relationships">
  <sheetPr>
    <pageSetUpPr fitToPage="1"/>
  </sheetPr>
  <dimension ref="A1:T173"/>
  <sheetViews>
    <sheetView workbookViewId="0">
      <selection activeCell="B16" sqref="B16:K27"/>
    </sheetView>
  </sheetViews>
  <sheetFormatPr baseColWidth="10" defaultColWidth="0" defaultRowHeight="12.75" zeroHeight="1"/>
  <cols>
    <col min="1" max="1" width="1" style="3" customWidth="1"/>
    <col min="2" max="13" width="9.28515625" style="3" customWidth="1"/>
    <col min="14" max="14" width="9.42578125" style="3" customWidth="1"/>
    <col min="15" max="15" width="9.28515625" style="3" customWidth="1"/>
    <col min="16" max="17" width="11.140625" style="3" customWidth="1"/>
    <col min="18" max="18" width="13.85546875" style="3" customWidth="1"/>
    <col min="19" max="19" width="11.140625" style="3" customWidth="1"/>
    <col min="20" max="20" width="1" style="3" customWidth="1"/>
    <col min="21" max="16384" width="11.42578125" style="3" hidden="1"/>
  </cols>
  <sheetData>
    <row r="1" spans="1:20" ht="6.75" customHeight="1" thickBot="1">
      <c r="A1" s="25"/>
      <c r="T1" s="25"/>
    </row>
    <row r="2" spans="1:20">
      <c r="B2" s="204" t="s">
        <v>0</v>
      </c>
      <c r="C2" s="205"/>
      <c r="D2" s="205"/>
      <c r="E2" s="205"/>
      <c r="F2" s="205"/>
      <c r="G2" s="205"/>
      <c r="H2" s="205"/>
      <c r="I2" s="205"/>
      <c r="J2" s="205"/>
      <c r="K2" s="205"/>
      <c r="L2" s="205"/>
      <c r="M2" s="205"/>
      <c r="N2" s="205"/>
      <c r="O2" s="205"/>
      <c r="P2" s="205"/>
      <c r="Q2" s="205"/>
      <c r="R2" s="205"/>
      <c r="S2" s="206"/>
    </row>
    <row r="3" spans="1:20">
      <c r="B3" s="207"/>
      <c r="C3" s="208"/>
      <c r="D3" s="208"/>
      <c r="E3" s="208"/>
      <c r="F3" s="208"/>
      <c r="G3" s="208"/>
      <c r="H3" s="208"/>
      <c r="I3" s="208"/>
      <c r="J3" s="208"/>
      <c r="K3" s="208"/>
      <c r="L3" s="208"/>
      <c r="M3" s="208"/>
      <c r="N3" s="208"/>
      <c r="O3" s="208"/>
      <c r="P3" s="208"/>
      <c r="Q3" s="208"/>
      <c r="R3" s="208"/>
      <c r="S3" s="209"/>
    </row>
    <row r="4" spans="1:20">
      <c r="B4" s="424" t="s">
        <v>160</v>
      </c>
      <c r="C4" s="211"/>
      <c r="D4" s="211"/>
      <c r="E4" s="211"/>
      <c r="F4" s="211"/>
      <c r="G4" s="211"/>
      <c r="H4" s="211"/>
      <c r="I4" s="211"/>
      <c r="J4" s="211"/>
      <c r="K4" s="211"/>
      <c r="L4" s="211"/>
      <c r="M4" s="211"/>
      <c r="N4" s="211"/>
      <c r="O4" s="211"/>
      <c r="P4" s="211"/>
      <c r="Q4" s="211"/>
      <c r="R4" s="211"/>
      <c r="S4" s="212"/>
    </row>
    <row r="5" spans="1:20">
      <c r="B5" s="210"/>
      <c r="C5" s="211"/>
      <c r="D5" s="211"/>
      <c r="E5" s="211"/>
      <c r="F5" s="211"/>
      <c r="G5" s="211"/>
      <c r="H5" s="211"/>
      <c r="I5" s="211"/>
      <c r="J5" s="211"/>
      <c r="K5" s="211"/>
      <c r="L5" s="211"/>
      <c r="M5" s="211"/>
      <c r="N5" s="211"/>
      <c r="O5" s="211"/>
      <c r="P5" s="211"/>
      <c r="Q5" s="211"/>
      <c r="R5" s="211"/>
      <c r="S5" s="212"/>
    </row>
    <row r="6" spans="1:20" ht="13.5" thickBot="1">
      <c r="B6" s="213"/>
      <c r="C6" s="214"/>
      <c r="D6" s="214"/>
      <c r="E6" s="214"/>
      <c r="F6" s="214"/>
      <c r="G6" s="214"/>
      <c r="H6" s="214"/>
      <c r="I6" s="214"/>
      <c r="J6" s="214"/>
      <c r="K6" s="214"/>
      <c r="L6" s="214"/>
      <c r="M6" s="214"/>
      <c r="N6" s="214"/>
      <c r="O6" s="214"/>
      <c r="P6" s="214"/>
      <c r="Q6" s="214"/>
      <c r="R6" s="214"/>
      <c r="S6" s="215"/>
    </row>
    <row r="7" spans="1:20" ht="6.75" customHeight="1" thickBot="1">
      <c r="A7" s="25"/>
      <c r="T7" s="25"/>
    </row>
    <row r="8" spans="1:20" ht="13.5" thickBot="1">
      <c r="B8" s="425" t="s">
        <v>10</v>
      </c>
      <c r="C8" s="338" t="s">
        <v>11</v>
      </c>
      <c r="D8" s="354"/>
      <c r="E8" s="323" t="str">
        <f>'INFORMACIÓN GENERAL'!$D$15</f>
        <v>Carmen Isabel Quintero Ortiz</v>
      </c>
      <c r="F8" s="324"/>
      <c r="G8" s="324"/>
      <c r="H8" s="324"/>
      <c r="I8" s="324"/>
      <c r="J8" s="325"/>
      <c r="K8" s="326" t="s">
        <v>12</v>
      </c>
      <c r="L8" s="326"/>
      <c r="M8" s="327"/>
      <c r="N8" s="323">
        <f>'INFORMACIÓN GENERAL'!$D$16</f>
        <v>59832921</v>
      </c>
      <c r="O8" s="324"/>
      <c r="P8" s="324"/>
      <c r="Q8" s="324"/>
      <c r="R8" s="324"/>
      <c r="S8" s="325"/>
    </row>
    <row r="9" spans="1:20" ht="13.5" thickBot="1">
      <c r="B9" s="426"/>
      <c r="C9" s="355" t="s">
        <v>49</v>
      </c>
      <c r="D9" s="340"/>
      <c r="E9" s="323" t="str">
        <f>'INFORMACIÓN GENERAL'!$D$17</f>
        <v>Comisaria de Familia</v>
      </c>
      <c r="F9" s="356"/>
      <c r="G9" s="356"/>
      <c r="H9" s="356"/>
      <c r="I9" s="356"/>
      <c r="J9" s="357"/>
      <c r="K9" s="336" t="s">
        <v>14</v>
      </c>
      <c r="L9" s="336"/>
      <c r="M9" s="337"/>
      <c r="N9" s="323" t="str">
        <f>'INFORMACIÓN GENERAL'!$D$18</f>
        <v>PROFESIONAL</v>
      </c>
      <c r="O9" s="324"/>
      <c r="P9" s="324"/>
      <c r="Q9" s="324"/>
      <c r="R9" s="324"/>
      <c r="S9" s="325"/>
    </row>
    <row r="10" spans="1:20" ht="13.5" thickBot="1">
      <c r="B10" s="427"/>
      <c r="C10" s="338" t="s">
        <v>50</v>
      </c>
      <c r="D10" s="339"/>
      <c r="E10" s="340"/>
      <c r="F10" s="323" t="str">
        <f>'INFORMACIÓN GENERAL'!$D$19</f>
        <v>Secretaria de Gobierno</v>
      </c>
      <c r="G10" s="324"/>
      <c r="H10" s="324"/>
      <c r="I10" s="324"/>
      <c r="J10" s="324"/>
      <c r="K10" s="324"/>
      <c r="L10" s="324"/>
      <c r="M10" s="324"/>
      <c r="N10" s="324"/>
      <c r="O10" s="324"/>
      <c r="P10" s="324"/>
      <c r="Q10" s="324"/>
      <c r="R10" s="324"/>
      <c r="S10" s="325"/>
    </row>
    <row r="11" spans="1:20" ht="6.75" customHeight="1" thickBot="1">
      <c r="A11" s="25"/>
      <c r="T11" s="25"/>
    </row>
    <row r="12" spans="1:20" ht="13.5" thickBot="1">
      <c r="B12" s="216" t="s">
        <v>162</v>
      </c>
      <c r="C12" s="245"/>
      <c r="D12" s="245"/>
      <c r="E12" s="245"/>
      <c r="F12" s="245"/>
      <c r="G12" s="245"/>
      <c r="H12" s="245"/>
      <c r="I12" s="245"/>
      <c r="J12" s="245"/>
      <c r="K12" s="245"/>
      <c r="L12" s="245"/>
      <c r="M12" s="245"/>
      <c r="N12" s="245"/>
      <c r="O12" s="245"/>
      <c r="P12" s="245"/>
      <c r="Q12" s="245"/>
      <c r="R12" s="245"/>
      <c r="S12" s="217"/>
    </row>
    <row r="13" spans="1:20" ht="12.75" customHeight="1" thickBot="1">
      <c r="B13" s="296" t="s">
        <v>189</v>
      </c>
      <c r="C13" s="297"/>
      <c r="D13" s="296" t="s">
        <v>126</v>
      </c>
      <c r="E13" s="297"/>
      <c r="F13" s="297"/>
      <c r="G13" s="298"/>
      <c r="H13" s="296" t="s">
        <v>188</v>
      </c>
      <c r="I13" s="297"/>
      <c r="J13" s="297"/>
      <c r="K13" s="297"/>
      <c r="L13" s="234" t="s">
        <v>190</v>
      </c>
      <c r="M13" s="421"/>
      <c r="N13" s="421"/>
      <c r="O13" s="422"/>
      <c r="P13" s="296" t="s">
        <v>128</v>
      </c>
      <c r="Q13" s="298"/>
      <c r="R13" s="428" t="s">
        <v>129</v>
      </c>
      <c r="S13" s="429"/>
    </row>
    <row r="14" spans="1:20" ht="15" customHeight="1">
      <c r="B14" s="299"/>
      <c r="C14" s="300"/>
      <c r="D14" s="299"/>
      <c r="E14" s="300"/>
      <c r="F14" s="300"/>
      <c r="G14" s="301"/>
      <c r="H14" s="299"/>
      <c r="I14" s="300"/>
      <c r="J14" s="300"/>
      <c r="K14" s="300"/>
      <c r="L14" s="299" t="s">
        <v>127</v>
      </c>
      <c r="M14" s="301"/>
      <c r="N14" s="284" t="s">
        <v>161</v>
      </c>
      <c r="O14" s="286"/>
      <c r="P14" s="299"/>
      <c r="Q14" s="301"/>
      <c r="R14" s="430"/>
      <c r="S14" s="431"/>
    </row>
    <row r="15" spans="1:20" ht="15.75" customHeight="1" thickBot="1">
      <c r="B15" s="302"/>
      <c r="C15" s="303"/>
      <c r="D15" s="302"/>
      <c r="E15" s="303"/>
      <c r="F15" s="303"/>
      <c r="G15" s="304"/>
      <c r="H15" s="302"/>
      <c r="I15" s="303"/>
      <c r="J15" s="303"/>
      <c r="K15" s="303"/>
      <c r="L15" s="302"/>
      <c r="M15" s="304"/>
      <c r="N15" s="195"/>
      <c r="O15" s="197"/>
      <c r="P15" s="302"/>
      <c r="Q15" s="304"/>
      <c r="R15" s="432"/>
      <c r="S15" s="433"/>
    </row>
    <row r="16" spans="1:20" ht="15" customHeight="1">
      <c r="B16" s="280"/>
      <c r="C16" s="312"/>
      <c r="D16" s="412"/>
      <c r="E16" s="413"/>
      <c r="F16" s="413"/>
      <c r="G16" s="414"/>
      <c r="H16" s="280"/>
      <c r="I16" s="404"/>
      <c r="J16" s="404"/>
      <c r="K16" s="405"/>
      <c r="L16" s="280"/>
      <c r="M16" s="405"/>
      <c r="N16" s="271"/>
      <c r="O16" s="405"/>
      <c r="P16" s="271"/>
      <c r="Q16" s="405"/>
      <c r="R16" s="280"/>
      <c r="S16" s="405"/>
    </row>
    <row r="17" spans="1:20" ht="15" customHeight="1">
      <c r="B17" s="313"/>
      <c r="C17" s="314"/>
      <c r="D17" s="415"/>
      <c r="E17" s="416"/>
      <c r="F17" s="416"/>
      <c r="G17" s="417"/>
      <c r="H17" s="406"/>
      <c r="I17" s="407"/>
      <c r="J17" s="407"/>
      <c r="K17" s="408"/>
      <c r="L17" s="406"/>
      <c r="M17" s="408"/>
      <c r="N17" s="406"/>
      <c r="O17" s="408"/>
      <c r="P17" s="406"/>
      <c r="Q17" s="408"/>
      <c r="R17" s="406"/>
      <c r="S17" s="408"/>
    </row>
    <row r="18" spans="1:20" ht="15" customHeight="1">
      <c r="B18" s="313"/>
      <c r="C18" s="314"/>
      <c r="D18" s="415"/>
      <c r="E18" s="416"/>
      <c r="F18" s="416"/>
      <c r="G18" s="417"/>
      <c r="H18" s="406"/>
      <c r="I18" s="407"/>
      <c r="J18" s="407"/>
      <c r="K18" s="408"/>
      <c r="L18" s="406"/>
      <c r="M18" s="408"/>
      <c r="N18" s="406"/>
      <c r="O18" s="408"/>
      <c r="P18" s="406"/>
      <c r="Q18" s="408"/>
      <c r="R18" s="406"/>
      <c r="S18" s="408"/>
    </row>
    <row r="19" spans="1:20" ht="15.75" customHeight="1" thickBot="1">
      <c r="B19" s="282"/>
      <c r="C19" s="316"/>
      <c r="D19" s="418"/>
      <c r="E19" s="419"/>
      <c r="F19" s="419"/>
      <c r="G19" s="420"/>
      <c r="H19" s="409"/>
      <c r="I19" s="410"/>
      <c r="J19" s="410"/>
      <c r="K19" s="411"/>
      <c r="L19" s="409"/>
      <c r="M19" s="411"/>
      <c r="N19" s="409"/>
      <c r="O19" s="411"/>
      <c r="P19" s="409"/>
      <c r="Q19" s="411"/>
      <c r="R19" s="409"/>
      <c r="S19" s="411"/>
    </row>
    <row r="20" spans="1:20" ht="12.75" customHeight="1">
      <c r="B20" s="280"/>
      <c r="C20" s="312"/>
      <c r="D20" s="423"/>
      <c r="E20" s="413"/>
      <c r="F20" s="413"/>
      <c r="G20" s="414"/>
      <c r="H20" s="280"/>
      <c r="I20" s="404"/>
      <c r="J20" s="404"/>
      <c r="K20" s="405"/>
      <c r="L20" s="280"/>
      <c r="M20" s="405"/>
      <c r="N20" s="271"/>
      <c r="O20" s="405"/>
      <c r="P20" s="271"/>
      <c r="Q20" s="405"/>
      <c r="R20" s="280"/>
      <c r="S20" s="405"/>
    </row>
    <row r="21" spans="1:20" ht="12.75" customHeight="1">
      <c r="B21" s="313"/>
      <c r="C21" s="314"/>
      <c r="D21" s="415"/>
      <c r="E21" s="416"/>
      <c r="F21" s="416"/>
      <c r="G21" s="417"/>
      <c r="H21" s="406"/>
      <c r="I21" s="407"/>
      <c r="J21" s="407"/>
      <c r="K21" s="408"/>
      <c r="L21" s="406"/>
      <c r="M21" s="408"/>
      <c r="N21" s="406"/>
      <c r="O21" s="408"/>
      <c r="P21" s="406"/>
      <c r="Q21" s="408"/>
      <c r="R21" s="406"/>
      <c r="S21" s="408"/>
    </row>
    <row r="22" spans="1:20" ht="12.75" customHeight="1">
      <c r="B22" s="313"/>
      <c r="C22" s="314"/>
      <c r="D22" s="415"/>
      <c r="E22" s="416"/>
      <c r="F22" s="416"/>
      <c r="G22" s="417"/>
      <c r="H22" s="406"/>
      <c r="I22" s="407"/>
      <c r="J22" s="407"/>
      <c r="K22" s="408"/>
      <c r="L22" s="406"/>
      <c r="M22" s="408"/>
      <c r="N22" s="406"/>
      <c r="O22" s="408"/>
      <c r="P22" s="406"/>
      <c r="Q22" s="408"/>
      <c r="R22" s="406"/>
      <c r="S22" s="408"/>
    </row>
    <row r="23" spans="1:20" ht="13.5" customHeight="1" thickBot="1">
      <c r="B23" s="282"/>
      <c r="C23" s="316"/>
      <c r="D23" s="418"/>
      <c r="E23" s="419"/>
      <c r="F23" s="419"/>
      <c r="G23" s="420"/>
      <c r="H23" s="409"/>
      <c r="I23" s="410"/>
      <c r="J23" s="410"/>
      <c r="K23" s="411"/>
      <c r="L23" s="409"/>
      <c r="M23" s="411"/>
      <c r="N23" s="409"/>
      <c r="O23" s="411"/>
      <c r="P23" s="409"/>
      <c r="Q23" s="411"/>
      <c r="R23" s="409"/>
      <c r="S23" s="411"/>
    </row>
    <row r="24" spans="1:20" ht="15" customHeight="1">
      <c r="B24" s="280"/>
      <c r="C24" s="312"/>
      <c r="D24" s="423"/>
      <c r="E24" s="413"/>
      <c r="F24" s="413"/>
      <c r="G24" s="414"/>
      <c r="H24" s="280"/>
      <c r="I24" s="404"/>
      <c r="J24" s="404"/>
      <c r="K24" s="405"/>
      <c r="L24" s="280"/>
      <c r="M24" s="405"/>
      <c r="N24" s="271"/>
      <c r="O24" s="405"/>
      <c r="P24" s="271"/>
      <c r="Q24" s="405"/>
      <c r="R24" s="280"/>
      <c r="S24" s="405"/>
    </row>
    <row r="25" spans="1:20" ht="15" customHeight="1">
      <c r="B25" s="313"/>
      <c r="C25" s="314"/>
      <c r="D25" s="415"/>
      <c r="E25" s="416"/>
      <c r="F25" s="416"/>
      <c r="G25" s="417"/>
      <c r="H25" s="406"/>
      <c r="I25" s="407"/>
      <c r="J25" s="407"/>
      <c r="K25" s="408"/>
      <c r="L25" s="406"/>
      <c r="M25" s="408"/>
      <c r="N25" s="406"/>
      <c r="O25" s="408"/>
      <c r="P25" s="406"/>
      <c r="Q25" s="408"/>
      <c r="R25" s="406"/>
      <c r="S25" s="408"/>
    </row>
    <row r="26" spans="1:20" ht="15" customHeight="1">
      <c r="B26" s="313"/>
      <c r="C26" s="314"/>
      <c r="D26" s="415"/>
      <c r="E26" s="416"/>
      <c r="F26" s="416"/>
      <c r="G26" s="417"/>
      <c r="H26" s="406"/>
      <c r="I26" s="407"/>
      <c r="J26" s="407"/>
      <c r="K26" s="408"/>
      <c r="L26" s="406"/>
      <c r="M26" s="408"/>
      <c r="N26" s="406"/>
      <c r="O26" s="408"/>
      <c r="P26" s="406"/>
      <c r="Q26" s="408"/>
      <c r="R26" s="406"/>
      <c r="S26" s="408"/>
    </row>
    <row r="27" spans="1:20" ht="15.75" customHeight="1" thickBot="1">
      <c r="B27" s="282"/>
      <c r="C27" s="316"/>
      <c r="D27" s="418"/>
      <c r="E27" s="419"/>
      <c r="F27" s="419"/>
      <c r="G27" s="420"/>
      <c r="H27" s="409"/>
      <c r="I27" s="410"/>
      <c r="J27" s="410"/>
      <c r="K27" s="411"/>
      <c r="L27" s="409"/>
      <c r="M27" s="411"/>
      <c r="N27" s="409"/>
      <c r="O27" s="411"/>
      <c r="P27" s="409"/>
      <c r="Q27" s="411"/>
      <c r="R27" s="409"/>
      <c r="S27" s="411"/>
    </row>
    <row r="28" spans="1:20" ht="6.75" customHeight="1" thickBot="1">
      <c r="A28" s="25"/>
      <c r="T28" s="25"/>
    </row>
    <row r="29" spans="1:20" ht="13.5" thickBot="1">
      <c r="B29" s="216" t="s">
        <v>163</v>
      </c>
      <c r="C29" s="245"/>
      <c r="D29" s="245"/>
      <c r="E29" s="245"/>
      <c r="F29" s="245"/>
      <c r="G29" s="245"/>
      <c r="H29" s="245"/>
      <c r="I29" s="245"/>
      <c r="J29" s="245"/>
      <c r="K29" s="245"/>
      <c r="L29" s="245"/>
      <c r="M29" s="245"/>
      <c r="N29" s="245"/>
      <c r="O29" s="245"/>
      <c r="P29" s="245"/>
      <c r="Q29" s="245"/>
      <c r="R29" s="245"/>
      <c r="S29" s="217"/>
    </row>
    <row r="30" spans="1:20" ht="12.75" customHeight="1" thickBot="1">
      <c r="B30" s="296" t="s">
        <v>189</v>
      </c>
      <c r="C30" s="297"/>
      <c r="D30" s="296" t="s">
        <v>126</v>
      </c>
      <c r="E30" s="297"/>
      <c r="F30" s="297"/>
      <c r="G30" s="298"/>
      <c r="H30" s="296" t="s">
        <v>188</v>
      </c>
      <c r="I30" s="297"/>
      <c r="J30" s="297"/>
      <c r="K30" s="297"/>
      <c r="L30" s="234" t="s">
        <v>190</v>
      </c>
      <c r="M30" s="421"/>
      <c r="N30" s="421"/>
      <c r="O30" s="422"/>
      <c r="P30" s="296" t="s">
        <v>128</v>
      </c>
      <c r="Q30" s="298"/>
      <c r="R30" s="428" t="s">
        <v>129</v>
      </c>
      <c r="S30" s="429"/>
    </row>
    <row r="31" spans="1:20">
      <c r="B31" s="299"/>
      <c r="C31" s="300"/>
      <c r="D31" s="299"/>
      <c r="E31" s="300"/>
      <c r="F31" s="300"/>
      <c r="G31" s="301"/>
      <c r="H31" s="299"/>
      <c r="I31" s="300"/>
      <c r="J31" s="300"/>
      <c r="K31" s="300"/>
      <c r="L31" s="299" t="s">
        <v>127</v>
      </c>
      <c r="M31" s="301"/>
      <c r="N31" s="284" t="s">
        <v>161</v>
      </c>
      <c r="O31" s="286"/>
      <c r="P31" s="299"/>
      <c r="Q31" s="301"/>
      <c r="R31" s="430"/>
      <c r="S31" s="431"/>
    </row>
    <row r="32" spans="1:20" ht="13.5" thickBot="1">
      <c r="B32" s="302"/>
      <c r="C32" s="303"/>
      <c r="D32" s="302"/>
      <c r="E32" s="303"/>
      <c r="F32" s="303"/>
      <c r="G32" s="304"/>
      <c r="H32" s="302"/>
      <c r="I32" s="303"/>
      <c r="J32" s="303"/>
      <c r="K32" s="303"/>
      <c r="L32" s="302"/>
      <c r="M32" s="304"/>
      <c r="N32" s="195"/>
      <c r="O32" s="197"/>
      <c r="P32" s="302"/>
      <c r="Q32" s="304"/>
      <c r="R32" s="432"/>
      <c r="S32" s="433"/>
    </row>
    <row r="33" spans="1:20" ht="15" customHeight="1">
      <c r="B33" s="280"/>
      <c r="C33" s="312"/>
      <c r="D33" s="412"/>
      <c r="E33" s="413"/>
      <c r="F33" s="413"/>
      <c r="G33" s="414"/>
      <c r="H33" s="280"/>
      <c r="I33" s="404"/>
      <c r="J33" s="404"/>
      <c r="K33" s="405"/>
      <c r="L33" s="280"/>
      <c r="M33" s="399"/>
      <c r="N33" s="271"/>
      <c r="O33" s="399"/>
      <c r="P33" s="271"/>
      <c r="Q33" s="399"/>
      <c r="R33" s="280" t="s">
        <v>69</v>
      </c>
      <c r="S33" s="399"/>
    </row>
    <row r="34" spans="1:20" ht="15" customHeight="1">
      <c r="B34" s="313"/>
      <c r="C34" s="314"/>
      <c r="D34" s="415"/>
      <c r="E34" s="416"/>
      <c r="F34" s="416"/>
      <c r="G34" s="417"/>
      <c r="H34" s="406"/>
      <c r="I34" s="407"/>
      <c r="J34" s="407"/>
      <c r="K34" s="408"/>
      <c r="L34" s="400"/>
      <c r="M34" s="401"/>
      <c r="N34" s="400"/>
      <c r="O34" s="401"/>
      <c r="P34" s="400"/>
      <c r="Q34" s="401"/>
      <c r="R34" s="400"/>
      <c r="S34" s="401"/>
    </row>
    <row r="35" spans="1:20" ht="15" customHeight="1">
      <c r="B35" s="313"/>
      <c r="C35" s="314"/>
      <c r="D35" s="415"/>
      <c r="E35" s="416"/>
      <c r="F35" s="416"/>
      <c r="G35" s="417"/>
      <c r="H35" s="406"/>
      <c r="I35" s="407"/>
      <c r="J35" s="407"/>
      <c r="K35" s="408"/>
      <c r="L35" s="400"/>
      <c r="M35" s="401"/>
      <c r="N35" s="400"/>
      <c r="O35" s="401"/>
      <c r="P35" s="400"/>
      <c r="Q35" s="401"/>
      <c r="R35" s="400"/>
      <c r="S35" s="401"/>
    </row>
    <row r="36" spans="1:20" ht="15.75" customHeight="1" thickBot="1">
      <c r="B36" s="282"/>
      <c r="C36" s="316"/>
      <c r="D36" s="418"/>
      <c r="E36" s="419"/>
      <c r="F36" s="419"/>
      <c r="G36" s="420"/>
      <c r="H36" s="409"/>
      <c r="I36" s="410"/>
      <c r="J36" s="410"/>
      <c r="K36" s="411"/>
      <c r="L36" s="402"/>
      <c r="M36" s="403"/>
      <c r="N36" s="402"/>
      <c r="O36" s="403"/>
      <c r="P36" s="402"/>
      <c r="Q36" s="403"/>
      <c r="R36" s="402"/>
      <c r="S36" s="403"/>
    </row>
    <row r="37" spans="1:20" ht="12.75" customHeight="1">
      <c r="B37" s="280"/>
      <c r="C37" s="312"/>
      <c r="D37" s="412"/>
      <c r="E37" s="413"/>
      <c r="F37" s="413"/>
      <c r="G37" s="414"/>
      <c r="H37" s="280"/>
      <c r="I37" s="404"/>
      <c r="J37" s="404"/>
      <c r="K37" s="405"/>
      <c r="L37" s="280"/>
      <c r="M37" s="399"/>
      <c r="N37" s="271"/>
      <c r="O37" s="399"/>
      <c r="P37" s="271"/>
      <c r="Q37" s="399"/>
      <c r="R37" s="280" t="s">
        <v>69</v>
      </c>
      <c r="S37" s="399"/>
    </row>
    <row r="38" spans="1:20" ht="12.75" customHeight="1">
      <c r="B38" s="313"/>
      <c r="C38" s="314"/>
      <c r="D38" s="415"/>
      <c r="E38" s="416"/>
      <c r="F38" s="416"/>
      <c r="G38" s="417"/>
      <c r="H38" s="406"/>
      <c r="I38" s="407"/>
      <c r="J38" s="407"/>
      <c r="K38" s="408"/>
      <c r="L38" s="400"/>
      <c r="M38" s="401"/>
      <c r="N38" s="400"/>
      <c r="O38" s="401"/>
      <c r="P38" s="400"/>
      <c r="Q38" s="401"/>
      <c r="R38" s="400"/>
      <c r="S38" s="401"/>
    </row>
    <row r="39" spans="1:20" ht="12.75" customHeight="1">
      <c r="B39" s="313"/>
      <c r="C39" s="314"/>
      <c r="D39" s="415"/>
      <c r="E39" s="416"/>
      <c r="F39" s="416"/>
      <c r="G39" s="417"/>
      <c r="H39" s="406"/>
      <c r="I39" s="407"/>
      <c r="J39" s="407"/>
      <c r="K39" s="408"/>
      <c r="L39" s="400"/>
      <c r="M39" s="401"/>
      <c r="N39" s="400"/>
      <c r="O39" s="401"/>
      <c r="P39" s="400"/>
      <c r="Q39" s="401"/>
      <c r="R39" s="400"/>
      <c r="S39" s="401"/>
    </row>
    <row r="40" spans="1:20" ht="13.5" customHeight="1" thickBot="1">
      <c r="B40" s="282"/>
      <c r="C40" s="316"/>
      <c r="D40" s="418"/>
      <c r="E40" s="419"/>
      <c r="F40" s="419"/>
      <c r="G40" s="420"/>
      <c r="H40" s="409"/>
      <c r="I40" s="410"/>
      <c r="J40" s="410"/>
      <c r="K40" s="411"/>
      <c r="L40" s="402"/>
      <c r="M40" s="403"/>
      <c r="N40" s="402"/>
      <c r="O40" s="403"/>
      <c r="P40" s="402"/>
      <c r="Q40" s="403"/>
      <c r="R40" s="402"/>
      <c r="S40" s="403"/>
    </row>
    <row r="41" spans="1:20" ht="15" customHeight="1">
      <c r="B41" s="280"/>
      <c r="C41" s="312"/>
      <c r="D41" s="412"/>
      <c r="E41" s="413"/>
      <c r="F41" s="413"/>
      <c r="G41" s="414"/>
      <c r="H41" s="280"/>
      <c r="I41" s="404"/>
      <c r="J41" s="404"/>
      <c r="K41" s="405"/>
      <c r="L41" s="280"/>
      <c r="M41" s="399"/>
      <c r="N41" s="271"/>
      <c r="O41" s="399"/>
      <c r="P41" s="271"/>
      <c r="Q41" s="399"/>
      <c r="R41" s="280" t="s">
        <v>69</v>
      </c>
      <c r="S41" s="399"/>
    </row>
    <row r="42" spans="1:20" ht="15" customHeight="1">
      <c r="B42" s="313"/>
      <c r="C42" s="314"/>
      <c r="D42" s="415"/>
      <c r="E42" s="416"/>
      <c r="F42" s="416"/>
      <c r="G42" s="417"/>
      <c r="H42" s="406"/>
      <c r="I42" s="407"/>
      <c r="J42" s="407"/>
      <c r="K42" s="408"/>
      <c r="L42" s="400"/>
      <c r="M42" s="401"/>
      <c r="N42" s="400"/>
      <c r="O42" s="401"/>
      <c r="P42" s="400"/>
      <c r="Q42" s="401"/>
      <c r="R42" s="400"/>
      <c r="S42" s="401"/>
    </row>
    <row r="43" spans="1:20" ht="15" customHeight="1">
      <c r="B43" s="313"/>
      <c r="C43" s="314"/>
      <c r="D43" s="415"/>
      <c r="E43" s="416"/>
      <c r="F43" s="416"/>
      <c r="G43" s="417"/>
      <c r="H43" s="406"/>
      <c r="I43" s="407"/>
      <c r="J43" s="407"/>
      <c r="K43" s="408"/>
      <c r="L43" s="400"/>
      <c r="M43" s="401"/>
      <c r="N43" s="400"/>
      <c r="O43" s="401"/>
      <c r="P43" s="400"/>
      <c r="Q43" s="401"/>
      <c r="R43" s="400"/>
      <c r="S43" s="401"/>
    </row>
    <row r="44" spans="1:20" ht="15.75" customHeight="1" thickBot="1">
      <c r="B44" s="282"/>
      <c r="C44" s="316"/>
      <c r="D44" s="418"/>
      <c r="E44" s="419"/>
      <c r="F44" s="419"/>
      <c r="G44" s="420"/>
      <c r="H44" s="409"/>
      <c r="I44" s="410"/>
      <c r="J44" s="410"/>
      <c r="K44" s="411"/>
      <c r="L44" s="402"/>
      <c r="M44" s="403"/>
      <c r="N44" s="402"/>
      <c r="O44" s="403"/>
      <c r="P44" s="402"/>
      <c r="Q44" s="403"/>
      <c r="R44" s="402"/>
      <c r="S44" s="403"/>
    </row>
    <row r="45" spans="1:20" ht="6.75" customHeight="1" thickBot="1">
      <c r="A45" s="25"/>
      <c r="T45" s="25"/>
    </row>
    <row r="46" spans="1:20" ht="12.75" customHeight="1">
      <c r="B46" s="287" t="s">
        <v>60</v>
      </c>
      <c r="C46" s="288"/>
      <c r="D46" s="289"/>
      <c r="E46" s="287" t="s">
        <v>299</v>
      </c>
      <c r="F46" s="288"/>
      <c r="G46" s="288"/>
      <c r="H46" s="287" t="s">
        <v>300</v>
      </c>
      <c r="I46" s="288"/>
      <c r="J46" s="289"/>
      <c r="K46" s="26"/>
      <c r="L46" s="296" t="s">
        <v>61</v>
      </c>
      <c r="M46" s="297"/>
      <c r="N46" s="298"/>
      <c r="O46" s="287" t="s">
        <v>62</v>
      </c>
      <c r="P46" s="289"/>
      <c r="Q46" s="434" t="s">
        <v>63</v>
      </c>
      <c r="R46" s="435"/>
      <c r="S46" s="442" t="s">
        <v>64</v>
      </c>
    </row>
    <row r="47" spans="1:20" ht="12.75" customHeight="1">
      <c r="B47" s="290"/>
      <c r="C47" s="291"/>
      <c r="D47" s="292"/>
      <c r="E47" s="290"/>
      <c r="F47" s="291"/>
      <c r="G47" s="291"/>
      <c r="H47" s="290"/>
      <c r="I47" s="291"/>
      <c r="J47" s="292"/>
      <c r="K47" s="26"/>
      <c r="L47" s="299"/>
      <c r="M47" s="300"/>
      <c r="N47" s="301"/>
      <c r="O47" s="290"/>
      <c r="P47" s="292"/>
      <c r="Q47" s="436"/>
      <c r="R47" s="437"/>
      <c r="S47" s="443"/>
    </row>
    <row r="48" spans="1:20" ht="12.75" customHeight="1">
      <c r="B48" s="290"/>
      <c r="C48" s="291"/>
      <c r="D48" s="292"/>
      <c r="E48" s="290"/>
      <c r="F48" s="291"/>
      <c r="G48" s="291"/>
      <c r="H48" s="290"/>
      <c r="I48" s="291"/>
      <c r="J48" s="292"/>
      <c r="K48" s="26"/>
      <c r="L48" s="299"/>
      <c r="M48" s="300"/>
      <c r="N48" s="301"/>
      <c r="O48" s="290"/>
      <c r="P48" s="292"/>
      <c r="Q48" s="436"/>
      <c r="R48" s="437"/>
      <c r="S48" s="443"/>
    </row>
    <row r="49" spans="1:20" ht="15.75" customHeight="1" thickBot="1">
      <c r="B49" s="293"/>
      <c r="C49" s="294"/>
      <c r="D49" s="295"/>
      <c r="E49" s="293"/>
      <c r="F49" s="294"/>
      <c r="G49" s="294"/>
      <c r="H49" s="293"/>
      <c r="I49" s="294"/>
      <c r="J49" s="295"/>
      <c r="K49" s="26"/>
      <c r="L49" s="299"/>
      <c r="M49" s="300"/>
      <c r="N49" s="301"/>
      <c r="O49" s="293"/>
      <c r="P49" s="295"/>
      <c r="Q49" s="438"/>
      <c r="R49" s="439"/>
      <c r="S49" s="444"/>
    </row>
    <row r="50" spans="1:20" ht="15" customHeight="1">
      <c r="B50" s="255"/>
      <c r="C50" s="256"/>
      <c r="D50" s="257"/>
      <c r="E50" s="255"/>
      <c r="F50" s="256"/>
      <c r="G50" s="256"/>
      <c r="H50" s="255"/>
      <c r="I50" s="256"/>
      <c r="J50" s="257"/>
      <c r="K50" s="27"/>
      <c r="L50" s="299"/>
      <c r="M50" s="300"/>
      <c r="N50" s="301"/>
      <c r="O50" s="271"/>
      <c r="P50" s="273"/>
      <c r="Q50" s="255"/>
      <c r="R50" s="257"/>
      <c r="S50" s="440"/>
    </row>
    <row r="51" spans="1:20" ht="15.75" customHeight="1" thickBot="1">
      <c r="B51" s="258"/>
      <c r="C51" s="259"/>
      <c r="D51" s="260"/>
      <c r="E51" s="258"/>
      <c r="F51" s="259"/>
      <c r="G51" s="259"/>
      <c r="H51" s="258"/>
      <c r="I51" s="259"/>
      <c r="J51" s="260"/>
      <c r="K51" s="27"/>
      <c r="L51" s="302"/>
      <c r="M51" s="303"/>
      <c r="N51" s="304"/>
      <c r="O51" s="277"/>
      <c r="P51" s="279"/>
      <c r="Q51" s="258"/>
      <c r="R51" s="260"/>
      <c r="S51" s="441"/>
    </row>
    <row r="52" spans="1:20" ht="6.75" customHeight="1">
      <c r="A52" s="25"/>
      <c r="T52" s="25"/>
    </row>
    <row r="53" spans="1:20">
      <c r="B53" s="358" t="s">
        <v>101</v>
      </c>
      <c r="C53" s="358"/>
      <c r="D53" s="358"/>
      <c r="E53" s="358"/>
      <c r="F53" s="358"/>
      <c r="G53" s="358"/>
      <c r="H53" s="358"/>
      <c r="I53" s="358"/>
      <c r="J53" s="358"/>
      <c r="K53" s="358"/>
      <c r="L53" s="358"/>
      <c r="M53" s="358"/>
      <c r="N53" s="358"/>
      <c r="O53" s="358"/>
      <c r="P53" s="358"/>
      <c r="Q53" s="358"/>
      <c r="R53" s="358"/>
      <c r="S53" s="358"/>
      <c r="T53" s="13"/>
    </row>
    <row r="54" spans="1:20" hidden="1"/>
    <row r="55" spans="1:20" hidden="1"/>
    <row r="56" spans="1:20" hidden="1"/>
    <row r="57" spans="1:20" hidden="1"/>
    <row r="58" spans="1:20" hidden="1"/>
    <row r="59" spans="1:20" hidden="1">
      <c r="B59" s="3" t="s">
        <v>191</v>
      </c>
    </row>
    <row r="60" spans="1:20" hidden="1">
      <c r="B60" s="3" t="s">
        <v>192</v>
      </c>
    </row>
    <row r="61" spans="1:20" hidden="1"/>
    <row r="62" spans="1:20" hidden="1"/>
    <row r="63" spans="1:20" hidden="1">
      <c r="B63" s="3" t="s">
        <v>209</v>
      </c>
    </row>
    <row r="64" spans="1:20" ht="12.75" hidden="1" customHeight="1">
      <c r="B64" s="389" t="s">
        <v>164</v>
      </c>
      <c r="C64" s="389"/>
      <c r="D64" s="389"/>
      <c r="E64" s="389"/>
      <c r="F64" s="67" t="s">
        <v>165</v>
      </c>
      <c r="G64" s="68"/>
      <c r="H64" s="68"/>
      <c r="I64" s="68"/>
      <c r="J64" s="68"/>
      <c r="K64" s="69"/>
    </row>
    <row r="65" spans="2:13" ht="12.75" hidden="1" customHeight="1">
      <c r="B65" s="390" t="s">
        <v>166</v>
      </c>
      <c r="C65" s="391"/>
      <c r="D65" s="391"/>
      <c r="E65" s="392"/>
      <c r="F65" s="70" t="s">
        <v>183</v>
      </c>
      <c r="G65" s="71" t="str">
        <f>CONCATENATE($M$65," - ",F65)</f>
        <v>Orientación a resultados  - Cumple con oportunidad en función de estándares, objetivos y metas establecidas por la entidad, las funciones que le son asignadas.</v>
      </c>
      <c r="H65" s="71"/>
      <c r="I65" s="71"/>
      <c r="J65" s="71"/>
      <c r="K65" s="72"/>
      <c r="M65" s="3" t="s">
        <v>166</v>
      </c>
    </row>
    <row r="66" spans="2:13" ht="15" hidden="1" customHeight="1">
      <c r="B66" s="393"/>
      <c r="C66" s="394"/>
      <c r="D66" s="394"/>
      <c r="E66" s="395"/>
      <c r="F66" s="70" t="s">
        <v>184</v>
      </c>
      <c r="G66" s="71" t="str">
        <f>CONCATENATE($M$65," - ",F66)</f>
        <v>Orientación a resultados  - Asume la responsabilidad por sus resultados.</v>
      </c>
      <c r="H66" s="71"/>
      <c r="I66" s="71"/>
      <c r="J66" s="71"/>
      <c r="K66" s="72"/>
      <c r="M66" s="3" t="s">
        <v>167</v>
      </c>
    </row>
    <row r="67" spans="2:13" ht="15" hidden="1" customHeight="1">
      <c r="B67" s="393"/>
      <c r="C67" s="394"/>
      <c r="D67" s="394"/>
      <c r="E67" s="395"/>
      <c r="F67" s="70" t="s">
        <v>185</v>
      </c>
      <c r="G67" s="71" t="str">
        <f>CONCATENATE($M$65," - ",F67)</f>
        <v>Orientación a resultados  - Compromete recursos y tiempos para mejorar la productividad tomando las medidas necesarias para minimizar los riesgos.</v>
      </c>
      <c r="H67" s="71"/>
      <c r="I67" s="71"/>
      <c r="J67" s="71"/>
      <c r="K67" s="72"/>
      <c r="M67" s="3" t="s">
        <v>172</v>
      </c>
    </row>
    <row r="68" spans="2:13" ht="15" hidden="1" customHeight="1">
      <c r="B68" s="396"/>
      <c r="C68" s="397"/>
      <c r="D68" s="397"/>
      <c r="E68" s="398"/>
      <c r="F68" s="70" t="s">
        <v>186</v>
      </c>
      <c r="G68" s="71" t="str">
        <f>CONCATENATE($M$65," - ",F68)</f>
        <v>Orientación a resultados  - Realiza todas las acciones necesarias para alcanzar los objetivos propuestos enfrentando los obstáculos que se presentan.</v>
      </c>
      <c r="H68" s="71"/>
      <c r="I68" s="71"/>
      <c r="J68" s="71"/>
      <c r="K68" s="72"/>
      <c r="M68" s="3" t="s">
        <v>178</v>
      </c>
    </row>
    <row r="69" spans="2:13" ht="12.75" hidden="1" customHeight="1">
      <c r="B69" s="390" t="s">
        <v>167</v>
      </c>
      <c r="C69" s="391"/>
      <c r="D69" s="391"/>
      <c r="E69" s="392"/>
      <c r="F69" s="70" t="s">
        <v>187</v>
      </c>
      <c r="G69" s="71" t="str">
        <f>CONCATENATE($M$66," - ",F69)</f>
        <v>Orientación al usuario y al ciudadano - Atiende y valora las necesidades y peticiones de los usuarios y de ciudadanos en general.</v>
      </c>
      <c r="H69" s="71"/>
      <c r="I69" s="71"/>
      <c r="J69" s="71"/>
      <c r="K69" s="72"/>
    </row>
    <row r="70" spans="2:13" ht="15" hidden="1" customHeight="1">
      <c r="B70" s="393"/>
      <c r="C70" s="394"/>
      <c r="D70" s="394"/>
      <c r="E70" s="395"/>
      <c r="F70" s="70" t="s">
        <v>168</v>
      </c>
      <c r="G70" s="71" t="str">
        <f>CONCATENATE($M$66," - ",F70)</f>
        <v>Orientación al usuario y al ciudadano - Considera las necesidades de los usuarios al diseñar proyectos o servicios.</v>
      </c>
      <c r="H70" s="71"/>
      <c r="I70" s="71"/>
      <c r="J70" s="71"/>
      <c r="K70" s="72"/>
      <c r="M70" s="66"/>
    </row>
    <row r="71" spans="2:13" ht="15" hidden="1" customHeight="1">
      <c r="B71" s="393"/>
      <c r="C71" s="394"/>
      <c r="D71" s="394"/>
      <c r="E71" s="395"/>
      <c r="F71" s="70" t="s">
        <v>169</v>
      </c>
      <c r="G71" s="71" t="str">
        <f>CONCATENATE($M$66," - ",F71)</f>
        <v>Orientación al usuario y al ciudadano - Da respuesta oportuna a las necesidades de los usuarios de conformidad con el servicio que ofrece la entidad.</v>
      </c>
      <c r="H71" s="71"/>
      <c r="I71" s="71"/>
      <c r="J71" s="71"/>
      <c r="K71" s="72"/>
    </row>
    <row r="72" spans="2:13" ht="15" hidden="1" customHeight="1">
      <c r="B72" s="393"/>
      <c r="C72" s="394"/>
      <c r="D72" s="394"/>
      <c r="E72" s="395"/>
      <c r="F72" s="70" t="s">
        <v>170</v>
      </c>
      <c r="G72" s="71" t="str">
        <f>CONCATENATE($M$66," - ",F72)</f>
        <v>Orientación al usuario y al ciudadano - Establece diferentes canales de comunicación con el usuario para conocer sus necesidades y propuestas y responde a las mismas.</v>
      </c>
      <c r="H72" s="71"/>
      <c r="I72" s="71"/>
      <c r="J72" s="71"/>
      <c r="K72" s="72"/>
    </row>
    <row r="73" spans="2:13" ht="15" hidden="1" customHeight="1">
      <c r="B73" s="396"/>
      <c r="C73" s="397"/>
      <c r="D73" s="397"/>
      <c r="E73" s="398"/>
      <c r="F73" s="70" t="s">
        <v>171</v>
      </c>
      <c r="G73" s="71" t="str">
        <f>CONCATENATE($M$66," - ",F73)</f>
        <v>Orientación al usuario y al ciudadano - Reconoce la interdependencia entre su trabajo y el de otros.</v>
      </c>
      <c r="H73" s="71"/>
      <c r="I73" s="71"/>
      <c r="J73" s="71"/>
      <c r="K73" s="72"/>
    </row>
    <row r="74" spans="2:13" ht="12.75" hidden="1" customHeight="1">
      <c r="B74" s="388" t="s">
        <v>172</v>
      </c>
      <c r="C74" s="388"/>
      <c r="D74" s="388"/>
      <c r="E74" s="388"/>
      <c r="F74" s="70" t="s">
        <v>173</v>
      </c>
      <c r="G74" s="71" t="str">
        <f>CONCATENATE($M$67," - ",F74)</f>
        <v>Transparencia - Proporciona información veraz, objetiva y basada en hechos.</v>
      </c>
      <c r="H74" s="71"/>
      <c r="I74" s="71"/>
      <c r="J74" s="71"/>
      <c r="K74" s="72"/>
    </row>
    <row r="75" spans="2:13" ht="15" hidden="1" customHeight="1">
      <c r="B75" s="388"/>
      <c r="C75" s="388"/>
      <c r="D75" s="388"/>
      <c r="E75" s="388"/>
      <c r="F75" s="70" t="s">
        <v>174</v>
      </c>
      <c r="G75" s="71" t="str">
        <f>CONCATENATE($M$67," - ",F75)</f>
        <v>Transparencia - Facilita el acceso a la información relacionada con sus responsabilidades y con el servicio a cargo de la entidad en que labora.</v>
      </c>
      <c r="H75" s="71"/>
      <c r="I75" s="71"/>
      <c r="J75" s="71"/>
      <c r="K75" s="72"/>
    </row>
    <row r="76" spans="2:13" ht="15" hidden="1" customHeight="1">
      <c r="B76" s="388"/>
      <c r="C76" s="388"/>
      <c r="D76" s="388"/>
      <c r="E76" s="388"/>
      <c r="F76" s="70" t="s">
        <v>175</v>
      </c>
      <c r="G76" s="71" t="str">
        <f>CONCATENATE($M$67," - ",F76)</f>
        <v>Transparencia - Demuestra imparcialidad en sus decisiones.</v>
      </c>
      <c r="H76" s="71"/>
      <c r="I76" s="71"/>
      <c r="J76" s="71"/>
      <c r="K76" s="72"/>
    </row>
    <row r="77" spans="2:13" ht="15" hidden="1" customHeight="1">
      <c r="B77" s="388"/>
      <c r="C77" s="388"/>
      <c r="D77" s="388"/>
      <c r="E77" s="388"/>
      <c r="F77" s="70" t="s">
        <v>176</v>
      </c>
      <c r="G77" s="71" t="str">
        <f>CONCATENATE($M$67," - ",F77)</f>
        <v>Transparencia - Ejecuta sus funciones con base en las normas y criterios aplicables.</v>
      </c>
      <c r="H77" s="71"/>
      <c r="I77" s="71"/>
      <c r="J77" s="71"/>
      <c r="K77" s="72"/>
    </row>
    <row r="78" spans="2:13" ht="15" hidden="1" customHeight="1">
      <c r="B78" s="388"/>
      <c r="C78" s="388"/>
      <c r="D78" s="388"/>
      <c r="E78" s="388"/>
      <c r="F78" s="70" t="s">
        <v>177</v>
      </c>
      <c r="G78" s="71" t="str">
        <f>CONCATENATE($M$67," - ",F78)</f>
        <v>Transparencia - Utiliza los recursos de la entidad para el desarrollo de las labores y la prestación del servicio.</v>
      </c>
      <c r="H78" s="71"/>
      <c r="I78" s="71"/>
      <c r="J78" s="71"/>
      <c r="K78" s="72"/>
    </row>
    <row r="79" spans="2:13" ht="12.75" hidden="1" customHeight="1">
      <c r="B79" s="388" t="s">
        <v>178</v>
      </c>
      <c r="C79" s="388"/>
      <c r="D79" s="388"/>
      <c r="E79" s="388"/>
      <c r="F79" s="70" t="s">
        <v>179</v>
      </c>
      <c r="G79" s="71" t="str">
        <f>CONCATENATE($M$68," - ",F79)</f>
        <v>Compromiso con la Organización - Promueve las metas de la organización y respeta sus normas.</v>
      </c>
      <c r="H79" s="71"/>
      <c r="I79" s="71"/>
      <c r="J79" s="71"/>
      <c r="K79" s="72"/>
    </row>
    <row r="80" spans="2:13" ht="15" hidden="1" customHeight="1">
      <c r="B80" s="388"/>
      <c r="C80" s="388"/>
      <c r="D80" s="388"/>
      <c r="E80" s="388"/>
      <c r="F80" s="70" t="s">
        <v>180</v>
      </c>
      <c r="G80" s="71" t="str">
        <f>CONCATENATE($M$68," - ",F80)</f>
        <v>Compromiso con la Organización - Antepone las necesidades de la organización a sus propias necesidades.</v>
      </c>
      <c r="H80" s="71"/>
      <c r="I80" s="71"/>
      <c r="J80" s="71"/>
      <c r="K80" s="72"/>
    </row>
    <row r="81" spans="2:13" ht="15" hidden="1" customHeight="1">
      <c r="B81" s="388"/>
      <c r="C81" s="388"/>
      <c r="D81" s="388"/>
      <c r="E81" s="388"/>
      <c r="F81" s="70" t="s">
        <v>181</v>
      </c>
      <c r="G81" s="71" t="str">
        <f>CONCATENATE($M$68," - ",F81)</f>
        <v>Compromiso con la Organización - Apoya a la organización en situaciones difíciles.</v>
      </c>
      <c r="H81" s="71"/>
      <c r="I81" s="71"/>
      <c r="J81" s="71"/>
      <c r="K81" s="72"/>
    </row>
    <row r="82" spans="2:13" ht="15" hidden="1" customHeight="1">
      <c r="B82" s="388"/>
      <c r="C82" s="388"/>
      <c r="D82" s="388"/>
      <c r="E82" s="388"/>
      <c r="F82" s="70" t="s">
        <v>182</v>
      </c>
      <c r="G82" s="71" t="str">
        <f>CONCATENATE($M$68," - ",F82)</f>
        <v>Compromiso con la Organización - Demuestra sentido de pertenencia en todas sus actuaciones.</v>
      </c>
      <c r="H82" s="71"/>
      <c r="I82" s="71"/>
      <c r="J82" s="71"/>
      <c r="K82" s="72"/>
    </row>
    <row r="83" spans="2:13" hidden="1"/>
    <row r="84" spans="2:13" hidden="1">
      <c r="B84" s="3" t="s">
        <v>210</v>
      </c>
    </row>
    <row r="85" spans="2:13" hidden="1">
      <c r="B85" s="389" t="s">
        <v>164</v>
      </c>
      <c r="C85" s="389"/>
      <c r="D85" s="389"/>
      <c r="E85" s="389"/>
      <c r="F85" s="389" t="s">
        <v>165</v>
      </c>
      <c r="G85" s="389"/>
      <c r="H85" s="389"/>
      <c r="I85" s="389"/>
      <c r="J85" s="389"/>
      <c r="K85" s="389"/>
    </row>
    <row r="86" spans="2:13" ht="12.75" hidden="1" customHeight="1">
      <c r="B86" s="388" t="s">
        <v>193</v>
      </c>
      <c r="C86" s="388"/>
      <c r="D86" s="388"/>
      <c r="E86" s="388"/>
      <c r="F86" s="70" t="s">
        <v>194</v>
      </c>
      <c r="G86" s="71" t="str">
        <f>CONCATENATE($M$86," - ",F86)</f>
        <v>Experticia - Orienta el desarrollo de proyectos especiales para el logro de resultados de la alta dirección.</v>
      </c>
      <c r="H86" s="71"/>
      <c r="I86" s="71"/>
      <c r="J86" s="71"/>
      <c r="K86" s="72"/>
      <c r="M86" s="3" t="s">
        <v>193</v>
      </c>
    </row>
    <row r="87" spans="2:13" ht="12.75" hidden="1" customHeight="1">
      <c r="B87" s="388"/>
      <c r="C87" s="388"/>
      <c r="D87" s="388"/>
      <c r="E87" s="388"/>
      <c r="F87" s="70" t="s">
        <v>195</v>
      </c>
      <c r="G87" s="71" t="str">
        <f>CONCATENATE($M$86," - ",F87)</f>
        <v>Experticia - Aconseja y orienta la toma de decisiones en los temas que le han sido asignados.</v>
      </c>
      <c r="H87" s="71"/>
      <c r="I87" s="71"/>
      <c r="J87" s="71"/>
      <c r="K87" s="72"/>
      <c r="M87" s="3" t="s">
        <v>198</v>
      </c>
    </row>
    <row r="88" spans="2:13" ht="12.75" hidden="1" customHeight="1">
      <c r="B88" s="388"/>
      <c r="C88" s="388"/>
      <c r="D88" s="388"/>
      <c r="E88" s="388"/>
      <c r="F88" s="70" t="s">
        <v>196</v>
      </c>
      <c r="G88" s="71" t="str">
        <f>CONCATENATE($M$86," - ",F88)</f>
        <v>Experticia - Asesora en materias propias de su campo de conocimiento, emitiendo conceptos, juicios o propuestas ajustados a lineamientos teóricos y técnicos.</v>
      </c>
      <c r="H88" s="71"/>
      <c r="I88" s="71"/>
      <c r="J88" s="71"/>
      <c r="K88" s="72"/>
      <c r="M88" s="3" t="s">
        <v>201</v>
      </c>
    </row>
    <row r="89" spans="2:13" ht="12.75" hidden="1" customHeight="1">
      <c r="B89" s="388"/>
      <c r="C89" s="388"/>
      <c r="D89" s="388"/>
      <c r="E89" s="388"/>
      <c r="F89" s="70" t="s">
        <v>197</v>
      </c>
      <c r="G89" s="71" t="str">
        <f>CONCATENATE($M$86," - ",F89)</f>
        <v>Experticia - Se comunica de modo lógico, claro, efectivo y seguro.</v>
      </c>
      <c r="H89" s="71"/>
      <c r="I89" s="71"/>
      <c r="J89" s="71"/>
      <c r="K89" s="72"/>
      <c r="M89" s="3" t="s">
        <v>205</v>
      </c>
    </row>
    <row r="90" spans="2:13" ht="12.75" hidden="1" customHeight="1">
      <c r="B90" s="388" t="s">
        <v>198</v>
      </c>
      <c r="C90" s="388"/>
      <c r="D90" s="388"/>
      <c r="E90" s="388"/>
      <c r="F90" s="70" t="s">
        <v>199</v>
      </c>
      <c r="G90" s="71" t="str">
        <f>CONCATENATE($M$87," - ",F90)</f>
        <v>Conocimiento del entorno - Comprende el entorno organizacional que enmarca las situaciones objeto de asesoría y lo toma como referente obligado para emitir juicios, conceptos o propuestas a desarrollar.</v>
      </c>
      <c r="H90" s="71"/>
      <c r="I90" s="71"/>
      <c r="J90" s="71"/>
      <c r="K90" s="72"/>
    </row>
    <row r="91" spans="2:13" ht="12.75" hidden="1" customHeight="1">
      <c r="B91" s="388"/>
      <c r="C91" s="388"/>
      <c r="D91" s="388"/>
      <c r="E91" s="388"/>
      <c r="F91" s="70" t="s">
        <v>200</v>
      </c>
      <c r="G91" s="71" t="str">
        <f>CONCATENATE($M$87," - ",F91)</f>
        <v>Conocimiento del entorno - Se informa permanentemente sobre políticas gubernamentales, problemas y demandas del entorno.</v>
      </c>
      <c r="H91" s="71"/>
      <c r="I91" s="71"/>
      <c r="J91" s="71"/>
      <c r="K91" s="72"/>
    </row>
    <row r="92" spans="2:13" ht="12.75" hidden="1" customHeight="1">
      <c r="B92" s="388" t="s">
        <v>201</v>
      </c>
      <c r="C92" s="388"/>
      <c r="D92" s="388"/>
      <c r="E92" s="388"/>
      <c r="F92" s="70" t="s">
        <v>202</v>
      </c>
      <c r="G92" s="71" t="str">
        <f>CONCATENATE($M$88," - ",F92)</f>
        <v>Construcción de relaciones - Utiliza sus contactos para conseguir objetivos.</v>
      </c>
      <c r="H92" s="71"/>
      <c r="I92" s="71"/>
      <c r="J92" s="71"/>
      <c r="K92" s="72"/>
    </row>
    <row r="93" spans="2:13" ht="12.75" hidden="1" customHeight="1">
      <c r="B93" s="388"/>
      <c r="C93" s="388"/>
      <c r="D93" s="388"/>
      <c r="E93" s="388"/>
      <c r="F93" s="70" t="s">
        <v>203</v>
      </c>
      <c r="G93" s="71" t="str">
        <f>CONCATENATE($M$88," - ",F93)</f>
        <v>Construcción de relaciones - Comparte información para establecer lazos.</v>
      </c>
      <c r="H93" s="71"/>
      <c r="I93" s="71"/>
      <c r="J93" s="71"/>
      <c r="K93" s="72"/>
    </row>
    <row r="94" spans="2:13" ht="12.75" hidden="1" customHeight="1">
      <c r="B94" s="388"/>
      <c r="C94" s="388"/>
      <c r="D94" s="388"/>
      <c r="E94" s="388"/>
      <c r="F94" s="70" t="s">
        <v>204</v>
      </c>
      <c r="G94" s="71" t="str">
        <f>CONCATENATE($M$88," - ",F94)</f>
        <v>Construcción de relaciones - Interactúa con otros de un modo efectivo y adecuado.</v>
      </c>
      <c r="H94" s="71"/>
      <c r="I94" s="71"/>
      <c r="J94" s="71"/>
      <c r="K94" s="72"/>
    </row>
    <row r="95" spans="2:13" ht="12.75" hidden="1" customHeight="1">
      <c r="B95" s="388" t="s">
        <v>205</v>
      </c>
      <c r="C95" s="388"/>
      <c r="D95" s="388"/>
      <c r="E95" s="388"/>
      <c r="F95" s="70" t="s">
        <v>206</v>
      </c>
      <c r="G95" s="71" t="str">
        <f>CONCATENATE($M$89," - ",F95)</f>
        <v>Iniciativa - Prevé situaciones y alternativas de solución que orientan la toma de decisiones de la alta dirección.</v>
      </c>
      <c r="H95" s="71"/>
      <c r="I95" s="71"/>
      <c r="J95" s="71"/>
      <c r="K95" s="72"/>
    </row>
    <row r="96" spans="2:13" ht="12.75" hidden="1" customHeight="1">
      <c r="B96" s="388"/>
      <c r="C96" s="388"/>
      <c r="D96" s="388"/>
      <c r="E96" s="388"/>
      <c r="F96" s="70" t="s">
        <v>207</v>
      </c>
      <c r="G96" s="71" t="str">
        <f>CONCATENATE($M$89," - ",F96)</f>
        <v>Iniciativa - Enfrenta los problemas y propone acciones concretas para solucionarlos.</v>
      </c>
      <c r="H96" s="71"/>
      <c r="I96" s="71"/>
      <c r="J96" s="71"/>
      <c r="K96" s="72"/>
    </row>
    <row r="97" spans="2:13" ht="12.75" hidden="1" customHeight="1">
      <c r="B97" s="388"/>
      <c r="C97" s="388"/>
      <c r="D97" s="388"/>
      <c r="E97" s="388"/>
      <c r="F97" s="70" t="s">
        <v>208</v>
      </c>
      <c r="G97" s="71" t="str">
        <f>CONCATENATE($M$89," - ",F97)</f>
        <v>Iniciativa - Reconoce y hace viables las oportunidades.</v>
      </c>
      <c r="H97" s="71"/>
      <c r="I97" s="71"/>
      <c r="J97" s="71"/>
      <c r="K97" s="72"/>
    </row>
    <row r="98" spans="2:13" hidden="1"/>
    <row r="99" spans="2:13" hidden="1">
      <c r="B99" s="3" t="s">
        <v>254</v>
      </c>
    </row>
    <row r="100" spans="2:13" hidden="1">
      <c r="B100" s="389" t="s">
        <v>164</v>
      </c>
      <c r="C100" s="389"/>
      <c r="D100" s="389"/>
      <c r="E100" s="389"/>
      <c r="F100" s="389" t="s">
        <v>165</v>
      </c>
      <c r="G100" s="389"/>
      <c r="H100" s="389"/>
      <c r="I100" s="389"/>
      <c r="J100" s="389"/>
      <c r="K100" s="389"/>
    </row>
    <row r="101" spans="2:13" ht="12.75" hidden="1" customHeight="1">
      <c r="B101" s="390" t="s">
        <v>211</v>
      </c>
      <c r="C101" s="391"/>
      <c r="D101" s="391"/>
      <c r="E101" s="392"/>
      <c r="F101" s="70" t="s">
        <v>212</v>
      </c>
      <c r="G101" s="71" t="str">
        <f t="shared" ref="G101:G106" si="0">CONCATENATE($M$101," - ",F101)</f>
        <v>Aprendizaje Continuo - Aprende de la experiencia de otros y de la propia.</v>
      </c>
      <c r="H101" s="71"/>
      <c r="I101" s="71"/>
      <c r="J101" s="71"/>
      <c r="K101" s="72"/>
      <c r="M101" s="3" t="s">
        <v>211</v>
      </c>
    </row>
    <row r="102" spans="2:13" ht="12.75" hidden="1" customHeight="1">
      <c r="B102" s="393"/>
      <c r="C102" s="394"/>
      <c r="D102" s="394"/>
      <c r="E102" s="395"/>
      <c r="F102" s="70" t="s">
        <v>213</v>
      </c>
      <c r="G102" s="71" t="str">
        <f t="shared" si="0"/>
        <v>Aprendizaje Continuo - Se adapta y aplica nuevas tecnologías que se implanten en la organización.</v>
      </c>
      <c r="H102" s="71"/>
      <c r="I102" s="71"/>
      <c r="J102" s="71"/>
      <c r="K102" s="72"/>
      <c r="M102" s="3" t="s">
        <v>218</v>
      </c>
    </row>
    <row r="103" spans="2:13" ht="12.75" hidden="1" customHeight="1">
      <c r="B103" s="393"/>
      <c r="C103" s="394"/>
      <c r="D103" s="394"/>
      <c r="E103" s="395"/>
      <c r="F103" s="70" t="s">
        <v>214</v>
      </c>
      <c r="G103" s="71" t="str">
        <f t="shared" si="0"/>
        <v>Aprendizaje Continuo - Aplica los conocimientos adquiridos a los desafíos que se presentan en el desarrollo del trabajo.</v>
      </c>
      <c r="H103" s="71"/>
      <c r="I103" s="71"/>
      <c r="J103" s="71"/>
      <c r="K103" s="72"/>
      <c r="M103" s="3" t="s">
        <v>224</v>
      </c>
    </row>
    <row r="104" spans="2:13" ht="12.75" hidden="1" customHeight="1">
      <c r="B104" s="393"/>
      <c r="C104" s="394"/>
      <c r="D104" s="394"/>
      <c r="E104" s="395"/>
      <c r="F104" s="70" t="s">
        <v>215</v>
      </c>
      <c r="G104" s="71" t="str">
        <f t="shared" si="0"/>
        <v>Aprendizaje Continuo - Investiga, indaga y profundiza en los temas de su entorno área de desempeño.</v>
      </c>
      <c r="H104" s="71"/>
      <c r="I104" s="71"/>
      <c r="J104" s="71"/>
      <c r="K104" s="72"/>
      <c r="M104" s="3" t="s">
        <v>231</v>
      </c>
    </row>
    <row r="105" spans="2:13" ht="12.75" hidden="1" customHeight="1">
      <c r="B105" s="393"/>
      <c r="C105" s="394"/>
      <c r="D105" s="394"/>
      <c r="E105" s="395"/>
      <c r="F105" s="70" t="s">
        <v>216</v>
      </c>
      <c r="G105" s="71" t="str">
        <f t="shared" si="0"/>
        <v>Aprendizaje Continuo - Reconoce las propias limitaciones y las necesidades de mejorar su preparación.</v>
      </c>
      <c r="H105" s="71"/>
      <c r="I105" s="71"/>
      <c r="J105" s="71"/>
      <c r="K105" s="72"/>
      <c r="M105" s="3" t="s">
        <v>237</v>
      </c>
    </row>
    <row r="106" spans="2:13" ht="12.75" hidden="1" customHeight="1">
      <c r="B106" s="396"/>
      <c r="C106" s="397"/>
      <c r="D106" s="397"/>
      <c r="E106" s="398"/>
      <c r="F106" s="70" t="s">
        <v>217</v>
      </c>
      <c r="G106" s="71" t="str">
        <f t="shared" si="0"/>
        <v>Aprendizaje Continuo - Asimila nueva información y la aplica correctamente.</v>
      </c>
      <c r="H106" s="71"/>
      <c r="I106" s="71"/>
      <c r="J106" s="71"/>
      <c r="K106" s="72"/>
      <c r="M106" s="3" t="s">
        <v>247</v>
      </c>
    </row>
    <row r="107" spans="2:13" ht="12.75" hidden="1" customHeight="1">
      <c r="B107" s="390" t="s">
        <v>218</v>
      </c>
      <c r="C107" s="391"/>
      <c r="D107" s="391"/>
      <c r="E107" s="392"/>
      <c r="F107" s="70" t="s">
        <v>219</v>
      </c>
      <c r="G107" s="71" t="str">
        <f>CONCATENATE($M$102," - ",F107)</f>
        <v>Experticia profesional - Analiza de un modo sistemático y racional los aspectos del trabajo, basándose en la información relevante.</v>
      </c>
      <c r="H107" s="71"/>
      <c r="I107" s="71"/>
      <c r="J107" s="71"/>
      <c r="K107" s="72"/>
    </row>
    <row r="108" spans="2:13" ht="12.75" hidden="1" customHeight="1">
      <c r="B108" s="393"/>
      <c r="C108" s="394"/>
      <c r="D108" s="394"/>
      <c r="E108" s="395"/>
      <c r="F108" s="70" t="s">
        <v>220</v>
      </c>
      <c r="G108" s="71" t="str">
        <f>CONCATENATE($M$102," - ",F108)</f>
        <v>Experticia profesional - Aplica reglas básicas y conceptos complejos aprendidos.</v>
      </c>
      <c r="H108" s="71"/>
      <c r="I108" s="71"/>
      <c r="J108" s="71"/>
      <c r="K108" s="72"/>
    </row>
    <row r="109" spans="2:13" ht="12.75" hidden="1" customHeight="1">
      <c r="B109" s="393"/>
      <c r="C109" s="394"/>
      <c r="D109" s="394"/>
      <c r="E109" s="395"/>
      <c r="F109" s="70" t="s">
        <v>221</v>
      </c>
      <c r="G109" s="71" t="str">
        <f>CONCATENATE($M$102," - ",F109)</f>
        <v>Experticia profesional - Identifica y reconoce con facilidad las causas de los problemas y sus soluciones.</v>
      </c>
      <c r="H109" s="71"/>
      <c r="I109" s="71"/>
      <c r="J109" s="71"/>
      <c r="K109" s="72"/>
    </row>
    <row r="110" spans="2:13" ht="12.75" hidden="1" customHeight="1">
      <c r="B110" s="393"/>
      <c r="C110" s="394"/>
      <c r="D110" s="394"/>
      <c r="E110" s="395"/>
      <c r="F110" s="70" t="s">
        <v>222</v>
      </c>
      <c r="G110" s="71" t="str">
        <f>CONCATENATE($M$102," - ",F110)</f>
        <v>Experticia profesional - Clarifica datos o situaciones complejas.</v>
      </c>
      <c r="H110" s="71"/>
      <c r="I110" s="71"/>
      <c r="J110" s="71"/>
      <c r="K110" s="72"/>
    </row>
    <row r="111" spans="2:13" ht="12.75" hidden="1" customHeight="1">
      <c r="B111" s="396"/>
      <c r="C111" s="397"/>
      <c r="D111" s="397"/>
      <c r="E111" s="398"/>
      <c r="F111" s="70" t="s">
        <v>223</v>
      </c>
      <c r="G111" s="71" t="str">
        <f>CONCATENATE($M$102," - ",F111)</f>
        <v>Experticia profesional - Planea, organiza y ejecuta múltiples tareas tendientes a alcanzar resultados institucionales.</v>
      </c>
      <c r="H111" s="71"/>
      <c r="I111" s="71"/>
      <c r="J111" s="71"/>
      <c r="K111" s="72"/>
    </row>
    <row r="112" spans="2:13" ht="12.75" hidden="1" customHeight="1">
      <c r="B112" s="390" t="s">
        <v>224</v>
      </c>
      <c r="C112" s="391"/>
      <c r="D112" s="391"/>
      <c r="E112" s="392"/>
      <c r="F112" s="70" t="s">
        <v>225</v>
      </c>
      <c r="G112" s="71" t="str">
        <f t="shared" ref="G112:G117" si="1">CONCATENATE($M$103," - ",F112)</f>
        <v>Trabajo en equipo y Colaboración - Coopera en distintas situaciones y comparte información.</v>
      </c>
      <c r="H112" s="71"/>
      <c r="I112" s="71"/>
      <c r="J112" s="71"/>
      <c r="K112" s="72"/>
    </row>
    <row r="113" spans="2:11" ht="12.75" hidden="1" customHeight="1">
      <c r="B113" s="393"/>
      <c r="C113" s="394"/>
      <c r="D113" s="394"/>
      <c r="E113" s="395"/>
      <c r="F113" s="70" t="s">
        <v>226</v>
      </c>
      <c r="G113" s="71" t="str">
        <f t="shared" si="1"/>
        <v>Trabajo en equipo y Colaboración - Aporta sugerencias, ideas y opiniones.</v>
      </c>
      <c r="H113" s="71"/>
      <c r="I113" s="71"/>
      <c r="J113" s="71"/>
      <c r="K113" s="72"/>
    </row>
    <row r="114" spans="2:11" ht="12.75" hidden="1" customHeight="1">
      <c r="B114" s="393"/>
      <c r="C114" s="394"/>
      <c r="D114" s="394"/>
      <c r="E114" s="395"/>
      <c r="F114" s="70" t="s">
        <v>227</v>
      </c>
      <c r="G114" s="71" t="str">
        <f t="shared" si="1"/>
        <v>Trabajo en equipo y Colaboración - Expresa expectativas positivas del equipo o de los miembros del mismo.</v>
      </c>
      <c r="H114" s="71"/>
      <c r="I114" s="71"/>
      <c r="J114" s="71"/>
      <c r="K114" s="72"/>
    </row>
    <row r="115" spans="2:11" ht="12.75" hidden="1" customHeight="1">
      <c r="B115" s="393"/>
      <c r="C115" s="394"/>
      <c r="D115" s="394"/>
      <c r="E115" s="395"/>
      <c r="F115" s="70" t="s">
        <v>228</v>
      </c>
      <c r="G115" s="71" t="str">
        <f t="shared" si="1"/>
        <v>Trabajo en equipo y Colaboración - Planifica las propias acciones teniendo en cuenta la repercusión de las mismas para la consecución de los objetivos grupales.</v>
      </c>
      <c r="H115" s="71"/>
      <c r="I115" s="71"/>
      <c r="J115" s="71"/>
      <c r="K115" s="72"/>
    </row>
    <row r="116" spans="2:11" ht="12.75" hidden="1" customHeight="1">
      <c r="B116" s="393"/>
      <c r="C116" s="394"/>
      <c r="D116" s="394"/>
      <c r="E116" s="395"/>
      <c r="F116" s="70" t="s">
        <v>229</v>
      </c>
      <c r="G116" s="71" t="str">
        <f t="shared" si="1"/>
        <v>Trabajo en equipo y Colaboración - Establece diálogo directo con los miembros del equipo que permita compartir información e ideas en condiciones de respeto y cordialidad.</v>
      </c>
      <c r="H116" s="71"/>
      <c r="I116" s="71"/>
      <c r="J116" s="71"/>
      <c r="K116" s="72"/>
    </row>
    <row r="117" spans="2:11" ht="12.75" hidden="1" customHeight="1">
      <c r="B117" s="396"/>
      <c r="C117" s="397"/>
      <c r="D117" s="397"/>
      <c r="E117" s="398"/>
      <c r="F117" s="70" t="s">
        <v>230</v>
      </c>
      <c r="G117" s="71" t="str">
        <f t="shared" si="1"/>
        <v>Trabajo en equipo y Colaboración - Respeta criterios dispares y distintas opiniones del equipo.</v>
      </c>
      <c r="H117" s="71"/>
      <c r="I117" s="71"/>
      <c r="J117" s="71"/>
      <c r="K117" s="72"/>
    </row>
    <row r="118" spans="2:11" ht="12.75" hidden="1" customHeight="1">
      <c r="B118" s="390" t="s">
        <v>231</v>
      </c>
      <c r="C118" s="391"/>
      <c r="D118" s="391"/>
      <c r="E118" s="392"/>
      <c r="F118" s="70" t="s">
        <v>232</v>
      </c>
      <c r="G118" s="71" t="str">
        <f>CONCATENATE($M$104," - ",F118)</f>
        <v>Creatividad e Innovación - Ofrece respuestas alternativas.</v>
      </c>
      <c r="H118" s="71"/>
      <c r="I118" s="71"/>
      <c r="J118" s="71"/>
      <c r="K118" s="72"/>
    </row>
    <row r="119" spans="2:11" ht="12.75" hidden="1" customHeight="1">
      <c r="B119" s="393"/>
      <c r="C119" s="394"/>
      <c r="D119" s="394"/>
      <c r="E119" s="395"/>
      <c r="F119" s="70" t="s">
        <v>233</v>
      </c>
      <c r="G119" s="71" t="str">
        <f>CONCATENATE($M$104," - ",F119)</f>
        <v>Creatividad e Innovación - Aprovecha las oportunidades y problemas para dar soluciones novedosas.</v>
      </c>
      <c r="H119" s="71"/>
      <c r="I119" s="71"/>
      <c r="J119" s="71"/>
      <c r="K119" s="72"/>
    </row>
    <row r="120" spans="2:11" ht="12.75" hidden="1" customHeight="1">
      <c r="B120" s="393"/>
      <c r="C120" s="394"/>
      <c r="D120" s="394"/>
      <c r="E120" s="395"/>
      <c r="F120" s="70" t="s">
        <v>234</v>
      </c>
      <c r="G120" s="71" t="str">
        <f>CONCATENATE($M$104," - ",F120)</f>
        <v>Creatividad e Innovación - Desarrolla nuevas formas de hacer y tecnologías.</v>
      </c>
      <c r="H120" s="71"/>
      <c r="I120" s="71"/>
      <c r="J120" s="71"/>
      <c r="K120" s="72"/>
    </row>
    <row r="121" spans="2:11" ht="12.75" hidden="1" customHeight="1">
      <c r="B121" s="393"/>
      <c r="C121" s="394"/>
      <c r="D121" s="394"/>
      <c r="E121" s="395"/>
      <c r="F121" s="70" t="s">
        <v>235</v>
      </c>
      <c r="G121" s="71" t="str">
        <f>CONCATENATE($M$104," - ",F121)</f>
        <v>Creatividad e Innovación - Busca nuevas alternativas de solución y se arriesga a romper esquemas tradicionales.</v>
      </c>
      <c r="H121" s="71"/>
      <c r="I121" s="71"/>
      <c r="J121" s="71"/>
      <c r="K121" s="72"/>
    </row>
    <row r="122" spans="2:11" ht="12.75" hidden="1" customHeight="1">
      <c r="B122" s="396"/>
      <c r="C122" s="397"/>
      <c r="D122" s="397"/>
      <c r="E122" s="398"/>
      <c r="F122" s="70" t="s">
        <v>236</v>
      </c>
      <c r="G122" s="71" t="str">
        <f>CONCATENATE($M$104," - ",F122)</f>
        <v>Creatividad e Innovación - Inicia acciones para superar los obstáculos y alcanzar metas específicas.</v>
      </c>
      <c r="H122" s="71"/>
      <c r="I122" s="71"/>
      <c r="J122" s="71"/>
      <c r="K122" s="72"/>
    </row>
    <row r="123" spans="2:11" ht="12.75" hidden="1" customHeight="1">
      <c r="B123" s="390" t="s">
        <v>295</v>
      </c>
      <c r="C123" s="391"/>
      <c r="D123" s="391"/>
      <c r="E123" s="392"/>
      <c r="F123" s="70" t="s">
        <v>238</v>
      </c>
      <c r="G123" s="71" t="str">
        <f>CONCATENATE($M$105," - ",F123)</f>
        <v>Liderazgo de Grupos de Trabajo - Establece los objetivos del grupo de forma clara y equilibrada.</v>
      </c>
      <c r="H123" s="71"/>
      <c r="I123" s="71"/>
      <c r="J123" s="71"/>
      <c r="K123" s="72"/>
    </row>
    <row r="124" spans="2:11" ht="12.75" hidden="1" customHeight="1">
      <c r="B124" s="393"/>
      <c r="C124" s="394"/>
      <c r="D124" s="394"/>
      <c r="E124" s="395"/>
      <c r="F124" s="70" t="s">
        <v>239</v>
      </c>
      <c r="G124" s="71" t="str">
        <f t="shared" ref="G124:G131" si="2">CONCATENATE($M$105," - ",F124)</f>
        <v>Liderazgo de Grupos de Trabajo - Asegura que los integrantes del grupo compartan planes, programas y proyectos institucionales.</v>
      </c>
      <c r="H124" s="71"/>
      <c r="I124" s="71"/>
      <c r="J124" s="71"/>
      <c r="K124" s="72"/>
    </row>
    <row r="125" spans="2:11" ht="12.75" hidden="1" customHeight="1">
      <c r="B125" s="393"/>
      <c r="C125" s="394"/>
      <c r="D125" s="394"/>
      <c r="E125" s="395"/>
      <c r="F125" s="70" t="s">
        <v>240</v>
      </c>
      <c r="G125" s="71" t="str">
        <f t="shared" si="2"/>
        <v>Liderazgo de Grupos de Trabajo - Orienta y coordina el trabajo del grupo para la identificación de planes y actividades a seguir.</v>
      </c>
      <c r="H125" s="71"/>
      <c r="I125" s="71"/>
      <c r="J125" s="71"/>
      <c r="K125" s="72"/>
    </row>
    <row r="126" spans="2:11" ht="12.75" hidden="1" customHeight="1">
      <c r="B126" s="393"/>
      <c r="C126" s="394"/>
      <c r="D126" s="394"/>
      <c r="E126" s="395"/>
      <c r="F126" s="70" t="s">
        <v>241</v>
      </c>
      <c r="G126" s="71" t="str">
        <f t="shared" si="2"/>
        <v>Liderazgo de Grupos de Trabajo - Facilita la colaboración con otras áreas y dependencias.</v>
      </c>
      <c r="H126" s="71"/>
      <c r="I126" s="71"/>
      <c r="J126" s="71"/>
      <c r="K126" s="72"/>
    </row>
    <row r="127" spans="2:11" ht="12.75" hidden="1" customHeight="1">
      <c r="B127" s="393"/>
      <c r="C127" s="394"/>
      <c r="D127" s="394"/>
      <c r="E127" s="395"/>
      <c r="F127" s="70" t="s">
        <v>242</v>
      </c>
      <c r="G127" s="71" t="str">
        <f t="shared" si="2"/>
        <v>Liderazgo de Grupos de Trabajo - Escucha y tiene en cuenta las opiniones de los integrantes del grupo.</v>
      </c>
      <c r="H127" s="71"/>
      <c r="I127" s="71"/>
      <c r="J127" s="71"/>
      <c r="K127" s="72"/>
    </row>
    <row r="128" spans="2:11" ht="12.75" hidden="1" customHeight="1">
      <c r="B128" s="393"/>
      <c r="C128" s="394"/>
      <c r="D128" s="394"/>
      <c r="E128" s="395"/>
      <c r="F128" s="70" t="s">
        <v>243</v>
      </c>
      <c r="G128" s="71" t="str">
        <f t="shared" si="2"/>
        <v>Liderazgo de Grupos de Trabajo - Gestiona los recursos necesarios para poder cumplir con las metas propuestas.</v>
      </c>
      <c r="H128" s="71"/>
      <c r="I128" s="71"/>
      <c r="J128" s="71"/>
      <c r="K128" s="72"/>
    </row>
    <row r="129" spans="2:13" ht="12.75" hidden="1" customHeight="1">
      <c r="B129" s="393"/>
      <c r="C129" s="394"/>
      <c r="D129" s="394"/>
      <c r="E129" s="395"/>
      <c r="F129" s="70" t="s">
        <v>244</v>
      </c>
      <c r="G129" s="71" t="str">
        <f t="shared" si="2"/>
        <v>Liderazgo de Grupos de Trabajo - Garantiza los recursos necesarios para poder cumplir con las metas propuestas.</v>
      </c>
      <c r="H129" s="71"/>
      <c r="I129" s="71"/>
      <c r="J129" s="71"/>
      <c r="K129" s="72"/>
    </row>
    <row r="130" spans="2:13" ht="12.75" hidden="1" customHeight="1">
      <c r="B130" s="393"/>
      <c r="C130" s="394"/>
      <c r="D130" s="394"/>
      <c r="E130" s="395"/>
      <c r="F130" s="70" t="s">
        <v>245</v>
      </c>
      <c r="G130" s="71" t="str">
        <f t="shared" si="2"/>
        <v>Liderazgo de Grupos de Trabajo - Garantiza que el grupo tenga la información necesaria.</v>
      </c>
      <c r="H130" s="71"/>
      <c r="I130" s="71"/>
      <c r="J130" s="71"/>
      <c r="K130" s="72"/>
    </row>
    <row r="131" spans="2:13" ht="12.75" hidden="1" customHeight="1">
      <c r="B131" s="396"/>
      <c r="C131" s="397"/>
      <c r="D131" s="397"/>
      <c r="E131" s="398"/>
      <c r="F131" s="70" t="s">
        <v>246</v>
      </c>
      <c r="G131" s="71" t="str">
        <f t="shared" si="2"/>
        <v>Liderazgo de Grupos de Trabajo - Explica las razones de las decisiones.</v>
      </c>
      <c r="H131" s="71"/>
      <c r="I131" s="71"/>
      <c r="J131" s="71"/>
      <c r="K131" s="72"/>
    </row>
    <row r="132" spans="2:13" ht="12.75" hidden="1" customHeight="1">
      <c r="B132" s="390" t="s">
        <v>296</v>
      </c>
      <c r="C132" s="391"/>
      <c r="D132" s="391"/>
      <c r="E132" s="392"/>
      <c r="F132" s="70" t="s">
        <v>248</v>
      </c>
      <c r="G132" s="71" t="str">
        <f t="shared" ref="G132:G137" si="3">CONCATENATE($M$106," - ",F132)</f>
        <v>Toma de decisiones - Elige alternativas de solución efectiva y suficiente para atender los asuntos encomendados.</v>
      </c>
      <c r="H132" s="71"/>
      <c r="I132" s="71"/>
      <c r="J132" s="71"/>
      <c r="K132" s="72"/>
    </row>
    <row r="133" spans="2:13" ht="12.75" hidden="1" customHeight="1">
      <c r="B133" s="393"/>
      <c r="C133" s="394"/>
      <c r="D133" s="394"/>
      <c r="E133" s="395"/>
      <c r="F133" s="70" t="s">
        <v>249</v>
      </c>
      <c r="G133" s="71" t="str">
        <f t="shared" si="3"/>
        <v>Toma de decisiones - Decide y establece prioridades para el trabajo del grupo.</v>
      </c>
      <c r="H133" s="71"/>
      <c r="I133" s="71"/>
      <c r="J133" s="71"/>
      <c r="K133" s="72"/>
    </row>
    <row r="134" spans="2:13" ht="12.75" hidden="1" customHeight="1">
      <c r="B134" s="393"/>
      <c r="C134" s="394"/>
      <c r="D134" s="394"/>
      <c r="E134" s="395"/>
      <c r="F134" s="70" t="s">
        <v>250</v>
      </c>
      <c r="G134" s="71" t="str">
        <f t="shared" si="3"/>
        <v>Toma de decisiones - Asume posiciones concretas para el manejo de temas o situaciones que demandan su atención.</v>
      </c>
      <c r="H134" s="71"/>
      <c r="I134" s="71"/>
      <c r="J134" s="71"/>
      <c r="K134" s="72"/>
    </row>
    <row r="135" spans="2:13" ht="12.75" hidden="1" customHeight="1">
      <c r="B135" s="393"/>
      <c r="C135" s="394"/>
      <c r="D135" s="394"/>
      <c r="E135" s="395"/>
      <c r="F135" s="70" t="s">
        <v>251</v>
      </c>
      <c r="G135" s="71" t="str">
        <f t="shared" si="3"/>
        <v>Toma de decisiones - Efectúa cambios en las actividades o en la manera de desarrollar sus responsabilidades cuando detecta dificultades para su realización o mejores prácticas que pueden optimizar el desempeño.</v>
      </c>
      <c r="H135" s="71"/>
      <c r="I135" s="71"/>
      <c r="J135" s="71"/>
      <c r="K135" s="72"/>
    </row>
    <row r="136" spans="2:13" ht="12.75" hidden="1" customHeight="1">
      <c r="B136" s="393"/>
      <c r="C136" s="394"/>
      <c r="D136" s="394"/>
      <c r="E136" s="395"/>
      <c r="F136" s="70" t="s">
        <v>252</v>
      </c>
      <c r="G136" s="71" t="str">
        <f t="shared" si="3"/>
        <v>Toma de decisiones - Asume las consecuencias de las decisiones adoptadas.</v>
      </c>
      <c r="H136" s="71"/>
      <c r="I136" s="71"/>
      <c r="J136" s="71"/>
      <c r="K136" s="72"/>
    </row>
    <row r="137" spans="2:13" ht="12.75" hidden="1" customHeight="1">
      <c r="B137" s="396"/>
      <c r="C137" s="397"/>
      <c r="D137" s="397"/>
      <c r="E137" s="398"/>
      <c r="F137" s="70" t="s">
        <v>253</v>
      </c>
      <c r="G137" s="71" t="str">
        <f t="shared" si="3"/>
        <v>Toma de decisiones - Fomenta la participación en la toma de decisiones.</v>
      </c>
      <c r="H137" s="71"/>
      <c r="I137" s="71"/>
      <c r="J137" s="71"/>
      <c r="K137" s="72"/>
    </row>
    <row r="138" spans="2:13" hidden="1"/>
    <row r="139" spans="2:13" hidden="1">
      <c r="B139" s="3" t="s">
        <v>270</v>
      </c>
    </row>
    <row r="140" spans="2:13" hidden="1">
      <c r="B140" s="389" t="s">
        <v>164</v>
      </c>
      <c r="C140" s="389"/>
      <c r="D140" s="389"/>
      <c r="E140" s="389"/>
      <c r="F140" s="389" t="s">
        <v>165</v>
      </c>
      <c r="G140" s="389"/>
      <c r="H140" s="389"/>
      <c r="I140" s="389"/>
      <c r="J140" s="389"/>
      <c r="K140" s="389"/>
    </row>
    <row r="141" spans="2:13" ht="12.75" hidden="1" customHeight="1">
      <c r="B141" s="388" t="s">
        <v>255</v>
      </c>
      <c r="C141" s="388"/>
      <c r="D141" s="388"/>
      <c r="E141" s="388"/>
      <c r="F141" s="70" t="s">
        <v>256</v>
      </c>
      <c r="G141" s="71" t="str">
        <f>CONCATENATE($M$141," - ",F141)</f>
        <v>Experticia Técnica - Capta y asimila con facilidad conceptos e información.</v>
      </c>
      <c r="H141" s="71"/>
      <c r="I141" s="71"/>
      <c r="J141" s="71"/>
      <c r="K141" s="72"/>
      <c r="M141" s="3" t="s">
        <v>255</v>
      </c>
    </row>
    <row r="142" spans="2:13" ht="12.75" hidden="1" customHeight="1">
      <c r="B142" s="388"/>
      <c r="C142" s="388"/>
      <c r="D142" s="388"/>
      <c r="E142" s="388"/>
      <c r="F142" s="70" t="s">
        <v>257</v>
      </c>
      <c r="G142" s="71" t="str">
        <f>CONCATENATE($M$141," - ",F142)</f>
        <v>Experticia Técnica - Aplica el conocimiento técnico a las actividades cotidianas.</v>
      </c>
      <c r="H142" s="71"/>
      <c r="I142" s="71"/>
      <c r="J142" s="71"/>
      <c r="K142" s="72"/>
      <c r="M142" s="3" t="s">
        <v>261</v>
      </c>
    </row>
    <row r="143" spans="2:13" ht="12.75" hidden="1" customHeight="1">
      <c r="B143" s="388"/>
      <c r="C143" s="388"/>
      <c r="D143" s="388"/>
      <c r="E143" s="388"/>
      <c r="F143" s="70" t="s">
        <v>258</v>
      </c>
      <c r="G143" s="71" t="str">
        <f>CONCATENATE($M$141," - ",F143)</f>
        <v>Experticia Técnica - Analiza la información de acuerdo con las necesidades de la organización.</v>
      </c>
      <c r="H143" s="71"/>
      <c r="I143" s="71"/>
      <c r="J143" s="71"/>
      <c r="K143" s="72"/>
      <c r="M143" s="3" t="s">
        <v>264</v>
      </c>
    </row>
    <row r="144" spans="2:13" ht="12.75" hidden="1" customHeight="1">
      <c r="B144" s="388"/>
      <c r="C144" s="388"/>
      <c r="D144" s="388"/>
      <c r="E144" s="388"/>
      <c r="F144" s="70" t="s">
        <v>259</v>
      </c>
      <c r="G144" s="71" t="str">
        <f>CONCATENATE($M$141," - ",F144)</f>
        <v>Experticia Técnica - Comprende los aspectos técnicos y los aplica al desarrollo de procesos y procedimientos en los que está involucrado.</v>
      </c>
      <c r="H144" s="71"/>
      <c r="I144" s="71"/>
      <c r="J144" s="71"/>
      <c r="K144" s="72"/>
    </row>
    <row r="145" spans="2:13" ht="12.75" hidden="1" customHeight="1">
      <c r="B145" s="388"/>
      <c r="C145" s="388"/>
      <c r="D145" s="388"/>
      <c r="E145" s="388"/>
      <c r="F145" s="70" t="s">
        <v>260</v>
      </c>
      <c r="G145" s="71" t="str">
        <f>CONCATENATE($M$141," - ",F145)</f>
        <v>Experticia Técnica - Resuelve problemas utilizando sus conocimientos técnicos de su especialidad y garantizando indicadores y estándares establecidos.</v>
      </c>
      <c r="H145" s="71"/>
      <c r="I145" s="71"/>
      <c r="J145" s="71"/>
      <c r="K145" s="72"/>
    </row>
    <row r="146" spans="2:13" ht="12.75" hidden="1" customHeight="1">
      <c r="B146" s="388" t="s">
        <v>261</v>
      </c>
      <c r="C146" s="388"/>
      <c r="D146" s="388"/>
      <c r="E146" s="388"/>
      <c r="F146" s="70" t="s">
        <v>262</v>
      </c>
      <c r="G146" s="71" t="str">
        <f>CONCATENATE($M$142," - ",F146)</f>
        <v>Trabajo en equipo - Identifica claramente los objetivos del grupo y orienta su trabajo a la consecución de los mismos.</v>
      </c>
      <c r="H146" s="71"/>
      <c r="I146" s="71"/>
      <c r="J146" s="71"/>
      <c r="K146" s="72"/>
    </row>
    <row r="147" spans="2:13" ht="12.75" hidden="1" customHeight="1">
      <c r="B147" s="388"/>
      <c r="C147" s="388"/>
      <c r="D147" s="388"/>
      <c r="E147" s="388"/>
      <c r="F147" s="70" t="s">
        <v>263</v>
      </c>
      <c r="G147" s="71" t="str">
        <f>CONCATENATE($M$142," - ",F147)</f>
        <v>Trabajo en equipo - Colabora con otros para la realización de actividades y metas grupales.</v>
      </c>
      <c r="H147" s="71"/>
      <c r="I147" s="71"/>
      <c r="J147" s="71"/>
      <c r="K147" s="72"/>
    </row>
    <row r="148" spans="2:13" ht="12.75" hidden="1" customHeight="1">
      <c r="B148" s="388" t="s">
        <v>264</v>
      </c>
      <c r="C148" s="388"/>
      <c r="D148" s="388"/>
      <c r="E148" s="388"/>
      <c r="F148" s="70" t="s">
        <v>265</v>
      </c>
      <c r="G148" s="71" t="str">
        <f>CONCATENATE($M$143," - ",F148)</f>
        <v>Creatividad e innovación - Propone y encuentra formas nuevas y eficaces de hacer las cosas.</v>
      </c>
      <c r="H148" s="71"/>
      <c r="I148" s="71"/>
      <c r="J148" s="71"/>
      <c r="K148" s="72"/>
    </row>
    <row r="149" spans="2:13" ht="12.75" hidden="1" customHeight="1">
      <c r="B149" s="388"/>
      <c r="C149" s="388"/>
      <c r="D149" s="388"/>
      <c r="E149" s="388"/>
      <c r="F149" s="70" t="s">
        <v>266</v>
      </c>
      <c r="G149" s="71" t="str">
        <f>CONCATENATE($M$143," - ",F149)</f>
        <v>Creatividad e innovación - Es recursivo.</v>
      </c>
      <c r="H149" s="71"/>
      <c r="I149" s="71"/>
      <c r="J149" s="71"/>
      <c r="K149" s="72"/>
    </row>
    <row r="150" spans="2:13" ht="12.75" hidden="1" customHeight="1">
      <c r="B150" s="388"/>
      <c r="C150" s="388"/>
      <c r="D150" s="388"/>
      <c r="E150" s="388"/>
      <c r="F150" s="70" t="s">
        <v>267</v>
      </c>
      <c r="G150" s="71" t="str">
        <f>CONCATENATE($M$143," - ",F150)</f>
        <v>Creatividad e innovación - Es práctico.</v>
      </c>
      <c r="H150" s="71"/>
      <c r="I150" s="71"/>
      <c r="J150" s="71"/>
      <c r="K150" s="72"/>
    </row>
    <row r="151" spans="2:13" ht="12.75" hidden="1" customHeight="1">
      <c r="B151" s="388"/>
      <c r="C151" s="388"/>
      <c r="D151" s="388"/>
      <c r="E151" s="388"/>
      <c r="F151" s="70" t="s">
        <v>268</v>
      </c>
      <c r="G151" s="71" t="str">
        <f>CONCATENATE($M$143," - ",F151)</f>
        <v>Creatividad e innovación - Busca nuevas alternativas de solución.</v>
      </c>
      <c r="H151" s="71"/>
      <c r="I151" s="71"/>
      <c r="J151" s="71"/>
      <c r="K151" s="72"/>
    </row>
    <row r="152" spans="2:13" ht="12.75" hidden="1" customHeight="1">
      <c r="B152" s="388"/>
      <c r="C152" s="388"/>
      <c r="D152" s="388"/>
      <c r="E152" s="388"/>
      <c r="F152" s="70" t="s">
        <v>269</v>
      </c>
      <c r="G152" s="71" t="str">
        <f>CONCATENATE($M$143," - ",F152)</f>
        <v>Creatividad e innovación - Revisa permanentemente los procesos y procedimientos para optimizar los resultados.</v>
      </c>
      <c r="H152" s="71"/>
      <c r="I152" s="71"/>
      <c r="J152" s="71"/>
      <c r="K152" s="72"/>
    </row>
    <row r="153" spans="2:13" hidden="1"/>
    <row r="154" spans="2:13" ht="12.75" hidden="1" customHeight="1">
      <c r="B154" s="3" t="s">
        <v>294</v>
      </c>
    </row>
    <row r="155" spans="2:13" hidden="1">
      <c r="B155" s="389" t="s">
        <v>164</v>
      </c>
      <c r="C155" s="389"/>
      <c r="D155" s="389"/>
      <c r="E155" s="389"/>
      <c r="F155" s="389" t="s">
        <v>165</v>
      </c>
      <c r="G155" s="389"/>
      <c r="H155" s="389"/>
      <c r="I155" s="389"/>
      <c r="J155" s="389"/>
      <c r="K155" s="389"/>
    </row>
    <row r="156" spans="2:13" ht="12.75" hidden="1" customHeight="1">
      <c r="B156" s="388" t="s">
        <v>271</v>
      </c>
      <c r="C156" s="388"/>
      <c r="D156" s="388"/>
      <c r="E156" s="388"/>
      <c r="F156" s="70" t="s">
        <v>272</v>
      </c>
      <c r="G156" s="71" t="str">
        <f t="shared" ref="G156:G161" si="4">CONCATENATE($M$156," - ",F156)</f>
        <v>Manejo de la información - Evade temas que indagan sobre información confidencial.</v>
      </c>
      <c r="H156" s="71"/>
      <c r="I156" s="71"/>
      <c r="J156" s="71"/>
      <c r="K156" s="72"/>
      <c r="M156" s="3" t="s">
        <v>271</v>
      </c>
    </row>
    <row r="157" spans="2:13" ht="12.75" hidden="1" customHeight="1">
      <c r="B157" s="388"/>
      <c r="C157" s="388"/>
      <c r="D157" s="388"/>
      <c r="E157" s="388"/>
      <c r="F157" s="70" t="s">
        <v>273</v>
      </c>
      <c r="G157" s="71" t="str">
        <f t="shared" si="4"/>
        <v>Manejo de la información - Recoge sólo información imprescindible para el desarrollo de la tarea.</v>
      </c>
      <c r="H157" s="71"/>
      <c r="I157" s="71"/>
      <c r="J157" s="71"/>
      <c r="K157" s="72"/>
      <c r="M157" s="3" t="s">
        <v>278</v>
      </c>
    </row>
    <row r="158" spans="2:13" ht="12.75" hidden="1" customHeight="1">
      <c r="B158" s="388"/>
      <c r="C158" s="388"/>
      <c r="D158" s="388"/>
      <c r="E158" s="388"/>
      <c r="F158" s="70" t="s">
        <v>274</v>
      </c>
      <c r="G158" s="71" t="str">
        <f t="shared" si="4"/>
        <v>Manejo de la información - Organiza y guarda de forma adecuada la información a su cuidado, teniendo en cuenta las normas legales y de la organización.</v>
      </c>
      <c r="H158" s="71"/>
      <c r="I158" s="71"/>
      <c r="J158" s="71"/>
      <c r="K158" s="72"/>
      <c r="M158" s="3" t="s">
        <v>282</v>
      </c>
    </row>
    <row r="159" spans="2:13" ht="12.75" hidden="1" customHeight="1">
      <c r="B159" s="388"/>
      <c r="C159" s="388"/>
      <c r="D159" s="388"/>
      <c r="E159" s="388"/>
      <c r="F159" s="70" t="s">
        <v>275</v>
      </c>
      <c r="G159" s="71" t="str">
        <f t="shared" si="4"/>
        <v>Manejo de la información - No hace pública información laboral o de las personas que pueda afectar la organización o las personas.</v>
      </c>
      <c r="H159" s="71"/>
      <c r="I159" s="71"/>
      <c r="J159" s="71"/>
      <c r="K159" s="72"/>
      <c r="M159" s="3" t="s">
        <v>287</v>
      </c>
    </row>
    <row r="160" spans="2:13" ht="12.75" hidden="1" customHeight="1">
      <c r="B160" s="388"/>
      <c r="C160" s="388"/>
      <c r="D160" s="388"/>
      <c r="E160" s="388"/>
      <c r="F160" s="70" t="s">
        <v>276</v>
      </c>
      <c r="G160" s="71" t="str">
        <f t="shared" si="4"/>
        <v>Manejo de la información - Es capaz de discernir que se puede hacer público y que no.</v>
      </c>
      <c r="H160" s="71"/>
      <c r="I160" s="71"/>
      <c r="J160" s="71"/>
      <c r="K160" s="72"/>
      <c r="M160" s="3" t="s">
        <v>290</v>
      </c>
    </row>
    <row r="161" spans="2:11" ht="12.75" hidden="1" customHeight="1">
      <c r="B161" s="388"/>
      <c r="C161" s="388"/>
      <c r="D161" s="388"/>
      <c r="E161" s="388"/>
      <c r="F161" s="70" t="s">
        <v>277</v>
      </c>
      <c r="G161" s="71" t="str">
        <f t="shared" si="4"/>
        <v>Manejo de la información - Transmite información oportuna y objetiva.</v>
      </c>
      <c r="H161" s="71"/>
      <c r="I161" s="71"/>
      <c r="J161" s="71"/>
      <c r="K161" s="72"/>
    </row>
    <row r="162" spans="2:11" ht="12.75" hidden="1" customHeight="1">
      <c r="B162" s="388" t="s">
        <v>278</v>
      </c>
      <c r="C162" s="388"/>
      <c r="D162" s="388"/>
      <c r="E162" s="388"/>
      <c r="F162" s="70" t="s">
        <v>279</v>
      </c>
      <c r="G162" s="71" t="str">
        <f>CONCATENATE($M$157," - ",F162)</f>
        <v>Adaptación al cambio - Acepta y se adapta fácilmente los cambios.</v>
      </c>
      <c r="H162" s="71"/>
      <c r="I162" s="71"/>
      <c r="J162" s="71"/>
      <c r="K162" s="72"/>
    </row>
    <row r="163" spans="2:11" ht="12.75" hidden="1" customHeight="1">
      <c r="B163" s="388"/>
      <c r="C163" s="388"/>
      <c r="D163" s="388"/>
      <c r="E163" s="388"/>
      <c r="F163" s="70" t="s">
        <v>280</v>
      </c>
      <c r="G163" s="71" t="str">
        <f>CONCATENATE($M$157," - ",F163)</f>
        <v>Adaptación al cambio - Responde al cambio con flexibilidad.</v>
      </c>
      <c r="H163" s="71"/>
      <c r="I163" s="71"/>
      <c r="J163" s="71"/>
      <c r="K163" s="72"/>
    </row>
    <row r="164" spans="2:11" ht="12.75" hidden="1" customHeight="1">
      <c r="B164" s="388"/>
      <c r="C164" s="388"/>
      <c r="D164" s="388"/>
      <c r="E164" s="388"/>
      <c r="F164" s="70" t="s">
        <v>281</v>
      </c>
      <c r="G164" s="71" t="str">
        <f>CONCATENATE($M$157," - ",F164)</f>
        <v>Adaptación al cambio - Promueve el cambio.</v>
      </c>
      <c r="H164" s="71"/>
      <c r="I164" s="71"/>
      <c r="J164" s="71"/>
      <c r="K164" s="72"/>
    </row>
    <row r="165" spans="2:11" ht="12.75" hidden="1" customHeight="1">
      <c r="B165" s="388" t="s">
        <v>282</v>
      </c>
      <c r="C165" s="388"/>
      <c r="D165" s="388"/>
      <c r="E165" s="388"/>
      <c r="F165" s="70" t="s">
        <v>283</v>
      </c>
      <c r="G165" s="71" t="str">
        <f>CONCATENATE($M$158," - ",F165)</f>
        <v>Disciplina - Acepta instrucciones aunque se difiera de ellas.</v>
      </c>
      <c r="H165" s="71"/>
      <c r="I165" s="71"/>
      <c r="J165" s="71"/>
      <c r="K165" s="72"/>
    </row>
    <row r="166" spans="2:11" ht="12.75" hidden="1" customHeight="1">
      <c r="B166" s="388"/>
      <c r="C166" s="388"/>
      <c r="D166" s="388"/>
      <c r="E166" s="388"/>
      <c r="F166" s="70" t="s">
        <v>284</v>
      </c>
      <c r="G166" s="71" t="str">
        <f>CONCATENATE($M$158," - ",F166)</f>
        <v>Disciplina - Realiza los cometidos y tareas del puesto de trabajo.</v>
      </c>
      <c r="H166" s="71"/>
      <c r="I166" s="71"/>
      <c r="J166" s="71"/>
      <c r="K166" s="72"/>
    </row>
    <row r="167" spans="2:11" ht="12.75" hidden="1" customHeight="1">
      <c r="B167" s="388"/>
      <c r="C167" s="388"/>
      <c r="D167" s="388"/>
      <c r="E167" s="388"/>
      <c r="F167" s="70" t="s">
        <v>285</v>
      </c>
      <c r="G167" s="71" t="str">
        <f>CONCATENATE($M$158," - ",F167)</f>
        <v>Disciplina - Acepta la supervisión constante.</v>
      </c>
      <c r="H167" s="71"/>
      <c r="I167" s="71"/>
      <c r="J167" s="71"/>
      <c r="K167" s="72"/>
    </row>
    <row r="168" spans="2:11" ht="12.75" hidden="1" customHeight="1">
      <c r="B168" s="388"/>
      <c r="C168" s="388"/>
      <c r="D168" s="388"/>
      <c r="E168" s="388"/>
      <c r="F168" s="70" t="s">
        <v>286</v>
      </c>
      <c r="G168" s="71" t="str">
        <f>CONCATENATE($M$158," - ",F168)</f>
        <v>Disciplina - Realiza funciones orientadas a apoyar la acción de otros miembros de la organización.</v>
      </c>
      <c r="H168" s="71"/>
      <c r="I168" s="71"/>
      <c r="J168" s="71"/>
      <c r="K168" s="72"/>
    </row>
    <row r="169" spans="2:11" ht="12.75" hidden="1" customHeight="1">
      <c r="B169" s="388" t="s">
        <v>287</v>
      </c>
      <c r="C169" s="388"/>
      <c r="D169" s="388"/>
      <c r="E169" s="388"/>
      <c r="F169" s="70" t="s">
        <v>288</v>
      </c>
      <c r="G169" s="71" t="str">
        <f>CONCATENATE($M$159," - ",F169)</f>
        <v>Relaciones Interpersonales - Escucha con interés a las personas y capta las preocupaciones, intereses y necesidades de los demás.</v>
      </c>
      <c r="H169" s="71"/>
      <c r="I169" s="71"/>
      <c r="J169" s="71"/>
      <c r="K169" s="72"/>
    </row>
    <row r="170" spans="2:11" ht="12.75" hidden="1" customHeight="1">
      <c r="B170" s="388"/>
      <c r="C170" s="388"/>
      <c r="D170" s="388"/>
      <c r="E170" s="388"/>
      <c r="F170" s="70" t="s">
        <v>289</v>
      </c>
      <c r="G170" s="71" t="str">
        <f>CONCATENATE($M$159," - ",F170)</f>
        <v>Relaciones Interpersonales - Transmite eficazmente las ideas, sentimientos e información impidiendo con ello malos entendidos o situaciones confusas que puedan generar conflictos.</v>
      </c>
      <c r="H170" s="71"/>
      <c r="I170" s="71"/>
      <c r="J170" s="71"/>
      <c r="K170" s="72"/>
    </row>
    <row r="171" spans="2:11" ht="12.75" hidden="1" customHeight="1">
      <c r="B171" s="388" t="s">
        <v>290</v>
      </c>
      <c r="C171" s="388"/>
      <c r="D171" s="388"/>
      <c r="E171" s="388"/>
      <c r="F171" s="70" t="s">
        <v>291</v>
      </c>
      <c r="G171" s="71" t="str">
        <f>CONCATENATE($M$160," - ",F171)</f>
        <v>Colaboración - Ayuda al logro de los objetivos articulando sus actuaciones con los demás.</v>
      </c>
      <c r="H171" s="71"/>
      <c r="I171" s="71"/>
      <c r="J171" s="71"/>
      <c r="K171" s="72"/>
    </row>
    <row r="172" spans="2:11" ht="12.75" hidden="1" customHeight="1">
      <c r="B172" s="388"/>
      <c r="C172" s="388"/>
      <c r="D172" s="388"/>
      <c r="E172" s="388"/>
      <c r="F172" s="70" t="s">
        <v>292</v>
      </c>
      <c r="G172" s="71" t="str">
        <f>CONCATENATE($M$160," - ",F172)</f>
        <v>Colaboración - Cumple los compromisos que adquiere.</v>
      </c>
      <c r="H172" s="71"/>
      <c r="I172" s="71"/>
      <c r="J172" s="71"/>
      <c r="K172" s="72"/>
    </row>
    <row r="173" spans="2:11" ht="12.75" hidden="1" customHeight="1">
      <c r="B173" s="388"/>
      <c r="C173" s="388"/>
      <c r="D173" s="388"/>
      <c r="E173" s="388"/>
      <c r="F173" s="70" t="s">
        <v>293</v>
      </c>
      <c r="G173" s="71" t="str">
        <f>CONCATENATE($M$160," - ",F173)</f>
        <v>Colaboración - Facilita la labor de sus superiores y compañeros de trabajo.</v>
      </c>
      <c r="H173" s="71"/>
      <c r="I173" s="71"/>
      <c r="J173" s="71"/>
      <c r="K173" s="72"/>
    </row>
  </sheetData>
  <sheetProtection password="E28B" sheet="1" objects="1" scenarios="1" selectLockedCells="1"/>
  <scenarios current="0" show="0">
    <scenario name="UNO" locked="1" count="1" user="eportega" comment="Creado por eportega el 01/02/2010">
      <inputCells r="H16" val="$F$63:$K$80"/>
    </scenario>
  </scenarios>
  <mergeCells count="118">
    <mergeCell ref="B50:D51"/>
    <mergeCell ref="H41:K44"/>
    <mergeCell ref="L41:M44"/>
    <mergeCell ref="N41:O44"/>
    <mergeCell ref="P41:Q44"/>
    <mergeCell ref="E50:G51"/>
    <mergeCell ref="H50:J51"/>
    <mergeCell ref="O50:P51"/>
    <mergeCell ref="H46:J49"/>
    <mergeCell ref="O46:P49"/>
    <mergeCell ref="Q46:R49"/>
    <mergeCell ref="N31:O32"/>
    <mergeCell ref="R41:S44"/>
    <mergeCell ref="P37:Q40"/>
    <mergeCell ref="R30:S32"/>
    <mergeCell ref="P30:Q32"/>
    <mergeCell ref="S50:S51"/>
    <mergeCell ref="S46:S49"/>
    <mergeCell ref="N20:O23"/>
    <mergeCell ref="P20:Q23"/>
    <mergeCell ref="R20:S23"/>
    <mergeCell ref="L16:M19"/>
    <mergeCell ref="N16:O19"/>
    <mergeCell ref="P16:Q19"/>
    <mergeCell ref="R16:S19"/>
    <mergeCell ref="N24:O27"/>
    <mergeCell ref="P24:Q27"/>
    <mergeCell ref="L13:O13"/>
    <mergeCell ref="N14:O15"/>
    <mergeCell ref="L14:M15"/>
    <mergeCell ref="B13:C15"/>
    <mergeCell ref="D13:G15"/>
    <mergeCell ref="B12:S12"/>
    <mergeCell ref="H13:K15"/>
    <mergeCell ref="P13:Q15"/>
    <mergeCell ref="R13:S15"/>
    <mergeCell ref="B2:S3"/>
    <mergeCell ref="B4:S6"/>
    <mergeCell ref="B8:B10"/>
    <mergeCell ref="C8:D8"/>
    <mergeCell ref="E8:J8"/>
    <mergeCell ref="K8:M8"/>
    <mergeCell ref="N8:S8"/>
    <mergeCell ref="C9:D9"/>
    <mergeCell ref="E9:J9"/>
    <mergeCell ref="K9:M9"/>
    <mergeCell ref="N9:S9"/>
    <mergeCell ref="C10:E10"/>
    <mergeCell ref="F10:S10"/>
    <mergeCell ref="B69:E73"/>
    <mergeCell ref="B74:E78"/>
    <mergeCell ref="B53:S53"/>
    <mergeCell ref="H30:K32"/>
    <mergeCell ref="D16:G19"/>
    <mergeCell ref="B37:C40"/>
    <mergeCell ref="B29:S29"/>
    <mergeCell ref="B16:C19"/>
    <mergeCell ref="B20:C23"/>
    <mergeCell ref="B24:C27"/>
    <mergeCell ref="H20:K23"/>
    <mergeCell ref="R33:S36"/>
    <mergeCell ref="H37:K40"/>
    <mergeCell ref="H16:K19"/>
    <mergeCell ref="R24:S27"/>
    <mergeCell ref="H24:K27"/>
    <mergeCell ref="L31:M32"/>
    <mergeCell ref="B30:C32"/>
    <mergeCell ref="D30:G32"/>
    <mergeCell ref="L30:O30"/>
    <mergeCell ref="D24:G27"/>
    <mergeCell ref="D20:G23"/>
    <mergeCell ref="L24:M27"/>
    <mergeCell ref="L20:M23"/>
    <mergeCell ref="B85:E85"/>
    <mergeCell ref="F85:K85"/>
    <mergeCell ref="B90:E91"/>
    <mergeCell ref="B92:E94"/>
    <mergeCell ref="B95:E97"/>
    <mergeCell ref="L37:M40"/>
    <mergeCell ref="N37:O40"/>
    <mergeCell ref="R37:S40"/>
    <mergeCell ref="H33:K36"/>
    <mergeCell ref="L33:M36"/>
    <mergeCell ref="N33:O36"/>
    <mergeCell ref="L46:N51"/>
    <mergeCell ref="P33:Q36"/>
    <mergeCell ref="D33:G36"/>
    <mergeCell ref="D37:G40"/>
    <mergeCell ref="B46:D49"/>
    <mergeCell ref="E46:G49"/>
    <mergeCell ref="D41:G44"/>
    <mergeCell ref="B41:C44"/>
    <mergeCell ref="B33:C36"/>
    <mergeCell ref="Q50:R51"/>
    <mergeCell ref="B79:E82"/>
    <mergeCell ref="B65:E68"/>
    <mergeCell ref="B64:E64"/>
    <mergeCell ref="B132:E137"/>
    <mergeCell ref="B112:E117"/>
    <mergeCell ref="B118:E122"/>
    <mergeCell ref="B123:E131"/>
    <mergeCell ref="B101:E106"/>
    <mergeCell ref="B107:E111"/>
    <mergeCell ref="F100:K100"/>
    <mergeCell ref="B100:E100"/>
    <mergeCell ref="B86:E89"/>
    <mergeCell ref="B165:E168"/>
    <mergeCell ref="B169:E170"/>
    <mergeCell ref="B171:E173"/>
    <mergeCell ref="B156:E161"/>
    <mergeCell ref="B162:E164"/>
    <mergeCell ref="F155:K155"/>
    <mergeCell ref="B155:E155"/>
    <mergeCell ref="F140:K140"/>
    <mergeCell ref="B141:E145"/>
    <mergeCell ref="B140:E140"/>
    <mergeCell ref="B148:E152"/>
    <mergeCell ref="B146:E147"/>
  </mergeCells>
  <dataValidations count="13">
    <dataValidation type="list" allowBlank="1" showInputMessage="1" showErrorMessage="1" sqref="D16:G19">
      <formula1>IF($B$16=$B$59,$M$65:$M$68,IF($B$16=$B$60,IF($N$9=$B$84,$M$86:$M$89,IF($N$9=$B$99,$M$101:$M$106,IF($N$9=$B$139,$M$141:$M$143,IF($N$9=$B$154,$M$156:$M$160," "))))))</formula1>
    </dataValidation>
    <dataValidation type="list" allowBlank="1" showInputMessage="1" showErrorMessage="1" sqref="B16:C27 B33:C44">
      <formula1>$B$59:$B$60</formula1>
    </dataValidation>
    <dataValidation type="list" allowBlank="1" showInputMessage="1" showErrorMessage="1" sqref="D20:G23">
      <formula1>IF($B$20=$B$59,$M$65:$M$68,IF($B$20=$B$60,IF($N$9=$B$84,$M$86:$M$89,IF($N$9=$B$99,$M$101:$M$106,IF($N$9=$B$139,$M$141:$M$143,IF($N$9=$B$154,$M$156:$M$160," "))))))</formula1>
    </dataValidation>
    <dataValidation type="list" allowBlank="1" showInputMessage="1" showErrorMessage="1" sqref="D24:G27">
      <formula1>IF($B$24=$B$59,$M$65:$M$68,IF($B$24=$B$60,IF($N$9=$B$84,$M$86:$M$89,IF($N$9=$B$99,$M$101:$M$106,IF($N$9=$B$139,$M$141:$M$143,IF($N$9=$B$154,$M$156:$M$160," "))))))</formula1>
    </dataValidation>
    <dataValidation type="list" allowBlank="1" showInputMessage="1" showErrorMessage="1" sqref="D33:G36">
      <formula1>IF($B$33=$B$59,$M$65:$M$68,IF($B$33=$B$60,IF($N$9=$B$84,$M$86:$M$89,IF($N$9=$B$99,$M$101:$M$106,IF($N$9=$B$139,$M$141:$M$143,IF($N$9=$B$154,$M$156:$M$160," "))))))</formula1>
    </dataValidation>
    <dataValidation type="list" allowBlank="1" showInputMessage="1" showErrorMessage="1" sqref="D37:G40">
      <formula1>IF($B$37=$B$59,$M$65:$M$68,IF($B$37=$B$60,IF($N$9=$B$84,$M$86:$M$89,IF($N$9=$B$99,$M$101:$M$106,IF($N$9=$B$139,$M$141:$M$143,IF($N$9=$B$154,$M$156:$M$160," "))))))</formula1>
    </dataValidation>
    <dataValidation type="list" allowBlank="1" showInputMessage="1" showErrorMessage="1" sqref="D41:G44">
      <formula1>IF($B$41=$B$59,$M$65:$M$68,IF($B$41=$B$60,IF($N$9=$B$84,$M$86:$M$89,IF($N$9=$B$99,$M$101:$M$106,IF($N$9=$B$139,$M$141:$M$143,IF($N$9=$B$154,$M$156:$M$160," "))))))</formula1>
    </dataValidation>
    <dataValidation type="list" allowBlank="1" showInputMessage="1" showErrorMessage="1" sqref="H16:K19">
      <formula1>IF($B$16=$B$59,$G$65:$G$82,IF($B$16=$B$60,IF($N$9=$B$84,$G$86:$G$97,IF($N$9=$B$99,$G$101:$G$137,IF($N$9=$B$139,$G$141:$G$152,IF($N$9=$B$154,$G$156:$G$173," "))))))</formula1>
    </dataValidation>
    <dataValidation type="list" allowBlank="1" showInputMessage="1" showErrorMessage="1" sqref="H20:K23">
      <formula1>IF($B$20=$B$59,$G$65:$G$82,IF($B$20=$B$60,IF($N$9=$B$84,$G$86:$G$97,IF($N$9=$B$99,$G$101:$G$137,IF($N$9=$B$139,$G$141:$G$152,IF($N$9=$B$154,$G$156:$G$173," "))))))</formula1>
    </dataValidation>
    <dataValidation type="list" allowBlank="1" showInputMessage="1" showErrorMessage="1" sqref="H24:K27">
      <formula1>IF($B$24=$B$59,$G$65:$G$82,IF($B$24=$B$60,IF($N$9=$B$84,$G$86:$G$97,IF($N$9=$B$99,$G$101:$G$137,IF($N$9=$B$139,$G$141:$G$152,IF($N$9=$B$154,$G$156:$G$173," "))))))</formula1>
    </dataValidation>
    <dataValidation type="list" allowBlank="1" showInputMessage="1" showErrorMessage="1" sqref="H33:K36">
      <formula1>IF($B$33=$B$59,$G$65:$G$82,IF($B$33=$B$60,IF($N$9=$B$84,$G$86:$G$97,IF($N$9=$B$99,$G$101:$G$137,IF($N$9=$B$139,$G$141:$G$152,IF($N$9=$B$154,$G$156:$G$173," "))))))</formula1>
    </dataValidation>
    <dataValidation type="list" allowBlank="1" showInputMessage="1" showErrorMessage="1" sqref="H37:K40">
      <formula1>IF($B$37=$B$59,$G$65:$G$82,IF($B$37=$B$60,IF($N$9=$B$84,$G$86:$G$97,IF($N$9=$B$99,$G$101:$G$137,IF($N$9=$B$139,$G$141:$G$152,IF($N$9=$B$154,$G$156:$G$173," "))))))</formula1>
    </dataValidation>
    <dataValidation type="list" allowBlank="1" showInputMessage="1" showErrorMessage="1" sqref="H41:K44">
      <formula1>IF($B$41=$B$59,$G$65:$G$82,IF($B$41=$B$60,IF($N$9=$B$84,$G$86:$G$97,IF($N$9=$B$99,$G$101:$G$137,IF($N$9=$B$139,$G$141:$G$152,IF($N$9=$B$154,$G$156:$G$173," "))))))</formula1>
    </dataValidation>
  </dataValidations>
  <printOptions horizontalCentered="1" verticalCentered="1"/>
  <pageMargins left="0.70866141732283472" right="0.70866141732283472" top="0.74803149606299213" bottom="0.74803149606299213" header="0.31496062992125984" footer="0.31496062992125984"/>
  <pageSetup scale="68" orientation="landscape" horizontalDpi="300" verticalDpi="300" r:id="rId1"/>
  <ignoredErrors>
    <ignoredError sqref="E8:E9 F10 N8:N9" unlockedFormula="1"/>
  </ignoredErrors>
  <drawing r:id="rId2"/>
</worksheet>
</file>

<file path=xl/worksheets/sheet5.xml><?xml version="1.0" encoding="utf-8"?>
<worksheet xmlns="http://schemas.openxmlformats.org/spreadsheetml/2006/main" xmlns:r="http://schemas.openxmlformats.org/officeDocument/2006/relationships">
  <sheetPr>
    <pageSetUpPr fitToPage="1"/>
  </sheetPr>
  <dimension ref="A1:T143"/>
  <sheetViews>
    <sheetView tabSelected="1" workbookViewId="0">
      <selection activeCell="J10" sqref="J10:R10"/>
    </sheetView>
  </sheetViews>
  <sheetFormatPr baseColWidth="10" defaultColWidth="0" defaultRowHeight="13.5" customHeight="1" zeroHeight="1"/>
  <cols>
    <col min="1" max="1" width="1" style="25" customWidth="1"/>
    <col min="2" max="5" width="9" style="3" customWidth="1"/>
    <col min="6" max="6" width="11.140625" style="3" customWidth="1"/>
    <col min="7" max="19" width="9" style="3" customWidth="1"/>
    <col min="20" max="20" width="1" style="25" customWidth="1"/>
    <col min="21" max="16384" width="11.42578125" style="3" hidden="1"/>
  </cols>
  <sheetData>
    <row r="1" spans="1:20" ht="6.75" customHeight="1" thickBot="1"/>
    <row r="2" spans="1:20" ht="13.5" customHeight="1">
      <c r="B2" s="204" t="s">
        <v>0</v>
      </c>
      <c r="C2" s="205"/>
      <c r="D2" s="205"/>
      <c r="E2" s="205"/>
      <c r="F2" s="205"/>
      <c r="G2" s="205"/>
      <c r="H2" s="205"/>
      <c r="I2" s="205"/>
      <c r="J2" s="205"/>
      <c r="K2" s="205"/>
      <c r="L2" s="205"/>
      <c r="M2" s="205"/>
      <c r="N2" s="205"/>
      <c r="O2" s="205"/>
      <c r="P2" s="205"/>
      <c r="Q2" s="205"/>
      <c r="R2" s="205"/>
      <c r="S2" s="206"/>
    </row>
    <row r="3" spans="1:20" ht="13.5" customHeight="1">
      <c r="B3" s="207"/>
      <c r="C3" s="208"/>
      <c r="D3" s="208"/>
      <c r="E3" s="208"/>
      <c r="F3" s="208"/>
      <c r="G3" s="208"/>
      <c r="H3" s="208"/>
      <c r="I3" s="208"/>
      <c r="J3" s="208"/>
      <c r="K3" s="208"/>
      <c r="L3" s="208"/>
      <c r="M3" s="208"/>
      <c r="N3" s="208"/>
      <c r="O3" s="208"/>
      <c r="P3" s="208"/>
      <c r="Q3" s="208"/>
      <c r="R3" s="208"/>
      <c r="S3" s="209"/>
    </row>
    <row r="4" spans="1:20" ht="13.5" customHeight="1">
      <c r="B4" s="210" t="s">
        <v>72</v>
      </c>
      <c r="C4" s="211"/>
      <c r="D4" s="211"/>
      <c r="E4" s="211"/>
      <c r="F4" s="211"/>
      <c r="G4" s="211"/>
      <c r="H4" s="211"/>
      <c r="I4" s="211"/>
      <c r="J4" s="211"/>
      <c r="K4" s="211"/>
      <c r="L4" s="211"/>
      <c r="M4" s="211"/>
      <c r="N4" s="211"/>
      <c r="O4" s="211"/>
      <c r="P4" s="211"/>
      <c r="Q4" s="211"/>
      <c r="R4" s="211"/>
      <c r="S4" s="212"/>
    </row>
    <row r="5" spans="1:20" ht="13.5" customHeight="1">
      <c r="B5" s="210"/>
      <c r="C5" s="211"/>
      <c r="D5" s="211"/>
      <c r="E5" s="211"/>
      <c r="F5" s="211"/>
      <c r="G5" s="211"/>
      <c r="H5" s="211"/>
      <c r="I5" s="211"/>
      <c r="J5" s="211"/>
      <c r="K5" s="211"/>
      <c r="L5" s="211"/>
      <c r="M5" s="211"/>
      <c r="N5" s="211"/>
      <c r="O5" s="211"/>
      <c r="P5" s="211"/>
      <c r="Q5" s="211"/>
      <c r="R5" s="211"/>
      <c r="S5" s="212"/>
    </row>
    <row r="6" spans="1:20" ht="13.5" customHeight="1" thickBot="1">
      <c r="B6" s="213"/>
      <c r="C6" s="214"/>
      <c r="D6" s="214"/>
      <c r="E6" s="214"/>
      <c r="F6" s="214"/>
      <c r="G6" s="214"/>
      <c r="H6" s="214"/>
      <c r="I6" s="214"/>
      <c r="J6" s="214"/>
      <c r="K6" s="214"/>
      <c r="L6" s="214"/>
      <c r="M6" s="214"/>
      <c r="N6" s="214"/>
      <c r="O6" s="214"/>
      <c r="P6" s="214"/>
      <c r="Q6" s="214"/>
      <c r="R6" s="214"/>
      <c r="S6" s="215"/>
    </row>
    <row r="7" spans="1:20" s="37" customFormat="1" ht="6.75" customHeight="1"/>
    <row r="8" spans="1:20" s="73" customFormat="1" ht="15.75" thickBot="1">
      <c r="A8" s="37"/>
      <c r="B8" s="37"/>
      <c r="C8" s="474" t="s">
        <v>18</v>
      </c>
      <c r="D8" s="474"/>
      <c r="E8" s="474"/>
      <c r="F8" s="474"/>
      <c r="G8" s="474"/>
      <c r="H8" s="63"/>
      <c r="I8" s="3"/>
      <c r="J8" s="474" t="s">
        <v>150</v>
      </c>
      <c r="K8" s="474"/>
      <c r="L8" s="474"/>
      <c r="M8" s="474"/>
      <c r="N8" s="474"/>
      <c r="O8" s="474"/>
      <c r="P8" s="474"/>
      <c r="Q8" s="474"/>
      <c r="R8" s="474"/>
      <c r="S8" s="37"/>
      <c r="T8" s="37"/>
    </row>
    <row r="9" spans="1:20" s="73" customFormat="1" ht="15.75" thickBot="1">
      <c r="A9" s="37"/>
      <c r="B9" s="37"/>
      <c r="C9" s="216" t="s">
        <v>19</v>
      </c>
      <c r="D9" s="245"/>
      <c r="E9" s="245"/>
      <c r="F9" s="245"/>
      <c r="G9" s="217"/>
      <c r="H9" s="64"/>
      <c r="I9" s="3"/>
      <c r="J9" s="216" t="s">
        <v>20</v>
      </c>
      <c r="K9" s="245"/>
      <c r="L9" s="245"/>
      <c r="M9" s="245"/>
      <c r="N9" s="245"/>
      <c r="O9" s="245"/>
      <c r="P9" s="245"/>
      <c r="Q9" s="245"/>
      <c r="R9" s="217"/>
      <c r="S9" s="37"/>
      <c r="T9" s="37"/>
    </row>
    <row r="10" spans="1:20" s="73" customFormat="1" ht="25.5" customHeight="1" thickBot="1">
      <c r="A10" s="37"/>
      <c r="B10" s="37"/>
      <c r="C10" s="475" t="s">
        <v>21</v>
      </c>
      <c r="D10" s="476"/>
      <c r="E10" s="476"/>
      <c r="F10" s="477"/>
      <c r="G10" s="61"/>
      <c r="H10" s="74"/>
      <c r="I10" s="3"/>
      <c r="J10" s="478"/>
      <c r="K10" s="479"/>
      <c r="L10" s="479"/>
      <c r="M10" s="479"/>
      <c r="N10" s="479"/>
      <c r="O10" s="479"/>
      <c r="P10" s="479"/>
      <c r="Q10" s="479"/>
      <c r="R10" s="480"/>
      <c r="S10" s="37"/>
      <c r="T10" s="37"/>
    </row>
    <row r="11" spans="1:20" s="73" customFormat="1" ht="25.5" customHeight="1" thickBot="1">
      <c r="A11" s="37"/>
      <c r="B11" s="37"/>
      <c r="C11" s="475" t="s">
        <v>22</v>
      </c>
      <c r="D11" s="476"/>
      <c r="E11" s="476"/>
      <c r="F11" s="477"/>
      <c r="G11" s="82"/>
      <c r="H11" s="74"/>
      <c r="I11" s="3"/>
      <c r="J11" s="478"/>
      <c r="K11" s="479"/>
      <c r="L11" s="479"/>
      <c r="M11" s="479"/>
      <c r="N11" s="479"/>
      <c r="O11" s="479"/>
      <c r="P11" s="479"/>
      <c r="Q11" s="479"/>
      <c r="R11" s="480"/>
      <c r="S11" s="37"/>
      <c r="T11" s="37"/>
    </row>
    <row r="12" spans="1:20" s="73" customFormat="1" ht="25.5" customHeight="1" thickBot="1">
      <c r="A12" s="37"/>
      <c r="B12" s="37"/>
      <c r="C12" s="475" t="s">
        <v>23</v>
      </c>
      <c r="D12" s="476"/>
      <c r="E12" s="476"/>
      <c r="F12" s="477"/>
      <c r="G12" s="61"/>
      <c r="H12" s="74"/>
      <c r="I12" s="3"/>
      <c r="J12" s="478"/>
      <c r="K12" s="479"/>
      <c r="L12" s="479"/>
      <c r="M12" s="479"/>
      <c r="N12" s="479"/>
      <c r="O12" s="479"/>
      <c r="P12" s="479"/>
      <c r="Q12" s="479"/>
      <c r="R12" s="480"/>
      <c r="S12" s="37"/>
      <c r="T12" s="37"/>
    </row>
    <row r="13" spans="1:20" ht="6.75" customHeight="1" thickBot="1"/>
    <row r="14" spans="1:20" ht="13.5" customHeight="1" thickBot="1">
      <c r="B14" s="216" t="s">
        <v>73</v>
      </c>
      <c r="C14" s="245"/>
      <c r="D14" s="245"/>
      <c r="E14" s="245"/>
      <c r="F14" s="245"/>
      <c r="G14" s="245"/>
      <c r="H14" s="245"/>
      <c r="I14" s="245"/>
      <c r="J14" s="245"/>
      <c r="K14" s="245"/>
      <c r="L14" s="245"/>
      <c r="M14" s="245"/>
      <c r="N14" s="245"/>
      <c r="O14" s="245"/>
      <c r="P14" s="245"/>
      <c r="Q14" s="245"/>
      <c r="R14" s="245"/>
      <c r="S14" s="217"/>
    </row>
    <row r="15" spans="1:20" ht="13.5" customHeight="1" thickBot="1">
      <c r="B15" s="216" t="s">
        <v>74</v>
      </c>
      <c r="C15" s="245"/>
      <c r="D15" s="245"/>
      <c r="E15" s="245"/>
      <c r="F15" s="245"/>
      <c r="G15" s="245"/>
      <c r="H15" s="245"/>
      <c r="I15" s="245"/>
      <c r="J15" s="217"/>
      <c r="K15" s="216" t="s">
        <v>75</v>
      </c>
      <c r="L15" s="245"/>
      <c r="M15" s="245"/>
      <c r="N15" s="245"/>
      <c r="O15" s="245"/>
      <c r="P15" s="245"/>
      <c r="Q15" s="245"/>
      <c r="R15" s="245"/>
      <c r="S15" s="217"/>
    </row>
    <row r="16" spans="1:20" ht="13.5" customHeight="1" thickBot="1">
      <c r="B16" s="48"/>
      <c r="C16" s="39"/>
      <c r="D16" s="39"/>
      <c r="E16" s="39"/>
      <c r="F16" s="39"/>
      <c r="G16" s="39"/>
      <c r="H16" s="39"/>
      <c r="I16" s="39"/>
      <c r="J16" s="40"/>
      <c r="K16" s="48"/>
      <c r="L16" s="39"/>
      <c r="M16" s="39"/>
      <c r="N16" s="39"/>
      <c r="O16" s="39"/>
      <c r="P16" s="39"/>
      <c r="Q16" s="39"/>
      <c r="R16" s="39"/>
      <c r="S16" s="40"/>
    </row>
    <row r="17" spans="2:20" ht="13.5" customHeight="1" thickBot="1">
      <c r="B17" s="465" t="str">
        <f>IF('[1]INFORMACIÓN GENERAL'!F40="Evaluación del Período de Prueba","% Total del Período de Prueba","% Avance Evaluación 1º Semestre o % Evaluación del Período de Prueba")</f>
        <v>% Avance Evaluación 1º Semestre o % Evaluación del Período de Prueba</v>
      </c>
      <c r="C17" s="466"/>
      <c r="D17" s="467"/>
      <c r="E17" s="468">
        <f>IF(J10="Evaluación Extraordinaria",0,IF(G12="X",SUM('ANEXO 2 - EV. PARCIAL EVENTUAL'!R56:R61),'ACUERDO COMPROMISOS LABORALES'!Q61))</f>
        <v>0</v>
      </c>
      <c r="F17" s="469"/>
      <c r="G17" s="38"/>
      <c r="H17" s="231" t="s">
        <v>76</v>
      </c>
      <c r="I17" s="232"/>
      <c r="J17" s="233"/>
      <c r="K17" s="465" t="s">
        <v>77</v>
      </c>
      <c r="L17" s="466"/>
      <c r="M17" s="467"/>
      <c r="N17" s="468">
        <f>IF(J10="Evaluación del Período de Prueba",0,IF(J10="Evaluación Extraordinaria",0,IF(G12="X",SUM('ANEXO 2 - EV. PARCIAL EVENTUAL'!R62:R67),'ACUERDO COMPROMISOS LABORALES'!R61)))</f>
        <v>0</v>
      </c>
      <c r="O17" s="469"/>
      <c r="P17" s="38"/>
      <c r="Q17" s="231" t="s">
        <v>76</v>
      </c>
      <c r="R17" s="232"/>
      <c r="S17" s="233"/>
      <c r="T17" s="3"/>
    </row>
    <row r="18" spans="2:20" ht="13.5" customHeight="1" thickBot="1">
      <c r="B18" s="465"/>
      <c r="C18" s="466"/>
      <c r="D18" s="467"/>
      <c r="E18" s="470"/>
      <c r="F18" s="471"/>
      <c r="G18" s="38"/>
      <c r="H18" s="44" t="s">
        <v>4</v>
      </c>
      <c r="I18" s="44" t="s">
        <v>5</v>
      </c>
      <c r="J18" s="44" t="s">
        <v>6</v>
      </c>
      <c r="K18" s="465"/>
      <c r="L18" s="466"/>
      <c r="M18" s="467"/>
      <c r="N18" s="470"/>
      <c r="O18" s="471"/>
      <c r="P18" s="38"/>
      <c r="Q18" s="44" t="s">
        <v>4</v>
      </c>
      <c r="R18" s="44" t="s">
        <v>5</v>
      </c>
      <c r="S18" s="44" t="s">
        <v>6</v>
      </c>
      <c r="T18" s="3"/>
    </row>
    <row r="19" spans="2:20" ht="13.5" customHeight="1" thickBot="1">
      <c r="B19" s="465"/>
      <c r="C19" s="466"/>
      <c r="D19" s="467"/>
      <c r="E19" s="472"/>
      <c r="F19" s="473"/>
      <c r="G19" s="38"/>
      <c r="H19" s="19"/>
      <c r="I19" s="19"/>
      <c r="J19" s="19"/>
      <c r="K19" s="465"/>
      <c r="L19" s="466"/>
      <c r="M19" s="467"/>
      <c r="N19" s="472"/>
      <c r="O19" s="473"/>
      <c r="P19" s="38"/>
      <c r="Q19" s="19"/>
      <c r="R19" s="19"/>
      <c r="S19" s="19"/>
      <c r="T19" s="3"/>
    </row>
    <row r="20" spans="2:20" ht="13.5" customHeight="1" thickBot="1">
      <c r="B20" s="45"/>
      <c r="C20" s="46"/>
      <c r="D20" s="46"/>
      <c r="E20" s="46"/>
      <c r="F20" s="27"/>
      <c r="G20" s="27"/>
      <c r="H20" s="38"/>
      <c r="I20" s="38"/>
      <c r="J20" s="47"/>
      <c r="K20" s="45"/>
      <c r="L20" s="46"/>
      <c r="M20" s="46"/>
      <c r="N20" s="46"/>
      <c r="O20" s="27"/>
      <c r="P20" s="27"/>
      <c r="Q20" s="38"/>
      <c r="R20" s="38"/>
      <c r="S20" s="47"/>
    </row>
    <row r="21" spans="2:20" ht="13.5" customHeight="1">
      <c r="B21" s="48"/>
      <c r="C21" s="39"/>
      <c r="D21" s="39"/>
      <c r="E21" s="39"/>
      <c r="F21" s="39"/>
      <c r="G21" s="39"/>
      <c r="H21" s="39"/>
      <c r="I21" s="39"/>
      <c r="J21" s="40"/>
      <c r="K21" s="48"/>
      <c r="L21" s="39"/>
      <c r="M21" s="39"/>
      <c r="N21" s="39"/>
      <c r="O21" s="39"/>
      <c r="P21" s="39"/>
      <c r="Q21" s="39"/>
      <c r="R21" s="39"/>
      <c r="S21" s="40"/>
    </row>
    <row r="22" spans="2:20" ht="13.5" customHeight="1">
      <c r="B22" s="483" t="s">
        <v>78</v>
      </c>
      <c r="C22" s="484"/>
      <c r="D22" s="484"/>
      <c r="E22" s="484"/>
      <c r="F22" s="485"/>
      <c r="G22" s="485"/>
      <c r="H22" s="485"/>
      <c r="I22" s="485"/>
      <c r="J22" s="486"/>
      <c r="K22" s="483" t="s">
        <v>78</v>
      </c>
      <c r="L22" s="484"/>
      <c r="M22" s="484"/>
      <c r="N22" s="484"/>
      <c r="O22" s="485"/>
      <c r="P22" s="485"/>
      <c r="Q22" s="485"/>
      <c r="R22" s="485"/>
      <c r="S22" s="486"/>
    </row>
    <row r="23" spans="2:20" ht="13.5" customHeight="1" thickBot="1">
      <c r="B23" s="49"/>
      <c r="C23" s="50"/>
      <c r="D23" s="50"/>
      <c r="E23" s="50"/>
      <c r="F23" s="50"/>
      <c r="G23" s="50"/>
      <c r="H23" s="50"/>
      <c r="I23" s="50"/>
      <c r="J23" s="51"/>
      <c r="K23" s="49"/>
      <c r="L23" s="50"/>
      <c r="M23" s="50"/>
      <c r="N23" s="50"/>
      <c r="O23" s="50"/>
      <c r="P23" s="50"/>
      <c r="Q23" s="50"/>
      <c r="R23" s="50"/>
      <c r="S23" s="51"/>
    </row>
    <row r="24" spans="2:20" ht="13.5" customHeight="1">
      <c r="B24" s="48"/>
      <c r="C24" s="39"/>
      <c r="D24" s="39"/>
      <c r="E24" s="39"/>
      <c r="F24" s="39"/>
      <c r="G24" s="39"/>
      <c r="H24" s="39"/>
      <c r="I24" s="39"/>
      <c r="J24" s="40"/>
      <c r="K24" s="48"/>
      <c r="L24" s="39"/>
      <c r="M24" s="39"/>
      <c r="N24" s="39"/>
      <c r="O24" s="39"/>
      <c r="P24" s="39"/>
      <c r="Q24" s="39"/>
      <c r="R24" s="39"/>
      <c r="S24" s="40"/>
    </row>
    <row r="25" spans="2:20" ht="13.5" customHeight="1">
      <c r="B25" s="483" t="s">
        <v>297</v>
      </c>
      <c r="C25" s="484"/>
      <c r="D25" s="484"/>
      <c r="E25" s="484"/>
      <c r="F25" s="485"/>
      <c r="G25" s="485"/>
      <c r="H25" s="485"/>
      <c r="I25" s="485"/>
      <c r="J25" s="486"/>
      <c r="K25" s="483" t="s">
        <v>297</v>
      </c>
      <c r="L25" s="484"/>
      <c r="M25" s="484"/>
      <c r="N25" s="484"/>
      <c r="O25" s="485"/>
      <c r="P25" s="485"/>
      <c r="Q25" s="485"/>
      <c r="R25" s="485"/>
      <c r="S25" s="486"/>
    </row>
    <row r="26" spans="2:20" ht="13.5" customHeight="1" thickBot="1">
      <c r="B26" s="49"/>
      <c r="C26" s="50"/>
      <c r="D26" s="50"/>
      <c r="E26" s="50"/>
      <c r="F26" s="50"/>
      <c r="G26" s="50"/>
      <c r="H26" s="50"/>
      <c r="I26" s="50"/>
      <c r="J26" s="51"/>
      <c r="K26" s="49"/>
      <c r="L26" s="50"/>
      <c r="M26" s="50"/>
      <c r="N26" s="50"/>
      <c r="O26" s="50"/>
      <c r="P26" s="50"/>
      <c r="Q26" s="50"/>
      <c r="R26" s="50"/>
      <c r="S26" s="51"/>
    </row>
    <row r="27" spans="2:20" ht="13.5" customHeight="1">
      <c r="B27" s="487" t="s">
        <v>298</v>
      </c>
      <c r="C27" s="488"/>
      <c r="D27" s="488"/>
      <c r="E27" s="488"/>
      <c r="F27" s="39"/>
      <c r="G27" s="39"/>
      <c r="H27" s="39"/>
      <c r="I27" s="39"/>
      <c r="J27" s="40"/>
      <c r="K27" s="487" t="s">
        <v>298</v>
      </c>
      <c r="L27" s="488"/>
      <c r="M27" s="488"/>
      <c r="N27" s="488"/>
      <c r="O27" s="39"/>
      <c r="P27" s="39"/>
      <c r="Q27" s="39"/>
      <c r="R27" s="39"/>
      <c r="S27" s="40"/>
    </row>
    <row r="28" spans="2:20" ht="13.5" customHeight="1">
      <c r="B28" s="489"/>
      <c r="C28" s="490"/>
      <c r="D28" s="490"/>
      <c r="E28" s="490"/>
      <c r="F28" s="485"/>
      <c r="G28" s="485"/>
      <c r="H28" s="485"/>
      <c r="I28" s="485"/>
      <c r="J28" s="486"/>
      <c r="K28" s="489"/>
      <c r="L28" s="490"/>
      <c r="M28" s="490"/>
      <c r="N28" s="490"/>
      <c r="O28" s="485"/>
      <c r="P28" s="485"/>
      <c r="Q28" s="485"/>
      <c r="R28" s="485"/>
      <c r="S28" s="486"/>
    </row>
    <row r="29" spans="2:20" ht="13.5" customHeight="1" thickBot="1">
      <c r="B29" s="491"/>
      <c r="C29" s="492"/>
      <c r="D29" s="492"/>
      <c r="E29" s="492"/>
      <c r="F29" s="50"/>
      <c r="G29" s="50"/>
      <c r="H29" s="50"/>
      <c r="I29" s="50"/>
      <c r="J29" s="51"/>
      <c r="K29" s="491"/>
      <c r="L29" s="492"/>
      <c r="M29" s="492"/>
      <c r="N29" s="492"/>
      <c r="O29" s="50"/>
      <c r="P29" s="50"/>
      <c r="Q29" s="50"/>
      <c r="R29" s="50"/>
      <c r="S29" s="51"/>
    </row>
    <row r="30" spans="2:20" ht="6.75" customHeight="1" thickBot="1"/>
    <row r="31" spans="2:20" ht="13.5" customHeight="1" thickBot="1">
      <c r="B31" s="216" t="s">
        <v>80</v>
      </c>
      <c r="C31" s="245"/>
      <c r="D31" s="245"/>
      <c r="E31" s="245"/>
      <c r="F31" s="245"/>
      <c r="G31" s="245"/>
      <c r="H31" s="245"/>
      <c r="I31" s="245"/>
      <c r="J31" s="217"/>
      <c r="K31" s="216" t="s">
        <v>79</v>
      </c>
      <c r="L31" s="245"/>
      <c r="M31" s="245"/>
      <c r="N31" s="245"/>
      <c r="O31" s="245"/>
      <c r="P31" s="245"/>
      <c r="Q31" s="245"/>
      <c r="R31" s="245"/>
      <c r="S31" s="217"/>
    </row>
    <row r="32" spans="2:20" ht="13.5" customHeight="1" thickBot="1">
      <c r="B32" s="48"/>
      <c r="C32" s="39"/>
      <c r="D32" s="39"/>
      <c r="E32" s="39"/>
      <c r="F32" s="39"/>
      <c r="G32" s="39"/>
      <c r="H32" s="39"/>
      <c r="I32" s="39"/>
      <c r="J32" s="40"/>
      <c r="K32" s="56"/>
      <c r="L32" s="57"/>
      <c r="M32" s="57"/>
      <c r="N32" s="57"/>
      <c r="O32" s="57"/>
      <c r="P32" s="57"/>
      <c r="Q32" s="57"/>
      <c r="R32" s="57"/>
      <c r="S32" s="58"/>
    </row>
    <row r="33" spans="2:20" ht="13.5" customHeight="1" thickBot="1">
      <c r="B33" s="75"/>
      <c r="C33" s="466" t="s">
        <v>81</v>
      </c>
      <c r="D33" s="466"/>
      <c r="E33" s="510">
        <f>IF(J10="Evaluación Extraordinaria",'ANEXO 3 - EV. EXTRAORDINARIA'!Q50,IF((E17+N17)&gt;100%,"Ajuste % Comprom.",IF(J10="Evaluación del Período de Prueba",E17,(E17+N17))))</f>
        <v>0</v>
      </c>
      <c r="F33" s="511"/>
      <c r="G33" s="55"/>
      <c r="H33" s="231" t="s">
        <v>82</v>
      </c>
      <c r="I33" s="232"/>
      <c r="J33" s="233"/>
      <c r="K33" s="343" t="s">
        <v>113</v>
      </c>
      <c r="L33" s="532"/>
      <c r="M33" s="532"/>
      <c r="N33" s="532"/>
      <c r="O33" s="532"/>
      <c r="P33" s="533"/>
      <c r="Q33" s="522" t="str">
        <f>IF(J10="Evaluación del Período de Prueba",IF(E17&gt;=95%,"SI","NO"),(IF(E33&gt;=95%,"SI","NO")))</f>
        <v>NO</v>
      </c>
      <c r="R33" s="523"/>
      <c r="S33" s="76"/>
      <c r="T33" s="3"/>
    </row>
    <row r="34" spans="2:20" ht="13.5" customHeight="1" thickBot="1">
      <c r="B34" s="75"/>
      <c r="C34" s="466"/>
      <c r="D34" s="466"/>
      <c r="E34" s="512"/>
      <c r="F34" s="513"/>
      <c r="G34" s="55"/>
      <c r="H34" s="44" t="s">
        <v>4</v>
      </c>
      <c r="I34" s="44" t="s">
        <v>5</v>
      </c>
      <c r="J34" s="44" t="s">
        <v>6</v>
      </c>
      <c r="K34" s="343"/>
      <c r="L34" s="532"/>
      <c r="M34" s="532"/>
      <c r="N34" s="532"/>
      <c r="O34" s="532"/>
      <c r="P34" s="533"/>
      <c r="Q34" s="524"/>
      <c r="R34" s="525"/>
      <c r="S34" s="47"/>
      <c r="T34" s="3"/>
    </row>
    <row r="35" spans="2:20" ht="13.5" customHeight="1" thickBot="1">
      <c r="B35" s="75"/>
      <c r="C35" s="466"/>
      <c r="D35" s="466"/>
      <c r="E35" s="514"/>
      <c r="F35" s="515"/>
      <c r="G35" s="55"/>
      <c r="H35" s="19">
        <v>3</v>
      </c>
      <c r="I35" s="19" t="s">
        <v>42</v>
      </c>
      <c r="J35" s="19">
        <v>2011</v>
      </c>
      <c r="K35" s="343"/>
      <c r="L35" s="532"/>
      <c r="M35" s="532"/>
      <c r="N35" s="532"/>
      <c r="O35" s="532"/>
      <c r="P35" s="533"/>
      <c r="Q35" s="526"/>
      <c r="R35" s="527"/>
      <c r="S35" s="47"/>
      <c r="T35" s="3"/>
    </row>
    <row r="36" spans="2:20" ht="13.5" customHeight="1">
      <c r="B36" s="75"/>
      <c r="C36" s="116"/>
      <c r="D36" s="116"/>
      <c r="E36" s="127"/>
      <c r="F36" s="127"/>
      <c r="G36" s="115"/>
      <c r="H36" s="117"/>
      <c r="I36" s="117"/>
      <c r="J36" s="118"/>
      <c r="K36" s="590" t="str">
        <f>IF(J10="Evaluación del Período de Prueba","El acceso al nivel sobresaliente en el Período de Prueba no dará lugar a los estímulos e incentivos contemplados para éste nivel"," ")</f>
        <v xml:space="preserve"> </v>
      </c>
      <c r="L36" s="591"/>
      <c r="M36" s="591"/>
      <c r="N36" s="591"/>
      <c r="O36" s="591"/>
      <c r="P36" s="591"/>
      <c r="Q36" s="591"/>
      <c r="R36" s="591"/>
      <c r="S36" s="592"/>
      <c r="T36" s="3"/>
    </row>
    <row r="37" spans="2:20" ht="13.5" customHeight="1" thickBot="1">
      <c r="B37" s="75"/>
      <c r="C37" s="38"/>
      <c r="D37" s="38"/>
      <c r="E37" s="38"/>
      <c r="F37" s="38"/>
      <c r="G37" s="38"/>
      <c r="H37" s="38"/>
      <c r="I37" s="38"/>
      <c r="J37" s="47"/>
      <c r="K37" s="593"/>
      <c r="L37" s="594"/>
      <c r="M37" s="594"/>
      <c r="N37" s="594"/>
      <c r="O37" s="594"/>
      <c r="P37" s="594"/>
      <c r="Q37" s="594"/>
      <c r="R37" s="594"/>
      <c r="S37" s="595"/>
    </row>
    <row r="38" spans="2:20" ht="13.5" customHeight="1" thickBot="1">
      <c r="B38" s="75"/>
      <c r="C38" s="516" t="str">
        <f>IF(G11="X"," ",IF(E33=0," ",IF(E33&lt;=65%,"NO SATISFACTORIO",IF((E33&gt;66%)*AND(E33&lt;=89%),"SATISFACTORIO",IF((E33&gt;89%)*AND(R49=0),"DESTACADO",IF((E33&gt;=95%)*AND(E33&lt;=99%)*AND(R49&gt;=2),"SOBRESALIENTE",IF((E33&gt;99%)*AND(R49&gt;=1),"SOBRESALIENTE","DESTACADO")))))))</f>
        <v xml:space="preserve"> </v>
      </c>
      <c r="D38" s="517"/>
      <c r="E38" s="517"/>
      <c r="F38" s="517"/>
      <c r="G38" s="518"/>
      <c r="H38" s="65"/>
      <c r="I38" s="65"/>
      <c r="J38" s="47"/>
      <c r="K38" s="231" t="s">
        <v>83</v>
      </c>
      <c r="L38" s="232"/>
      <c r="M38" s="232"/>
      <c r="N38" s="232"/>
      <c r="O38" s="232"/>
      <c r="P38" s="232"/>
      <c r="Q38" s="233"/>
      <c r="R38" s="536" t="s">
        <v>104</v>
      </c>
      <c r="S38" s="537"/>
    </row>
    <row r="39" spans="2:20" ht="13.5" customHeight="1" thickBot="1">
      <c r="B39" s="75"/>
      <c r="C39" s="519"/>
      <c r="D39" s="520"/>
      <c r="E39" s="520"/>
      <c r="F39" s="520"/>
      <c r="G39" s="521"/>
      <c r="H39" s="65"/>
      <c r="I39" s="65"/>
      <c r="J39" s="47"/>
      <c r="K39" s="582" t="s">
        <v>107</v>
      </c>
      <c r="L39" s="481"/>
      <c r="M39" s="481"/>
      <c r="N39" s="481"/>
      <c r="O39" s="481"/>
      <c r="P39" s="481"/>
      <c r="Q39" s="482"/>
      <c r="R39" s="534"/>
      <c r="S39" s="535"/>
    </row>
    <row r="40" spans="2:20" ht="13.5" customHeight="1" thickBot="1">
      <c r="B40" s="49"/>
      <c r="C40" s="50"/>
      <c r="D40" s="50"/>
      <c r="E40" s="50"/>
      <c r="F40" s="50"/>
      <c r="G40" s="50"/>
      <c r="H40" s="50"/>
      <c r="I40" s="50"/>
      <c r="J40" s="51"/>
      <c r="K40" s="585" t="s">
        <v>84</v>
      </c>
      <c r="L40" s="586"/>
      <c r="M40" s="586"/>
      <c r="N40" s="586"/>
      <c r="O40" s="586"/>
      <c r="P40" s="586"/>
      <c r="Q40" s="587"/>
      <c r="R40" s="534"/>
      <c r="S40" s="535"/>
    </row>
    <row r="41" spans="2:20" ht="13.5" customHeight="1" thickBot="1">
      <c r="B41" s="48"/>
      <c r="C41" s="39"/>
      <c r="D41" s="39"/>
      <c r="E41" s="39"/>
      <c r="F41" s="39"/>
      <c r="G41" s="39"/>
      <c r="H41" s="39"/>
      <c r="I41" s="39"/>
      <c r="J41" s="40"/>
      <c r="K41" s="582" t="s">
        <v>85</v>
      </c>
      <c r="L41" s="481"/>
      <c r="M41" s="481"/>
      <c r="N41" s="481"/>
      <c r="O41" s="481"/>
      <c r="P41" s="481"/>
      <c r="Q41" s="482"/>
      <c r="R41" s="534"/>
      <c r="S41" s="535"/>
    </row>
    <row r="42" spans="2:20" ht="13.5" customHeight="1">
      <c r="B42" s="483" t="s">
        <v>78</v>
      </c>
      <c r="C42" s="484"/>
      <c r="D42" s="484"/>
      <c r="E42" s="484"/>
      <c r="F42" s="485"/>
      <c r="G42" s="485"/>
      <c r="H42" s="485"/>
      <c r="I42" s="485"/>
      <c r="J42" s="486"/>
      <c r="K42" s="572" t="s">
        <v>108</v>
      </c>
      <c r="L42" s="573"/>
      <c r="M42" s="573"/>
      <c r="N42" s="573"/>
      <c r="O42" s="573"/>
      <c r="P42" s="573"/>
      <c r="Q42" s="574"/>
      <c r="R42" s="596"/>
      <c r="S42" s="597"/>
    </row>
    <row r="43" spans="2:20" ht="13.5" customHeight="1" thickBot="1">
      <c r="B43" s="49"/>
      <c r="C43" s="50"/>
      <c r="D43" s="50"/>
      <c r="E43" s="50"/>
      <c r="F43" s="50"/>
      <c r="G43" s="50"/>
      <c r="H43" s="50"/>
      <c r="I43" s="50"/>
      <c r="J43" s="51"/>
      <c r="K43" s="575"/>
      <c r="L43" s="576"/>
      <c r="M43" s="576"/>
      <c r="N43" s="576"/>
      <c r="O43" s="576"/>
      <c r="P43" s="576"/>
      <c r="Q43" s="577"/>
      <c r="R43" s="598"/>
      <c r="S43" s="599"/>
    </row>
    <row r="44" spans="2:20" ht="13.5" customHeight="1">
      <c r="B44" s="495" t="s">
        <v>297</v>
      </c>
      <c r="C44" s="496"/>
      <c r="D44" s="496"/>
      <c r="E44" s="496"/>
      <c r="F44" s="39"/>
      <c r="G44" s="39"/>
      <c r="H44" s="39"/>
      <c r="I44" s="39"/>
      <c r="J44" s="40"/>
      <c r="K44" s="573" t="s">
        <v>109</v>
      </c>
      <c r="L44" s="573"/>
      <c r="M44" s="573"/>
      <c r="N44" s="573"/>
      <c r="O44" s="573"/>
      <c r="P44" s="573"/>
      <c r="Q44" s="574"/>
      <c r="R44" s="596"/>
      <c r="S44" s="597"/>
    </row>
    <row r="45" spans="2:20" ht="13.5" customHeight="1" thickBot="1">
      <c r="B45" s="497"/>
      <c r="C45" s="498"/>
      <c r="D45" s="498"/>
      <c r="E45" s="498"/>
      <c r="F45" s="493"/>
      <c r="G45" s="493"/>
      <c r="H45" s="493"/>
      <c r="I45" s="493"/>
      <c r="J45" s="494"/>
      <c r="K45" s="576"/>
      <c r="L45" s="576"/>
      <c r="M45" s="576"/>
      <c r="N45" s="576"/>
      <c r="O45" s="576"/>
      <c r="P45" s="576"/>
      <c r="Q45" s="577"/>
      <c r="R45" s="598"/>
      <c r="S45" s="599"/>
    </row>
    <row r="46" spans="2:20" ht="13.5" customHeight="1">
      <c r="B46" s="497"/>
      <c r="C46" s="498"/>
      <c r="D46" s="498"/>
      <c r="E46" s="498"/>
      <c r="F46" s="485"/>
      <c r="G46" s="485"/>
      <c r="H46" s="485"/>
      <c r="I46" s="485"/>
      <c r="J46" s="486"/>
      <c r="K46" s="573" t="s">
        <v>86</v>
      </c>
      <c r="L46" s="573"/>
      <c r="M46" s="573"/>
      <c r="N46" s="573"/>
      <c r="O46" s="573"/>
      <c r="P46" s="573"/>
      <c r="Q46" s="574"/>
      <c r="R46" s="596"/>
      <c r="S46" s="597"/>
    </row>
    <row r="47" spans="2:20" ht="13.5" customHeight="1" thickBot="1">
      <c r="B47" s="497"/>
      <c r="C47" s="498"/>
      <c r="D47" s="498"/>
      <c r="E47" s="498"/>
      <c r="F47" s="38"/>
      <c r="G47" s="38"/>
      <c r="H47" s="38"/>
      <c r="I47" s="38"/>
      <c r="J47" s="47"/>
      <c r="K47" s="576"/>
      <c r="L47" s="576"/>
      <c r="M47" s="576"/>
      <c r="N47" s="576"/>
      <c r="O47" s="576"/>
      <c r="P47" s="576"/>
      <c r="Q47" s="577"/>
      <c r="R47" s="598"/>
      <c r="S47" s="599"/>
    </row>
    <row r="48" spans="2:20" ht="13.5" customHeight="1" thickBot="1">
      <c r="B48" s="497"/>
      <c r="C48" s="498"/>
      <c r="D48" s="498"/>
      <c r="E48" s="498"/>
      <c r="F48" s="493"/>
      <c r="G48" s="493"/>
      <c r="H48" s="493"/>
      <c r="I48" s="493"/>
      <c r="J48" s="494"/>
      <c r="K48" s="481" t="s">
        <v>87</v>
      </c>
      <c r="L48" s="481"/>
      <c r="M48" s="481"/>
      <c r="N48" s="481"/>
      <c r="O48" s="481"/>
      <c r="P48" s="481"/>
      <c r="Q48" s="482"/>
      <c r="R48" s="534"/>
      <c r="S48" s="535"/>
    </row>
    <row r="49" spans="2:19" ht="13.5" customHeight="1" thickBot="1">
      <c r="B49" s="499"/>
      <c r="C49" s="500"/>
      <c r="D49" s="500"/>
      <c r="E49" s="500"/>
      <c r="F49" s="62"/>
      <c r="G49" s="62"/>
      <c r="H49" s="62"/>
      <c r="I49" s="62"/>
      <c r="J49" s="60"/>
      <c r="K49" s="321" t="s">
        <v>112</v>
      </c>
      <c r="L49" s="321"/>
      <c r="M49" s="321"/>
      <c r="N49" s="321"/>
      <c r="O49" s="321"/>
      <c r="P49" s="321"/>
      <c r="Q49" s="322"/>
      <c r="R49" s="530">
        <f>IF(Q33="SI",Q126,0)</f>
        <v>0</v>
      </c>
      <c r="S49" s="531"/>
    </row>
    <row r="50" spans="2:19" ht="6.75" customHeight="1" thickBot="1"/>
    <row r="51" spans="2:19" ht="13.5" customHeight="1" thickBot="1">
      <c r="B51" s="216" t="s">
        <v>88</v>
      </c>
      <c r="C51" s="245"/>
      <c r="D51" s="245"/>
      <c r="E51" s="245"/>
      <c r="F51" s="245"/>
      <c r="G51" s="245"/>
      <c r="H51" s="245"/>
      <c r="I51" s="245"/>
      <c r="J51" s="245"/>
      <c r="K51" s="245"/>
      <c r="L51" s="245"/>
      <c r="M51" s="245"/>
      <c r="N51" s="245"/>
      <c r="O51" s="217"/>
      <c r="P51" s="538" t="s">
        <v>89</v>
      </c>
      <c r="Q51" s="539"/>
      <c r="R51" s="539"/>
      <c r="S51" s="540"/>
    </row>
    <row r="52" spans="2:19" ht="13.5" customHeight="1" thickBot="1">
      <c r="B52" s="541"/>
      <c r="C52" s="542"/>
      <c r="D52" s="542"/>
      <c r="E52" s="542"/>
      <c r="F52" s="542"/>
      <c r="G52" s="542"/>
      <c r="H52" s="542"/>
      <c r="I52" s="542"/>
      <c r="J52" s="542"/>
      <c r="K52" s="542"/>
      <c r="L52" s="542"/>
      <c r="M52" s="542"/>
      <c r="N52" s="542"/>
      <c r="O52" s="543"/>
      <c r="P52" s="77" t="s">
        <v>69</v>
      </c>
      <c r="Q52" s="21"/>
      <c r="R52" s="77" t="s">
        <v>70</v>
      </c>
      <c r="S52" s="21"/>
    </row>
    <row r="53" spans="2:19" ht="13.5" customHeight="1" thickBot="1">
      <c r="B53" s="544"/>
      <c r="C53" s="545"/>
      <c r="D53" s="545"/>
      <c r="E53" s="545"/>
      <c r="F53" s="545"/>
      <c r="G53" s="545"/>
      <c r="H53" s="545"/>
      <c r="I53" s="545"/>
      <c r="J53" s="545"/>
      <c r="K53" s="545"/>
      <c r="L53" s="545"/>
      <c r="M53" s="545"/>
      <c r="N53" s="545"/>
      <c r="O53" s="546"/>
      <c r="P53" s="600"/>
      <c r="Q53" s="601"/>
      <c r="R53" s="601"/>
      <c r="S53" s="602"/>
    </row>
    <row r="54" spans="2:19" ht="13.5" customHeight="1">
      <c r="B54" s="544"/>
      <c r="C54" s="545"/>
      <c r="D54" s="545"/>
      <c r="E54" s="545"/>
      <c r="F54" s="545"/>
      <c r="G54" s="545"/>
      <c r="H54" s="545"/>
      <c r="I54" s="545"/>
      <c r="J54" s="545"/>
      <c r="K54" s="545"/>
      <c r="L54" s="545"/>
      <c r="M54" s="545"/>
      <c r="N54" s="545"/>
      <c r="O54" s="546"/>
      <c r="P54" s="501"/>
      <c r="Q54" s="502"/>
      <c r="R54" s="502"/>
      <c r="S54" s="503"/>
    </row>
    <row r="55" spans="2:19" ht="13.5" customHeight="1" thickBot="1">
      <c r="B55" s="544"/>
      <c r="C55" s="545"/>
      <c r="D55" s="545"/>
      <c r="E55" s="545"/>
      <c r="F55" s="545"/>
      <c r="G55" s="545"/>
      <c r="H55" s="545"/>
      <c r="I55" s="545"/>
      <c r="J55" s="545"/>
      <c r="K55" s="545"/>
      <c r="L55" s="545"/>
      <c r="M55" s="545"/>
      <c r="N55" s="545"/>
      <c r="O55" s="546"/>
      <c r="P55" s="504"/>
      <c r="Q55" s="505"/>
      <c r="R55" s="505"/>
      <c r="S55" s="506"/>
    </row>
    <row r="56" spans="2:19" ht="13.5" customHeight="1" thickBot="1">
      <c r="B56" s="547"/>
      <c r="C56" s="548"/>
      <c r="D56" s="548"/>
      <c r="E56" s="548"/>
      <c r="F56" s="548"/>
      <c r="G56" s="548"/>
      <c r="H56" s="548"/>
      <c r="I56" s="548"/>
      <c r="J56" s="548"/>
      <c r="K56" s="548"/>
      <c r="L56" s="548"/>
      <c r="M56" s="548"/>
      <c r="N56" s="548"/>
      <c r="O56" s="549"/>
      <c r="P56" s="507" t="s">
        <v>90</v>
      </c>
      <c r="Q56" s="508"/>
      <c r="R56" s="508"/>
      <c r="S56" s="509"/>
    </row>
    <row r="57" spans="2:19" ht="13.5" customHeight="1" thickBot="1">
      <c r="B57" s="216" t="s">
        <v>91</v>
      </c>
      <c r="C57" s="245"/>
      <c r="D57" s="245"/>
      <c r="E57" s="245"/>
      <c r="F57" s="245"/>
      <c r="G57" s="245"/>
      <c r="H57" s="245"/>
      <c r="I57" s="245"/>
      <c r="J57" s="245"/>
      <c r="K57" s="245"/>
      <c r="L57" s="245"/>
      <c r="M57" s="245"/>
      <c r="N57" s="245"/>
      <c r="O57" s="245"/>
      <c r="P57" s="245"/>
      <c r="Q57" s="245"/>
      <c r="R57" s="245"/>
      <c r="S57" s="217"/>
    </row>
    <row r="58" spans="2:19" ht="13.5" customHeight="1" thickBot="1">
      <c r="B58" s="550" t="s">
        <v>92</v>
      </c>
      <c r="C58" s="551"/>
      <c r="D58" s="551"/>
      <c r="E58" s="551"/>
      <c r="F58" s="551"/>
      <c r="G58" s="245"/>
      <c r="H58" s="245"/>
      <c r="I58" s="245"/>
      <c r="J58" s="217"/>
      <c r="K58" s="216" t="s">
        <v>93</v>
      </c>
      <c r="L58" s="245"/>
      <c r="M58" s="245"/>
      <c r="N58" s="245"/>
      <c r="O58" s="245"/>
      <c r="P58" s="245"/>
      <c r="Q58" s="245"/>
      <c r="R58" s="245"/>
      <c r="S58" s="217"/>
    </row>
    <row r="59" spans="2:19" ht="13.5" customHeight="1" thickBot="1">
      <c r="B59" s="192" t="s">
        <v>94</v>
      </c>
      <c r="C59" s="194"/>
      <c r="D59" s="528"/>
      <c r="E59" s="552" t="s">
        <v>67</v>
      </c>
      <c r="F59" s="555"/>
      <c r="G59" s="216" t="s">
        <v>95</v>
      </c>
      <c r="H59" s="245"/>
      <c r="I59" s="245"/>
      <c r="J59" s="217"/>
      <c r="K59" s="192" t="s">
        <v>94</v>
      </c>
      <c r="L59" s="194"/>
      <c r="M59" s="528"/>
      <c r="N59" s="552" t="s">
        <v>67</v>
      </c>
      <c r="O59" s="555"/>
      <c r="P59" s="216" t="s">
        <v>95</v>
      </c>
      <c r="Q59" s="245"/>
      <c r="R59" s="245"/>
      <c r="S59" s="217"/>
    </row>
    <row r="60" spans="2:19" ht="13.5" customHeight="1" thickBot="1">
      <c r="B60" s="195"/>
      <c r="C60" s="197"/>
      <c r="D60" s="529"/>
      <c r="E60" s="553"/>
      <c r="F60" s="556"/>
      <c r="G60" s="603"/>
      <c r="H60" s="604"/>
      <c r="I60" s="604"/>
      <c r="J60" s="605"/>
      <c r="K60" s="195"/>
      <c r="L60" s="197"/>
      <c r="M60" s="529"/>
      <c r="N60" s="553"/>
      <c r="O60" s="556"/>
      <c r="P60" s="603"/>
      <c r="Q60" s="604"/>
      <c r="R60" s="604"/>
      <c r="S60" s="605"/>
    </row>
    <row r="61" spans="2:19" ht="13.5" customHeight="1">
      <c r="B61" s="192" t="s">
        <v>96</v>
      </c>
      <c r="C61" s="194"/>
      <c r="D61" s="528"/>
      <c r="E61" s="553"/>
      <c r="F61" s="556"/>
      <c r="G61" s="606"/>
      <c r="H61" s="607"/>
      <c r="I61" s="607"/>
      <c r="J61" s="608"/>
      <c r="K61" s="192" t="s">
        <v>96</v>
      </c>
      <c r="L61" s="194"/>
      <c r="M61" s="528"/>
      <c r="N61" s="553"/>
      <c r="O61" s="556"/>
      <c r="P61" s="606"/>
      <c r="Q61" s="607"/>
      <c r="R61" s="607"/>
      <c r="S61" s="608"/>
    </row>
    <row r="62" spans="2:19" ht="13.5" customHeight="1" thickBot="1">
      <c r="B62" s="195"/>
      <c r="C62" s="197"/>
      <c r="D62" s="529"/>
      <c r="E62" s="553"/>
      <c r="F62" s="556"/>
      <c r="G62" s="606"/>
      <c r="H62" s="607"/>
      <c r="I62" s="607"/>
      <c r="J62" s="608"/>
      <c r="K62" s="195"/>
      <c r="L62" s="197"/>
      <c r="M62" s="529"/>
      <c r="N62" s="553"/>
      <c r="O62" s="556"/>
      <c r="P62" s="606"/>
      <c r="Q62" s="607"/>
      <c r="R62" s="607"/>
      <c r="S62" s="608"/>
    </row>
    <row r="63" spans="2:19" ht="13.5" customHeight="1">
      <c r="B63" s="192" t="s">
        <v>97</v>
      </c>
      <c r="C63" s="194"/>
      <c r="D63" s="528"/>
      <c r="E63" s="553"/>
      <c r="F63" s="556"/>
      <c r="G63" s="606"/>
      <c r="H63" s="607"/>
      <c r="I63" s="607"/>
      <c r="J63" s="608"/>
      <c r="K63" s="192" t="s">
        <v>97</v>
      </c>
      <c r="L63" s="194"/>
      <c r="M63" s="528"/>
      <c r="N63" s="553"/>
      <c r="O63" s="556"/>
      <c r="P63" s="606"/>
      <c r="Q63" s="607"/>
      <c r="R63" s="607"/>
      <c r="S63" s="608"/>
    </row>
    <row r="64" spans="2:19" ht="13.5" customHeight="1" thickBot="1">
      <c r="B64" s="195"/>
      <c r="C64" s="197"/>
      <c r="D64" s="529"/>
      <c r="E64" s="554"/>
      <c r="F64" s="557"/>
      <c r="G64" s="609"/>
      <c r="H64" s="610"/>
      <c r="I64" s="610"/>
      <c r="J64" s="611"/>
      <c r="K64" s="195"/>
      <c r="L64" s="197"/>
      <c r="M64" s="529"/>
      <c r="N64" s="554"/>
      <c r="O64" s="557"/>
      <c r="P64" s="609"/>
      <c r="Q64" s="610"/>
      <c r="R64" s="610"/>
      <c r="S64" s="611"/>
    </row>
    <row r="65" spans="1:20" ht="13.5" customHeight="1">
      <c r="B65" s="459" t="s">
        <v>332</v>
      </c>
      <c r="C65" s="460"/>
      <c r="D65" s="460"/>
      <c r="E65" s="461"/>
      <c r="F65" s="445"/>
      <c r="G65" s="446"/>
      <c r="H65" s="446"/>
      <c r="I65" s="446"/>
      <c r="J65" s="447"/>
      <c r="K65" s="459" t="s">
        <v>332</v>
      </c>
      <c r="L65" s="460"/>
      <c r="M65" s="460"/>
      <c r="N65" s="461"/>
      <c r="O65" s="445"/>
      <c r="P65" s="446"/>
      <c r="Q65" s="446"/>
      <c r="R65" s="446"/>
      <c r="S65" s="447"/>
    </row>
    <row r="66" spans="1:20" ht="13.5" customHeight="1" thickBot="1">
      <c r="B66" s="462"/>
      <c r="C66" s="463"/>
      <c r="D66" s="463"/>
      <c r="E66" s="464"/>
      <c r="F66" s="448"/>
      <c r="G66" s="449"/>
      <c r="H66" s="449"/>
      <c r="I66" s="449"/>
      <c r="J66" s="450"/>
      <c r="K66" s="462"/>
      <c r="L66" s="463"/>
      <c r="M66" s="463"/>
      <c r="N66" s="464"/>
      <c r="O66" s="448"/>
      <c r="P66" s="449"/>
      <c r="Q66" s="449"/>
      <c r="R66" s="449"/>
      <c r="S66" s="450"/>
    </row>
    <row r="67" spans="1:20" ht="13.5" customHeight="1">
      <c r="B67" s="459" t="s">
        <v>333</v>
      </c>
      <c r="C67" s="460"/>
      <c r="D67" s="460"/>
      <c r="E67" s="461"/>
      <c r="F67" s="221"/>
      <c r="G67" s="451"/>
      <c r="H67" s="451"/>
      <c r="I67" s="451"/>
      <c r="J67" s="222"/>
      <c r="K67" s="459" t="s">
        <v>333</v>
      </c>
      <c r="L67" s="460"/>
      <c r="M67" s="460"/>
      <c r="N67" s="461"/>
      <c r="O67" s="221"/>
      <c r="P67" s="451"/>
      <c r="Q67" s="451"/>
      <c r="R67" s="451"/>
      <c r="S67" s="222"/>
    </row>
    <row r="68" spans="1:20" ht="13.5" customHeight="1" thickBot="1">
      <c r="B68" s="462"/>
      <c r="C68" s="463"/>
      <c r="D68" s="463"/>
      <c r="E68" s="464"/>
      <c r="F68" s="223"/>
      <c r="G68" s="452"/>
      <c r="H68" s="452"/>
      <c r="I68" s="452"/>
      <c r="J68" s="224"/>
      <c r="K68" s="462"/>
      <c r="L68" s="463"/>
      <c r="M68" s="463"/>
      <c r="N68" s="464"/>
      <c r="O68" s="223"/>
      <c r="P68" s="452"/>
      <c r="Q68" s="452"/>
      <c r="R68" s="452"/>
      <c r="S68" s="224"/>
    </row>
    <row r="69" spans="1:20" ht="13.5" customHeight="1">
      <c r="B69" s="453" t="s">
        <v>334</v>
      </c>
      <c r="C69" s="454"/>
      <c r="D69" s="454"/>
      <c r="E69" s="455"/>
      <c r="F69" s="445"/>
      <c r="G69" s="446"/>
      <c r="H69" s="446"/>
      <c r="I69" s="446"/>
      <c r="J69" s="447"/>
      <c r="K69" s="453" t="s">
        <v>334</v>
      </c>
      <c r="L69" s="454"/>
      <c r="M69" s="454"/>
      <c r="N69" s="455"/>
      <c r="O69" s="445"/>
      <c r="P69" s="446"/>
      <c r="Q69" s="446"/>
      <c r="R69" s="446"/>
      <c r="S69" s="447"/>
    </row>
    <row r="70" spans="1:20" ht="13.5" customHeight="1" thickBot="1">
      <c r="B70" s="456"/>
      <c r="C70" s="457"/>
      <c r="D70" s="457"/>
      <c r="E70" s="458"/>
      <c r="F70" s="448"/>
      <c r="G70" s="449"/>
      <c r="H70" s="449"/>
      <c r="I70" s="449"/>
      <c r="J70" s="450"/>
      <c r="K70" s="456"/>
      <c r="L70" s="457"/>
      <c r="M70" s="457"/>
      <c r="N70" s="458"/>
      <c r="O70" s="448"/>
      <c r="P70" s="449"/>
      <c r="Q70" s="449"/>
      <c r="R70" s="449"/>
      <c r="S70" s="450"/>
    </row>
    <row r="71" spans="1:20" ht="13.5" customHeight="1">
      <c r="B71" s="453" t="s">
        <v>100</v>
      </c>
      <c r="C71" s="454"/>
      <c r="D71" s="454"/>
      <c r="E71" s="455"/>
      <c r="F71" s="221"/>
      <c r="G71" s="451"/>
      <c r="H71" s="451"/>
      <c r="I71" s="451"/>
      <c r="J71" s="222"/>
      <c r="K71" s="453" t="s">
        <v>100</v>
      </c>
      <c r="L71" s="454"/>
      <c r="M71" s="454"/>
      <c r="N71" s="455"/>
      <c r="O71" s="221"/>
      <c r="P71" s="451"/>
      <c r="Q71" s="451"/>
      <c r="R71" s="451"/>
      <c r="S71" s="222"/>
    </row>
    <row r="72" spans="1:20" ht="13.5" customHeight="1" thickBot="1">
      <c r="B72" s="456"/>
      <c r="C72" s="457"/>
      <c r="D72" s="457"/>
      <c r="E72" s="458"/>
      <c r="F72" s="223"/>
      <c r="G72" s="452"/>
      <c r="H72" s="452"/>
      <c r="I72" s="452"/>
      <c r="J72" s="224"/>
      <c r="K72" s="456"/>
      <c r="L72" s="457"/>
      <c r="M72" s="457"/>
      <c r="N72" s="458"/>
      <c r="O72" s="223"/>
      <c r="P72" s="452"/>
      <c r="Q72" s="452"/>
      <c r="R72" s="452"/>
      <c r="S72" s="224"/>
    </row>
    <row r="73" spans="1:20" ht="6.75" customHeight="1" thickBot="1"/>
    <row r="74" spans="1:20" thickBot="1">
      <c r="B74" s="216" t="s">
        <v>301</v>
      </c>
      <c r="C74" s="245"/>
      <c r="D74" s="245"/>
      <c r="E74" s="245"/>
      <c r="F74" s="245"/>
      <c r="G74" s="245"/>
      <c r="H74" s="245"/>
      <c r="I74" s="245"/>
      <c r="J74" s="245"/>
      <c r="K74" s="245"/>
      <c r="L74" s="245"/>
      <c r="M74" s="245"/>
      <c r="N74" s="245"/>
      <c r="O74" s="245"/>
      <c r="P74" s="245"/>
      <c r="Q74" s="245"/>
      <c r="R74" s="245"/>
      <c r="S74" s="217"/>
    </row>
    <row r="75" spans="1:20" ht="13.5" customHeight="1">
      <c r="B75" s="564" t="s">
        <v>98</v>
      </c>
      <c r="C75" s="565"/>
      <c r="D75" s="565"/>
      <c r="E75" s="566"/>
      <c r="F75" s="445"/>
      <c r="G75" s="447"/>
      <c r="H75" s="382" t="s">
        <v>99</v>
      </c>
      <c r="I75" s="570"/>
      <c r="J75" s="383"/>
      <c r="K75" s="558"/>
      <c r="L75" s="559"/>
      <c r="M75" s="560"/>
      <c r="N75" s="570" t="s">
        <v>100</v>
      </c>
      <c r="O75" s="570"/>
      <c r="P75" s="383"/>
      <c r="Q75" s="558"/>
      <c r="R75" s="559"/>
      <c r="S75" s="560"/>
    </row>
    <row r="76" spans="1:20" ht="13.5" customHeight="1" thickBot="1">
      <c r="B76" s="567"/>
      <c r="C76" s="568"/>
      <c r="D76" s="568"/>
      <c r="E76" s="569"/>
      <c r="F76" s="448"/>
      <c r="G76" s="450"/>
      <c r="H76" s="386"/>
      <c r="I76" s="571"/>
      <c r="J76" s="387"/>
      <c r="K76" s="561"/>
      <c r="L76" s="562"/>
      <c r="M76" s="563"/>
      <c r="N76" s="571"/>
      <c r="O76" s="571"/>
      <c r="P76" s="387"/>
      <c r="Q76" s="561"/>
      <c r="R76" s="562"/>
      <c r="S76" s="563"/>
    </row>
    <row r="77" spans="1:20" ht="6.75" customHeight="1" thickBot="1"/>
    <row r="78" spans="1:20" ht="21" thickBot="1">
      <c r="B78" s="231" t="s">
        <v>301</v>
      </c>
      <c r="C78" s="232"/>
      <c r="D78" s="232"/>
      <c r="E78" s="233"/>
      <c r="F78" s="84">
        <f>E33</f>
        <v>0</v>
      </c>
      <c r="G78" s="588" t="str">
        <f>CONCATENATE(C38," Y ",R49," FACTORES DE CUMPLIMIENTO.")</f>
        <v xml:space="preserve">  Y 0 FACTORES DE CUMPLIMIENTO.</v>
      </c>
      <c r="H78" s="589"/>
      <c r="I78" s="589"/>
      <c r="J78" s="589"/>
      <c r="K78" s="589"/>
      <c r="L78" s="589"/>
      <c r="M78" s="589"/>
      <c r="N78" s="589"/>
      <c r="O78" s="589"/>
      <c r="P78" s="589"/>
      <c r="Q78" s="589"/>
      <c r="R78" s="589"/>
      <c r="S78" s="537"/>
    </row>
    <row r="79" spans="1:20" ht="13.5" customHeight="1">
      <c r="A79" s="14"/>
      <c r="B79" s="358" t="s">
        <v>302</v>
      </c>
      <c r="C79" s="358"/>
      <c r="D79" s="358"/>
      <c r="E79" s="358"/>
      <c r="F79" s="358"/>
      <c r="G79" s="358"/>
      <c r="H79" s="358"/>
      <c r="I79" s="358"/>
      <c r="J79" s="358"/>
      <c r="K79" s="358"/>
      <c r="L79" s="358"/>
      <c r="M79" s="358"/>
      <c r="N79" s="358"/>
      <c r="O79" s="358"/>
      <c r="P79" s="358"/>
      <c r="Q79" s="358"/>
      <c r="R79" s="358"/>
      <c r="S79" s="358"/>
      <c r="T79" s="14"/>
    </row>
    <row r="80" spans="1:20" ht="13.5" hidden="1" customHeight="1"/>
    <row r="81" ht="13.5" hidden="1" customHeight="1"/>
    <row r="82" ht="13.5" hidden="1" customHeight="1"/>
    <row r="83" ht="13.5" hidden="1" customHeight="1"/>
    <row r="84" ht="13.5" hidden="1" customHeight="1"/>
    <row r="85" ht="13.5" hidden="1" customHeight="1"/>
    <row r="86" ht="13.5" hidden="1" customHeight="1"/>
    <row r="87" ht="13.5" hidden="1" customHeight="1"/>
    <row r="88" ht="13.5" hidden="1" customHeight="1"/>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row r="104" ht="13.5" hidden="1" customHeight="1"/>
    <row r="105" ht="13.5" hidden="1" customHeight="1"/>
    <row r="106" ht="13.5" hidden="1" customHeight="1"/>
    <row r="107" ht="13.5" hidden="1" customHeight="1"/>
    <row r="108" ht="13.5" hidden="1" customHeight="1"/>
    <row r="109" ht="13.5" hidden="1" customHeight="1"/>
    <row r="110" ht="13.5" hidden="1" customHeight="1"/>
    <row r="111" ht="13.5" hidden="1" customHeight="1"/>
    <row r="112" ht="13.5" hidden="1" customHeight="1"/>
    <row r="113" spans="3:18" ht="13.5" hidden="1" customHeight="1">
      <c r="C113" s="3" t="s">
        <v>69</v>
      </c>
      <c r="D113" s="3">
        <v>1</v>
      </c>
      <c r="E113" s="3" t="s">
        <v>30</v>
      </c>
      <c r="F113" s="3">
        <v>2010</v>
      </c>
      <c r="H113" s="3" t="s">
        <v>105</v>
      </c>
    </row>
    <row r="114" spans="3:18" ht="13.5" hidden="1" customHeight="1" thickBot="1">
      <c r="C114" s="3" t="s">
        <v>70</v>
      </c>
      <c r="D114" s="3">
        <v>2</v>
      </c>
      <c r="E114" s="3" t="s">
        <v>32</v>
      </c>
      <c r="F114" s="3">
        <v>2011</v>
      </c>
      <c r="H114" s="3" t="s">
        <v>106</v>
      </c>
      <c r="J114" s="3" t="s">
        <v>111</v>
      </c>
    </row>
    <row r="115" spans="3:18" ht="13.5" hidden="1" customHeight="1" thickBot="1">
      <c r="D115" s="3">
        <v>3</v>
      </c>
      <c r="E115" s="3" t="s">
        <v>34</v>
      </c>
      <c r="F115" s="3">
        <v>2012</v>
      </c>
      <c r="H115" s="3" t="s">
        <v>110</v>
      </c>
      <c r="J115" s="231" t="s">
        <v>83</v>
      </c>
      <c r="K115" s="232"/>
      <c r="L115" s="232"/>
      <c r="M115" s="232"/>
      <c r="N115" s="232"/>
      <c r="O115" s="232"/>
      <c r="P115" s="233"/>
      <c r="Q115" s="536" t="s">
        <v>104</v>
      </c>
      <c r="R115" s="537"/>
    </row>
    <row r="116" spans="3:18" ht="13.5" hidden="1" customHeight="1" thickBot="1">
      <c r="D116" s="3">
        <v>4</v>
      </c>
      <c r="E116" s="3" t="s">
        <v>36</v>
      </c>
      <c r="F116" s="3">
        <v>2013</v>
      </c>
      <c r="J116" s="582" t="s">
        <v>107</v>
      </c>
      <c r="K116" s="481"/>
      <c r="L116" s="481"/>
      <c r="M116" s="481"/>
      <c r="N116" s="481"/>
      <c r="O116" s="481"/>
      <c r="P116" s="482"/>
      <c r="Q116" s="583">
        <f>IF(R39="Cumple",1,0)</f>
        <v>0</v>
      </c>
      <c r="R116" s="584"/>
    </row>
    <row r="117" spans="3:18" ht="13.5" hidden="1" customHeight="1" thickBot="1">
      <c r="D117" s="3">
        <v>5</v>
      </c>
      <c r="E117" s="3" t="s">
        <v>38</v>
      </c>
      <c r="F117" s="3">
        <v>2014</v>
      </c>
      <c r="J117" s="585" t="s">
        <v>84</v>
      </c>
      <c r="K117" s="586"/>
      <c r="L117" s="586"/>
      <c r="M117" s="586"/>
      <c r="N117" s="586"/>
      <c r="O117" s="586"/>
      <c r="P117" s="587"/>
      <c r="Q117" s="583">
        <f>IF(R40="Cumple",1,0)</f>
        <v>0</v>
      </c>
      <c r="R117" s="584"/>
    </row>
    <row r="118" spans="3:18" ht="13.5" hidden="1" customHeight="1" thickBot="1">
      <c r="D118" s="3">
        <v>6</v>
      </c>
      <c r="E118" s="3" t="s">
        <v>40</v>
      </c>
      <c r="F118" s="3">
        <v>2015</v>
      </c>
      <c r="J118" s="582" t="s">
        <v>85</v>
      </c>
      <c r="K118" s="481"/>
      <c r="L118" s="481"/>
      <c r="M118" s="481"/>
      <c r="N118" s="481"/>
      <c r="O118" s="481"/>
      <c r="P118" s="482"/>
      <c r="Q118" s="583">
        <f>IF(R41="Cumple",1,0)</f>
        <v>0</v>
      </c>
      <c r="R118" s="584"/>
    </row>
    <row r="119" spans="3:18" ht="13.5" hidden="1" customHeight="1">
      <c r="D119" s="3">
        <v>7</v>
      </c>
      <c r="E119" s="3" t="s">
        <v>42</v>
      </c>
      <c r="F119" s="3">
        <v>2016</v>
      </c>
      <c r="J119" s="572" t="s">
        <v>108</v>
      </c>
      <c r="K119" s="573"/>
      <c r="L119" s="573"/>
      <c r="M119" s="573"/>
      <c r="N119" s="573"/>
      <c r="O119" s="573"/>
      <c r="P119" s="574"/>
      <c r="Q119" s="578">
        <f>IF(R42="Cumple",1,0)</f>
        <v>0</v>
      </c>
      <c r="R119" s="579"/>
    </row>
    <row r="120" spans="3:18" ht="13.5" hidden="1" customHeight="1" thickBot="1">
      <c r="D120" s="3">
        <v>8</v>
      </c>
      <c r="E120" s="3" t="s">
        <v>102</v>
      </c>
      <c r="F120" s="3">
        <v>2017</v>
      </c>
      <c r="J120" s="575"/>
      <c r="K120" s="576"/>
      <c r="L120" s="576"/>
      <c r="M120" s="576"/>
      <c r="N120" s="576"/>
      <c r="O120" s="576"/>
      <c r="P120" s="577"/>
      <c r="Q120" s="580"/>
      <c r="R120" s="581"/>
    </row>
    <row r="121" spans="3:18" ht="13.5" hidden="1" customHeight="1">
      <c r="D121" s="3">
        <v>9</v>
      </c>
      <c r="E121" s="3" t="s">
        <v>103</v>
      </c>
      <c r="F121" s="3">
        <v>2018</v>
      </c>
      <c r="J121" s="572" t="s">
        <v>109</v>
      </c>
      <c r="K121" s="573"/>
      <c r="L121" s="573"/>
      <c r="M121" s="573"/>
      <c r="N121" s="573"/>
      <c r="O121" s="573"/>
      <c r="P121" s="574"/>
      <c r="Q121" s="578">
        <f>IF(R44="Cumple",1,0)</f>
        <v>0</v>
      </c>
      <c r="R121" s="579"/>
    </row>
    <row r="122" spans="3:18" ht="13.5" hidden="1" customHeight="1" thickBot="1">
      <c r="D122" s="3">
        <v>10</v>
      </c>
      <c r="E122" s="3" t="s">
        <v>45</v>
      </c>
      <c r="F122" s="3">
        <v>2019</v>
      </c>
      <c r="J122" s="575"/>
      <c r="K122" s="576"/>
      <c r="L122" s="576"/>
      <c r="M122" s="576"/>
      <c r="N122" s="576"/>
      <c r="O122" s="576"/>
      <c r="P122" s="577"/>
      <c r="Q122" s="580"/>
      <c r="R122" s="581"/>
    </row>
    <row r="123" spans="3:18" ht="13.5" hidden="1" customHeight="1">
      <c r="D123" s="3">
        <v>11</v>
      </c>
      <c r="E123" s="3" t="s">
        <v>46</v>
      </c>
      <c r="F123" s="3">
        <v>2020</v>
      </c>
      <c r="J123" s="572" t="s">
        <v>86</v>
      </c>
      <c r="K123" s="573"/>
      <c r="L123" s="573"/>
      <c r="M123" s="573"/>
      <c r="N123" s="573"/>
      <c r="O123" s="573"/>
      <c r="P123" s="574"/>
      <c r="Q123" s="578">
        <f>IF(R46="Cumple",1,0)</f>
        <v>0</v>
      </c>
      <c r="R123" s="579"/>
    </row>
    <row r="124" spans="3:18" ht="13.5" hidden="1" customHeight="1" thickBot="1">
      <c r="D124" s="3">
        <v>12</v>
      </c>
      <c r="E124" s="3" t="s">
        <v>47</v>
      </c>
      <c r="J124" s="575"/>
      <c r="K124" s="576"/>
      <c r="L124" s="576"/>
      <c r="M124" s="576"/>
      <c r="N124" s="576"/>
      <c r="O124" s="576"/>
      <c r="P124" s="577"/>
      <c r="Q124" s="580"/>
      <c r="R124" s="581"/>
    </row>
    <row r="125" spans="3:18" ht="13.5" hidden="1" customHeight="1" thickBot="1">
      <c r="D125" s="3">
        <v>13</v>
      </c>
      <c r="J125" s="582" t="s">
        <v>87</v>
      </c>
      <c r="K125" s="481"/>
      <c r="L125" s="481"/>
      <c r="M125" s="481"/>
      <c r="N125" s="481"/>
      <c r="O125" s="481"/>
      <c r="P125" s="482"/>
      <c r="Q125" s="583">
        <f>IF(R48="Cumple",1,0)</f>
        <v>0</v>
      </c>
      <c r="R125" s="584"/>
    </row>
    <row r="126" spans="3:18" ht="13.5" hidden="1" customHeight="1">
      <c r="D126" s="3">
        <v>14</v>
      </c>
      <c r="Q126" s="256">
        <f>SUM(Q116:R125)</f>
        <v>0</v>
      </c>
      <c r="R126" s="256"/>
    </row>
    <row r="127" spans="3:18" ht="13.5" hidden="1" customHeight="1">
      <c r="D127" s="3">
        <v>15</v>
      </c>
    </row>
    <row r="128" spans="3:18" ht="13.5" hidden="1" customHeight="1">
      <c r="D128" s="3">
        <v>16</v>
      </c>
      <c r="F128" s="3" t="s">
        <v>28</v>
      </c>
      <c r="H128" s="5" t="s">
        <v>25</v>
      </c>
    </row>
    <row r="129" spans="4:8" ht="13.5" hidden="1" customHeight="1">
      <c r="D129" s="3">
        <v>17</v>
      </c>
      <c r="H129" s="5" t="s">
        <v>26</v>
      </c>
    </row>
    <row r="130" spans="4:8" ht="13.5" hidden="1" customHeight="1">
      <c r="D130" s="3">
        <v>18</v>
      </c>
      <c r="H130" s="5" t="s">
        <v>27</v>
      </c>
    </row>
    <row r="131" spans="4:8" ht="13.5" hidden="1" customHeight="1">
      <c r="D131" s="3">
        <v>19</v>
      </c>
      <c r="H131" s="5" t="s">
        <v>29</v>
      </c>
    </row>
    <row r="132" spans="4:8" ht="13.5" hidden="1" customHeight="1">
      <c r="D132" s="3">
        <v>20</v>
      </c>
      <c r="H132" s="5" t="s">
        <v>31</v>
      </c>
    </row>
    <row r="133" spans="4:8" ht="13.5" hidden="1" customHeight="1">
      <c r="D133" s="3">
        <v>21</v>
      </c>
      <c r="H133" s="5" t="s">
        <v>33</v>
      </c>
    </row>
    <row r="134" spans="4:8" ht="13.5" hidden="1" customHeight="1">
      <c r="D134" s="3">
        <v>22</v>
      </c>
      <c r="H134" s="5" t="s">
        <v>35</v>
      </c>
    </row>
    <row r="135" spans="4:8" ht="13.5" hidden="1" customHeight="1">
      <c r="D135" s="3">
        <v>23</v>
      </c>
      <c r="H135" s="5" t="s">
        <v>37</v>
      </c>
    </row>
    <row r="136" spans="4:8" ht="13.5" hidden="1" customHeight="1">
      <c r="D136" s="3">
        <v>24</v>
      </c>
      <c r="H136" s="5" t="s">
        <v>39</v>
      </c>
    </row>
    <row r="137" spans="4:8" ht="13.5" hidden="1" customHeight="1">
      <c r="D137" s="3">
        <v>25</v>
      </c>
      <c r="H137" s="5" t="s">
        <v>41</v>
      </c>
    </row>
    <row r="138" spans="4:8" ht="13.5" hidden="1" customHeight="1">
      <c r="D138" s="3">
        <v>26</v>
      </c>
    </row>
    <row r="139" spans="4:8" ht="13.5" hidden="1" customHeight="1">
      <c r="D139" s="3">
        <v>27</v>
      </c>
    </row>
    <row r="140" spans="4:8" ht="13.5" hidden="1" customHeight="1">
      <c r="D140" s="3">
        <v>28</v>
      </c>
      <c r="H140" s="3" t="s">
        <v>329</v>
      </c>
    </row>
    <row r="141" spans="4:8" ht="13.5" hidden="1" customHeight="1">
      <c r="D141" s="3">
        <v>29</v>
      </c>
      <c r="H141" s="3" t="s">
        <v>330</v>
      </c>
    </row>
    <row r="142" spans="4:8" ht="13.5" hidden="1" customHeight="1">
      <c r="D142" s="3">
        <v>30</v>
      </c>
      <c r="H142" s="3" t="s">
        <v>337</v>
      </c>
    </row>
    <row r="143" spans="4:8" ht="13.5" hidden="1" customHeight="1">
      <c r="D143" s="3">
        <v>31</v>
      </c>
    </row>
  </sheetData>
  <sheetProtection password="E28B" sheet="1" objects="1" scenarios="1" selectLockedCells="1"/>
  <protectedRanges>
    <protectedRange sqref="P54:S55" name="Rango18_1"/>
    <protectedRange sqref="Q52:Q53" name="Rango16_1"/>
    <protectedRange sqref="S52:S53" name="Rango17_1"/>
  </protectedRanges>
  <mergeCells count="138">
    <mergeCell ref="B71:E72"/>
    <mergeCell ref="P59:S59"/>
    <mergeCell ref="G60:J64"/>
    <mergeCell ref="P60:S64"/>
    <mergeCell ref="B63:C64"/>
    <mergeCell ref="D63:D64"/>
    <mergeCell ref="K63:L64"/>
    <mergeCell ref="Q118:R118"/>
    <mergeCell ref="J119:P120"/>
    <mergeCell ref="Q119:R120"/>
    <mergeCell ref="J121:P122"/>
    <mergeCell ref="Q121:R122"/>
    <mergeCell ref="K36:S37"/>
    <mergeCell ref="R39:S39"/>
    <mergeCell ref="R42:S43"/>
    <mergeCell ref="R46:S47"/>
    <mergeCell ref="R44:S45"/>
    <mergeCell ref="K39:Q39"/>
    <mergeCell ref="R41:S41"/>
    <mergeCell ref="R40:S40"/>
    <mergeCell ref="M61:M62"/>
    <mergeCell ref="K46:Q47"/>
    <mergeCell ref="K44:Q45"/>
    <mergeCell ref="K42:Q43"/>
    <mergeCell ref="K41:Q41"/>
    <mergeCell ref="K40:Q40"/>
    <mergeCell ref="B57:S57"/>
    <mergeCell ref="B51:O51"/>
    <mergeCell ref="B74:S74"/>
    <mergeCell ref="P53:S53"/>
    <mergeCell ref="B69:E70"/>
    <mergeCell ref="Q126:R126"/>
    <mergeCell ref="Q75:S76"/>
    <mergeCell ref="B75:E76"/>
    <mergeCell ref="F75:G76"/>
    <mergeCell ref="H75:J76"/>
    <mergeCell ref="K75:M76"/>
    <mergeCell ref="F59:F64"/>
    <mergeCell ref="B65:E66"/>
    <mergeCell ref="B67:E68"/>
    <mergeCell ref="N75:P76"/>
    <mergeCell ref="J123:P124"/>
    <mergeCell ref="Q123:R124"/>
    <mergeCell ref="J125:P125"/>
    <mergeCell ref="Q125:R125"/>
    <mergeCell ref="J115:P115"/>
    <mergeCell ref="Q115:R115"/>
    <mergeCell ref="J116:P116"/>
    <mergeCell ref="Q116:R116"/>
    <mergeCell ref="J117:P117"/>
    <mergeCell ref="Q117:R117"/>
    <mergeCell ref="J118:P118"/>
    <mergeCell ref="B79:S79"/>
    <mergeCell ref="B78:E78"/>
    <mergeCell ref="G78:S78"/>
    <mergeCell ref="B61:C62"/>
    <mergeCell ref="D61:D62"/>
    <mergeCell ref="K61:L62"/>
    <mergeCell ref="B58:J58"/>
    <mergeCell ref="K58:S58"/>
    <mergeCell ref="B59:C60"/>
    <mergeCell ref="E59:E64"/>
    <mergeCell ref="O59:O64"/>
    <mergeCell ref="N59:N64"/>
    <mergeCell ref="D59:D60"/>
    <mergeCell ref="M63:M64"/>
    <mergeCell ref="G59:J59"/>
    <mergeCell ref="K59:L60"/>
    <mergeCell ref="M59:M60"/>
    <mergeCell ref="K49:Q49"/>
    <mergeCell ref="R49:S49"/>
    <mergeCell ref="K33:P35"/>
    <mergeCell ref="R48:S48"/>
    <mergeCell ref="R38:S38"/>
    <mergeCell ref="P51:S51"/>
    <mergeCell ref="B52:O56"/>
    <mergeCell ref="P54:S55"/>
    <mergeCell ref="P56:S56"/>
    <mergeCell ref="O28:S28"/>
    <mergeCell ref="B31:J31"/>
    <mergeCell ref="K31:S31"/>
    <mergeCell ref="E33:F35"/>
    <mergeCell ref="H33:J33"/>
    <mergeCell ref="C38:G39"/>
    <mergeCell ref="Q33:R35"/>
    <mergeCell ref="C33:D35"/>
    <mergeCell ref="K48:Q48"/>
    <mergeCell ref="J12:R12"/>
    <mergeCell ref="B22:E22"/>
    <mergeCell ref="F22:J22"/>
    <mergeCell ref="K22:N22"/>
    <mergeCell ref="O22:S22"/>
    <mergeCell ref="B25:E25"/>
    <mergeCell ref="F25:J25"/>
    <mergeCell ref="K25:N25"/>
    <mergeCell ref="O25:S25"/>
    <mergeCell ref="K38:Q38"/>
    <mergeCell ref="B27:E29"/>
    <mergeCell ref="K27:N29"/>
    <mergeCell ref="B42:E42"/>
    <mergeCell ref="F42:J42"/>
    <mergeCell ref="F45:J45"/>
    <mergeCell ref="B44:E49"/>
    <mergeCell ref="F46:J46"/>
    <mergeCell ref="F48:J48"/>
    <mergeCell ref="F28:J28"/>
    <mergeCell ref="B2:S3"/>
    <mergeCell ref="B4:S6"/>
    <mergeCell ref="B14:S14"/>
    <mergeCell ref="B15:J15"/>
    <mergeCell ref="K15:S15"/>
    <mergeCell ref="B17:D19"/>
    <mergeCell ref="E17:F19"/>
    <mergeCell ref="H17:J17"/>
    <mergeCell ref="K17:M19"/>
    <mergeCell ref="N17:O19"/>
    <mergeCell ref="Q17:S17"/>
    <mergeCell ref="J8:R8"/>
    <mergeCell ref="J9:R9"/>
    <mergeCell ref="C9:G9"/>
    <mergeCell ref="C12:F12"/>
    <mergeCell ref="C11:F11"/>
    <mergeCell ref="C10:F10"/>
    <mergeCell ref="C8:G8"/>
    <mergeCell ref="J10:R10"/>
    <mergeCell ref="J11:R11"/>
    <mergeCell ref="F69:J70"/>
    <mergeCell ref="F71:J72"/>
    <mergeCell ref="K69:N70"/>
    <mergeCell ref="O69:S70"/>
    <mergeCell ref="K71:N72"/>
    <mergeCell ref="O71:S72"/>
    <mergeCell ref="F67:J68"/>
    <mergeCell ref="F65:J66"/>
    <mergeCell ref="K65:N66"/>
    <mergeCell ref="O65:S66"/>
    <mergeCell ref="K67:N68"/>
    <mergeCell ref="O67:S68"/>
  </mergeCells>
  <dataValidations count="12">
    <dataValidation type="list" allowBlank="1" showInputMessage="1" showErrorMessage="1" sqref="D59:D68 M59:M68 F75:G76">
      <formula1>$C$113:$C$114</formula1>
    </dataValidation>
    <dataValidation type="list" allowBlank="1" showInputMessage="1" showErrorMessage="1" sqref="R48:S48 R46 S39:S41 R39:R42 R44">
      <formula1>$H$113:$H$115</formula1>
    </dataValidation>
    <dataValidation type="list" allowBlank="1" showInputMessage="1" showErrorMessage="1" sqref="J19 J35:J36 S19">
      <formula1>$F$113:$F$123</formula1>
    </dataValidation>
    <dataValidation type="list" allowBlank="1" showInputMessage="1" showErrorMessage="1" sqref="I19 I35:I36 R19">
      <formula1>$E$113:$E$124</formula1>
    </dataValidation>
    <dataValidation type="list" allowBlank="1" showInputMessage="1" showErrorMessage="1" sqref="H19 H35:H36 Q19">
      <formula1>$D$113:$D$143</formula1>
    </dataValidation>
    <dataValidation type="list" allowBlank="1" showInputMessage="1" showErrorMessage="1" sqref="G12">
      <formula1>IF($G$12&lt;&gt;$F$128,IF($G$10=$F$128," ",IF($G$11=$F$128," ",$F$128)),$F$128)</formula1>
    </dataValidation>
    <dataValidation type="list" allowBlank="1" showInputMessage="1" showErrorMessage="1" sqref="J10:R10">
      <formula1>IF($G$10=$F$128,$H$128:$H$130," ")</formula1>
    </dataValidation>
    <dataValidation type="list" allowBlank="1" showInputMessage="1" showErrorMessage="1" sqref="J11:R11">
      <formula1>IF($G$11=$F$128,$H$131:$H$132," ")</formula1>
    </dataValidation>
    <dataValidation type="list" allowBlank="1" showInputMessage="1" showErrorMessage="1" sqref="J12:R12">
      <formula1>IF($G$12=$F$128,$H$133:$H$137," ")</formula1>
    </dataValidation>
    <dataValidation type="list" allowBlank="1" showInputMessage="1" showErrorMessage="1" sqref="G10">
      <formula1>IF($G$10&lt;&gt;$F$128,IF($G$11=$F$128," ",IF($G$12=$F$128," ",$F$128)),$F$128)</formula1>
    </dataValidation>
    <dataValidation type="list" allowBlank="1" showInputMessage="1" showErrorMessage="1" sqref="G11">
      <formula1>IF($G$11&lt;&gt;$F$128,IF($G$10=$F$128," ",IF($G$12=$F$128," ",$F$128)),$F$128)</formula1>
    </dataValidation>
    <dataValidation type="list" allowBlank="1" showInputMessage="1" showErrorMessage="1" sqref="P53:S53">
      <formula1>$H$140:$H$142</formula1>
    </dataValidation>
  </dataValidations>
  <printOptions horizontalCentered="1" verticalCentered="1"/>
  <pageMargins left="0.70866141732283472" right="0.70866141732283472" top="0.74803149606299213" bottom="0.74803149606299213" header="0.31496062992125984" footer="0.31496062992125984"/>
  <pageSetup scale="55" orientation="landscape" horizontalDpi="300" verticalDpi="300" r:id="rId1"/>
  <ignoredErrors>
    <ignoredError sqref="E17" formulaRange="1"/>
  </ignoredErrors>
  <drawing r:id="rId2"/>
</worksheet>
</file>

<file path=xl/worksheets/sheet6.xml><?xml version="1.0" encoding="utf-8"?>
<worksheet xmlns="http://schemas.openxmlformats.org/spreadsheetml/2006/main" xmlns:r="http://schemas.openxmlformats.org/officeDocument/2006/relationships">
  <sheetPr>
    <pageSetUpPr fitToPage="1"/>
  </sheetPr>
  <dimension ref="A1:S77"/>
  <sheetViews>
    <sheetView topLeftCell="C1" workbookViewId="0">
      <selection activeCell="B16" sqref="B16:D19"/>
    </sheetView>
  </sheetViews>
  <sheetFormatPr baseColWidth="10" defaultColWidth="0" defaultRowHeight="12.75" customHeight="1" zeroHeight="1"/>
  <cols>
    <col min="1" max="1" width="1" style="16" customWidth="1"/>
    <col min="2" max="13" width="9.28515625" style="16" customWidth="1"/>
    <col min="14" max="14" width="9.42578125" style="16" customWidth="1"/>
    <col min="15" max="15" width="17.42578125" style="16" customWidth="1"/>
    <col min="16" max="16" width="24" style="16" customWidth="1"/>
    <col min="17" max="17" width="25.85546875" style="16" customWidth="1"/>
    <col min="18" max="18" width="1" style="16" customWidth="1"/>
    <col min="19" max="19" width="0" style="16" hidden="1" customWidth="1"/>
    <col min="20" max="16384" width="11.42578125" style="16" hidden="1"/>
  </cols>
  <sheetData>
    <row r="1" spans="2:17" ht="6.75" customHeight="1" thickBot="1"/>
    <row r="2" spans="2:17">
      <c r="B2" s="612" t="s">
        <v>0</v>
      </c>
      <c r="C2" s="613"/>
      <c r="D2" s="613"/>
      <c r="E2" s="613"/>
      <c r="F2" s="613"/>
      <c r="G2" s="613"/>
      <c r="H2" s="613"/>
      <c r="I2" s="613"/>
      <c r="J2" s="613"/>
      <c r="K2" s="613"/>
      <c r="L2" s="613"/>
      <c r="M2" s="613"/>
      <c r="N2" s="613"/>
      <c r="O2" s="613"/>
      <c r="P2" s="613"/>
      <c r="Q2" s="614"/>
    </row>
    <row r="3" spans="2:17">
      <c r="B3" s="615"/>
      <c r="C3" s="616"/>
      <c r="D3" s="616"/>
      <c r="E3" s="616"/>
      <c r="F3" s="616"/>
      <c r="G3" s="616"/>
      <c r="H3" s="616"/>
      <c r="I3" s="616"/>
      <c r="J3" s="616"/>
      <c r="K3" s="616"/>
      <c r="L3" s="616"/>
      <c r="M3" s="616"/>
      <c r="N3" s="616"/>
      <c r="O3" s="616"/>
      <c r="P3" s="616"/>
      <c r="Q3" s="617"/>
    </row>
    <row r="4" spans="2:17">
      <c r="B4" s="618" t="s">
        <v>303</v>
      </c>
      <c r="C4" s="619"/>
      <c r="D4" s="619"/>
      <c r="E4" s="619"/>
      <c r="F4" s="619"/>
      <c r="G4" s="619"/>
      <c r="H4" s="619"/>
      <c r="I4" s="619"/>
      <c r="J4" s="619"/>
      <c r="K4" s="619"/>
      <c r="L4" s="619"/>
      <c r="M4" s="619"/>
      <c r="N4" s="619"/>
      <c r="O4" s="619"/>
      <c r="P4" s="619"/>
      <c r="Q4" s="620"/>
    </row>
    <row r="5" spans="2:17">
      <c r="B5" s="618"/>
      <c r="C5" s="619"/>
      <c r="D5" s="619"/>
      <c r="E5" s="619"/>
      <c r="F5" s="619"/>
      <c r="G5" s="619"/>
      <c r="H5" s="619"/>
      <c r="I5" s="619"/>
      <c r="J5" s="619"/>
      <c r="K5" s="619"/>
      <c r="L5" s="619"/>
      <c r="M5" s="619"/>
      <c r="N5" s="619"/>
      <c r="O5" s="619"/>
      <c r="P5" s="619"/>
      <c r="Q5" s="620"/>
    </row>
    <row r="6" spans="2:17" ht="13.5" thickBot="1">
      <c r="B6" s="621"/>
      <c r="C6" s="622"/>
      <c r="D6" s="622"/>
      <c r="E6" s="622"/>
      <c r="F6" s="622"/>
      <c r="G6" s="622"/>
      <c r="H6" s="622"/>
      <c r="I6" s="622"/>
      <c r="J6" s="622"/>
      <c r="K6" s="622"/>
      <c r="L6" s="622"/>
      <c r="M6" s="622"/>
      <c r="N6" s="622"/>
      <c r="O6" s="622"/>
      <c r="P6" s="622"/>
      <c r="Q6" s="623"/>
    </row>
    <row r="7" spans="2:17" ht="6.75" customHeight="1" thickBot="1"/>
    <row r="8" spans="2:17" ht="13.5" thickBot="1">
      <c r="B8" s="624" t="s">
        <v>10</v>
      </c>
      <c r="C8" s="627" t="s">
        <v>11</v>
      </c>
      <c r="D8" s="628"/>
      <c r="E8" s="629" t="str">
        <f>'INFORMACIÓN GENERAL'!$D$15</f>
        <v>Carmen Isabel Quintero Ortiz</v>
      </c>
      <c r="F8" s="630"/>
      <c r="G8" s="630"/>
      <c r="H8" s="630"/>
      <c r="I8" s="630"/>
      <c r="J8" s="631"/>
      <c r="K8" s="632" t="s">
        <v>12</v>
      </c>
      <c r="L8" s="632"/>
      <c r="M8" s="633"/>
      <c r="N8" s="629">
        <f>'INFORMACIÓN GENERAL'!D16</f>
        <v>59832921</v>
      </c>
      <c r="O8" s="630"/>
      <c r="P8" s="630"/>
      <c r="Q8" s="631"/>
    </row>
    <row r="9" spans="2:17" ht="13.5" thickBot="1">
      <c r="B9" s="625"/>
      <c r="C9" s="634" t="s">
        <v>49</v>
      </c>
      <c r="D9" s="635"/>
      <c r="E9" s="629" t="str">
        <f>'INFORMACIÓN GENERAL'!$D$17</f>
        <v>Comisaria de Familia</v>
      </c>
      <c r="F9" s="636"/>
      <c r="G9" s="636"/>
      <c r="H9" s="636"/>
      <c r="I9" s="636"/>
      <c r="J9" s="637"/>
      <c r="K9" s="638" t="s">
        <v>14</v>
      </c>
      <c r="L9" s="638"/>
      <c r="M9" s="639"/>
      <c r="N9" s="629" t="str">
        <f>'INFORMACIÓN GENERAL'!$D$18</f>
        <v>PROFESIONAL</v>
      </c>
      <c r="O9" s="630"/>
      <c r="P9" s="630"/>
      <c r="Q9" s="631"/>
    </row>
    <row r="10" spans="2:17" ht="13.5" thickBot="1">
      <c r="B10" s="626"/>
      <c r="C10" s="627" t="s">
        <v>50</v>
      </c>
      <c r="D10" s="640"/>
      <c r="E10" s="635"/>
      <c r="F10" s="629" t="str">
        <f>'INFORMACIÓN GENERAL'!$D$19</f>
        <v>Secretaria de Gobierno</v>
      </c>
      <c r="G10" s="630"/>
      <c r="H10" s="630"/>
      <c r="I10" s="630"/>
      <c r="J10" s="630"/>
      <c r="K10" s="630"/>
      <c r="L10" s="630"/>
      <c r="M10" s="630"/>
      <c r="N10" s="630"/>
      <c r="O10" s="630"/>
      <c r="P10" s="630"/>
      <c r="Q10" s="631"/>
    </row>
    <row r="11" spans="2:17" ht="6.75" customHeight="1" thickBot="1"/>
    <row r="12" spans="2:17" ht="13.5" thickBot="1">
      <c r="B12" s="641" t="s">
        <v>114</v>
      </c>
      <c r="C12" s="642"/>
      <c r="D12" s="642"/>
      <c r="E12" s="642"/>
      <c r="F12" s="642"/>
      <c r="G12" s="642"/>
      <c r="H12" s="642"/>
      <c r="I12" s="642"/>
      <c r="J12" s="642"/>
      <c r="K12" s="642"/>
      <c r="L12" s="642"/>
      <c r="M12" s="642"/>
      <c r="N12" s="642"/>
      <c r="O12" s="642"/>
      <c r="P12" s="642"/>
      <c r="Q12" s="643"/>
    </row>
    <row r="13" spans="2:17">
      <c r="B13" s="644" t="s">
        <v>115</v>
      </c>
      <c r="C13" s="645"/>
      <c r="D13" s="646"/>
      <c r="E13" s="644" t="s">
        <v>116</v>
      </c>
      <c r="F13" s="645"/>
      <c r="G13" s="645"/>
      <c r="H13" s="646"/>
      <c r="I13" s="644" t="s">
        <v>117</v>
      </c>
      <c r="J13" s="646"/>
      <c r="K13" s="644" t="s">
        <v>118</v>
      </c>
      <c r="L13" s="645"/>
      <c r="M13" s="645"/>
      <c r="N13" s="646"/>
      <c r="O13" s="644" t="s">
        <v>119</v>
      </c>
      <c r="P13" s="653" t="s">
        <v>120</v>
      </c>
      <c r="Q13" s="646" t="s">
        <v>60</v>
      </c>
    </row>
    <row r="14" spans="2:17">
      <c r="B14" s="647"/>
      <c r="C14" s="648"/>
      <c r="D14" s="649"/>
      <c r="E14" s="647"/>
      <c r="F14" s="648"/>
      <c r="G14" s="648"/>
      <c r="H14" s="649"/>
      <c r="I14" s="647"/>
      <c r="J14" s="649"/>
      <c r="K14" s="647"/>
      <c r="L14" s="648"/>
      <c r="M14" s="648"/>
      <c r="N14" s="649"/>
      <c r="O14" s="647"/>
      <c r="P14" s="654"/>
      <c r="Q14" s="649"/>
    </row>
    <row r="15" spans="2:17" ht="13.5" thickBot="1">
      <c r="B15" s="650"/>
      <c r="C15" s="651"/>
      <c r="D15" s="652"/>
      <c r="E15" s="650"/>
      <c r="F15" s="651"/>
      <c r="G15" s="651"/>
      <c r="H15" s="652"/>
      <c r="I15" s="650"/>
      <c r="J15" s="652"/>
      <c r="K15" s="650"/>
      <c r="L15" s="651"/>
      <c r="M15" s="651"/>
      <c r="N15" s="652"/>
      <c r="O15" s="650"/>
      <c r="P15" s="655"/>
      <c r="Q15" s="652"/>
    </row>
    <row r="16" spans="2:17">
      <c r="B16" s="656"/>
      <c r="C16" s="657"/>
      <c r="D16" s="658"/>
      <c r="E16" s="656"/>
      <c r="F16" s="657"/>
      <c r="G16" s="657"/>
      <c r="H16" s="658"/>
      <c r="I16" s="665"/>
      <c r="J16" s="666"/>
      <c r="K16" s="671"/>
      <c r="L16" s="672"/>
      <c r="M16" s="672"/>
      <c r="N16" s="673"/>
      <c r="O16" s="680"/>
      <c r="P16" s="683"/>
      <c r="Q16" s="683"/>
    </row>
    <row r="17" spans="2:17">
      <c r="B17" s="659"/>
      <c r="C17" s="660"/>
      <c r="D17" s="661"/>
      <c r="E17" s="659"/>
      <c r="F17" s="660"/>
      <c r="G17" s="660"/>
      <c r="H17" s="661"/>
      <c r="I17" s="667"/>
      <c r="J17" s="668"/>
      <c r="K17" s="674"/>
      <c r="L17" s="675"/>
      <c r="M17" s="675"/>
      <c r="N17" s="676"/>
      <c r="O17" s="681"/>
      <c r="P17" s="684"/>
      <c r="Q17" s="684"/>
    </row>
    <row r="18" spans="2:17">
      <c r="B18" s="659"/>
      <c r="C18" s="660"/>
      <c r="D18" s="661"/>
      <c r="E18" s="659"/>
      <c r="F18" s="660"/>
      <c r="G18" s="660"/>
      <c r="H18" s="661"/>
      <c r="I18" s="667"/>
      <c r="J18" s="668"/>
      <c r="K18" s="674"/>
      <c r="L18" s="675"/>
      <c r="M18" s="675"/>
      <c r="N18" s="676"/>
      <c r="O18" s="681"/>
      <c r="P18" s="684"/>
      <c r="Q18" s="684"/>
    </row>
    <row r="19" spans="2:17" ht="13.5" thickBot="1">
      <c r="B19" s="662"/>
      <c r="C19" s="663"/>
      <c r="D19" s="664"/>
      <c r="E19" s="662"/>
      <c r="F19" s="663"/>
      <c r="G19" s="663"/>
      <c r="H19" s="664"/>
      <c r="I19" s="669"/>
      <c r="J19" s="670"/>
      <c r="K19" s="677"/>
      <c r="L19" s="678"/>
      <c r="M19" s="678"/>
      <c r="N19" s="679"/>
      <c r="O19" s="682"/>
      <c r="P19" s="685"/>
      <c r="Q19" s="685"/>
    </row>
    <row r="20" spans="2:17">
      <c r="B20" s="656"/>
      <c r="C20" s="657"/>
      <c r="D20" s="658"/>
      <c r="E20" s="656"/>
      <c r="F20" s="657"/>
      <c r="G20" s="657"/>
      <c r="H20" s="658"/>
      <c r="I20" s="665"/>
      <c r="J20" s="666"/>
      <c r="K20" s="671"/>
      <c r="L20" s="672"/>
      <c r="M20" s="672"/>
      <c r="N20" s="673"/>
      <c r="O20" s="680"/>
      <c r="P20" s="683"/>
      <c r="Q20" s="683"/>
    </row>
    <row r="21" spans="2:17">
      <c r="B21" s="659"/>
      <c r="C21" s="660"/>
      <c r="D21" s="661"/>
      <c r="E21" s="659"/>
      <c r="F21" s="660"/>
      <c r="G21" s="660"/>
      <c r="H21" s="661"/>
      <c r="I21" s="667"/>
      <c r="J21" s="668"/>
      <c r="K21" s="674"/>
      <c r="L21" s="675"/>
      <c r="M21" s="675"/>
      <c r="N21" s="676"/>
      <c r="O21" s="681"/>
      <c r="P21" s="684"/>
      <c r="Q21" s="684"/>
    </row>
    <row r="22" spans="2:17">
      <c r="B22" s="659"/>
      <c r="C22" s="660"/>
      <c r="D22" s="661"/>
      <c r="E22" s="659"/>
      <c r="F22" s="660"/>
      <c r="G22" s="660"/>
      <c r="H22" s="661"/>
      <c r="I22" s="667"/>
      <c r="J22" s="668"/>
      <c r="K22" s="674"/>
      <c r="L22" s="675"/>
      <c r="M22" s="675"/>
      <c r="N22" s="676"/>
      <c r="O22" s="681"/>
      <c r="P22" s="684"/>
      <c r="Q22" s="684"/>
    </row>
    <row r="23" spans="2:17" ht="13.5" thickBot="1">
      <c r="B23" s="662"/>
      <c r="C23" s="663"/>
      <c r="D23" s="664"/>
      <c r="E23" s="662"/>
      <c r="F23" s="663"/>
      <c r="G23" s="663"/>
      <c r="H23" s="664"/>
      <c r="I23" s="669"/>
      <c r="J23" s="670"/>
      <c r="K23" s="677"/>
      <c r="L23" s="678"/>
      <c r="M23" s="678"/>
      <c r="N23" s="679"/>
      <c r="O23" s="682"/>
      <c r="P23" s="685"/>
      <c r="Q23" s="685"/>
    </row>
    <row r="24" spans="2:17">
      <c r="B24" s="656"/>
      <c r="C24" s="657"/>
      <c r="D24" s="658"/>
      <c r="E24" s="656"/>
      <c r="F24" s="657"/>
      <c r="G24" s="657"/>
      <c r="H24" s="658"/>
      <c r="I24" s="665"/>
      <c r="J24" s="666"/>
      <c r="K24" s="671"/>
      <c r="L24" s="672"/>
      <c r="M24" s="672"/>
      <c r="N24" s="673"/>
      <c r="O24" s="680"/>
      <c r="P24" s="683"/>
      <c r="Q24" s="683"/>
    </row>
    <row r="25" spans="2:17">
      <c r="B25" s="659"/>
      <c r="C25" s="660"/>
      <c r="D25" s="661"/>
      <c r="E25" s="659"/>
      <c r="F25" s="660"/>
      <c r="G25" s="660"/>
      <c r="H25" s="661"/>
      <c r="I25" s="667"/>
      <c r="J25" s="668"/>
      <c r="K25" s="674"/>
      <c r="L25" s="675"/>
      <c r="M25" s="675"/>
      <c r="N25" s="676"/>
      <c r="O25" s="681"/>
      <c r="P25" s="684"/>
      <c r="Q25" s="684"/>
    </row>
    <row r="26" spans="2:17">
      <c r="B26" s="659"/>
      <c r="C26" s="660"/>
      <c r="D26" s="661"/>
      <c r="E26" s="659"/>
      <c r="F26" s="660"/>
      <c r="G26" s="660"/>
      <c r="H26" s="661"/>
      <c r="I26" s="667"/>
      <c r="J26" s="668"/>
      <c r="K26" s="674"/>
      <c r="L26" s="675"/>
      <c r="M26" s="675"/>
      <c r="N26" s="676"/>
      <c r="O26" s="681"/>
      <c r="P26" s="684"/>
      <c r="Q26" s="684"/>
    </row>
    <row r="27" spans="2:17" ht="13.5" thickBot="1">
      <c r="B27" s="662"/>
      <c r="C27" s="663"/>
      <c r="D27" s="664"/>
      <c r="E27" s="662"/>
      <c r="F27" s="663"/>
      <c r="G27" s="663"/>
      <c r="H27" s="664"/>
      <c r="I27" s="669"/>
      <c r="J27" s="670"/>
      <c r="K27" s="677"/>
      <c r="L27" s="678"/>
      <c r="M27" s="678"/>
      <c r="N27" s="679"/>
      <c r="O27" s="682"/>
      <c r="P27" s="685"/>
      <c r="Q27" s="685"/>
    </row>
    <row r="28" spans="2:17">
      <c r="B28" s="656"/>
      <c r="C28" s="657"/>
      <c r="D28" s="658"/>
      <c r="E28" s="656"/>
      <c r="F28" s="657"/>
      <c r="G28" s="657"/>
      <c r="H28" s="658"/>
      <c r="I28" s="665"/>
      <c r="J28" s="666"/>
      <c r="K28" s="671"/>
      <c r="L28" s="672"/>
      <c r="M28" s="672"/>
      <c r="N28" s="673"/>
      <c r="O28" s="680"/>
      <c r="P28" s="683"/>
      <c r="Q28" s="683"/>
    </row>
    <row r="29" spans="2:17">
      <c r="B29" s="659"/>
      <c r="C29" s="660"/>
      <c r="D29" s="661"/>
      <c r="E29" s="659"/>
      <c r="F29" s="660"/>
      <c r="G29" s="660"/>
      <c r="H29" s="661"/>
      <c r="I29" s="667"/>
      <c r="J29" s="668"/>
      <c r="K29" s="674"/>
      <c r="L29" s="675"/>
      <c r="M29" s="675"/>
      <c r="N29" s="676"/>
      <c r="O29" s="681"/>
      <c r="P29" s="684"/>
      <c r="Q29" s="684"/>
    </row>
    <row r="30" spans="2:17">
      <c r="B30" s="659"/>
      <c r="C30" s="660"/>
      <c r="D30" s="661"/>
      <c r="E30" s="659"/>
      <c r="F30" s="660"/>
      <c r="G30" s="660"/>
      <c r="H30" s="661"/>
      <c r="I30" s="667"/>
      <c r="J30" s="668"/>
      <c r="K30" s="674"/>
      <c r="L30" s="675"/>
      <c r="M30" s="675"/>
      <c r="N30" s="676"/>
      <c r="O30" s="681"/>
      <c r="P30" s="684"/>
      <c r="Q30" s="684"/>
    </row>
    <row r="31" spans="2:17" ht="13.5" thickBot="1">
      <c r="B31" s="662"/>
      <c r="C31" s="663"/>
      <c r="D31" s="664"/>
      <c r="E31" s="662"/>
      <c r="F31" s="663"/>
      <c r="G31" s="663"/>
      <c r="H31" s="664"/>
      <c r="I31" s="669"/>
      <c r="J31" s="670"/>
      <c r="K31" s="677"/>
      <c r="L31" s="678"/>
      <c r="M31" s="678"/>
      <c r="N31" s="679"/>
      <c r="O31" s="682"/>
      <c r="P31" s="685"/>
      <c r="Q31" s="685"/>
    </row>
    <row r="32" spans="2:17">
      <c r="B32" s="656"/>
      <c r="C32" s="657"/>
      <c r="D32" s="658"/>
      <c r="E32" s="656"/>
      <c r="F32" s="657"/>
      <c r="G32" s="657"/>
      <c r="H32" s="658"/>
      <c r="I32" s="665"/>
      <c r="J32" s="666"/>
      <c r="K32" s="671"/>
      <c r="L32" s="672"/>
      <c r="M32" s="672"/>
      <c r="N32" s="673"/>
      <c r="O32" s="680"/>
      <c r="P32" s="683"/>
      <c r="Q32" s="683"/>
    </row>
    <row r="33" spans="2:17">
      <c r="B33" s="659"/>
      <c r="C33" s="660"/>
      <c r="D33" s="661"/>
      <c r="E33" s="659"/>
      <c r="F33" s="660"/>
      <c r="G33" s="660"/>
      <c r="H33" s="661"/>
      <c r="I33" s="667"/>
      <c r="J33" s="668"/>
      <c r="K33" s="674"/>
      <c r="L33" s="675"/>
      <c r="M33" s="675"/>
      <c r="N33" s="676"/>
      <c r="O33" s="681"/>
      <c r="P33" s="684"/>
      <c r="Q33" s="684"/>
    </row>
    <row r="34" spans="2:17">
      <c r="B34" s="659"/>
      <c r="C34" s="660"/>
      <c r="D34" s="661"/>
      <c r="E34" s="659"/>
      <c r="F34" s="660"/>
      <c r="G34" s="660"/>
      <c r="H34" s="661"/>
      <c r="I34" s="667"/>
      <c r="J34" s="668"/>
      <c r="K34" s="674"/>
      <c r="L34" s="675"/>
      <c r="M34" s="675"/>
      <c r="N34" s="676"/>
      <c r="O34" s="681"/>
      <c r="P34" s="684"/>
      <c r="Q34" s="684"/>
    </row>
    <row r="35" spans="2:17" ht="13.5" thickBot="1">
      <c r="B35" s="662"/>
      <c r="C35" s="663"/>
      <c r="D35" s="664"/>
      <c r="E35" s="662"/>
      <c r="F35" s="663"/>
      <c r="G35" s="663"/>
      <c r="H35" s="664"/>
      <c r="I35" s="669"/>
      <c r="J35" s="670"/>
      <c r="K35" s="677"/>
      <c r="L35" s="678"/>
      <c r="M35" s="678"/>
      <c r="N35" s="679"/>
      <c r="O35" s="682"/>
      <c r="P35" s="685"/>
      <c r="Q35" s="685"/>
    </row>
    <row r="36" spans="2:17">
      <c r="B36" s="656"/>
      <c r="C36" s="657"/>
      <c r="D36" s="658"/>
      <c r="E36" s="656"/>
      <c r="F36" s="657"/>
      <c r="G36" s="657"/>
      <c r="H36" s="658"/>
      <c r="I36" s="665"/>
      <c r="J36" s="666"/>
      <c r="K36" s="671"/>
      <c r="L36" s="672"/>
      <c r="M36" s="672"/>
      <c r="N36" s="673"/>
      <c r="O36" s="680"/>
      <c r="P36" s="683"/>
      <c r="Q36" s="683"/>
    </row>
    <row r="37" spans="2:17">
      <c r="B37" s="659"/>
      <c r="C37" s="660"/>
      <c r="D37" s="661"/>
      <c r="E37" s="659"/>
      <c r="F37" s="660"/>
      <c r="G37" s="660"/>
      <c r="H37" s="661"/>
      <c r="I37" s="667"/>
      <c r="J37" s="668"/>
      <c r="K37" s="674"/>
      <c r="L37" s="675"/>
      <c r="M37" s="675"/>
      <c r="N37" s="676"/>
      <c r="O37" s="681"/>
      <c r="P37" s="684"/>
      <c r="Q37" s="684"/>
    </row>
    <row r="38" spans="2:17">
      <c r="B38" s="659"/>
      <c r="C38" s="660"/>
      <c r="D38" s="661"/>
      <c r="E38" s="659"/>
      <c r="F38" s="660"/>
      <c r="G38" s="660"/>
      <c r="H38" s="661"/>
      <c r="I38" s="667"/>
      <c r="J38" s="668"/>
      <c r="K38" s="674"/>
      <c r="L38" s="675"/>
      <c r="M38" s="675"/>
      <c r="N38" s="676"/>
      <c r="O38" s="681"/>
      <c r="P38" s="684"/>
      <c r="Q38" s="684"/>
    </row>
    <row r="39" spans="2:17" ht="13.5" thickBot="1">
      <c r="B39" s="662"/>
      <c r="C39" s="663"/>
      <c r="D39" s="664"/>
      <c r="E39" s="662"/>
      <c r="F39" s="663"/>
      <c r="G39" s="663"/>
      <c r="H39" s="664"/>
      <c r="I39" s="669"/>
      <c r="J39" s="670"/>
      <c r="K39" s="677"/>
      <c r="L39" s="678"/>
      <c r="M39" s="678"/>
      <c r="N39" s="679"/>
      <c r="O39" s="682"/>
      <c r="P39" s="685"/>
      <c r="Q39" s="685"/>
    </row>
    <row r="40" spans="2:17">
      <c r="B40" s="656"/>
      <c r="C40" s="657"/>
      <c r="D40" s="658"/>
      <c r="E40" s="656"/>
      <c r="F40" s="657"/>
      <c r="G40" s="657"/>
      <c r="H40" s="658"/>
      <c r="I40" s="665"/>
      <c r="J40" s="666"/>
      <c r="K40" s="671"/>
      <c r="L40" s="672"/>
      <c r="M40" s="672"/>
      <c r="N40" s="673"/>
      <c r="O40" s="680"/>
      <c r="P40" s="683"/>
      <c r="Q40" s="683"/>
    </row>
    <row r="41" spans="2:17">
      <c r="B41" s="659"/>
      <c r="C41" s="660"/>
      <c r="D41" s="661"/>
      <c r="E41" s="659"/>
      <c r="F41" s="660"/>
      <c r="G41" s="660"/>
      <c r="H41" s="661"/>
      <c r="I41" s="667"/>
      <c r="J41" s="668"/>
      <c r="K41" s="674"/>
      <c r="L41" s="675"/>
      <c r="M41" s="675"/>
      <c r="N41" s="676"/>
      <c r="O41" s="681"/>
      <c r="P41" s="684"/>
      <c r="Q41" s="684"/>
    </row>
    <row r="42" spans="2:17">
      <c r="B42" s="659"/>
      <c r="C42" s="660"/>
      <c r="D42" s="661"/>
      <c r="E42" s="659"/>
      <c r="F42" s="660"/>
      <c r="G42" s="660"/>
      <c r="H42" s="661"/>
      <c r="I42" s="667"/>
      <c r="J42" s="668"/>
      <c r="K42" s="674"/>
      <c r="L42" s="675"/>
      <c r="M42" s="675"/>
      <c r="N42" s="676"/>
      <c r="O42" s="681"/>
      <c r="P42" s="684"/>
      <c r="Q42" s="684"/>
    </row>
    <row r="43" spans="2:17" ht="13.5" thickBot="1">
      <c r="B43" s="662"/>
      <c r="C43" s="663"/>
      <c r="D43" s="664"/>
      <c r="E43" s="662"/>
      <c r="F43" s="663"/>
      <c r="G43" s="663"/>
      <c r="H43" s="664"/>
      <c r="I43" s="669"/>
      <c r="J43" s="670"/>
      <c r="K43" s="677"/>
      <c r="L43" s="678"/>
      <c r="M43" s="678"/>
      <c r="N43" s="679"/>
      <c r="O43" s="682"/>
      <c r="P43" s="685"/>
      <c r="Q43" s="685"/>
    </row>
    <row r="44" spans="2:17">
      <c r="B44" s="656"/>
      <c r="C44" s="657"/>
      <c r="D44" s="658"/>
      <c r="E44" s="656"/>
      <c r="F44" s="657"/>
      <c r="G44" s="657"/>
      <c r="H44" s="658"/>
      <c r="I44" s="665"/>
      <c r="J44" s="666"/>
      <c r="K44" s="671"/>
      <c r="L44" s="672"/>
      <c r="M44" s="672"/>
      <c r="N44" s="673"/>
      <c r="O44" s="680"/>
      <c r="P44" s="683"/>
      <c r="Q44" s="683"/>
    </row>
    <row r="45" spans="2:17">
      <c r="B45" s="659"/>
      <c r="C45" s="660"/>
      <c r="D45" s="661"/>
      <c r="E45" s="659"/>
      <c r="F45" s="660"/>
      <c r="G45" s="660"/>
      <c r="H45" s="661"/>
      <c r="I45" s="667"/>
      <c r="J45" s="668"/>
      <c r="K45" s="674"/>
      <c r="L45" s="675"/>
      <c r="M45" s="675"/>
      <c r="N45" s="676"/>
      <c r="O45" s="681"/>
      <c r="P45" s="684"/>
      <c r="Q45" s="684"/>
    </row>
    <row r="46" spans="2:17">
      <c r="B46" s="659"/>
      <c r="C46" s="660"/>
      <c r="D46" s="661"/>
      <c r="E46" s="659"/>
      <c r="F46" s="660"/>
      <c r="G46" s="660"/>
      <c r="H46" s="661"/>
      <c r="I46" s="667"/>
      <c r="J46" s="668"/>
      <c r="K46" s="674"/>
      <c r="L46" s="675"/>
      <c r="M46" s="675"/>
      <c r="N46" s="676"/>
      <c r="O46" s="681"/>
      <c r="P46" s="684"/>
      <c r="Q46" s="684"/>
    </row>
    <row r="47" spans="2:17" ht="13.5" thickBot="1">
      <c r="B47" s="662"/>
      <c r="C47" s="663"/>
      <c r="D47" s="664"/>
      <c r="E47" s="662"/>
      <c r="F47" s="663"/>
      <c r="G47" s="663"/>
      <c r="H47" s="664"/>
      <c r="I47" s="669"/>
      <c r="J47" s="670"/>
      <c r="K47" s="677"/>
      <c r="L47" s="678"/>
      <c r="M47" s="678"/>
      <c r="N47" s="679"/>
      <c r="O47" s="682"/>
      <c r="P47" s="685"/>
      <c r="Q47" s="685"/>
    </row>
    <row r="48" spans="2:17">
      <c r="B48" s="686" t="s">
        <v>121</v>
      </c>
      <c r="C48" s="686"/>
      <c r="D48" s="686"/>
      <c r="E48" s="686"/>
      <c r="F48" s="686"/>
      <c r="G48" s="686"/>
      <c r="H48" s="686"/>
      <c r="I48" s="686"/>
      <c r="J48" s="686"/>
      <c r="K48" s="686"/>
      <c r="L48" s="686"/>
      <c r="M48" s="686"/>
      <c r="N48" s="686"/>
      <c r="O48" s="686"/>
      <c r="P48" s="686"/>
      <c r="Q48" s="686"/>
    </row>
    <row r="49" spans="2:19" ht="6.75" customHeight="1"/>
    <row r="50" spans="2:19">
      <c r="B50" s="235" t="s">
        <v>304</v>
      </c>
      <c r="C50" s="235"/>
      <c r="D50" s="235"/>
      <c r="E50" s="235"/>
      <c r="F50" s="235"/>
      <c r="G50" s="235"/>
      <c r="H50" s="235"/>
      <c r="I50" s="235"/>
      <c r="J50" s="235"/>
      <c r="K50" s="235"/>
      <c r="L50" s="235"/>
      <c r="M50" s="235"/>
      <c r="N50" s="235"/>
      <c r="O50" s="235"/>
      <c r="P50" s="235"/>
      <c r="Q50" s="235"/>
      <c r="R50" s="22"/>
      <c r="S50" s="22"/>
    </row>
    <row r="51" spans="2:19" hidden="1"/>
    <row r="52" spans="2:19" hidden="1"/>
    <row r="53" spans="2:19" hidden="1"/>
    <row r="54" spans="2:19" hidden="1"/>
    <row r="55" spans="2:19" hidden="1"/>
    <row r="56" spans="2:19" hidden="1"/>
    <row r="57" spans="2:19" hidden="1"/>
    <row r="58" spans="2:19" hidden="1"/>
    <row r="59" spans="2:19" hidden="1"/>
    <row r="60" spans="2:19" hidden="1"/>
    <row r="61" spans="2:19" hidden="1"/>
    <row r="62" spans="2:19" hidden="1"/>
    <row r="63" spans="2:19" hidden="1"/>
    <row r="64" spans="2:19" hidden="1"/>
    <row r="65" spans="3:4" hidden="1"/>
    <row r="66" spans="3:4" hidden="1"/>
    <row r="67" spans="3:4" hidden="1"/>
    <row r="68" spans="3:4" hidden="1"/>
    <row r="69" spans="3:4" hidden="1"/>
    <row r="70" spans="3:4" hidden="1"/>
    <row r="71" spans="3:4" hidden="1"/>
    <row r="72" spans="3:4" hidden="1">
      <c r="C72" s="16">
        <f>'ACUERDO COMPROMISOS LABORALES'!C19</f>
        <v>0</v>
      </c>
      <c r="D72" s="16" t="s">
        <v>123</v>
      </c>
    </row>
    <row r="73" spans="3:4" hidden="1">
      <c r="C73" s="16">
        <f>'ACUERDO COMPROMISOS LABORALES'!C26</f>
        <v>0</v>
      </c>
      <c r="D73" s="16" t="s">
        <v>124</v>
      </c>
    </row>
    <row r="74" spans="3:4" hidden="1">
      <c r="C74" s="16">
        <f>'ACUERDO COMPROMISOS LABORALES'!C33</f>
        <v>0</v>
      </c>
      <c r="D74" s="16" t="s">
        <v>125</v>
      </c>
    </row>
    <row r="75" spans="3:4" hidden="1">
      <c r="C75" s="16">
        <f>'ACUERDO COMPROMISOS LABORALES'!C40</f>
        <v>0</v>
      </c>
    </row>
    <row r="76" spans="3:4" hidden="1">
      <c r="C76" s="16">
        <f>'ACUERDO COMPROMISOS LABORALES'!C47</f>
        <v>0</v>
      </c>
    </row>
    <row r="77" spans="3:4" ht="12.75" hidden="1" customHeight="1">
      <c r="C77" s="16">
        <f>'ACUERDO COMPROMISOS LABORALES'!C54</f>
        <v>0</v>
      </c>
    </row>
  </sheetData>
  <sheetProtection password="E28B" sheet="1" objects="1" scenarios="1" selectLockedCells="1"/>
  <mergeCells count="79">
    <mergeCell ref="B48:Q48"/>
    <mergeCell ref="Q40:Q43"/>
    <mergeCell ref="B36:D39"/>
    <mergeCell ref="E36:H39"/>
    <mergeCell ref="B50:Q50"/>
    <mergeCell ref="B44:D47"/>
    <mergeCell ref="E44:H47"/>
    <mergeCell ref="I44:J47"/>
    <mergeCell ref="K44:N47"/>
    <mergeCell ref="Q36:Q39"/>
    <mergeCell ref="O44:O47"/>
    <mergeCell ref="P44:P47"/>
    <mergeCell ref="B40:D43"/>
    <mergeCell ref="E40:H43"/>
    <mergeCell ref="I40:J43"/>
    <mergeCell ref="K40:N43"/>
    <mergeCell ref="O40:O43"/>
    <mergeCell ref="P40:P43"/>
    <mergeCell ref="Q44:Q47"/>
    <mergeCell ref="I36:J39"/>
    <mergeCell ref="K36:N39"/>
    <mergeCell ref="O36:O39"/>
    <mergeCell ref="P36:P39"/>
    <mergeCell ref="P32:P35"/>
    <mergeCell ref="Q28:Q31"/>
    <mergeCell ref="B32:D35"/>
    <mergeCell ref="E32:H35"/>
    <mergeCell ref="I32:J35"/>
    <mergeCell ref="K32:N35"/>
    <mergeCell ref="O32:O35"/>
    <mergeCell ref="B28:D31"/>
    <mergeCell ref="E28:H31"/>
    <mergeCell ref="I28:J31"/>
    <mergeCell ref="K28:N31"/>
    <mergeCell ref="O28:O31"/>
    <mergeCell ref="P28:P31"/>
    <mergeCell ref="Q32:Q35"/>
    <mergeCell ref="P16:P19"/>
    <mergeCell ref="Q16:Q19"/>
    <mergeCell ref="Q20:Q23"/>
    <mergeCell ref="B24:D27"/>
    <mergeCell ref="E24:H27"/>
    <mergeCell ref="I24:J27"/>
    <mergeCell ref="K24:N27"/>
    <mergeCell ref="O24:O27"/>
    <mergeCell ref="P24:P27"/>
    <mergeCell ref="Q24:Q27"/>
    <mergeCell ref="B20:D23"/>
    <mergeCell ref="E20:H23"/>
    <mergeCell ref="I20:J23"/>
    <mergeCell ref="K20:N23"/>
    <mergeCell ref="O20:O23"/>
    <mergeCell ref="P20:P23"/>
    <mergeCell ref="B16:D19"/>
    <mergeCell ref="E16:H19"/>
    <mergeCell ref="I16:J19"/>
    <mergeCell ref="K16:N19"/>
    <mergeCell ref="O16:O19"/>
    <mergeCell ref="B12:Q12"/>
    <mergeCell ref="B13:D15"/>
    <mergeCell ref="E13:H15"/>
    <mergeCell ref="I13:J15"/>
    <mergeCell ref="K13:N15"/>
    <mergeCell ref="O13:O15"/>
    <mergeCell ref="P13:P15"/>
    <mergeCell ref="Q13:Q15"/>
    <mergeCell ref="B2:Q3"/>
    <mergeCell ref="B4:Q6"/>
    <mergeCell ref="B8:B10"/>
    <mergeCell ref="C8:D8"/>
    <mergeCell ref="E8:J8"/>
    <mergeCell ref="K8:M8"/>
    <mergeCell ref="N8:Q8"/>
    <mergeCell ref="C9:D9"/>
    <mergeCell ref="E9:J9"/>
    <mergeCell ref="K9:M9"/>
    <mergeCell ref="N9:Q9"/>
    <mergeCell ref="C10:E10"/>
    <mergeCell ref="F10:Q10"/>
  </mergeCells>
  <dataValidations count="2">
    <dataValidation type="list" allowBlank="1" showInputMessage="1" showErrorMessage="1" sqref="O16:O47">
      <formula1>$D$72:$D$74</formula1>
    </dataValidation>
    <dataValidation type="list" allowBlank="1" showInputMessage="1" showErrorMessage="1" sqref="B16:D47">
      <formula1>$C$72:$C$77</formula1>
    </dataValidation>
  </dataValidations>
  <printOptions horizontalCentered="1" verticalCentered="1"/>
  <pageMargins left="0.70866141732283472" right="0.70866141732283472" top="0.74803149606299213" bottom="0.74803149606299213" header="0.31496062992125984" footer="0.31496062992125984"/>
  <pageSetup scale="64"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1:S107"/>
  <sheetViews>
    <sheetView topLeftCell="B1" workbookViewId="0">
      <selection activeCell="B26" sqref="B26:E29"/>
    </sheetView>
  </sheetViews>
  <sheetFormatPr baseColWidth="10" defaultColWidth="0" defaultRowHeight="15" zeroHeight="1"/>
  <cols>
    <col min="1" max="19" width="11.42578125" style="6" customWidth="1"/>
    <col min="20" max="16384" width="11.42578125" style="6" hidden="1"/>
  </cols>
  <sheetData>
    <row r="1" spans="1:19" ht="6.75" customHeight="1" thickBot="1"/>
    <row r="2" spans="1:19" customFormat="1">
      <c r="A2" s="6"/>
      <c r="B2" s="612" t="s">
        <v>0</v>
      </c>
      <c r="C2" s="613"/>
      <c r="D2" s="613"/>
      <c r="E2" s="613"/>
      <c r="F2" s="613"/>
      <c r="G2" s="613"/>
      <c r="H2" s="613"/>
      <c r="I2" s="613"/>
      <c r="J2" s="613"/>
      <c r="K2" s="613"/>
      <c r="L2" s="613"/>
      <c r="M2" s="613"/>
      <c r="N2" s="613"/>
      <c r="O2" s="613"/>
      <c r="P2" s="613"/>
      <c r="Q2" s="613"/>
      <c r="R2" s="614"/>
      <c r="S2" s="6"/>
    </row>
    <row r="3" spans="1:19" customFormat="1">
      <c r="A3" s="6"/>
      <c r="B3" s="615"/>
      <c r="C3" s="616"/>
      <c r="D3" s="616"/>
      <c r="E3" s="616"/>
      <c r="F3" s="616"/>
      <c r="G3" s="616"/>
      <c r="H3" s="616"/>
      <c r="I3" s="616"/>
      <c r="J3" s="616"/>
      <c r="K3" s="616"/>
      <c r="L3" s="616"/>
      <c r="M3" s="616"/>
      <c r="N3" s="616"/>
      <c r="O3" s="616"/>
      <c r="P3" s="616"/>
      <c r="Q3" s="616"/>
      <c r="R3" s="617"/>
      <c r="S3" s="6"/>
    </row>
    <row r="4" spans="1:19" customFormat="1">
      <c r="A4" s="6"/>
      <c r="B4" s="618" t="s">
        <v>305</v>
      </c>
      <c r="C4" s="765"/>
      <c r="D4" s="765"/>
      <c r="E4" s="765"/>
      <c r="F4" s="765"/>
      <c r="G4" s="765"/>
      <c r="H4" s="765"/>
      <c r="I4" s="765"/>
      <c r="J4" s="765"/>
      <c r="K4" s="765"/>
      <c r="L4" s="765"/>
      <c r="M4" s="765"/>
      <c r="N4" s="765"/>
      <c r="O4" s="765"/>
      <c r="P4" s="765"/>
      <c r="Q4" s="765"/>
      <c r="R4" s="766"/>
      <c r="S4" s="6"/>
    </row>
    <row r="5" spans="1:19" customFormat="1">
      <c r="A5" s="6"/>
      <c r="B5" s="767"/>
      <c r="C5" s="765"/>
      <c r="D5" s="765"/>
      <c r="E5" s="765"/>
      <c r="F5" s="765"/>
      <c r="G5" s="765"/>
      <c r="H5" s="765"/>
      <c r="I5" s="765"/>
      <c r="J5" s="765"/>
      <c r="K5" s="765"/>
      <c r="L5" s="765"/>
      <c r="M5" s="765"/>
      <c r="N5" s="765"/>
      <c r="O5" s="765"/>
      <c r="P5" s="765"/>
      <c r="Q5" s="765"/>
      <c r="R5" s="766"/>
      <c r="S5" s="6"/>
    </row>
    <row r="6" spans="1:19" customFormat="1" ht="15.75" thickBot="1">
      <c r="A6" s="6"/>
      <c r="B6" s="768"/>
      <c r="C6" s="769"/>
      <c r="D6" s="769"/>
      <c r="E6" s="769"/>
      <c r="F6" s="769"/>
      <c r="G6" s="769"/>
      <c r="H6" s="769"/>
      <c r="I6" s="769"/>
      <c r="J6" s="769"/>
      <c r="K6" s="769"/>
      <c r="L6" s="769"/>
      <c r="M6" s="769"/>
      <c r="N6" s="769"/>
      <c r="O6" s="769"/>
      <c r="P6" s="769"/>
      <c r="Q6" s="769"/>
      <c r="R6" s="770"/>
      <c r="S6" s="6"/>
    </row>
    <row r="7" spans="1:19" ht="6.75" customHeight="1" thickBot="1"/>
    <row r="8" spans="1:19" s="28" customFormat="1" ht="15.75" thickBot="1">
      <c r="A8" s="3"/>
      <c r="B8" s="425" t="s">
        <v>10</v>
      </c>
      <c r="C8" s="338" t="s">
        <v>11</v>
      </c>
      <c r="D8" s="354"/>
      <c r="E8" s="323" t="str">
        <f>'INFORMACIÓN GENERAL'!$D$15</f>
        <v>Carmen Isabel Quintero Ortiz</v>
      </c>
      <c r="F8" s="324"/>
      <c r="G8" s="324"/>
      <c r="H8" s="324"/>
      <c r="I8" s="324"/>
      <c r="J8" s="325"/>
      <c r="K8" s="326" t="s">
        <v>12</v>
      </c>
      <c r="L8" s="326"/>
      <c r="M8" s="327"/>
      <c r="N8" s="323">
        <f>'INFORMACIÓN GENERAL'!$D$16</f>
        <v>59832921</v>
      </c>
      <c r="O8" s="324"/>
      <c r="P8" s="324"/>
      <c r="Q8" s="324"/>
      <c r="R8" s="325"/>
      <c r="S8" s="3"/>
    </row>
    <row r="9" spans="1:19" s="28" customFormat="1" ht="15.75" thickBot="1">
      <c r="A9" s="3"/>
      <c r="B9" s="426"/>
      <c r="C9" s="355" t="s">
        <v>49</v>
      </c>
      <c r="D9" s="340"/>
      <c r="E9" s="323" t="str">
        <f>'INFORMACIÓN GENERAL'!$D$17</f>
        <v>Comisaria de Familia</v>
      </c>
      <c r="F9" s="356"/>
      <c r="G9" s="356"/>
      <c r="H9" s="356"/>
      <c r="I9" s="356"/>
      <c r="J9" s="357"/>
      <c r="K9" s="336" t="s">
        <v>14</v>
      </c>
      <c r="L9" s="336"/>
      <c r="M9" s="337"/>
      <c r="N9" s="323" t="str">
        <f>'INFORMACIÓN GENERAL'!$D$18</f>
        <v>PROFESIONAL</v>
      </c>
      <c r="O9" s="324"/>
      <c r="P9" s="324"/>
      <c r="Q9" s="324"/>
      <c r="R9" s="325"/>
      <c r="S9" s="3"/>
    </row>
    <row r="10" spans="1:19" s="28" customFormat="1" ht="15.75" thickBot="1">
      <c r="A10" s="3"/>
      <c r="B10" s="427"/>
      <c r="C10" s="338" t="s">
        <v>50</v>
      </c>
      <c r="D10" s="339"/>
      <c r="E10" s="340"/>
      <c r="F10" s="323" t="str">
        <f>'INFORMACIÓN GENERAL'!$D$19</f>
        <v>Secretaria de Gobierno</v>
      </c>
      <c r="G10" s="324"/>
      <c r="H10" s="324"/>
      <c r="I10" s="324"/>
      <c r="J10" s="324"/>
      <c r="K10" s="324"/>
      <c r="L10" s="324"/>
      <c r="M10" s="324"/>
      <c r="N10" s="324"/>
      <c r="O10" s="324"/>
      <c r="P10" s="324"/>
      <c r="Q10" s="324"/>
      <c r="R10" s="325"/>
      <c r="S10" s="3"/>
    </row>
    <row r="11" spans="1:19" s="28" customFormat="1" ht="6.75" customHeight="1" thickBot="1">
      <c r="A11" s="3"/>
      <c r="B11" s="3"/>
      <c r="C11" s="3"/>
      <c r="D11" s="3"/>
      <c r="E11" s="3"/>
      <c r="F11" s="3"/>
      <c r="G11" s="3"/>
      <c r="H11" s="3"/>
      <c r="I11" s="3"/>
      <c r="J11" s="3"/>
      <c r="K11" s="3"/>
      <c r="L11" s="3"/>
      <c r="M11" s="3"/>
      <c r="N11" s="3"/>
      <c r="O11" s="3"/>
      <c r="P11" s="3"/>
      <c r="Q11" s="3"/>
      <c r="R11" s="3"/>
      <c r="S11" s="3"/>
    </row>
    <row r="12" spans="1:19" s="28" customFormat="1">
      <c r="A12" s="3"/>
      <c r="B12" s="717" t="s">
        <v>321</v>
      </c>
      <c r="C12" s="718"/>
      <c r="D12" s="718"/>
      <c r="E12" s="719"/>
      <c r="F12" s="723"/>
      <c r="G12" s="724"/>
      <c r="H12" s="724"/>
      <c r="I12" s="724"/>
      <c r="J12" s="724"/>
      <c r="K12" s="724"/>
      <c r="L12" s="724"/>
      <c r="M12" s="724"/>
      <c r="N12" s="724"/>
      <c r="O12" s="724"/>
      <c r="P12" s="724"/>
      <c r="Q12" s="724"/>
      <c r="R12" s="725"/>
      <c r="S12" s="3"/>
    </row>
    <row r="13" spans="1:19" s="28" customFormat="1" ht="15.75" thickBot="1">
      <c r="A13" s="3"/>
      <c r="B13" s="720"/>
      <c r="C13" s="721"/>
      <c r="D13" s="721"/>
      <c r="E13" s="722"/>
      <c r="F13" s="726"/>
      <c r="G13" s="727"/>
      <c r="H13" s="727"/>
      <c r="I13" s="727"/>
      <c r="J13" s="727"/>
      <c r="K13" s="727"/>
      <c r="L13" s="727"/>
      <c r="M13" s="727"/>
      <c r="N13" s="727"/>
      <c r="O13" s="727"/>
      <c r="P13" s="727"/>
      <c r="Q13" s="727"/>
      <c r="R13" s="728"/>
      <c r="S13" s="3"/>
    </row>
    <row r="14" spans="1:19" s="28" customFormat="1" ht="6.75" customHeight="1" thickBot="1">
      <c r="A14" s="3"/>
      <c r="B14" s="3"/>
      <c r="C14" s="3"/>
      <c r="D14" s="3"/>
      <c r="E14" s="3"/>
      <c r="F14" s="3"/>
      <c r="G14" s="3"/>
      <c r="H14" s="3"/>
      <c r="I14" s="3"/>
      <c r="J14" s="3"/>
      <c r="K14" s="3"/>
      <c r="L14" s="3"/>
      <c r="M14" s="3"/>
      <c r="N14" s="3"/>
      <c r="O14" s="3"/>
      <c r="P14" s="3"/>
      <c r="Q14" s="3"/>
      <c r="R14" s="3"/>
      <c r="S14" s="3"/>
    </row>
    <row r="15" spans="1:19" s="28" customFormat="1" ht="15.75" thickBot="1">
      <c r="A15" s="3"/>
      <c r="B15" s="425" t="s">
        <v>307</v>
      </c>
      <c r="C15" s="338" t="s">
        <v>11</v>
      </c>
      <c r="D15" s="354"/>
      <c r="E15" s="323"/>
      <c r="F15" s="324"/>
      <c r="G15" s="324"/>
      <c r="H15" s="324"/>
      <c r="I15" s="324"/>
      <c r="J15" s="325"/>
      <c r="K15" s="326" t="s">
        <v>12</v>
      </c>
      <c r="L15" s="326"/>
      <c r="M15" s="327"/>
      <c r="N15" s="323"/>
      <c r="O15" s="324"/>
      <c r="P15" s="324"/>
      <c r="Q15" s="324"/>
      <c r="R15" s="325"/>
      <c r="S15" s="3"/>
    </row>
    <row r="16" spans="1:19" s="28" customFormat="1" ht="15.75" thickBot="1">
      <c r="A16" s="3"/>
      <c r="B16" s="426"/>
      <c r="C16" s="355" t="s">
        <v>49</v>
      </c>
      <c r="D16" s="340"/>
      <c r="E16" s="323"/>
      <c r="F16" s="356"/>
      <c r="G16" s="356"/>
      <c r="H16" s="356"/>
      <c r="I16" s="356"/>
      <c r="J16" s="357"/>
      <c r="K16" s="336" t="s">
        <v>14</v>
      </c>
      <c r="L16" s="336"/>
      <c r="M16" s="337"/>
      <c r="N16" s="323"/>
      <c r="O16" s="324"/>
      <c r="P16" s="324"/>
      <c r="Q16" s="324"/>
      <c r="R16" s="325"/>
      <c r="S16" s="3"/>
    </row>
    <row r="17" spans="1:19" s="28" customFormat="1" ht="15.75" thickBot="1">
      <c r="A17" s="3"/>
      <c r="B17" s="427"/>
      <c r="C17" s="338" t="s">
        <v>50</v>
      </c>
      <c r="D17" s="339"/>
      <c r="E17" s="340"/>
      <c r="F17" s="323"/>
      <c r="G17" s="324"/>
      <c r="H17" s="324"/>
      <c r="I17" s="324"/>
      <c r="J17" s="324"/>
      <c r="K17" s="324"/>
      <c r="L17" s="324"/>
      <c r="M17" s="324"/>
      <c r="N17" s="324"/>
      <c r="O17" s="324"/>
      <c r="P17" s="324"/>
      <c r="Q17" s="324"/>
      <c r="R17" s="325"/>
      <c r="S17" s="3"/>
    </row>
    <row r="18" spans="1:19" ht="6.75" customHeight="1" thickBot="1"/>
    <row r="19" spans="1:19" customFormat="1" ht="15.75" thickBot="1">
      <c r="A19" s="6"/>
      <c r="B19" s="771" t="s">
        <v>51</v>
      </c>
      <c r="C19" s="772"/>
      <c r="D19" s="772"/>
      <c r="E19" s="23" t="s">
        <v>4</v>
      </c>
      <c r="F19" s="24">
        <f>'INFORMACIÓN GENERAL'!$G$10</f>
        <v>0</v>
      </c>
      <c r="G19" s="23" t="s">
        <v>5</v>
      </c>
      <c r="H19" s="24">
        <f>'INFORMACIÓN GENERAL'!$H$10</f>
        <v>0</v>
      </c>
      <c r="I19" s="23" t="s">
        <v>6</v>
      </c>
      <c r="J19" s="24" t="str">
        <f>'INFORMACIÓN GENERAL'!$I$9</f>
        <v>AÑO</v>
      </c>
      <c r="K19" s="771" t="s">
        <v>7</v>
      </c>
      <c r="L19" s="773"/>
      <c r="M19" s="23" t="s">
        <v>4</v>
      </c>
      <c r="N19" s="24">
        <f>'INFORMACIÓN GENERAL'!$L$10</f>
        <v>0</v>
      </c>
      <c r="O19" s="23" t="s">
        <v>5</v>
      </c>
      <c r="P19" s="24">
        <f>'INFORMACIÓN GENERAL'!$M$10</f>
        <v>0</v>
      </c>
      <c r="Q19" s="23" t="s">
        <v>6</v>
      </c>
      <c r="R19" s="24">
        <f>'INFORMACIÓN GENERAL'!$N$10</f>
        <v>0</v>
      </c>
      <c r="S19" s="6"/>
    </row>
    <row r="20" spans="1:19" ht="6.75" customHeight="1" thickBot="1"/>
    <row r="21" spans="1:19" customFormat="1" ht="15.75" thickBot="1">
      <c r="A21" s="6"/>
      <c r="B21" s="641" t="s">
        <v>143</v>
      </c>
      <c r="C21" s="642"/>
      <c r="D21" s="642"/>
      <c r="E21" s="642"/>
      <c r="F21" s="642"/>
      <c r="G21" s="642"/>
      <c r="H21" s="642"/>
      <c r="I21" s="642"/>
      <c r="J21" s="642"/>
      <c r="K21" s="642"/>
      <c r="L21" s="642"/>
      <c r="M21" s="642"/>
      <c r="N21" s="642"/>
      <c r="O21" s="642"/>
      <c r="P21" s="642"/>
      <c r="Q21" s="642"/>
      <c r="R21" s="643"/>
      <c r="S21" s="6"/>
    </row>
    <row r="22" spans="1:19" customFormat="1" ht="15.75" customHeight="1" thickBot="1">
      <c r="A22" s="6"/>
      <c r="B22" s="296" t="s">
        <v>327</v>
      </c>
      <c r="C22" s="297"/>
      <c r="D22" s="297"/>
      <c r="E22" s="298"/>
      <c r="F22" s="299" t="s">
        <v>158</v>
      </c>
      <c r="G22" s="300"/>
      <c r="H22" s="300"/>
      <c r="I22" s="301"/>
      <c r="J22" s="299" t="s">
        <v>159</v>
      </c>
      <c r="K22" s="300"/>
      <c r="L22" s="300"/>
      <c r="M22" s="301"/>
      <c r="N22" s="300" t="s">
        <v>54</v>
      </c>
      <c r="O22" s="301"/>
      <c r="P22" s="59" t="s">
        <v>55</v>
      </c>
      <c r="Q22" s="59" t="s">
        <v>56</v>
      </c>
      <c r="R22" s="341" t="s">
        <v>57</v>
      </c>
      <c r="S22" s="6"/>
    </row>
    <row r="23" spans="1:19" customFormat="1" ht="15" customHeight="1">
      <c r="A23" s="6"/>
      <c r="B23" s="299"/>
      <c r="C23" s="300"/>
      <c r="D23" s="300"/>
      <c r="E23" s="301"/>
      <c r="F23" s="299"/>
      <c r="G23" s="300"/>
      <c r="H23" s="300"/>
      <c r="I23" s="301"/>
      <c r="J23" s="299"/>
      <c r="K23" s="300"/>
      <c r="L23" s="300"/>
      <c r="M23" s="301"/>
      <c r="N23" s="300"/>
      <c r="O23" s="301"/>
      <c r="P23" s="287" t="s">
        <v>58</v>
      </c>
      <c r="Q23" s="287" t="s">
        <v>58</v>
      </c>
      <c r="R23" s="341"/>
      <c r="S23" s="6"/>
    </row>
    <row r="24" spans="1:19" customFormat="1">
      <c r="A24" s="6"/>
      <c r="B24" s="299"/>
      <c r="C24" s="300"/>
      <c r="D24" s="300"/>
      <c r="E24" s="301"/>
      <c r="F24" s="299"/>
      <c r="G24" s="300"/>
      <c r="H24" s="300"/>
      <c r="I24" s="301"/>
      <c r="J24" s="299"/>
      <c r="K24" s="300"/>
      <c r="L24" s="300"/>
      <c r="M24" s="301"/>
      <c r="N24" s="300"/>
      <c r="O24" s="301"/>
      <c r="P24" s="290"/>
      <c r="Q24" s="290"/>
      <c r="R24" s="341"/>
      <c r="S24" s="6"/>
    </row>
    <row r="25" spans="1:19" customFormat="1" ht="15.75" thickBot="1">
      <c r="A25" s="6"/>
      <c r="B25" s="302"/>
      <c r="C25" s="303"/>
      <c r="D25" s="303"/>
      <c r="E25" s="304"/>
      <c r="F25" s="302"/>
      <c r="G25" s="303"/>
      <c r="H25" s="303"/>
      <c r="I25" s="304"/>
      <c r="J25" s="302"/>
      <c r="K25" s="303"/>
      <c r="L25" s="303"/>
      <c r="M25" s="304"/>
      <c r="N25" s="300"/>
      <c r="O25" s="301"/>
      <c r="P25" s="293"/>
      <c r="Q25" s="293"/>
      <c r="R25" s="342"/>
      <c r="S25" s="6"/>
    </row>
    <row r="26" spans="1:19" customFormat="1">
      <c r="A26" s="6"/>
      <c r="B26" s="708"/>
      <c r="C26" s="709"/>
      <c r="D26" s="709"/>
      <c r="E26" s="710"/>
      <c r="F26" s="747">
        <f>IF($B$26=$B$99,'ACUERDO COMPROMISOS LABORALES'!G19,IF($B$26=$B$100,'ACUERDO COMPROMISOS LABORALES'!G26,IF($B$26=$B$101,'ACUERDO COMPROMISOS LABORALES'!G33,IF($B$26=$B$102,'ACUERDO COMPROMISOS LABORALES'!G40,IF($B$26=$B$103,'ACUERDO COMPROMISOS LABORALES'!G47,IF($B$26=$B$104,'ACUERDO COMPROMISOS LABORALES'!G54," "))))))</f>
        <v>0</v>
      </c>
      <c r="G26" s="748"/>
      <c r="H26" s="748"/>
      <c r="I26" s="749"/>
      <c r="J26" s="738">
        <f>IF($B$26=$B$99,'ACUERDO COMPROMISOS LABORALES'!K19,IF($B$26=$B$100,'ACUERDO COMPROMISOS LABORALES'!K26,IF($B$26=$B$101,'ACUERDO COMPROMISOS LABORALES'!K33,IF($B$26=$B$102,'ACUERDO COMPROMISOS LABORALES'!K40,IF($B$26=$B$103,'ACUERDO COMPROMISOS LABORALES'!K47,IF($B$26=$B$104,'ACUERDO COMPROMISOS LABORALES'!K54," "))))))</f>
        <v>0</v>
      </c>
      <c r="K26" s="739"/>
      <c r="L26" s="739"/>
      <c r="M26" s="740"/>
      <c r="N26" s="732">
        <f>IF($B$26=$B$99,'ACUERDO COMPROMISOS LABORALES'!O19,IF($B$26=B100,'ACUERDO COMPROMISOS LABORALES'!O26,IF($B$26=$B$101,'ACUERDO COMPROMISOS LABORALES'!O33,IF($B$26=$B$102,'ACUERDO COMPROMISOS LABORALES'!O40,IF($B$26=$B$103,'ACUERDO COMPROMISOS LABORALES'!O47,IF($B$26=$B$104,'ACUERDO COMPROMISOS LABORALES'!O54," "))))))</f>
        <v>0</v>
      </c>
      <c r="O26" s="733"/>
      <c r="P26" s="729">
        <f>IF($B$26=$B$99,'ACUERDO COMPROMISOS LABORALES'!Q19,IF($B$26=B100,'ACUERDO COMPROMISOS LABORALES'!Q26,IF($B$26=$B$101,'ACUERDO COMPROMISOS LABORALES'!Q33,IF($B$26=$B$102,'ACUERDO COMPROMISOS LABORALES'!Q40,IF($B$26=$B$103,'ACUERDO COMPROMISOS LABORALES'!Q47,IF($B$26=$B$104,'ACUERDO COMPROMISOS LABORALES'!Q54," "))))))</f>
        <v>0</v>
      </c>
      <c r="Q26" s="729">
        <f>IF($B$26=$B$99,'ACUERDO COMPROMISOS LABORALES'!R19,IF($B$26=B100,'ACUERDO COMPROMISOS LABORALES'!R26,IF($B$26=$B$101,'ACUERDO COMPROMISOS LABORALES'!R33,IF($B$26=$B$102,'ACUERDO COMPROMISOS LABORALES'!R40,IF($B$26=$B$103,'ACUERDO COMPROMISOS LABORALES'!R47,IF($B$26=$B$104,'ACUERDO COMPROMISOS LABORALES'!R54," "))))))</f>
        <v>0</v>
      </c>
      <c r="R26" s="703">
        <f>IF($B$26=$B$99,'ACUERDO COMPROMISOS LABORALES'!S19,IF($B$26=$B$100,'ACUERDO COMPROMISOS LABORALES'!S26,IF($B$26=$B$101,'ACUERDO COMPROMISOS LABORALES'!S33,IF($B$26=$B$102,'ACUERDO COMPROMISOS LABORALES'!S40,IF($B$26=$B$103,'ACUERDO COMPROMISOS LABORALES'!S47,IF($B$26=$B$104,'ACUERDO COMPROMISOS LABORALES'!S54," "))))))</f>
        <v>0</v>
      </c>
      <c r="S26" s="6"/>
    </row>
    <row r="27" spans="1:19" customFormat="1">
      <c r="A27" s="6"/>
      <c r="B27" s="711"/>
      <c r="C27" s="712"/>
      <c r="D27" s="712"/>
      <c r="E27" s="713"/>
      <c r="F27" s="750"/>
      <c r="G27" s="751"/>
      <c r="H27" s="751"/>
      <c r="I27" s="752"/>
      <c r="J27" s="741"/>
      <c r="K27" s="742"/>
      <c r="L27" s="742"/>
      <c r="M27" s="743"/>
      <c r="N27" s="734"/>
      <c r="O27" s="735"/>
      <c r="P27" s="730"/>
      <c r="Q27" s="730"/>
      <c r="R27" s="703"/>
      <c r="S27" s="6"/>
    </row>
    <row r="28" spans="1:19" customFormat="1">
      <c r="A28" s="6"/>
      <c r="B28" s="711"/>
      <c r="C28" s="712"/>
      <c r="D28" s="712"/>
      <c r="E28" s="713"/>
      <c r="F28" s="750"/>
      <c r="G28" s="751"/>
      <c r="H28" s="751"/>
      <c r="I28" s="752"/>
      <c r="J28" s="741"/>
      <c r="K28" s="742"/>
      <c r="L28" s="742"/>
      <c r="M28" s="743"/>
      <c r="N28" s="734"/>
      <c r="O28" s="735"/>
      <c r="P28" s="730"/>
      <c r="Q28" s="730"/>
      <c r="R28" s="703"/>
      <c r="S28" s="6"/>
    </row>
    <row r="29" spans="1:19" customFormat="1" ht="15.75" thickBot="1">
      <c r="A29" s="6"/>
      <c r="B29" s="714"/>
      <c r="C29" s="715"/>
      <c r="D29" s="715"/>
      <c r="E29" s="716"/>
      <c r="F29" s="753"/>
      <c r="G29" s="754"/>
      <c r="H29" s="754"/>
      <c r="I29" s="755"/>
      <c r="J29" s="744"/>
      <c r="K29" s="745"/>
      <c r="L29" s="745"/>
      <c r="M29" s="746"/>
      <c r="N29" s="736"/>
      <c r="O29" s="737"/>
      <c r="P29" s="731"/>
      <c r="Q29" s="731"/>
      <c r="R29" s="704"/>
      <c r="S29" s="6"/>
    </row>
    <row r="30" spans="1:19" ht="6.75" customHeight="1" thickBot="1"/>
    <row r="31" spans="1:19" customFormat="1" ht="15.75" thickBot="1">
      <c r="A31" s="6"/>
      <c r="B31" s="641" t="s">
        <v>144</v>
      </c>
      <c r="C31" s="642"/>
      <c r="D31" s="642"/>
      <c r="E31" s="642"/>
      <c r="F31" s="642"/>
      <c r="G31" s="642"/>
      <c r="H31" s="642"/>
      <c r="I31" s="642"/>
      <c r="J31" s="642"/>
      <c r="K31" s="642"/>
      <c r="L31" s="642"/>
      <c r="M31" s="642"/>
      <c r="N31" s="642"/>
      <c r="O31" s="642"/>
      <c r="P31" s="642"/>
      <c r="Q31" s="642"/>
      <c r="R31" s="643"/>
      <c r="S31" s="6"/>
    </row>
    <row r="32" spans="1:19" customFormat="1">
      <c r="A32" s="6"/>
      <c r="B32" s="756"/>
      <c r="C32" s="757"/>
      <c r="D32" s="757"/>
      <c r="E32" s="757"/>
      <c r="F32" s="757"/>
      <c r="G32" s="757"/>
      <c r="H32" s="757"/>
      <c r="I32" s="757"/>
      <c r="J32" s="757"/>
      <c r="K32" s="757"/>
      <c r="L32" s="757"/>
      <c r="M32" s="757"/>
      <c r="N32" s="757"/>
      <c r="O32" s="757"/>
      <c r="P32" s="757"/>
      <c r="Q32" s="757"/>
      <c r="R32" s="758"/>
      <c r="S32" s="6"/>
    </row>
    <row r="33" spans="1:19" customFormat="1">
      <c r="A33" s="6"/>
      <c r="B33" s="759"/>
      <c r="C33" s="760"/>
      <c r="D33" s="760"/>
      <c r="E33" s="760"/>
      <c r="F33" s="760"/>
      <c r="G33" s="760"/>
      <c r="H33" s="760"/>
      <c r="I33" s="760"/>
      <c r="J33" s="760"/>
      <c r="K33" s="760"/>
      <c r="L33" s="760"/>
      <c r="M33" s="760"/>
      <c r="N33" s="760"/>
      <c r="O33" s="760"/>
      <c r="P33" s="760"/>
      <c r="Q33" s="760"/>
      <c r="R33" s="761"/>
      <c r="S33" s="6"/>
    </row>
    <row r="34" spans="1:19" customFormat="1" ht="15.75" thickBot="1">
      <c r="A34" s="6"/>
      <c r="B34" s="762"/>
      <c r="C34" s="763"/>
      <c r="D34" s="763"/>
      <c r="E34" s="763"/>
      <c r="F34" s="763"/>
      <c r="G34" s="763"/>
      <c r="H34" s="763"/>
      <c r="I34" s="763"/>
      <c r="J34" s="763"/>
      <c r="K34" s="763"/>
      <c r="L34" s="763"/>
      <c r="M34" s="763"/>
      <c r="N34" s="763"/>
      <c r="O34" s="763"/>
      <c r="P34" s="763"/>
      <c r="Q34" s="763"/>
      <c r="R34" s="764"/>
      <c r="S34" s="6"/>
    </row>
    <row r="35" spans="1:19" ht="6.75" customHeight="1" thickBot="1"/>
    <row r="36" spans="1:19" customFormat="1" ht="15.75" thickBot="1">
      <c r="A36" s="6"/>
      <c r="B36" s="641" t="s">
        <v>145</v>
      </c>
      <c r="C36" s="642"/>
      <c r="D36" s="642"/>
      <c r="E36" s="642"/>
      <c r="F36" s="642"/>
      <c r="G36" s="642"/>
      <c r="H36" s="642"/>
      <c r="I36" s="642"/>
      <c r="J36" s="642"/>
      <c r="K36" s="642"/>
      <c r="L36" s="642"/>
      <c r="M36" s="642"/>
      <c r="N36" s="642"/>
      <c r="O36" s="642"/>
      <c r="P36" s="642"/>
      <c r="Q36" s="642"/>
      <c r="R36" s="643"/>
      <c r="S36" s="6"/>
    </row>
    <row r="37" spans="1:19" customFormat="1" ht="15.75" customHeight="1" thickBot="1">
      <c r="A37" s="6"/>
      <c r="B37" s="296" t="s">
        <v>328</v>
      </c>
      <c r="C37" s="297"/>
      <c r="D37" s="297"/>
      <c r="E37" s="298"/>
      <c r="F37" s="299" t="s">
        <v>158</v>
      </c>
      <c r="G37" s="300"/>
      <c r="H37" s="300"/>
      <c r="I37" s="301"/>
      <c r="J37" s="299" t="s">
        <v>159</v>
      </c>
      <c r="K37" s="300"/>
      <c r="L37" s="300"/>
      <c r="M37" s="301"/>
      <c r="N37" s="300" t="s">
        <v>54</v>
      </c>
      <c r="O37" s="301"/>
      <c r="P37" s="59" t="s">
        <v>55</v>
      </c>
      <c r="Q37" s="59" t="s">
        <v>56</v>
      </c>
      <c r="R37" s="341" t="s">
        <v>57</v>
      </c>
      <c r="S37" s="6"/>
    </row>
    <row r="38" spans="1:19" customFormat="1" ht="15" customHeight="1">
      <c r="A38" s="6"/>
      <c r="B38" s="299"/>
      <c r="C38" s="300"/>
      <c r="D38" s="300"/>
      <c r="E38" s="301"/>
      <c r="F38" s="299"/>
      <c r="G38" s="300"/>
      <c r="H38" s="300"/>
      <c r="I38" s="301"/>
      <c r="J38" s="299"/>
      <c r="K38" s="300"/>
      <c r="L38" s="300"/>
      <c r="M38" s="301"/>
      <c r="N38" s="300"/>
      <c r="O38" s="301"/>
      <c r="P38" s="287" t="s">
        <v>58</v>
      </c>
      <c r="Q38" s="287" t="s">
        <v>58</v>
      </c>
      <c r="R38" s="341"/>
      <c r="S38" s="6"/>
    </row>
    <row r="39" spans="1:19" customFormat="1">
      <c r="A39" s="6"/>
      <c r="B39" s="299"/>
      <c r="C39" s="300"/>
      <c r="D39" s="300"/>
      <c r="E39" s="301"/>
      <c r="F39" s="299"/>
      <c r="G39" s="300"/>
      <c r="H39" s="300"/>
      <c r="I39" s="301"/>
      <c r="J39" s="299"/>
      <c r="K39" s="300"/>
      <c r="L39" s="300"/>
      <c r="M39" s="301"/>
      <c r="N39" s="300"/>
      <c r="O39" s="301"/>
      <c r="P39" s="290"/>
      <c r="Q39" s="290"/>
      <c r="R39" s="341"/>
      <c r="S39" s="6"/>
    </row>
    <row r="40" spans="1:19" customFormat="1" ht="15.75" thickBot="1">
      <c r="A40" s="6"/>
      <c r="B40" s="302"/>
      <c r="C40" s="303"/>
      <c r="D40" s="303"/>
      <c r="E40" s="304"/>
      <c r="F40" s="302"/>
      <c r="G40" s="303"/>
      <c r="H40" s="303"/>
      <c r="I40" s="304"/>
      <c r="J40" s="302"/>
      <c r="K40" s="303"/>
      <c r="L40" s="303"/>
      <c r="M40" s="304"/>
      <c r="N40" s="300"/>
      <c r="O40" s="301"/>
      <c r="P40" s="293"/>
      <c r="Q40" s="293"/>
      <c r="R40" s="342"/>
      <c r="S40" s="6"/>
    </row>
    <row r="41" spans="1:19" customFormat="1">
      <c r="A41" s="6"/>
      <c r="B41" s="708"/>
      <c r="C41" s="709"/>
      <c r="D41" s="709"/>
      <c r="E41" s="710"/>
      <c r="F41" s="708"/>
      <c r="G41" s="709"/>
      <c r="H41" s="709"/>
      <c r="I41" s="710"/>
      <c r="J41" s="280"/>
      <c r="K41" s="312"/>
      <c r="L41" s="312"/>
      <c r="M41" s="281"/>
      <c r="N41" s="345"/>
      <c r="O41" s="331"/>
      <c r="P41" s="309"/>
      <c r="Q41" s="309"/>
      <c r="R41" s="703">
        <f>IF((P41+Q41)&gt;N41,"Ajuste el % alcanzado por compromiso",(P41+Q41))</f>
        <v>0</v>
      </c>
      <c r="S41" s="6"/>
    </row>
    <row r="42" spans="1:19" customFormat="1">
      <c r="A42" s="6"/>
      <c r="B42" s="711"/>
      <c r="C42" s="712"/>
      <c r="D42" s="712"/>
      <c r="E42" s="713"/>
      <c r="F42" s="711"/>
      <c r="G42" s="712"/>
      <c r="H42" s="712"/>
      <c r="I42" s="713"/>
      <c r="J42" s="313"/>
      <c r="K42" s="314"/>
      <c r="L42" s="314"/>
      <c r="M42" s="315"/>
      <c r="N42" s="346"/>
      <c r="O42" s="333"/>
      <c r="P42" s="310"/>
      <c r="Q42" s="310"/>
      <c r="R42" s="703"/>
      <c r="S42" s="6"/>
    </row>
    <row r="43" spans="1:19" customFormat="1">
      <c r="A43" s="6"/>
      <c r="B43" s="711"/>
      <c r="C43" s="712"/>
      <c r="D43" s="712"/>
      <c r="E43" s="713"/>
      <c r="F43" s="711"/>
      <c r="G43" s="712"/>
      <c r="H43" s="712"/>
      <c r="I43" s="713"/>
      <c r="J43" s="313"/>
      <c r="K43" s="314"/>
      <c r="L43" s="314"/>
      <c r="M43" s="315"/>
      <c r="N43" s="346"/>
      <c r="O43" s="333"/>
      <c r="P43" s="310"/>
      <c r="Q43" s="310"/>
      <c r="R43" s="703"/>
      <c r="S43" s="6"/>
    </row>
    <row r="44" spans="1:19" customFormat="1" ht="15.75" thickBot="1">
      <c r="A44" s="6"/>
      <c r="B44" s="714"/>
      <c r="C44" s="715"/>
      <c r="D44" s="715"/>
      <c r="E44" s="716"/>
      <c r="F44" s="714"/>
      <c r="G44" s="715"/>
      <c r="H44" s="715"/>
      <c r="I44" s="716"/>
      <c r="J44" s="282"/>
      <c r="K44" s="316"/>
      <c r="L44" s="316"/>
      <c r="M44" s="283"/>
      <c r="N44" s="347"/>
      <c r="O44" s="335"/>
      <c r="P44" s="311"/>
      <c r="Q44" s="311"/>
      <c r="R44" s="704"/>
      <c r="S44" s="6"/>
    </row>
    <row r="45" spans="1:19" ht="6.75" customHeight="1"/>
    <row r="46" spans="1:19">
      <c r="B46" s="36"/>
      <c r="C46" s="36"/>
      <c r="D46" s="36"/>
      <c r="E46" s="36"/>
      <c r="F46" s="36"/>
      <c r="G46" s="36"/>
      <c r="H46" s="36"/>
      <c r="I46" s="36"/>
      <c r="J46" s="36"/>
      <c r="K46" s="36"/>
      <c r="L46" s="36"/>
      <c r="M46" s="36"/>
      <c r="N46" s="36"/>
      <c r="O46" s="36"/>
      <c r="P46" s="36"/>
      <c r="Q46" s="36"/>
      <c r="R46" s="36"/>
    </row>
    <row r="47" spans="1:19" ht="6.75" customHeight="1" thickBot="1"/>
    <row r="48" spans="1:19" customFormat="1" ht="15.75" thickBot="1">
      <c r="A48" s="6"/>
      <c r="B48" s="641" t="s">
        <v>143</v>
      </c>
      <c r="C48" s="642"/>
      <c r="D48" s="642"/>
      <c r="E48" s="642"/>
      <c r="F48" s="642"/>
      <c r="G48" s="642"/>
      <c r="H48" s="642"/>
      <c r="I48" s="642"/>
      <c r="J48" s="642"/>
      <c r="K48" s="642"/>
      <c r="L48" s="642"/>
      <c r="M48" s="642"/>
      <c r="N48" s="642"/>
      <c r="O48" s="642"/>
      <c r="P48" s="642"/>
      <c r="Q48" s="642"/>
      <c r="R48" s="643"/>
      <c r="S48" s="6"/>
    </row>
    <row r="49" spans="1:19" customFormat="1" ht="15.75" customHeight="1" thickBot="1">
      <c r="A49" s="6"/>
      <c r="B49" s="296" t="s">
        <v>327</v>
      </c>
      <c r="C49" s="297"/>
      <c r="D49" s="297"/>
      <c r="E49" s="298"/>
      <c r="F49" s="299" t="s">
        <v>158</v>
      </c>
      <c r="G49" s="300"/>
      <c r="H49" s="300"/>
      <c r="I49" s="301"/>
      <c r="J49" s="299" t="s">
        <v>159</v>
      </c>
      <c r="K49" s="300"/>
      <c r="L49" s="300"/>
      <c r="M49" s="301"/>
      <c r="N49" s="300" t="s">
        <v>54</v>
      </c>
      <c r="O49" s="301"/>
      <c r="P49" s="59" t="s">
        <v>55</v>
      </c>
      <c r="Q49" s="59" t="s">
        <v>56</v>
      </c>
      <c r="R49" s="341" t="s">
        <v>57</v>
      </c>
      <c r="S49" s="6"/>
    </row>
    <row r="50" spans="1:19" customFormat="1" ht="15" customHeight="1">
      <c r="A50" s="6"/>
      <c r="B50" s="299"/>
      <c r="C50" s="300"/>
      <c r="D50" s="300"/>
      <c r="E50" s="301"/>
      <c r="F50" s="299"/>
      <c r="G50" s="300"/>
      <c r="H50" s="300"/>
      <c r="I50" s="301"/>
      <c r="J50" s="299"/>
      <c r="K50" s="300"/>
      <c r="L50" s="300"/>
      <c r="M50" s="301"/>
      <c r="N50" s="300"/>
      <c r="O50" s="301"/>
      <c r="P50" s="287" t="s">
        <v>58</v>
      </c>
      <c r="Q50" s="287" t="s">
        <v>58</v>
      </c>
      <c r="R50" s="341"/>
      <c r="S50" s="6"/>
    </row>
    <row r="51" spans="1:19" customFormat="1">
      <c r="A51" s="6"/>
      <c r="B51" s="299"/>
      <c r="C51" s="300"/>
      <c r="D51" s="300"/>
      <c r="E51" s="301"/>
      <c r="F51" s="299"/>
      <c r="G51" s="300"/>
      <c r="H51" s="300"/>
      <c r="I51" s="301"/>
      <c r="J51" s="299"/>
      <c r="K51" s="300"/>
      <c r="L51" s="300"/>
      <c r="M51" s="301"/>
      <c r="N51" s="300"/>
      <c r="O51" s="301"/>
      <c r="P51" s="290"/>
      <c r="Q51" s="290"/>
      <c r="R51" s="341"/>
      <c r="S51" s="6"/>
    </row>
    <row r="52" spans="1:19" customFormat="1" ht="15.75" thickBot="1">
      <c r="A52" s="6"/>
      <c r="B52" s="302"/>
      <c r="C52" s="303"/>
      <c r="D52" s="303"/>
      <c r="E52" s="304"/>
      <c r="F52" s="302"/>
      <c r="G52" s="303"/>
      <c r="H52" s="303"/>
      <c r="I52" s="304"/>
      <c r="J52" s="302"/>
      <c r="K52" s="303"/>
      <c r="L52" s="303"/>
      <c r="M52" s="304"/>
      <c r="N52" s="300"/>
      <c r="O52" s="301"/>
      <c r="P52" s="293"/>
      <c r="Q52" s="293"/>
      <c r="R52" s="342"/>
      <c r="S52" s="6"/>
    </row>
    <row r="53" spans="1:19" customFormat="1">
      <c r="A53" s="6"/>
      <c r="B53" s="708"/>
      <c r="C53" s="709"/>
      <c r="D53" s="709"/>
      <c r="E53" s="710"/>
      <c r="F53" s="747">
        <f>IF($B$53=$B$99,'ACUERDO COMPROMISOS LABORALES'!G19,IF($B$53=$B$100,'ACUERDO COMPROMISOS LABORALES'!G26,IF($B$53=$B$101,'ACUERDO COMPROMISOS LABORALES'!G33,IF($B$53=$B$102,'ACUERDO COMPROMISOS LABORALES'!G40,IF($B$53=$B$103,'ACUERDO COMPROMISOS LABORALES'!G47,IF($B$53=$B$104,'ACUERDO COMPROMISOS LABORALES'!G54," "))))))</f>
        <v>0</v>
      </c>
      <c r="G53" s="748"/>
      <c r="H53" s="748"/>
      <c r="I53" s="749"/>
      <c r="J53" s="738">
        <f>IF($B$53=$B$99,'ACUERDO COMPROMISOS LABORALES'!K19,IF($B$53=$B$100,'ACUERDO COMPROMISOS LABORALES'!K26,IF($B$53=$B$101,'ACUERDO COMPROMISOS LABORALES'!K33,IF($B$53=$B$102,'ACUERDO COMPROMISOS LABORALES'!K40,IF($B$53=$B$103,'ACUERDO COMPROMISOS LABORALES'!K47,IF($B$53=$B$104,'ACUERDO COMPROMISOS LABORALES'!K54," "))))))</f>
        <v>0</v>
      </c>
      <c r="K53" s="739"/>
      <c r="L53" s="739"/>
      <c r="M53" s="740"/>
      <c r="N53" s="732">
        <f>IF($B$53=$B$99,'ACUERDO COMPROMISOS LABORALES'!O19,IF($B$53=$B$100,'ACUERDO COMPROMISOS LABORALES'!O26,IF($B$53=$B$101,'ACUERDO COMPROMISOS LABORALES'!O33,IF($B$53=$B$102,'ACUERDO COMPROMISOS LABORALES'!O40,IF($B$53=$B$103,'ACUERDO COMPROMISOS LABORALES'!O47,IF($B$53=$B$104,'ACUERDO COMPROMISOS LABORALES'!O54," "))))))</f>
        <v>0</v>
      </c>
      <c r="O53" s="733"/>
      <c r="P53" s="729">
        <f>IF($B$53=$B$99,'ACUERDO COMPROMISOS LABORALES'!Q19,IF($B$53=$B$100,'ACUERDO COMPROMISOS LABORALES'!Q26,IF($B$53=$B$101,'ACUERDO COMPROMISOS LABORALES'!Q33,IF($B$53=$B$102,'ACUERDO COMPROMISOS LABORALES'!Q40,IF($B$53=$B$103,'ACUERDO COMPROMISOS LABORALES'!Q47,IF($B$53=$B$104,'ACUERDO COMPROMISOS LABORALES'!Q54," "))))))</f>
        <v>0</v>
      </c>
      <c r="Q53" s="729">
        <f>IF($B$53=$B$99,'ACUERDO COMPROMISOS LABORALES'!R19,IF($B$53=$B$100,'ACUERDO COMPROMISOS LABORALES'!R26,IF($B$53=$B$101,'ACUERDO COMPROMISOS LABORALES'!R33,IF($B$53=$B$102,'ACUERDO COMPROMISOS LABORALES'!R40,IF($B$53=$B$103,'ACUERDO COMPROMISOS LABORALES'!R47,IF($B$53=$B$104,'ACUERDO COMPROMISOS LABORALES'!R54," "))))))</f>
        <v>0</v>
      </c>
      <c r="R53" s="703">
        <f>IF($B$53=$B$99,'ACUERDO COMPROMISOS LABORALES'!S19,IF($B$53=$B$100,'ACUERDO COMPROMISOS LABORALES'!S26,IF($B$53=$B$101,'ACUERDO COMPROMISOS LABORALES'!S33,IF($B$53=$B$102,'ACUERDO COMPROMISOS LABORALES'!S40,IF($B$53=$B$103,'ACUERDO COMPROMISOS LABORALES'!S47,IF($B$53=$B$104,'ACUERDO COMPROMISOS LABORALES'!S54," "))))))</f>
        <v>0</v>
      </c>
      <c r="S53" s="6"/>
    </row>
    <row r="54" spans="1:19" customFormat="1">
      <c r="A54" s="6"/>
      <c r="B54" s="711"/>
      <c r="C54" s="712"/>
      <c r="D54" s="712"/>
      <c r="E54" s="713"/>
      <c r="F54" s="750"/>
      <c r="G54" s="751"/>
      <c r="H54" s="751"/>
      <c r="I54" s="752"/>
      <c r="J54" s="741"/>
      <c r="K54" s="742"/>
      <c r="L54" s="742"/>
      <c r="M54" s="743"/>
      <c r="N54" s="734"/>
      <c r="O54" s="735"/>
      <c r="P54" s="730"/>
      <c r="Q54" s="730"/>
      <c r="R54" s="703"/>
      <c r="S54" s="6"/>
    </row>
    <row r="55" spans="1:19" customFormat="1">
      <c r="A55" s="6"/>
      <c r="B55" s="711"/>
      <c r="C55" s="712"/>
      <c r="D55" s="712"/>
      <c r="E55" s="713"/>
      <c r="F55" s="750"/>
      <c r="G55" s="751"/>
      <c r="H55" s="751"/>
      <c r="I55" s="752"/>
      <c r="J55" s="741"/>
      <c r="K55" s="742"/>
      <c r="L55" s="742"/>
      <c r="M55" s="743"/>
      <c r="N55" s="734"/>
      <c r="O55" s="735"/>
      <c r="P55" s="730"/>
      <c r="Q55" s="730"/>
      <c r="R55" s="703"/>
      <c r="S55" s="6"/>
    </row>
    <row r="56" spans="1:19" customFormat="1" ht="15.75" thickBot="1">
      <c r="A56" s="6"/>
      <c r="B56" s="714"/>
      <c r="C56" s="715"/>
      <c r="D56" s="715"/>
      <c r="E56" s="716"/>
      <c r="F56" s="753"/>
      <c r="G56" s="754"/>
      <c r="H56" s="754"/>
      <c r="I56" s="755"/>
      <c r="J56" s="744"/>
      <c r="K56" s="745"/>
      <c r="L56" s="745"/>
      <c r="M56" s="746"/>
      <c r="N56" s="736"/>
      <c r="O56" s="737"/>
      <c r="P56" s="731"/>
      <c r="Q56" s="731"/>
      <c r="R56" s="704"/>
      <c r="S56" s="6"/>
    </row>
    <row r="57" spans="1:19" ht="6.75" customHeight="1" thickBot="1"/>
    <row r="58" spans="1:19" customFormat="1" ht="15.75" thickBot="1">
      <c r="A58" s="6"/>
      <c r="B58" s="641" t="s">
        <v>144</v>
      </c>
      <c r="C58" s="642"/>
      <c r="D58" s="642"/>
      <c r="E58" s="642"/>
      <c r="F58" s="642"/>
      <c r="G58" s="642"/>
      <c r="H58" s="642"/>
      <c r="I58" s="642"/>
      <c r="J58" s="642"/>
      <c r="K58" s="642"/>
      <c r="L58" s="642"/>
      <c r="M58" s="642"/>
      <c r="N58" s="642"/>
      <c r="O58" s="642"/>
      <c r="P58" s="642"/>
      <c r="Q58" s="642"/>
      <c r="R58" s="643"/>
      <c r="S58" s="6"/>
    </row>
    <row r="59" spans="1:19" customFormat="1">
      <c r="A59" s="6"/>
      <c r="B59" s="558"/>
      <c r="C59" s="559"/>
      <c r="D59" s="559"/>
      <c r="E59" s="559"/>
      <c r="F59" s="559"/>
      <c r="G59" s="559"/>
      <c r="H59" s="559"/>
      <c r="I59" s="559"/>
      <c r="J59" s="559"/>
      <c r="K59" s="559"/>
      <c r="L59" s="559"/>
      <c r="M59" s="559"/>
      <c r="N59" s="559"/>
      <c r="O59" s="559"/>
      <c r="P59" s="559"/>
      <c r="Q59" s="559"/>
      <c r="R59" s="560"/>
      <c r="S59" s="6"/>
    </row>
    <row r="60" spans="1:19" customFormat="1">
      <c r="A60" s="6"/>
      <c r="B60" s="705"/>
      <c r="C60" s="706"/>
      <c r="D60" s="706"/>
      <c r="E60" s="706"/>
      <c r="F60" s="706"/>
      <c r="G60" s="706"/>
      <c r="H60" s="706"/>
      <c r="I60" s="706"/>
      <c r="J60" s="706"/>
      <c r="K60" s="706"/>
      <c r="L60" s="706"/>
      <c r="M60" s="706"/>
      <c r="N60" s="706"/>
      <c r="O60" s="706"/>
      <c r="P60" s="706"/>
      <c r="Q60" s="706"/>
      <c r="R60" s="707"/>
      <c r="S60" s="6"/>
    </row>
    <row r="61" spans="1:19" customFormat="1" ht="15.75" thickBot="1">
      <c r="A61" s="6"/>
      <c r="B61" s="561"/>
      <c r="C61" s="562"/>
      <c r="D61" s="562"/>
      <c r="E61" s="562"/>
      <c r="F61" s="562"/>
      <c r="G61" s="562"/>
      <c r="H61" s="562"/>
      <c r="I61" s="562"/>
      <c r="J61" s="562"/>
      <c r="K61" s="562"/>
      <c r="L61" s="562"/>
      <c r="M61" s="562"/>
      <c r="N61" s="562"/>
      <c r="O61" s="562"/>
      <c r="P61" s="562"/>
      <c r="Q61" s="562"/>
      <c r="R61" s="563"/>
      <c r="S61" s="6"/>
    </row>
    <row r="62" spans="1:19" ht="6.75" customHeight="1" thickBot="1"/>
    <row r="63" spans="1:19" customFormat="1" ht="15.75" thickBot="1">
      <c r="A63" s="6"/>
      <c r="B63" s="641" t="s">
        <v>145</v>
      </c>
      <c r="C63" s="642"/>
      <c r="D63" s="642"/>
      <c r="E63" s="642"/>
      <c r="F63" s="642"/>
      <c r="G63" s="642"/>
      <c r="H63" s="642"/>
      <c r="I63" s="642"/>
      <c r="J63" s="642"/>
      <c r="K63" s="642"/>
      <c r="L63" s="642"/>
      <c r="M63" s="642"/>
      <c r="N63" s="642"/>
      <c r="O63" s="642"/>
      <c r="P63" s="642"/>
      <c r="Q63" s="642"/>
      <c r="R63" s="643"/>
      <c r="S63" s="6"/>
    </row>
    <row r="64" spans="1:19" customFormat="1" ht="15.75" customHeight="1" thickBot="1">
      <c r="A64" s="6"/>
      <c r="B64" s="296" t="s">
        <v>328</v>
      </c>
      <c r="C64" s="297"/>
      <c r="D64" s="297"/>
      <c r="E64" s="298"/>
      <c r="F64" s="299" t="s">
        <v>158</v>
      </c>
      <c r="G64" s="300"/>
      <c r="H64" s="300"/>
      <c r="I64" s="301"/>
      <c r="J64" s="299" t="s">
        <v>159</v>
      </c>
      <c r="K64" s="300"/>
      <c r="L64" s="300"/>
      <c r="M64" s="301"/>
      <c r="N64" s="300" t="s">
        <v>54</v>
      </c>
      <c r="O64" s="301"/>
      <c r="P64" s="59" t="s">
        <v>55</v>
      </c>
      <c r="Q64" s="59" t="s">
        <v>56</v>
      </c>
      <c r="R64" s="341" t="s">
        <v>57</v>
      </c>
      <c r="S64" s="6"/>
    </row>
    <row r="65" spans="1:19" customFormat="1" ht="15" customHeight="1">
      <c r="A65" s="6"/>
      <c r="B65" s="299"/>
      <c r="C65" s="300"/>
      <c r="D65" s="300"/>
      <c r="E65" s="301"/>
      <c r="F65" s="299"/>
      <c r="G65" s="300"/>
      <c r="H65" s="300"/>
      <c r="I65" s="301"/>
      <c r="J65" s="299"/>
      <c r="K65" s="300"/>
      <c r="L65" s="300"/>
      <c r="M65" s="301"/>
      <c r="N65" s="300"/>
      <c r="O65" s="301"/>
      <c r="P65" s="287" t="s">
        <v>58</v>
      </c>
      <c r="Q65" s="287" t="s">
        <v>58</v>
      </c>
      <c r="R65" s="341"/>
      <c r="S65" s="6"/>
    </row>
    <row r="66" spans="1:19" customFormat="1">
      <c r="A66" s="6"/>
      <c r="B66" s="299"/>
      <c r="C66" s="300"/>
      <c r="D66" s="300"/>
      <c r="E66" s="301"/>
      <c r="F66" s="299"/>
      <c r="G66" s="300"/>
      <c r="H66" s="300"/>
      <c r="I66" s="301"/>
      <c r="J66" s="299"/>
      <c r="K66" s="300"/>
      <c r="L66" s="300"/>
      <c r="M66" s="301"/>
      <c r="N66" s="300"/>
      <c r="O66" s="301"/>
      <c r="P66" s="290"/>
      <c r="Q66" s="290"/>
      <c r="R66" s="341"/>
      <c r="S66" s="6"/>
    </row>
    <row r="67" spans="1:19" customFormat="1" ht="15.75" thickBot="1">
      <c r="A67" s="6"/>
      <c r="B67" s="302"/>
      <c r="C67" s="303"/>
      <c r="D67" s="303"/>
      <c r="E67" s="304"/>
      <c r="F67" s="302"/>
      <c r="G67" s="303"/>
      <c r="H67" s="303"/>
      <c r="I67" s="304"/>
      <c r="J67" s="302"/>
      <c r="K67" s="303"/>
      <c r="L67" s="303"/>
      <c r="M67" s="304"/>
      <c r="N67" s="300"/>
      <c r="O67" s="301"/>
      <c r="P67" s="293"/>
      <c r="Q67" s="293"/>
      <c r="R67" s="342"/>
      <c r="S67" s="6"/>
    </row>
    <row r="68" spans="1:19" customFormat="1">
      <c r="A68" s="6"/>
      <c r="B68" s="708"/>
      <c r="C68" s="709"/>
      <c r="D68" s="709"/>
      <c r="E68" s="710"/>
      <c r="F68" s="708"/>
      <c r="G68" s="709"/>
      <c r="H68" s="709"/>
      <c r="I68" s="710"/>
      <c r="J68" s="280"/>
      <c r="K68" s="312"/>
      <c r="L68" s="312"/>
      <c r="M68" s="281"/>
      <c r="N68" s="345"/>
      <c r="O68" s="331"/>
      <c r="P68" s="309"/>
      <c r="Q68" s="309"/>
      <c r="R68" s="703">
        <f>IF((P68+Q68)&gt;N68,"Ajuste el puntaje alcanzado por compromiso",(P68+Q68))</f>
        <v>0</v>
      </c>
      <c r="S68" s="6"/>
    </row>
    <row r="69" spans="1:19" customFormat="1">
      <c r="A69" s="6"/>
      <c r="B69" s="711"/>
      <c r="C69" s="712"/>
      <c r="D69" s="712"/>
      <c r="E69" s="713"/>
      <c r="F69" s="711"/>
      <c r="G69" s="712"/>
      <c r="H69" s="712"/>
      <c r="I69" s="713"/>
      <c r="J69" s="313"/>
      <c r="K69" s="314"/>
      <c r="L69" s="314"/>
      <c r="M69" s="315"/>
      <c r="N69" s="346"/>
      <c r="O69" s="333"/>
      <c r="P69" s="310"/>
      <c r="Q69" s="310"/>
      <c r="R69" s="703"/>
      <c r="S69" s="6"/>
    </row>
    <row r="70" spans="1:19" customFormat="1">
      <c r="A70" s="6"/>
      <c r="B70" s="711"/>
      <c r="C70" s="712"/>
      <c r="D70" s="712"/>
      <c r="E70" s="713"/>
      <c r="F70" s="711"/>
      <c r="G70" s="712"/>
      <c r="H70" s="712"/>
      <c r="I70" s="713"/>
      <c r="J70" s="313"/>
      <c r="K70" s="314"/>
      <c r="L70" s="314"/>
      <c r="M70" s="315"/>
      <c r="N70" s="346"/>
      <c r="O70" s="333"/>
      <c r="P70" s="310"/>
      <c r="Q70" s="310"/>
      <c r="R70" s="703"/>
      <c r="S70" s="6"/>
    </row>
    <row r="71" spans="1:19" customFormat="1" ht="15.75" thickBot="1">
      <c r="A71" s="6"/>
      <c r="B71" s="714"/>
      <c r="C71" s="715"/>
      <c r="D71" s="715"/>
      <c r="E71" s="716"/>
      <c r="F71" s="714"/>
      <c r="G71" s="715"/>
      <c r="H71" s="715"/>
      <c r="I71" s="716"/>
      <c r="J71" s="282"/>
      <c r="K71" s="316"/>
      <c r="L71" s="316"/>
      <c r="M71" s="283"/>
      <c r="N71" s="347"/>
      <c r="O71" s="335"/>
      <c r="P71" s="311"/>
      <c r="Q71" s="311"/>
      <c r="R71" s="704"/>
      <c r="S71" s="6"/>
    </row>
    <row r="72" spans="1:19" ht="6.75" customHeight="1" thickBot="1"/>
    <row r="73" spans="1:19" customFormat="1">
      <c r="A73" s="6"/>
      <c r="B73" s="688" t="s">
        <v>60</v>
      </c>
      <c r="C73" s="689"/>
      <c r="D73" s="690"/>
      <c r="E73" s="16"/>
      <c r="F73" s="16"/>
      <c r="G73" s="16"/>
      <c r="H73" s="16"/>
      <c r="I73" s="16"/>
      <c r="J73" s="688" t="s">
        <v>299</v>
      </c>
      <c r="K73" s="689"/>
      <c r="L73" s="690"/>
      <c r="M73" s="16"/>
      <c r="N73" s="16"/>
      <c r="O73" s="16"/>
      <c r="P73" s="688" t="s">
        <v>300</v>
      </c>
      <c r="Q73" s="689"/>
      <c r="R73" s="690"/>
      <c r="S73" s="6"/>
    </row>
    <row r="74" spans="1:19" customFormat="1">
      <c r="A74" s="6"/>
      <c r="B74" s="691"/>
      <c r="C74" s="692"/>
      <c r="D74" s="693"/>
      <c r="E74" s="16"/>
      <c r="F74" s="16"/>
      <c r="G74" s="16"/>
      <c r="H74" s="16"/>
      <c r="I74" s="16"/>
      <c r="J74" s="691"/>
      <c r="K74" s="692"/>
      <c r="L74" s="693"/>
      <c r="M74" s="16"/>
      <c r="N74" s="16"/>
      <c r="O74" s="16"/>
      <c r="P74" s="691"/>
      <c r="Q74" s="692"/>
      <c r="R74" s="693"/>
      <c r="S74" s="6"/>
    </row>
    <row r="75" spans="1:19" customFormat="1" ht="15.75" thickBot="1">
      <c r="A75" s="6"/>
      <c r="B75" s="694"/>
      <c r="C75" s="695"/>
      <c r="D75" s="696"/>
      <c r="E75" s="16"/>
      <c r="F75" s="16"/>
      <c r="G75" s="16"/>
      <c r="H75" s="16"/>
      <c r="I75" s="16"/>
      <c r="J75" s="694"/>
      <c r="K75" s="695"/>
      <c r="L75" s="696"/>
      <c r="M75" s="16"/>
      <c r="N75" s="16"/>
      <c r="O75" s="16"/>
      <c r="P75" s="694"/>
      <c r="Q75" s="695"/>
      <c r="R75" s="696"/>
      <c r="S75" s="6"/>
    </row>
    <row r="76" spans="1:19" customFormat="1">
      <c r="A76" s="6"/>
      <c r="B76" s="697"/>
      <c r="C76" s="698"/>
      <c r="D76" s="699"/>
      <c r="E76" s="16"/>
      <c r="F76" s="16"/>
      <c r="G76" s="16"/>
      <c r="H76" s="16"/>
      <c r="I76" s="16"/>
      <c r="J76" s="697"/>
      <c r="K76" s="698"/>
      <c r="L76" s="699"/>
      <c r="M76" s="16"/>
      <c r="N76" s="16"/>
      <c r="O76" s="16"/>
      <c r="P76" s="697"/>
      <c r="Q76" s="698"/>
      <c r="R76" s="699"/>
      <c r="S76" s="6"/>
    </row>
    <row r="77" spans="1:19" customFormat="1" ht="15.75" thickBot="1">
      <c r="A77" s="6"/>
      <c r="B77" s="700"/>
      <c r="C77" s="701"/>
      <c r="D77" s="702"/>
      <c r="E77" s="16"/>
      <c r="F77" s="16"/>
      <c r="G77" s="16"/>
      <c r="H77" s="16"/>
      <c r="I77" s="16"/>
      <c r="J77" s="700"/>
      <c r="K77" s="701"/>
      <c r="L77" s="702"/>
      <c r="M77" s="16"/>
      <c r="N77" s="16"/>
      <c r="O77" s="16"/>
      <c r="P77" s="700"/>
      <c r="Q77" s="701"/>
      <c r="R77" s="702"/>
      <c r="S77" s="6"/>
    </row>
    <row r="78" spans="1:19">
      <c r="B78" s="687" t="s">
        <v>121</v>
      </c>
      <c r="C78" s="687"/>
      <c r="D78" s="687"/>
      <c r="E78" s="687"/>
      <c r="F78" s="687"/>
      <c r="G78" s="687"/>
      <c r="H78" s="687"/>
      <c r="I78" s="687"/>
      <c r="J78" s="687"/>
      <c r="K78" s="687"/>
      <c r="L78" s="687"/>
      <c r="M78" s="687"/>
      <c r="N78" s="687"/>
      <c r="O78" s="687"/>
      <c r="P78" s="687"/>
      <c r="Q78" s="687"/>
      <c r="R78" s="687"/>
    </row>
    <row r="79" spans="1:19" ht="6.75" customHeight="1"/>
    <row r="80" spans="1:19">
      <c r="B80" s="235" t="s">
        <v>122</v>
      </c>
      <c r="C80" s="235"/>
      <c r="D80" s="235"/>
      <c r="E80" s="235"/>
      <c r="F80" s="235"/>
      <c r="G80" s="235"/>
      <c r="H80" s="235"/>
      <c r="I80" s="235"/>
      <c r="J80" s="235"/>
      <c r="K80" s="235"/>
      <c r="L80" s="235"/>
      <c r="M80" s="235"/>
      <c r="N80" s="235"/>
      <c r="O80" s="235"/>
      <c r="P80" s="235"/>
      <c r="Q80" s="235"/>
      <c r="R80" s="235"/>
    </row>
    <row r="81" hidden="1"/>
    <row r="82" hidden="1"/>
    <row r="83" hidden="1"/>
    <row r="84" hidden="1"/>
    <row r="85" hidden="1"/>
    <row r="86" hidden="1"/>
    <row r="87" hidden="1"/>
    <row r="88" hidden="1"/>
    <row r="89" hidden="1"/>
    <row r="90" hidden="1"/>
    <row r="91" hidden="1"/>
    <row r="92" hidden="1"/>
    <row r="93" hidden="1"/>
    <row r="94" hidden="1"/>
    <row r="95" hidden="1"/>
    <row r="96" hidden="1"/>
    <row r="97" spans="2:6" hidden="1"/>
    <row r="98" spans="2:6" hidden="1"/>
    <row r="99" spans="2:6" hidden="1">
      <c r="B99" s="6">
        <f>'ACUERDO COMPROMISOS LABORALES'!C19</f>
        <v>0</v>
      </c>
      <c r="F99" s="53" t="s">
        <v>326</v>
      </c>
    </row>
    <row r="100" spans="2:6" hidden="1">
      <c r="B100" s="6">
        <f>'ACUERDO COMPROMISOS LABORALES'!C26</f>
        <v>0</v>
      </c>
      <c r="F100" s="6" t="s">
        <v>325</v>
      </c>
    </row>
    <row r="101" spans="2:6" hidden="1">
      <c r="B101" s="6">
        <f>'ACUERDO COMPROMISOS LABORALES'!C33</f>
        <v>0</v>
      </c>
      <c r="F101" s="6" t="s">
        <v>324</v>
      </c>
    </row>
    <row r="102" spans="2:6" hidden="1">
      <c r="B102" s="6">
        <f>'ACUERDO COMPROMISOS LABORALES'!C40</f>
        <v>0</v>
      </c>
      <c r="F102" s="6" t="s">
        <v>322</v>
      </c>
    </row>
    <row r="103" spans="2:6" hidden="1">
      <c r="B103" s="6">
        <f>'ACUERDO COMPROMISOS LABORALES'!C47</f>
        <v>0</v>
      </c>
      <c r="F103" s="6" t="s">
        <v>323</v>
      </c>
    </row>
    <row r="104" spans="2:6" hidden="1">
      <c r="B104" s="6">
        <f>'ACUERDO COMPROMISOS LABORALES'!C54</f>
        <v>0</v>
      </c>
    </row>
    <row r="105" spans="2:6" hidden="1"/>
    <row r="106" spans="2:6" hidden="1"/>
    <row r="107" spans="2:6" hidden="1"/>
  </sheetData>
  <sheetProtection password="E28B" sheet="1" objects="1" scenarios="1" selectLockedCells="1"/>
  <mergeCells count="100">
    <mergeCell ref="J68:M71"/>
    <mergeCell ref="B37:E40"/>
    <mergeCell ref="F37:I40"/>
    <mergeCell ref="J37:M40"/>
    <mergeCell ref="P50:P52"/>
    <mergeCell ref="N41:O44"/>
    <mergeCell ref="B2:R3"/>
    <mergeCell ref="B4:R6"/>
    <mergeCell ref="B19:D19"/>
    <mergeCell ref="K19:L19"/>
    <mergeCell ref="N22:O25"/>
    <mergeCell ref="F22:I25"/>
    <mergeCell ref="R22:R25"/>
    <mergeCell ref="J22:M25"/>
    <mergeCell ref="P23:P25"/>
    <mergeCell ref="B21:R21"/>
    <mergeCell ref="P38:P40"/>
    <mergeCell ref="Q41:Q44"/>
    <mergeCell ref="R37:R40"/>
    <mergeCell ref="B22:E25"/>
    <mergeCell ref="Q23:Q25"/>
    <mergeCell ref="B26:E29"/>
    <mergeCell ref="Q38:Q40"/>
    <mergeCell ref="B41:E44"/>
    <mergeCell ref="F41:I44"/>
    <mergeCell ref="N26:O29"/>
    <mergeCell ref="Q26:Q29"/>
    <mergeCell ref="P26:P29"/>
    <mergeCell ref="R53:R56"/>
    <mergeCell ref="B48:R48"/>
    <mergeCell ref="N49:O52"/>
    <mergeCell ref="R49:R52"/>
    <mergeCell ref="N53:O56"/>
    <mergeCell ref="P53:P56"/>
    <mergeCell ref="J41:M44"/>
    <mergeCell ref="J26:M29"/>
    <mergeCell ref="F26:I29"/>
    <mergeCell ref="R41:R44"/>
    <mergeCell ref="R26:R29"/>
    <mergeCell ref="B31:R31"/>
    <mergeCell ref="B32:R34"/>
    <mergeCell ref="B36:R36"/>
    <mergeCell ref="N37:O40"/>
    <mergeCell ref="Q53:Q56"/>
    <mergeCell ref="B49:E52"/>
    <mergeCell ref="F49:I52"/>
    <mergeCell ref="J49:M52"/>
    <mergeCell ref="P41:P44"/>
    <mergeCell ref="Q50:Q52"/>
    <mergeCell ref="B53:E56"/>
    <mergeCell ref="F53:I56"/>
    <mergeCell ref="J53:M56"/>
    <mergeCell ref="B12:E13"/>
    <mergeCell ref="F12:R13"/>
    <mergeCell ref="B15:B17"/>
    <mergeCell ref="C15:D15"/>
    <mergeCell ref="E15:J15"/>
    <mergeCell ref="R68:R71"/>
    <mergeCell ref="B58:R58"/>
    <mergeCell ref="B59:R61"/>
    <mergeCell ref="B63:R63"/>
    <mergeCell ref="N64:O67"/>
    <mergeCell ref="R64:R67"/>
    <mergeCell ref="P65:P67"/>
    <mergeCell ref="Q65:Q67"/>
    <mergeCell ref="B68:E71"/>
    <mergeCell ref="F68:I71"/>
    <mergeCell ref="N68:O71"/>
    <mergeCell ref="P68:P71"/>
    <mergeCell ref="Q68:Q71"/>
    <mergeCell ref="B64:E67"/>
    <mergeCell ref="F64:I67"/>
    <mergeCell ref="J64:M67"/>
    <mergeCell ref="B78:R78"/>
    <mergeCell ref="B80:R80"/>
    <mergeCell ref="B73:D75"/>
    <mergeCell ref="J73:L75"/>
    <mergeCell ref="P73:R75"/>
    <mergeCell ref="B76:D77"/>
    <mergeCell ref="J76:L77"/>
    <mergeCell ref="P76:R77"/>
    <mergeCell ref="B8:B10"/>
    <mergeCell ref="C8:D8"/>
    <mergeCell ref="E8:J8"/>
    <mergeCell ref="K8:M8"/>
    <mergeCell ref="N8:R8"/>
    <mergeCell ref="C9:D9"/>
    <mergeCell ref="E9:J9"/>
    <mergeCell ref="C10:E10"/>
    <mergeCell ref="F10:R10"/>
    <mergeCell ref="K9:M9"/>
    <mergeCell ref="N9:R9"/>
    <mergeCell ref="C17:E17"/>
    <mergeCell ref="K15:M15"/>
    <mergeCell ref="N15:R15"/>
    <mergeCell ref="C16:D16"/>
    <mergeCell ref="E16:J16"/>
    <mergeCell ref="K16:M16"/>
    <mergeCell ref="N16:R16"/>
    <mergeCell ref="F17:R17"/>
  </mergeCells>
  <dataValidations count="2">
    <dataValidation type="list" allowBlank="1" showInputMessage="1" showErrorMessage="1" sqref="B26:E29 B53:E56">
      <formula1>$B$99:$B$104</formula1>
    </dataValidation>
    <dataValidation type="list" allowBlank="1" showInputMessage="1" showErrorMessage="1" sqref="F12:R13">
      <formula1>$F$99:$F$103</formula1>
    </dataValidation>
  </dataValidations>
  <printOptions horizontalCentered="1" verticalCentered="1"/>
  <pageMargins left="0.70866141732283472" right="0.70866141732283472" top="0.74803149606299213" bottom="0.74803149606299213" header="0.31496062992125984" footer="0.31496062992125984"/>
  <pageSetup scale="46" orientation="landscape" horizontalDpi="300" verticalDpi="300" r:id="rId1"/>
  <ignoredErrors>
    <ignoredError sqref="P26 F53 N53 P53:Q53 N26 F26" unlockedFormula="1"/>
  </ignoredErrors>
  <drawing r:id="rId2"/>
</worksheet>
</file>

<file path=xl/worksheets/sheet8.xml><?xml version="1.0" encoding="utf-8"?>
<worksheet xmlns="http://schemas.openxmlformats.org/spreadsheetml/2006/main" xmlns:r="http://schemas.openxmlformats.org/officeDocument/2006/relationships">
  <sheetPr>
    <pageSetUpPr fitToPage="1"/>
  </sheetPr>
  <dimension ref="A1:S162"/>
  <sheetViews>
    <sheetView topLeftCell="C1" workbookViewId="0">
      <selection activeCell="R26" sqref="R26:R37"/>
    </sheetView>
  </sheetViews>
  <sheetFormatPr baseColWidth="10" defaultColWidth="0" defaultRowHeight="15" zeroHeight="1"/>
  <cols>
    <col min="1" max="1" width="1" style="37" customWidth="1"/>
    <col min="2" max="16" width="11.42578125" style="28" customWidth="1"/>
    <col min="17" max="17" width="12" style="28" customWidth="1"/>
    <col min="18" max="18" width="11.85546875" style="28" customWidth="1"/>
    <col min="19" max="19" width="1" style="37" customWidth="1"/>
    <col min="20" max="16384" width="11.42578125" style="28" hidden="1"/>
  </cols>
  <sheetData>
    <row r="1" spans="1:19" ht="6.75" customHeight="1" thickBot="1">
      <c r="A1" s="3"/>
      <c r="B1" s="3"/>
      <c r="C1" s="3"/>
      <c r="D1" s="3"/>
      <c r="E1" s="3"/>
      <c r="F1" s="3"/>
      <c r="G1" s="3"/>
      <c r="H1" s="3"/>
      <c r="I1" s="3"/>
      <c r="J1" s="3"/>
      <c r="K1" s="3"/>
      <c r="L1" s="3"/>
      <c r="M1" s="3"/>
      <c r="N1" s="3"/>
      <c r="O1" s="3"/>
      <c r="P1" s="3"/>
      <c r="Q1" s="3"/>
      <c r="R1" s="3"/>
      <c r="S1" s="3"/>
    </row>
    <row r="2" spans="1:19">
      <c r="A2" s="3"/>
      <c r="B2" s="828" t="s">
        <v>0</v>
      </c>
      <c r="C2" s="829"/>
      <c r="D2" s="829"/>
      <c r="E2" s="829"/>
      <c r="F2" s="829"/>
      <c r="G2" s="829"/>
      <c r="H2" s="829"/>
      <c r="I2" s="829"/>
      <c r="J2" s="829"/>
      <c r="K2" s="829"/>
      <c r="L2" s="829"/>
      <c r="M2" s="829"/>
      <c r="N2" s="829"/>
      <c r="O2" s="829"/>
      <c r="P2" s="829"/>
      <c r="Q2" s="829"/>
      <c r="R2" s="830"/>
      <c r="S2" s="3"/>
    </row>
    <row r="3" spans="1:19">
      <c r="A3" s="3"/>
      <c r="B3" s="831"/>
      <c r="C3" s="832"/>
      <c r="D3" s="832"/>
      <c r="E3" s="832"/>
      <c r="F3" s="832"/>
      <c r="G3" s="832"/>
      <c r="H3" s="832"/>
      <c r="I3" s="832"/>
      <c r="J3" s="832"/>
      <c r="K3" s="832"/>
      <c r="L3" s="832"/>
      <c r="M3" s="832"/>
      <c r="N3" s="832"/>
      <c r="O3" s="832"/>
      <c r="P3" s="832"/>
      <c r="Q3" s="832"/>
      <c r="R3" s="833"/>
      <c r="S3" s="3"/>
    </row>
    <row r="4" spans="1:19">
      <c r="A4" s="3"/>
      <c r="B4" s="834" t="s">
        <v>306</v>
      </c>
      <c r="C4" s="835"/>
      <c r="D4" s="835"/>
      <c r="E4" s="835"/>
      <c r="F4" s="835"/>
      <c r="G4" s="835"/>
      <c r="H4" s="835"/>
      <c r="I4" s="835"/>
      <c r="J4" s="835"/>
      <c r="K4" s="835"/>
      <c r="L4" s="835"/>
      <c r="M4" s="835"/>
      <c r="N4" s="835"/>
      <c r="O4" s="835"/>
      <c r="P4" s="835"/>
      <c r="Q4" s="835"/>
      <c r="R4" s="525"/>
      <c r="S4" s="3"/>
    </row>
    <row r="5" spans="1:19">
      <c r="A5" s="3"/>
      <c r="B5" s="524"/>
      <c r="C5" s="835"/>
      <c r="D5" s="835"/>
      <c r="E5" s="835"/>
      <c r="F5" s="835"/>
      <c r="G5" s="835"/>
      <c r="H5" s="835"/>
      <c r="I5" s="835"/>
      <c r="J5" s="835"/>
      <c r="K5" s="835"/>
      <c r="L5" s="835"/>
      <c r="M5" s="835"/>
      <c r="N5" s="835"/>
      <c r="O5" s="835"/>
      <c r="P5" s="835"/>
      <c r="Q5" s="835"/>
      <c r="R5" s="525"/>
      <c r="S5" s="3"/>
    </row>
    <row r="6" spans="1:19" ht="15.75" thickBot="1">
      <c r="A6" s="3"/>
      <c r="B6" s="526"/>
      <c r="C6" s="836"/>
      <c r="D6" s="836"/>
      <c r="E6" s="836"/>
      <c r="F6" s="836"/>
      <c r="G6" s="836"/>
      <c r="H6" s="836"/>
      <c r="I6" s="836"/>
      <c r="J6" s="836"/>
      <c r="K6" s="836"/>
      <c r="L6" s="836"/>
      <c r="M6" s="836"/>
      <c r="N6" s="836"/>
      <c r="O6" s="836"/>
      <c r="P6" s="836"/>
      <c r="Q6" s="836"/>
      <c r="R6" s="527"/>
      <c r="S6" s="3"/>
    </row>
    <row r="7" spans="1:19" ht="6.75" customHeight="1" thickBot="1">
      <c r="A7" s="3"/>
      <c r="B7" s="3"/>
      <c r="C7" s="3"/>
      <c r="D7" s="3"/>
      <c r="E7" s="3"/>
      <c r="F7" s="3"/>
      <c r="G7" s="3"/>
      <c r="H7" s="3"/>
      <c r="I7" s="3"/>
      <c r="J7" s="3"/>
      <c r="K7" s="3"/>
      <c r="L7" s="3"/>
      <c r="M7" s="3"/>
      <c r="N7" s="3"/>
      <c r="O7" s="3"/>
      <c r="P7" s="3"/>
      <c r="Q7" s="3"/>
      <c r="R7" s="3"/>
      <c r="S7" s="3"/>
    </row>
    <row r="8" spans="1:19" ht="15.75" thickBot="1">
      <c r="A8" s="3"/>
      <c r="B8" s="425" t="s">
        <v>10</v>
      </c>
      <c r="C8" s="338" t="s">
        <v>11</v>
      </c>
      <c r="D8" s="354"/>
      <c r="E8" s="323" t="str">
        <f>'INFORMACIÓN GENERAL'!$D$15</f>
        <v>Carmen Isabel Quintero Ortiz</v>
      </c>
      <c r="F8" s="324"/>
      <c r="G8" s="324"/>
      <c r="H8" s="324"/>
      <c r="I8" s="324"/>
      <c r="J8" s="325"/>
      <c r="K8" s="326" t="s">
        <v>12</v>
      </c>
      <c r="L8" s="326"/>
      <c r="M8" s="327"/>
      <c r="N8" s="323">
        <f>'INFORMACIÓN GENERAL'!$D$16</f>
        <v>59832921</v>
      </c>
      <c r="O8" s="324"/>
      <c r="P8" s="324"/>
      <c r="Q8" s="324"/>
      <c r="R8" s="325"/>
      <c r="S8" s="3"/>
    </row>
    <row r="9" spans="1:19" ht="15.75" thickBot="1">
      <c r="A9" s="3"/>
      <c r="B9" s="426"/>
      <c r="C9" s="355" t="s">
        <v>49</v>
      </c>
      <c r="D9" s="340"/>
      <c r="E9" s="323" t="str">
        <f>'INFORMACIÓN GENERAL'!$D$17</f>
        <v>Comisaria de Familia</v>
      </c>
      <c r="F9" s="356"/>
      <c r="G9" s="356"/>
      <c r="H9" s="356"/>
      <c r="I9" s="356"/>
      <c r="J9" s="357"/>
      <c r="K9" s="336" t="s">
        <v>14</v>
      </c>
      <c r="L9" s="336"/>
      <c r="M9" s="337"/>
      <c r="N9" s="323" t="str">
        <f>'INFORMACIÓN GENERAL'!$D$18</f>
        <v>PROFESIONAL</v>
      </c>
      <c r="O9" s="324"/>
      <c r="P9" s="324"/>
      <c r="Q9" s="324"/>
      <c r="R9" s="325"/>
      <c r="S9" s="3"/>
    </row>
    <row r="10" spans="1:19" ht="15.75" thickBot="1">
      <c r="A10" s="3"/>
      <c r="B10" s="427"/>
      <c r="C10" s="338" t="s">
        <v>50</v>
      </c>
      <c r="D10" s="339"/>
      <c r="E10" s="340"/>
      <c r="F10" s="323" t="str">
        <f>'INFORMACIÓN GENERAL'!$D$19</f>
        <v>Secretaria de Gobierno</v>
      </c>
      <c r="G10" s="324"/>
      <c r="H10" s="324"/>
      <c r="I10" s="324"/>
      <c r="J10" s="324"/>
      <c r="K10" s="324"/>
      <c r="L10" s="324"/>
      <c r="M10" s="324"/>
      <c r="N10" s="324"/>
      <c r="O10" s="324"/>
      <c r="P10" s="324"/>
      <c r="Q10" s="324"/>
      <c r="R10" s="325"/>
      <c r="S10" s="3"/>
    </row>
    <row r="11" spans="1:19" ht="6.75" customHeight="1" thickBot="1">
      <c r="A11" s="3"/>
      <c r="B11" s="3"/>
      <c r="C11" s="3"/>
      <c r="D11" s="3"/>
      <c r="E11" s="3"/>
      <c r="F11" s="3"/>
      <c r="G11" s="3"/>
      <c r="H11" s="3"/>
      <c r="I11" s="3"/>
      <c r="J11" s="3"/>
      <c r="K11" s="3"/>
      <c r="L11" s="3"/>
      <c r="M11" s="3"/>
      <c r="N11" s="3"/>
      <c r="O11" s="3"/>
      <c r="P11" s="3"/>
      <c r="Q11" s="3"/>
      <c r="R11" s="3"/>
      <c r="S11" s="3"/>
    </row>
    <row r="12" spans="1:19" ht="15.75" thickBot="1">
      <c r="A12" s="3"/>
      <c r="B12" s="216" t="s">
        <v>20</v>
      </c>
      <c r="C12" s="245"/>
      <c r="D12" s="245"/>
      <c r="E12" s="217"/>
      <c r="F12" s="774">
        <f>'CONSOLIDACIÓN DE RESULTADOS'!J12</f>
        <v>0</v>
      </c>
      <c r="G12" s="775"/>
      <c r="H12" s="775"/>
      <c r="I12" s="775"/>
      <c r="J12" s="775"/>
      <c r="K12" s="775"/>
      <c r="L12" s="775"/>
      <c r="M12" s="775"/>
      <c r="N12" s="775"/>
      <c r="O12" s="775"/>
      <c r="P12" s="775"/>
      <c r="Q12" s="775"/>
      <c r="R12" s="776"/>
      <c r="S12" s="3"/>
    </row>
    <row r="13" spans="1:19" ht="6.75" customHeight="1" thickBot="1">
      <c r="A13" s="3"/>
      <c r="B13" s="3"/>
      <c r="C13" s="3"/>
      <c r="D13" s="3"/>
      <c r="E13" s="3"/>
      <c r="F13" s="3"/>
      <c r="G13" s="3"/>
      <c r="H13" s="3"/>
      <c r="I13" s="3"/>
      <c r="J13" s="3"/>
      <c r="K13" s="3"/>
      <c r="L13" s="3"/>
      <c r="M13" s="3"/>
      <c r="N13" s="3"/>
      <c r="O13" s="3"/>
      <c r="P13" s="3"/>
      <c r="Q13" s="3"/>
      <c r="R13" s="3"/>
      <c r="S13" s="3"/>
    </row>
    <row r="14" spans="1:19" ht="15.75" thickBot="1">
      <c r="A14" s="3"/>
      <c r="B14" s="425" t="s">
        <v>307</v>
      </c>
      <c r="C14" s="338" t="s">
        <v>11</v>
      </c>
      <c r="D14" s="354"/>
      <c r="E14" s="323"/>
      <c r="F14" s="324"/>
      <c r="G14" s="324"/>
      <c r="H14" s="324"/>
      <c r="I14" s="324"/>
      <c r="J14" s="325"/>
      <c r="K14" s="326" t="s">
        <v>12</v>
      </c>
      <c r="L14" s="326"/>
      <c r="M14" s="327"/>
      <c r="N14" s="323"/>
      <c r="O14" s="324"/>
      <c r="P14" s="324"/>
      <c r="Q14" s="324"/>
      <c r="R14" s="325"/>
      <c r="S14" s="3"/>
    </row>
    <row r="15" spans="1:19" ht="15.75" thickBot="1">
      <c r="A15" s="3"/>
      <c r="B15" s="426"/>
      <c r="C15" s="355" t="s">
        <v>49</v>
      </c>
      <c r="D15" s="340"/>
      <c r="E15" s="323"/>
      <c r="F15" s="356"/>
      <c r="G15" s="356"/>
      <c r="H15" s="356"/>
      <c r="I15" s="356"/>
      <c r="J15" s="357"/>
      <c r="K15" s="336" t="s">
        <v>14</v>
      </c>
      <c r="L15" s="336"/>
      <c r="M15" s="337"/>
      <c r="N15" s="323"/>
      <c r="O15" s="324"/>
      <c r="P15" s="324"/>
      <c r="Q15" s="324"/>
      <c r="R15" s="325"/>
      <c r="S15" s="3"/>
    </row>
    <row r="16" spans="1:19" ht="15.75" thickBot="1">
      <c r="A16" s="3"/>
      <c r="B16" s="427"/>
      <c r="C16" s="338" t="s">
        <v>50</v>
      </c>
      <c r="D16" s="339"/>
      <c r="E16" s="340"/>
      <c r="F16" s="323"/>
      <c r="G16" s="324"/>
      <c r="H16" s="324"/>
      <c r="I16" s="324"/>
      <c r="J16" s="324"/>
      <c r="K16" s="324"/>
      <c r="L16" s="324"/>
      <c r="M16" s="324"/>
      <c r="N16" s="324"/>
      <c r="O16" s="324"/>
      <c r="P16" s="324"/>
      <c r="Q16" s="324"/>
      <c r="R16" s="325"/>
      <c r="S16" s="3"/>
    </row>
    <row r="17" spans="1:19" ht="6.75" customHeight="1" thickBot="1">
      <c r="A17" s="3"/>
      <c r="B17" s="3"/>
      <c r="C17" s="3"/>
      <c r="D17" s="3"/>
      <c r="E17" s="3"/>
      <c r="F17" s="3"/>
      <c r="G17" s="3"/>
      <c r="H17" s="3"/>
      <c r="I17" s="3"/>
      <c r="J17" s="3"/>
      <c r="K17" s="3"/>
      <c r="L17" s="3"/>
      <c r="M17" s="3"/>
      <c r="N17" s="3"/>
      <c r="O17" s="3"/>
      <c r="P17" s="3"/>
      <c r="Q17" s="3"/>
      <c r="R17" s="3"/>
      <c r="S17" s="3"/>
    </row>
    <row r="18" spans="1:19" ht="15.75" thickBot="1">
      <c r="A18" s="3"/>
      <c r="B18" s="320" t="s">
        <v>51</v>
      </c>
      <c r="C18" s="321"/>
      <c r="D18" s="321"/>
      <c r="E18" s="1" t="s">
        <v>4</v>
      </c>
      <c r="F18" s="7">
        <f>'INFORMACIÓN GENERAL'!$G$10</f>
        <v>0</v>
      </c>
      <c r="G18" s="1" t="s">
        <v>5</v>
      </c>
      <c r="H18" s="7">
        <f>'INFORMACIÓN GENERAL'!$H$10</f>
        <v>0</v>
      </c>
      <c r="I18" s="1" t="s">
        <v>6</v>
      </c>
      <c r="J18" s="7">
        <f>'INFORMACIÓN GENERAL'!$I$10</f>
        <v>0</v>
      </c>
      <c r="K18" s="320" t="s">
        <v>7</v>
      </c>
      <c r="L18" s="322"/>
      <c r="M18" s="1" t="s">
        <v>4</v>
      </c>
      <c r="N18" s="7">
        <f>'INFORMACIÓN GENERAL'!$L$10</f>
        <v>0</v>
      </c>
      <c r="O18" s="1" t="s">
        <v>5</v>
      </c>
      <c r="P18" s="7">
        <f>'INFORMACIÓN GENERAL'!$M$10</f>
        <v>0</v>
      </c>
      <c r="Q18" s="1" t="s">
        <v>6</v>
      </c>
      <c r="R18" s="7">
        <f>'INFORMACIÓN GENERAL'!$N$10</f>
        <v>0</v>
      </c>
      <c r="S18" s="3"/>
    </row>
    <row r="19" spans="1:19" ht="6.75" customHeight="1" thickBot="1">
      <c r="A19" s="3"/>
      <c r="B19" s="3"/>
      <c r="C19" s="3"/>
      <c r="D19" s="3"/>
      <c r="E19" s="3"/>
      <c r="F19" s="3"/>
      <c r="G19" s="3"/>
      <c r="H19" s="3"/>
      <c r="I19" s="3"/>
      <c r="J19" s="3"/>
      <c r="K19" s="3"/>
      <c r="L19" s="3"/>
      <c r="M19" s="3"/>
      <c r="N19" s="3"/>
      <c r="O19" s="3"/>
      <c r="P19" s="3"/>
      <c r="Q19" s="3"/>
      <c r="R19" s="3"/>
      <c r="S19" s="3"/>
    </row>
    <row r="20" spans="1:19" ht="15.75" thickBot="1">
      <c r="A20" s="3"/>
      <c r="B20" s="216" t="s">
        <v>137</v>
      </c>
      <c r="C20" s="245"/>
      <c r="D20" s="245"/>
      <c r="E20" s="245"/>
      <c r="F20" s="245"/>
      <c r="G20" s="245"/>
      <c r="H20" s="245"/>
      <c r="I20" s="245"/>
      <c r="J20" s="245"/>
      <c r="K20" s="245"/>
      <c r="L20" s="245"/>
      <c r="M20" s="245"/>
      <c r="N20" s="245"/>
      <c r="O20" s="245"/>
      <c r="P20" s="245"/>
      <c r="Q20" s="245"/>
      <c r="R20" s="217"/>
      <c r="S20" s="3"/>
    </row>
    <row r="21" spans="1:19">
      <c r="A21" s="3"/>
      <c r="B21" s="296" t="s">
        <v>53</v>
      </c>
      <c r="C21" s="297"/>
      <c r="D21" s="297"/>
      <c r="E21" s="297"/>
      <c r="F21" s="297"/>
      <c r="G21" s="298"/>
      <c r="H21" s="296" t="s">
        <v>132</v>
      </c>
      <c r="I21" s="297"/>
      <c r="J21" s="297"/>
      <c r="K21" s="297"/>
      <c r="L21" s="297"/>
      <c r="M21" s="298"/>
      <c r="N21" s="296" t="s">
        <v>133</v>
      </c>
      <c r="O21" s="298"/>
      <c r="P21" s="850" t="s">
        <v>134</v>
      </c>
      <c r="Q21" s="442" t="s">
        <v>135</v>
      </c>
      <c r="R21" s="442" t="s">
        <v>136</v>
      </c>
      <c r="S21" s="3"/>
    </row>
    <row r="22" spans="1:19">
      <c r="A22" s="3"/>
      <c r="B22" s="299"/>
      <c r="C22" s="300"/>
      <c r="D22" s="300"/>
      <c r="E22" s="300"/>
      <c r="F22" s="300"/>
      <c r="G22" s="301"/>
      <c r="H22" s="299"/>
      <c r="I22" s="300"/>
      <c r="J22" s="300"/>
      <c r="K22" s="300"/>
      <c r="L22" s="300"/>
      <c r="M22" s="301"/>
      <c r="N22" s="299"/>
      <c r="O22" s="301"/>
      <c r="P22" s="341"/>
      <c r="Q22" s="443"/>
      <c r="R22" s="443"/>
      <c r="S22" s="3"/>
    </row>
    <row r="23" spans="1:19">
      <c r="A23" s="3"/>
      <c r="B23" s="299"/>
      <c r="C23" s="300"/>
      <c r="D23" s="300"/>
      <c r="E23" s="300"/>
      <c r="F23" s="300"/>
      <c r="G23" s="301"/>
      <c r="H23" s="299"/>
      <c r="I23" s="300"/>
      <c r="J23" s="300"/>
      <c r="K23" s="300"/>
      <c r="L23" s="300"/>
      <c r="M23" s="301"/>
      <c r="N23" s="299"/>
      <c r="O23" s="301"/>
      <c r="P23" s="341"/>
      <c r="Q23" s="443"/>
      <c r="R23" s="443"/>
      <c r="S23" s="3"/>
    </row>
    <row r="24" spans="1:19">
      <c r="A24" s="3"/>
      <c r="B24" s="299"/>
      <c r="C24" s="300"/>
      <c r="D24" s="300"/>
      <c r="E24" s="300"/>
      <c r="F24" s="300"/>
      <c r="G24" s="301"/>
      <c r="H24" s="299"/>
      <c r="I24" s="300"/>
      <c r="J24" s="300"/>
      <c r="K24" s="300"/>
      <c r="L24" s="300"/>
      <c r="M24" s="301"/>
      <c r="N24" s="299"/>
      <c r="O24" s="301"/>
      <c r="P24" s="341"/>
      <c r="Q24" s="443"/>
      <c r="R24" s="443"/>
      <c r="S24" s="3"/>
    </row>
    <row r="25" spans="1:19" ht="15.75" thickBot="1">
      <c r="A25" s="3"/>
      <c r="B25" s="302"/>
      <c r="C25" s="303"/>
      <c r="D25" s="303"/>
      <c r="E25" s="303"/>
      <c r="F25" s="303"/>
      <c r="G25" s="304"/>
      <c r="H25" s="302"/>
      <c r="I25" s="303"/>
      <c r="J25" s="303"/>
      <c r="K25" s="303"/>
      <c r="L25" s="303"/>
      <c r="M25" s="304"/>
      <c r="N25" s="302"/>
      <c r="O25" s="304"/>
      <c r="P25" s="342"/>
      <c r="Q25" s="851"/>
      <c r="R25" s="851"/>
      <c r="S25" s="3"/>
    </row>
    <row r="26" spans="1:19">
      <c r="A26" s="3"/>
      <c r="B26" s="572">
        <f>'ACUERDO COMPROMISOS LABORALES'!$C$19</f>
        <v>0</v>
      </c>
      <c r="C26" s="573"/>
      <c r="D26" s="573"/>
      <c r="E26" s="573"/>
      <c r="F26" s="573"/>
      <c r="G26" s="574"/>
      <c r="H26" s="795"/>
      <c r="I26" s="796"/>
      <c r="J26" s="796"/>
      <c r="K26" s="796"/>
      <c r="L26" s="796"/>
      <c r="M26" s="797"/>
      <c r="N26" s="783">
        <f>'ACUERDO COMPROMISOS LABORALES'!$O$19</f>
        <v>0</v>
      </c>
      <c r="O26" s="784"/>
      <c r="P26" s="789"/>
      <c r="Q26" s="804">
        <f>N26*P26/360</f>
        <v>0</v>
      </c>
      <c r="R26" s="843"/>
      <c r="S26" s="3"/>
    </row>
    <row r="27" spans="1:19">
      <c r="A27" s="3"/>
      <c r="B27" s="792"/>
      <c r="C27" s="793"/>
      <c r="D27" s="793"/>
      <c r="E27" s="793"/>
      <c r="F27" s="793"/>
      <c r="G27" s="794"/>
      <c r="H27" s="798"/>
      <c r="I27" s="799"/>
      <c r="J27" s="799"/>
      <c r="K27" s="799"/>
      <c r="L27" s="799"/>
      <c r="M27" s="800"/>
      <c r="N27" s="785"/>
      <c r="O27" s="786"/>
      <c r="P27" s="790"/>
      <c r="Q27" s="805"/>
      <c r="R27" s="843"/>
      <c r="S27" s="3"/>
    </row>
    <row r="28" spans="1:19">
      <c r="A28" s="3"/>
      <c r="B28" s="792"/>
      <c r="C28" s="793"/>
      <c r="D28" s="793"/>
      <c r="E28" s="793"/>
      <c r="F28" s="793"/>
      <c r="G28" s="794"/>
      <c r="H28" s="798"/>
      <c r="I28" s="799"/>
      <c r="J28" s="799"/>
      <c r="K28" s="799"/>
      <c r="L28" s="799"/>
      <c r="M28" s="800"/>
      <c r="N28" s="785"/>
      <c r="O28" s="786"/>
      <c r="P28" s="790"/>
      <c r="Q28" s="805"/>
      <c r="R28" s="843"/>
      <c r="S28" s="3"/>
    </row>
    <row r="29" spans="1:19" ht="15.75" thickBot="1">
      <c r="A29" s="3"/>
      <c r="B29" s="575"/>
      <c r="C29" s="576"/>
      <c r="D29" s="576"/>
      <c r="E29" s="576"/>
      <c r="F29" s="576"/>
      <c r="G29" s="577"/>
      <c r="H29" s="801"/>
      <c r="I29" s="802"/>
      <c r="J29" s="802"/>
      <c r="K29" s="802"/>
      <c r="L29" s="802"/>
      <c r="M29" s="803"/>
      <c r="N29" s="787"/>
      <c r="O29" s="788"/>
      <c r="P29" s="791"/>
      <c r="Q29" s="806"/>
      <c r="R29" s="844"/>
      <c r="S29" s="3"/>
    </row>
    <row r="30" spans="1:19">
      <c r="A30" s="3"/>
      <c r="B30" s="572">
        <f>'ACUERDO COMPROMISOS LABORALES'!$C$26</f>
        <v>0</v>
      </c>
      <c r="C30" s="573"/>
      <c r="D30" s="573"/>
      <c r="E30" s="573"/>
      <c r="F30" s="573"/>
      <c r="G30" s="574"/>
      <c r="H30" s="795"/>
      <c r="I30" s="796"/>
      <c r="J30" s="796"/>
      <c r="K30" s="796"/>
      <c r="L30" s="796"/>
      <c r="M30" s="797"/>
      <c r="N30" s="783">
        <f>'ACUERDO COMPROMISOS LABORALES'!$O$26</f>
        <v>0</v>
      </c>
      <c r="O30" s="784"/>
      <c r="P30" s="789"/>
      <c r="Q30" s="804">
        <f>N30*P30/360</f>
        <v>0</v>
      </c>
      <c r="R30" s="843"/>
      <c r="S30" s="3"/>
    </row>
    <row r="31" spans="1:19">
      <c r="A31" s="3"/>
      <c r="B31" s="792"/>
      <c r="C31" s="793"/>
      <c r="D31" s="793"/>
      <c r="E31" s="793"/>
      <c r="F31" s="793"/>
      <c r="G31" s="794"/>
      <c r="H31" s="798"/>
      <c r="I31" s="799"/>
      <c r="J31" s="799"/>
      <c r="K31" s="799"/>
      <c r="L31" s="799"/>
      <c r="M31" s="800"/>
      <c r="N31" s="785"/>
      <c r="O31" s="786"/>
      <c r="P31" s="790"/>
      <c r="Q31" s="805"/>
      <c r="R31" s="843"/>
      <c r="S31" s="3"/>
    </row>
    <row r="32" spans="1:19">
      <c r="A32" s="3"/>
      <c r="B32" s="792"/>
      <c r="C32" s="793"/>
      <c r="D32" s="793"/>
      <c r="E32" s="793"/>
      <c r="F32" s="793"/>
      <c r="G32" s="794"/>
      <c r="H32" s="798"/>
      <c r="I32" s="799"/>
      <c r="J32" s="799"/>
      <c r="K32" s="799"/>
      <c r="L32" s="799"/>
      <c r="M32" s="800"/>
      <c r="N32" s="785"/>
      <c r="O32" s="786"/>
      <c r="P32" s="790"/>
      <c r="Q32" s="805"/>
      <c r="R32" s="843"/>
      <c r="S32" s="3"/>
    </row>
    <row r="33" spans="1:19" ht="15.75" thickBot="1">
      <c r="A33" s="3"/>
      <c r="B33" s="575"/>
      <c r="C33" s="576"/>
      <c r="D33" s="576"/>
      <c r="E33" s="576"/>
      <c r="F33" s="576"/>
      <c r="G33" s="577"/>
      <c r="H33" s="801"/>
      <c r="I33" s="802"/>
      <c r="J33" s="802"/>
      <c r="K33" s="802"/>
      <c r="L33" s="802"/>
      <c r="M33" s="803"/>
      <c r="N33" s="787"/>
      <c r="O33" s="788"/>
      <c r="P33" s="791"/>
      <c r="Q33" s="806"/>
      <c r="R33" s="844"/>
      <c r="S33" s="3"/>
    </row>
    <row r="34" spans="1:19">
      <c r="A34" s="3"/>
      <c r="B34" s="572">
        <f>'ACUERDO COMPROMISOS LABORALES'!$C$33</f>
        <v>0</v>
      </c>
      <c r="C34" s="573"/>
      <c r="D34" s="573"/>
      <c r="E34" s="573"/>
      <c r="F34" s="573"/>
      <c r="G34" s="574"/>
      <c r="H34" s="795"/>
      <c r="I34" s="796"/>
      <c r="J34" s="796"/>
      <c r="K34" s="796"/>
      <c r="L34" s="796"/>
      <c r="M34" s="797"/>
      <c r="N34" s="783">
        <f>'ACUERDO COMPROMISOS LABORALES'!$O$33</f>
        <v>0</v>
      </c>
      <c r="O34" s="784"/>
      <c r="P34" s="789"/>
      <c r="Q34" s="804">
        <f>N34*P34/360</f>
        <v>0</v>
      </c>
      <c r="R34" s="843"/>
      <c r="S34" s="3"/>
    </row>
    <row r="35" spans="1:19">
      <c r="A35" s="3"/>
      <c r="B35" s="792"/>
      <c r="C35" s="793"/>
      <c r="D35" s="793"/>
      <c r="E35" s="793"/>
      <c r="F35" s="793"/>
      <c r="G35" s="794"/>
      <c r="H35" s="798"/>
      <c r="I35" s="799"/>
      <c r="J35" s="799"/>
      <c r="K35" s="799"/>
      <c r="L35" s="799"/>
      <c r="M35" s="800"/>
      <c r="N35" s="785"/>
      <c r="O35" s="786"/>
      <c r="P35" s="790"/>
      <c r="Q35" s="805"/>
      <c r="R35" s="843"/>
      <c r="S35" s="3"/>
    </row>
    <row r="36" spans="1:19">
      <c r="A36" s="3"/>
      <c r="B36" s="792"/>
      <c r="C36" s="793"/>
      <c r="D36" s="793"/>
      <c r="E36" s="793"/>
      <c r="F36" s="793"/>
      <c r="G36" s="794"/>
      <c r="H36" s="798"/>
      <c r="I36" s="799"/>
      <c r="J36" s="799"/>
      <c r="K36" s="799"/>
      <c r="L36" s="799"/>
      <c r="M36" s="800"/>
      <c r="N36" s="785"/>
      <c r="O36" s="786"/>
      <c r="P36" s="790"/>
      <c r="Q36" s="805"/>
      <c r="R36" s="843"/>
      <c r="S36" s="3"/>
    </row>
    <row r="37" spans="1:19" ht="15.75" thickBot="1">
      <c r="A37" s="3"/>
      <c r="B37" s="575"/>
      <c r="C37" s="576"/>
      <c r="D37" s="576"/>
      <c r="E37" s="576"/>
      <c r="F37" s="576"/>
      <c r="G37" s="577"/>
      <c r="H37" s="801"/>
      <c r="I37" s="802"/>
      <c r="J37" s="802"/>
      <c r="K37" s="802"/>
      <c r="L37" s="802"/>
      <c r="M37" s="803"/>
      <c r="N37" s="787"/>
      <c r="O37" s="788"/>
      <c r="P37" s="791"/>
      <c r="Q37" s="806"/>
      <c r="R37" s="844"/>
      <c r="S37" s="3"/>
    </row>
    <row r="38" spans="1:19">
      <c r="A38" s="3"/>
      <c r="B38" s="572">
        <f>'ACUERDO COMPROMISOS LABORALES'!$C$40</f>
        <v>0</v>
      </c>
      <c r="C38" s="573"/>
      <c r="D38" s="573"/>
      <c r="E38" s="573"/>
      <c r="F38" s="573"/>
      <c r="G38" s="574"/>
      <c r="H38" s="795"/>
      <c r="I38" s="796"/>
      <c r="J38" s="796"/>
      <c r="K38" s="796"/>
      <c r="L38" s="796"/>
      <c r="M38" s="797"/>
      <c r="N38" s="783">
        <f>'ACUERDO COMPROMISOS LABORALES'!$O$33</f>
        <v>0</v>
      </c>
      <c r="O38" s="784"/>
      <c r="P38" s="789"/>
      <c r="Q38" s="804">
        <f>N38*P38/360</f>
        <v>0</v>
      </c>
      <c r="R38" s="843"/>
      <c r="S38" s="3"/>
    </row>
    <row r="39" spans="1:19">
      <c r="A39" s="3"/>
      <c r="B39" s="792"/>
      <c r="C39" s="793"/>
      <c r="D39" s="793"/>
      <c r="E39" s="793"/>
      <c r="F39" s="793"/>
      <c r="G39" s="794"/>
      <c r="H39" s="798"/>
      <c r="I39" s="799"/>
      <c r="J39" s="799"/>
      <c r="K39" s="799"/>
      <c r="L39" s="799"/>
      <c r="M39" s="800"/>
      <c r="N39" s="785"/>
      <c r="O39" s="786"/>
      <c r="P39" s="790"/>
      <c r="Q39" s="805"/>
      <c r="R39" s="843"/>
      <c r="S39" s="3"/>
    </row>
    <row r="40" spans="1:19">
      <c r="A40" s="3"/>
      <c r="B40" s="792"/>
      <c r="C40" s="793"/>
      <c r="D40" s="793"/>
      <c r="E40" s="793"/>
      <c r="F40" s="793"/>
      <c r="G40" s="794"/>
      <c r="H40" s="798"/>
      <c r="I40" s="799"/>
      <c r="J40" s="799"/>
      <c r="K40" s="799"/>
      <c r="L40" s="799"/>
      <c r="M40" s="800"/>
      <c r="N40" s="785"/>
      <c r="O40" s="786"/>
      <c r="P40" s="790"/>
      <c r="Q40" s="805"/>
      <c r="R40" s="843"/>
      <c r="S40" s="3"/>
    </row>
    <row r="41" spans="1:19" ht="15.75" thickBot="1">
      <c r="A41" s="3"/>
      <c r="B41" s="575"/>
      <c r="C41" s="576"/>
      <c r="D41" s="576"/>
      <c r="E41" s="576"/>
      <c r="F41" s="576"/>
      <c r="G41" s="577"/>
      <c r="H41" s="801"/>
      <c r="I41" s="802"/>
      <c r="J41" s="802"/>
      <c r="K41" s="802"/>
      <c r="L41" s="802"/>
      <c r="M41" s="803"/>
      <c r="N41" s="787"/>
      <c r="O41" s="788"/>
      <c r="P41" s="791"/>
      <c r="Q41" s="806"/>
      <c r="R41" s="844"/>
      <c r="S41" s="3"/>
    </row>
    <row r="42" spans="1:19">
      <c r="A42" s="25"/>
      <c r="B42" s="572">
        <f>'ACUERDO COMPROMISOS LABORALES'!$C$47</f>
        <v>0</v>
      </c>
      <c r="C42" s="573"/>
      <c r="D42" s="573"/>
      <c r="E42" s="573"/>
      <c r="F42" s="573"/>
      <c r="G42" s="574"/>
      <c r="H42" s="795"/>
      <c r="I42" s="796"/>
      <c r="J42" s="796"/>
      <c r="K42" s="796"/>
      <c r="L42" s="796"/>
      <c r="M42" s="797"/>
      <c r="N42" s="783">
        <f>'ACUERDO COMPROMISOS LABORALES'!$O$47</f>
        <v>0</v>
      </c>
      <c r="O42" s="784"/>
      <c r="P42" s="789"/>
      <c r="Q42" s="804">
        <f>N42*P42/360</f>
        <v>0</v>
      </c>
      <c r="R42" s="843"/>
      <c r="S42" s="3"/>
    </row>
    <row r="43" spans="1:19">
      <c r="A43" s="14"/>
      <c r="B43" s="792"/>
      <c r="C43" s="793"/>
      <c r="D43" s="793"/>
      <c r="E43" s="793"/>
      <c r="F43" s="793"/>
      <c r="G43" s="794"/>
      <c r="H43" s="798"/>
      <c r="I43" s="799"/>
      <c r="J43" s="799"/>
      <c r="K43" s="799"/>
      <c r="L43" s="799"/>
      <c r="M43" s="800"/>
      <c r="N43" s="785"/>
      <c r="O43" s="786"/>
      <c r="P43" s="790"/>
      <c r="Q43" s="805"/>
      <c r="R43" s="843"/>
      <c r="S43" s="3"/>
    </row>
    <row r="44" spans="1:19">
      <c r="A44" s="3"/>
      <c r="B44" s="792"/>
      <c r="C44" s="793"/>
      <c r="D44" s="793"/>
      <c r="E44" s="793"/>
      <c r="F44" s="793"/>
      <c r="G44" s="794"/>
      <c r="H44" s="798"/>
      <c r="I44" s="799"/>
      <c r="J44" s="799"/>
      <c r="K44" s="799"/>
      <c r="L44" s="799"/>
      <c r="M44" s="800"/>
      <c r="N44" s="785"/>
      <c r="O44" s="786"/>
      <c r="P44" s="790"/>
      <c r="Q44" s="805"/>
      <c r="R44" s="843"/>
      <c r="S44" s="3"/>
    </row>
    <row r="45" spans="1:19" ht="15.75" thickBot="1">
      <c r="A45" s="3"/>
      <c r="B45" s="575"/>
      <c r="C45" s="576"/>
      <c r="D45" s="576"/>
      <c r="E45" s="576"/>
      <c r="F45" s="576"/>
      <c r="G45" s="577"/>
      <c r="H45" s="801"/>
      <c r="I45" s="802"/>
      <c r="J45" s="802"/>
      <c r="K45" s="802"/>
      <c r="L45" s="802"/>
      <c r="M45" s="803"/>
      <c r="N45" s="787"/>
      <c r="O45" s="788"/>
      <c r="P45" s="791"/>
      <c r="Q45" s="806"/>
      <c r="R45" s="844"/>
      <c r="S45" s="3"/>
    </row>
    <row r="46" spans="1:19">
      <c r="A46" s="3"/>
      <c r="B46" s="572">
        <f>'ACUERDO COMPROMISOS LABORALES'!$C$54</f>
        <v>0</v>
      </c>
      <c r="C46" s="573"/>
      <c r="D46" s="573"/>
      <c r="E46" s="573"/>
      <c r="F46" s="573"/>
      <c r="G46" s="574"/>
      <c r="H46" s="795"/>
      <c r="I46" s="796"/>
      <c r="J46" s="796"/>
      <c r="K46" s="796"/>
      <c r="L46" s="796"/>
      <c r="M46" s="797"/>
      <c r="N46" s="783">
        <f>'ACUERDO COMPROMISOS LABORALES'!$O$54</f>
        <v>0</v>
      </c>
      <c r="O46" s="784"/>
      <c r="P46" s="789"/>
      <c r="Q46" s="804">
        <f>N46*P46/360</f>
        <v>0</v>
      </c>
      <c r="R46" s="843"/>
      <c r="S46" s="3"/>
    </row>
    <row r="47" spans="1:19">
      <c r="A47" s="3"/>
      <c r="B47" s="792"/>
      <c r="C47" s="793"/>
      <c r="D47" s="793"/>
      <c r="E47" s="793"/>
      <c r="F47" s="793"/>
      <c r="G47" s="794"/>
      <c r="H47" s="798"/>
      <c r="I47" s="799"/>
      <c r="J47" s="799"/>
      <c r="K47" s="799"/>
      <c r="L47" s="799"/>
      <c r="M47" s="800"/>
      <c r="N47" s="785"/>
      <c r="O47" s="786"/>
      <c r="P47" s="790"/>
      <c r="Q47" s="805"/>
      <c r="R47" s="843"/>
      <c r="S47" s="3"/>
    </row>
    <row r="48" spans="1:19">
      <c r="A48" s="3"/>
      <c r="B48" s="792"/>
      <c r="C48" s="793"/>
      <c r="D48" s="793"/>
      <c r="E48" s="793"/>
      <c r="F48" s="793"/>
      <c r="G48" s="794"/>
      <c r="H48" s="798"/>
      <c r="I48" s="799"/>
      <c r="J48" s="799"/>
      <c r="K48" s="799"/>
      <c r="L48" s="799"/>
      <c r="M48" s="800"/>
      <c r="N48" s="785"/>
      <c r="O48" s="786"/>
      <c r="P48" s="790"/>
      <c r="Q48" s="805"/>
      <c r="R48" s="843"/>
      <c r="S48" s="3"/>
    </row>
    <row r="49" spans="1:19" ht="15.75" thickBot="1">
      <c r="A49" s="3"/>
      <c r="B49" s="575"/>
      <c r="C49" s="576"/>
      <c r="D49" s="576"/>
      <c r="E49" s="576"/>
      <c r="F49" s="576"/>
      <c r="G49" s="577"/>
      <c r="H49" s="801"/>
      <c r="I49" s="802"/>
      <c r="J49" s="802"/>
      <c r="K49" s="802"/>
      <c r="L49" s="802"/>
      <c r="M49" s="803"/>
      <c r="N49" s="787"/>
      <c r="O49" s="788"/>
      <c r="P49" s="791"/>
      <c r="Q49" s="806"/>
      <c r="R49" s="844"/>
      <c r="S49" s="3"/>
    </row>
    <row r="50" spans="1:19">
      <c r="A50" s="3"/>
      <c r="B50" s="807" t="s">
        <v>57</v>
      </c>
      <c r="C50" s="808"/>
      <c r="D50" s="808"/>
      <c r="E50" s="808"/>
      <c r="F50" s="808"/>
      <c r="G50" s="808"/>
      <c r="H50" s="808"/>
      <c r="I50" s="808"/>
      <c r="J50" s="808"/>
      <c r="K50" s="808"/>
      <c r="L50" s="808"/>
      <c r="M50" s="808"/>
      <c r="N50" s="813" t="str">
        <f>IF(SUM(N26:N49)&lt;&gt;100%,"Ajuste el Porcentaje Esperado para que el total sea 100%",SUM(N26:N49))</f>
        <v>Ajuste el Porcentaje Esperado para que el total sea 100%</v>
      </c>
      <c r="O50" s="814"/>
      <c r="P50" s="819"/>
      <c r="Q50" s="822">
        <f>IF('CONSOLIDACIÓN DE RESULTADOS'!J10="Evaluación del Período de Prueba",0,IF('CONSOLIDACIÓN DE RESULTADOS'!J10&lt;&gt;"Evaluación del Período de Prueba",IF(SUM(Q26:Q49)&gt;100%,"Ajuste el % Alcanzado",SUM(Q26:Q49))))</f>
        <v>0</v>
      </c>
      <c r="R50" s="825">
        <f>SUM(R26:R49)</f>
        <v>0</v>
      </c>
      <c r="S50" s="3"/>
    </row>
    <row r="51" spans="1:19">
      <c r="A51" s="3"/>
      <c r="B51" s="809"/>
      <c r="C51" s="810"/>
      <c r="D51" s="810"/>
      <c r="E51" s="810"/>
      <c r="F51" s="810"/>
      <c r="G51" s="810"/>
      <c r="H51" s="810"/>
      <c r="I51" s="810"/>
      <c r="J51" s="810"/>
      <c r="K51" s="810"/>
      <c r="L51" s="810"/>
      <c r="M51" s="810"/>
      <c r="N51" s="815"/>
      <c r="O51" s="816"/>
      <c r="P51" s="820"/>
      <c r="Q51" s="823"/>
      <c r="R51" s="826"/>
      <c r="S51" s="3"/>
    </row>
    <row r="52" spans="1:19" ht="15.75" thickBot="1">
      <c r="A52" s="3"/>
      <c r="B52" s="811"/>
      <c r="C52" s="812"/>
      <c r="D52" s="812"/>
      <c r="E52" s="812"/>
      <c r="F52" s="812"/>
      <c r="G52" s="812"/>
      <c r="H52" s="812"/>
      <c r="I52" s="812"/>
      <c r="J52" s="812"/>
      <c r="K52" s="812"/>
      <c r="L52" s="812"/>
      <c r="M52" s="812"/>
      <c r="N52" s="817"/>
      <c r="O52" s="818"/>
      <c r="P52" s="821"/>
      <c r="Q52" s="824"/>
      <c r="R52" s="827"/>
      <c r="S52" s="3"/>
    </row>
    <row r="53" spans="1:19" ht="6.75" customHeight="1" thickBot="1">
      <c r="A53" s="3"/>
      <c r="B53" s="3"/>
      <c r="C53" s="3"/>
      <c r="D53" s="3"/>
      <c r="E53" s="3"/>
      <c r="F53" s="3"/>
      <c r="G53" s="3"/>
      <c r="H53" s="3"/>
      <c r="I53" s="3"/>
      <c r="J53" s="3"/>
      <c r="K53" s="3"/>
      <c r="L53" s="3"/>
      <c r="M53" s="3"/>
      <c r="N53" s="3"/>
      <c r="O53" s="3"/>
      <c r="P53" s="3"/>
      <c r="Q53" s="3"/>
      <c r="R53" s="3"/>
      <c r="S53" s="3"/>
    </row>
    <row r="54" spans="1:19" customFormat="1" ht="15.75" thickBot="1">
      <c r="A54" s="37"/>
      <c r="B54" s="216" t="s">
        <v>147</v>
      </c>
      <c r="C54" s="245"/>
      <c r="D54" s="245"/>
      <c r="E54" s="245"/>
      <c r="F54" s="245"/>
      <c r="G54" s="245"/>
      <c r="H54" s="245"/>
      <c r="I54" s="245"/>
      <c r="J54" s="245"/>
      <c r="K54" s="245"/>
      <c r="L54" s="245"/>
      <c r="M54" s="245"/>
      <c r="N54" s="245"/>
      <c r="O54" s="231" t="s">
        <v>310</v>
      </c>
      <c r="P54" s="232"/>
      <c r="Q54" s="232"/>
      <c r="R54" s="233"/>
      <c r="S54" s="6"/>
    </row>
    <row r="55" spans="1:19" customFormat="1" ht="15.75" thickBot="1">
      <c r="A55" s="37"/>
      <c r="B55" s="234" t="s">
        <v>316</v>
      </c>
      <c r="C55" s="421"/>
      <c r="D55" s="421"/>
      <c r="E55" s="421"/>
      <c r="F55" s="421"/>
      <c r="G55" s="422"/>
      <c r="H55" s="234" t="s">
        <v>317</v>
      </c>
      <c r="I55" s="421"/>
      <c r="J55" s="421"/>
      <c r="K55" s="421"/>
      <c r="L55" s="421"/>
      <c r="M55" s="421"/>
      <c r="N55" s="422"/>
      <c r="O55" s="848" t="s">
        <v>313</v>
      </c>
      <c r="P55" s="849"/>
      <c r="Q55" s="81" t="s">
        <v>311</v>
      </c>
      <c r="R55" s="86" t="s">
        <v>312</v>
      </c>
      <c r="S55" s="6"/>
    </row>
    <row r="56" spans="1:19" s="83" customFormat="1" ht="15.75" thickBot="1">
      <c r="A56" s="37"/>
      <c r="B56" s="78"/>
      <c r="C56" s="79"/>
      <c r="D56" s="79"/>
      <c r="E56" s="79"/>
      <c r="F56" s="79"/>
      <c r="G56" s="79"/>
      <c r="H56" s="78"/>
      <c r="I56" s="79"/>
      <c r="J56" s="79"/>
      <c r="K56" s="79"/>
      <c r="L56" s="79"/>
      <c r="M56" s="79"/>
      <c r="N56" s="80"/>
      <c r="O56" s="845" t="s">
        <v>314</v>
      </c>
      <c r="P56" s="87">
        <v>1</v>
      </c>
      <c r="Q56" s="35"/>
      <c r="R56" s="89"/>
      <c r="S56" s="6"/>
    </row>
    <row r="57" spans="1:19" customFormat="1" ht="15.75" thickBot="1">
      <c r="A57" s="37"/>
      <c r="B57" s="41"/>
      <c r="C57" s="42"/>
      <c r="D57" s="42"/>
      <c r="E57" s="42"/>
      <c r="F57" s="42"/>
      <c r="G57" s="42"/>
      <c r="H57" s="41"/>
      <c r="I57" s="42"/>
      <c r="J57" s="42"/>
      <c r="K57" s="42"/>
      <c r="L57" s="42"/>
      <c r="M57" s="42"/>
      <c r="N57" s="47"/>
      <c r="O57" s="846"/>
      <c r="P57" s="88">
        <v>2</v>
      </c>
      <c r="Q57" s="90"/>
      <c r="R57" s="89"/>
      <c r="S57" s="6"/>
    </row>
    <row r="58" spans="1:19" customFormat="1" ht="15.75" customHeight="1" thickBot="1">
      <c r="A58" s="37"/>
      <c r="B58" s="41"/>
      <c r="C58" s="231" t="s">
        <v>76</v>
      </c>
      <c r="D58" s="232"/>
      <c r="E58" s="233"/>
      <c r="F58" s="37"/>
      <c r="G58" s="42"/>
      <c r="H58" s="41"/>
      <c r="I58" s="42"/>
      <c r="J58" s="231" t="s">
        <v>76</v>
      </c>
      <c r="K58" s="232"/>
      <c r="L58" s="233"/>
      <c r="M58" s="42"/>
      <c r="N58" s="43"/>
      <c r="O58" s="846"/>
      <c r="P58" s="88">
        <v>3</v>
      </c>
      <c r="Q58" s="35"/>
      <c r="R58" s="89"/>
      <c r="S58" s="6"/>
    </row>
    <row r="59" spans="1:19" customFormat="1" ht="15.75" customHeight="1" thickBot="1">
      <c r="A59" s="37"/>
      <c r="B59" s="41"/>
      <c r="C59" s="44" t="s">
        <v>4</v>
      </c>
      <c r="D59" s="44" t="s">
        <v>5</v>
      </c>
      <c r="E59" s="44" t="s">
        <v>6</v>
      </c>
      <c r="F59" s="37"/>
      <c r="G59" s="42"/>
      <c r="H59" s="41"/>
      <c r="I59" s="42"/>
      <c r="J59" s="44" t="s">
        <v>4</v>
      </c>
      <c r="K59" s="44" t="s">
        <v>5</v>
      </c>
      <c r="L59" s="44" t="s">
        <v>6</v>
      </c>
      <c r="M59" s="42"/>
      <c r="N59" s="43"/>
      <c r="O59" s="846"/>
      <c r="P59" s="88">
        <v>4</v>
      </c>
      <c r="Q59" s="35"/>
      <c r="R59" s="89"/>
      <c r="S59" s="6"/>
    </row>
    <row r="60" spans="1:19" customFormat="1" ht="15.75" customHeight="1" thickBot="1">
      <c r="A60" s="37"/>
      <c r="B60" s="41"/>
      <c r="C60" s="12"/>
      <c r="D60" s="12"/>
      <c r="E60" s="12"/>
      <c r="F60" s="37"/>
      <c r="G60" s="42"/>
      <c r="H60" s="41"/>
      <c r="I60" s="42"/>
      <c r="J60" s="12"/>
      <c r="K60" s="12"/>
      <c r="L60" s="12"/>
      <c r="M60" s="42"/>
      <c r="N60" s="43"/>
      <c r="O60" s="846"/>
      <c r="P60" s="88">
        <v>5</v>
      </c>
      <c r="Q60" s="35"/>
      <c r="R60" s="89"/>
      <c r="S60" s="6"/>
    </row>
    <row r="61" spans="1:19" s="83" customFormat="1" ht="15.75" customHeight="1" thickBot="1">
      <c r="A61" s="37"/>
      <c r="B61" s="41"/>
      <c r="C61" s="42"/>
      <c r="D61" s="85"/>
      <c r="E61" s="85"/>
      <c r="F61" s="85"/>
      <c r="G61" s="42"/>
      <c r="H61" s="41"/>
      <c r="I61" s="42"/>
      <c r="J61" s="85"/>
      <c r="K61" s="85"/>
      <c r="L61" s="85"/>
      <c r="M61" s="42"/>
      <c r="N61" s="43"/>
      <c r="O61" s="847"/>
      <c r="P61" s="88">
        <v>6</v>
      </c>
      <c r="Q61" s="35"/>
      <c r="R61" s="89"/>
      <c r="S61" s="6"/>
    </row>
    <row r="62" spans="1:19" customFormat="1" ht="15.75" thickBot="1">
      <c r="A62" s="37"/>
      <c r="B62" s="48"/>
      <c r="C62" s="39"/>
      <c r="D62" s="39"/>
      <c r="E62" s="39"/>
      <c r="F62" s="39"/>
      <c r="G62" s="39"/>
      <c r="H62" s="48"/>
      <c r="I62" s="39"/>
      <c r="J62" s="39"/>
      <c r="K62" s="39"/>
      <c r="L62" s="39"/>
      <c r="M62" s="39"/>
      <c r="N62" s="40"/>
      <c r="O62" s="845" t="s">
        <v>315</v>
      </c>
      <c r="P62" s="87">
        <v>7</v>
      </c>
      <c r="Q62" s="35"/>
      <c r="R62" s="89"/>
      <c r="S62" s="6"/>
    </row>
    <row r="63" spans="1:19" customFormat="1" ht="15.75" thickBot="1">
      <c r="A63" s="37"/>
      <c r="B63" s="483" t="s">
        <v>78</v>
      </c>
      <c r="C63" s="484"/>
      <c r="D63" s="484"/>
      <c r="E63" s="485"/>
      <c r="F63" s="485"/>
      <c r="G63" s="486"/>
      <c r="H63" s="483" t="s">
        <v>78</v>
      </c>
      <c r="I63" s="484"/>
      <c r="J63" s="484"/>
      <c r="K63" s="485"/>
      <c r="L63" s="485"/>
      <c r="M63" s="485"/>
      <c r="N63" s="486"/>
      <c r="O63" s="846"/>
      <c r="P63" s="88">
        <v>8</v>
      </c>
      <c r="Q63" s="35"/>
      <c r="R63" s="89"/>
      <c r="S63" s="6"/>
    </row>
    <row r="64" spans="1:19" customFormat="1" ht="15.75" thickBot="1">
      <c r="A64" s="37"/>
      <c r="B64" s="49"/>
      <c r="C64" s="50"/>
      <c r="D64" s="50"/>
      <c r="E64" s="50"/>
      <c r="F64" s="50"/>
      <c r="G64" s="50"/>
      <c r="H64" s="49"/>
      <c r="I64" s="50"/>
      <c r="J64" s="50"/>
      <c r="K64" s="50"/>
      <c r="L64" s="50"/>
      <c r="M64" s="50"/>
      <c r="N64" s="51"/>
      <c r="O64" s="846"/>
      <c r="P64" s="88">
        <v>9</v>
      </c>
      <c r="Q64" s="35"/>
      <c r="R64" s="89"/>
      <c r="S64" s="6"/>
    </row>
    <row r="65" spans="1:19" customFormat="1" ht="15.75" thickBot="1">
      <c r="A65" s="37"/>
      <c r="B65" s="48"/>
      <c r="C65" s="39"/>
      <c r="D65" s="39"/>
      <c r="E65" s="39"/>
      <c r="F65" s="39"/>
      <c r="G65" s="39"/>
      <c r="H65" s="48"/>
      <c r="I65" s="39"/>
      <c r="J65" s="39"/>
      <c r="K65" s="39"/>
      <c r="L65" s="39"/>
      <c r="M65" s="39"/>
      <c r="N65" s="40"/>
      <c r="O65" s="846"/>
      <c r="P65" s="88">
        <v>10</v>
      </c>
      <c r="Q65" s="35"/>
      <c r="R65" s="89"/>
      <c r="S65" s="6"/>
    </row>
    <row r="66" spans="1:19" customFormat="1" ht="15.75" thickBot="1">
      <c r="A66" s="37"/>
      <c r="B66" s="483" t="s">
        <v>297</v>
      </c>
      <c r="C66" s="484"/>
      <c r="D66" s="484"/>
      <c r="E66" s="485"/>
      <c r="F66" s="485"/>
      <c r="G66" s="486"/>
      <c r="H66" s="483" t="s">
        <v>297</v>
      </c>
      <c r="I66" s="484"/>
      <c r="J66" s="484"/>
      <c r="K66" s="485"/>
      <c r="L66" s="485"/>
      <c r="M66" s="485"/>
      <c r="N66" s="486"/>
      <c r="O66" s="846"/>
      <c r="P66" s="88">
        <v>11</v>
      </c>
      <c r="Q66" s="35"/>
      <c r="R66" s="89"/>
      <c r="S66" s="6"/>
    </row>
    <row r="67" spans="1:19" customFormat="1" ht="15.75" thickBot="1">
      <c r="A67" s="37"/>
      <c r="B67" s="49"/>
      <c r="C67" s="50"/>
      <c r="D67" s="50"/>
      <c r="E67" s="50"/>
      <c r="F67" s="50"/>
      <c r="G67" s="50"/>
      <c r="H67" s="49"/>
      <c r="I67" s="50"/>
      <c r="J67" s="50"/>
      <c r="K67" s="50"/>
      <c r="L67" s="50"/>
      <c r="M67" s="50"/>
      <c r="N67" s="51"/>
      <c r="O67" s="847"/>
      <c r="P67" s="88">
        <v>12</v>
      </c>
      <c r="Q67" s="35"/>
      <c r="R67" s="89"/>
      <c r="S67" s="6"/>
    </row>
    <row r="68" spans="1:19" s="83" customFormat="1" ht="15" customHeight="1">
      <c r="A68" s="37"/>
      <c r="B68" s="487" t="s">
        <v>298</v>
      </c>
      <c r="C68" s="488"/>
      <c r="D68" s="488"/>
      <c r="E68" s="39"/>
      <c r="F68" s="39"/>
      <c r="G68" s="39"/>
      <c r="H68" s="487" t="s">
        <v>298</v>
      </c>
      <c r="I68" s="488"/>
      <c r="J68" s="488"/>
      <c r="K68" s="39"/>
      <c r="L68" s="39"/>
      <c r="M68" s="39"/>
      <c r="N68" s="40"/>
      <c r="O68" s="777" t="s">
        <v>57</v>
      </c>
      <c r="P68" s="778"/>
      <c r="Q68" s="840">
        <f>IF(SUM(Q56:Q61)&gt;180,"Ajuste # Días",IF(SUM(Q62:Q67)&gt;180,"Ajuste # Días",SUM(Q56:Q67)))</f>
        <v>0</v>
      </c>
      <c r="R68" s="837">
        <f>IF(SUM(R56:R67)&gt;100%,"Revise % Obtenido",SUM(R56:R67))</f>
        <v>0</v>
      </c>
      <c r="S68" s="6"/>
    </row>
    <row r="69" spans="1:19" customFormat="1" ht="15.75" customHeight="1">
      <c r="A69" s="37"/>
      <c r="B69" s="489"/>
      <c r="C69" s="490"/>
      <c r="D69" s="490"/>
      <c r="E69" s="485"/>
      <c r="F69" s="485"/>
      <c r="G69" s="486"/>
      <c r="H69" s="489"/>
      <c r="I69" s="490"/>
      <c r="J69" s="490"/>
      <c r="K69" s="485"/>
      <c r="L69" s="485"/>
      <c r="M69" s="485"/>
      <c r="N69" s="486"/>
      <c r="O69" s="779"/>
      <c r="P69" s="780"/>
      <c r="Q69" s="841"/>
      <c r="R69" s="838"/>
      <c r="S69" s="6"/>
    </row>
    <row r="70" spans="1:19" ht="15.75" customHeight="1" thickBot="1">
      <c r="A70" s="3"/>
      <c r="B70" s="491"/>
      <c r="C70" s="492"/>
      <c r="D70" s="492"/>
      <c r="E70" s="91"/>
      <c r="F70" s="91"/>
      <c r="G70" s="91"/>
      <c r="H70" s="491"/>
      <c r="I70" s="492"/>
      <c r="J70" s="492"/>
      <c r="K70" s="91"/>
      <c r="L70" s="91"/>
      <c r="M70" s="91"/>
      <c r="N70" s="92"/>
      <c r="O70" s="781"/>
      <c r="P70" s="782"/>
      <c r="Q70" s="842"/>
      <c r="R70" s="839"/>
      <c r="S70" s="3"/>
    </row>
    <row r="71" spans="1:19" ht="6.75" customHeight="1">
      <c r="A71" s="3"/>
      <c r="B71" s="3"/>
      <c r="C71" s="3"/>
      <c r="D71" s="3"/>
      <c r="E71" s="3"/>
      <c r="F71" s="3"/>
      <c r="G71" s="3"/>
      <c r="H71" s="3"/>
      <c r="I71" s="3"/>
      <c r="J71" s="3"/>
      <c r="K71" s="3"/>
      <c r="L71" s="3"/>
      <c r="M71" s="3"/>
      <c r="N71" s="3"/>
      <c r="O71" s="3"/>
      <c r="P71" s="3"/>
      <c r="Q71" s="3"/>
      <c r="R71" s="3"/>
      <c r="S71" s="3"/>
    </row>
    <row r="72" spans="1:19">
      <c r="B72" s="94" t="s">
        <v>121</v>
      </c>
      <c r="C72" s="94"/>
      <c r="D72" s="94"/>
      <c r="E72" s="94"/>
      <c r="F72" s="94"/>
      <c r="G72" s="94"/>
      <c r="H72" s="94"/>
      <c r="I72" s="94"/>
      <c r="J72" s="94"/>
      <c r="K72" s="94"/>
      <c r="L72" s="94"/>
      <c r="M72" s="94"/>
      <c r="N72" s="94"/>
      <c r="O72" s="93"/>
      <c r="P72" s="93"/>
      <c r="Q72" s="93"/>
      <c r="R72" s="93"/>
    </row>
    <row r="73" spans="1:19" ht="6.75" customHeight="1">
      <c r="A73" s="3"/>
      <c r="B73" s="3"/>
      <c r="C73" s="3"/>
      <c r="D73" s="3"/>
      <c r="E73" s="3"/>
      <c r="F73" s="3"/>
      <c r="G73" s="3"/>
      <c r="H73" s="3"/>
      <c r="I73" s="3"/>
      <c r="J73" s="3"/>
      <c r="K73" s="3"/>
      <c r="L73" s="3"/>
      <c r="M73" s="3"/>
      <c r="N73" s="3"/>
      <c r="O73" s="3"/>
      <c r="P73" s="3"/>
      <c r="Q73" s="3"/>
      <c r="R73" s="3"/>
      <c r="S73" s="3"/>
    </row>
    <row r="74" spans="1:19" s="37" customFormat="1">
      <c r="B74" s="358" t="s">
        <v>130</v>
      </c>
      <c r="C74" s="358"/>
      <c r="D74" s="358"/>
      <c r="E74" s="358"/>
      <c r="F74" s="358"/>
      <c r="G74" s="358"/>
      <c r="H74" s="358"/>
      <c r="I74" s="358"/>
      <c r="J74" s="358"/>
      <c r="K74" s="358"/>
      <c r="L74" s="358"/>
      <c r="M74" s="358"/>
      <c r="N74" s="358"/>
      <c r="O74" s="358"/>
      <c r="P74" s="358"/>
      <c r="Q74" s="358"/>
      <c r="R74" s="358"/>
    </row>
    <row r="75" spans="1:19" s="37" customFormat="1" hidden="1"/>
    <row r="76" spans="1:19" s="37" customFormat="1" hidden="1"/>
    <row r="77" spans="1:19" s="37" customFormat="1" hidden="1"/>
    <row r="78" spans="1:19" s="37" customFormat="1" hidden="1"/>
    <row r="79" spans="1:19" hidden="1"/>
    <row r="80" spans="1:19"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spans="6:8" hidden="1"/>
    <row r="114" spans="6:8" hidden="1"/>
    <row r="115" spans="6:8" hidden="1"/>
    <row r="116" spans="6:8" hidden="1"/>
    <row r="117" spans="6:8" hidden="1"/>
    <row r="118" spans="6:8" hidden="1"/>
    <row r="119" spans="6:8" hidden="1"/>
    <row r="120" spans="6:8" hidden="1"/>
    <row r="121" spans="6:8" hidden="1"/>
    <row r="122" spans="6:8" hidden="1"/>
    <row r="123" spans="6:8" hidden="1"/>
    <row r="124" spans="6:8" hidden="1"/>
    <row r="125" spans="6:8" hidden="1"/>
    <row r="126" spans="6:8" hidden="1"/>
    <row r="127" spans="6:8" hidden="1"/>
    <row r="128" spans="6:8" hidden="1">
      <c r="F128" s="28">
        <v>1</v>
      </c>
      <c r="G128" s="28" t="s">
        <v>30</v>
      </c>
      <c r="H128" s="28">
        <v>2010</v>
      </c>
    </row>
    <row r="129" spans="6:8" hidden="1">
      <c r="F129" s="28">
        <v>2</v>
      </c>
      <c r="G129" s="28" t="s">
        <v>32</v>
      </c>
      <c r="H129" s="28">
        <v>2011</v>
      </c>
    </row>
    <row r="130" spans="6:8" hidden="1">
      <c r="F130" s="28">
        <v>3</v>
      </c>
      <c r="G130" s="28" t="s">
        <v>34</v>
      </c>
      <c r="H130" s="28">
        <v>2012</v>
      </c>
    </row>
    <row r="131" spans="6:8" hidden="1">
      <c r="F131" s="28">
        <v>4</v>
      </c>
      <c r="G131" s="28" t="s">
        <v>36</v>
      </c>
      <c r="H131" s="28">
        <v>2013</v>
      </c>
    </row>
    <row r="132" spans="6:8" hidden="1">
      <c r="F132" s="28">
        <v>5</v>
      </c>
      <c r="G132" s="28" t="s">
        <v>38</v>
      </c>
      <c r="H132" s="28">
        <v>2014</v>
      </c>
    </row>
    <row r="133" spans="6:8" hidden="1">
      <c r="F133" s="28">
        <v>6</v>
      </c>
      <c r="G133" s="28" t="s">
        <v>40</v>
      </c>
      <c r="H133" s="28">
        <v>2015</v>
      </c>
    </row>
    <row r="134" spans="6:8" hidden="1">
      <c r="F134" s="28">
        <v>7</v>
      </c>
      <c r="G134" s="28" t="s">
        <v>42</v>
      </c>
      <c r="H134" s="28">
        <v>2016</v>
      </c>
    </row>
    <row r="135" spans="6:8" hidden="1">
      <c r="F135" s="28">
        <v>8</v>
      </c>
      <c r="G135" s="28" t="s">
        <v>102</v>
      </c>
      <c r="H135" s="28">
        <v>2017</v>
      </c>
    </row>
    <row r="136" spans="6:8" hidden="1">
      <c r="F136" s="28">
        <v>9</v>
      </c>
      <c r="G136" s="28" t="s">
        <v>103</v>
      </c>
      <c r="H136" s="28">
        <v>2018</v>
      </c>
    </row>
    <row r="137" spans="6:8" hidden="1">
      <c r="F137" s="28">
        <v>10</v>
      </c>
      <c r="G137" s="28" t="s">
        <v>45</v>
      </c>
      <c r="H137" s="28">
        <v>2019</v>
      </c>
    </row>
    <row r="138" spans="6:8" hidden="1">
      <c r="F138" s="28">
        <v>11</v>
      </c>
      <c r="G138" s="28" t="s">
        <v>46</v>
      </c>
      <c r="H138" s="28">
        <v>2020</v>
      </c>
    </row>
    <row r="139" spans="6:8" hidden="1">
      <c r="F139" s="28">
        <v>12</v>
      </c>
      <c r="G139" s="28" t="s">
        <v>47</v>
      </c>
    </row>
    <row r="140" spans="6:8" hidden="1">
      <c r="F140" s="28">
        <v>13</v>
      </c>
    </row>
    <row r="141" spans="6:8" hidden="1">
      <c r="F141" s="28">
        <v>14</v>
      </c>
    </row>
    <row r="142" spans="6:8" hidden="1">
      <c r="F142" s="28">
        <v>15</v>
      </c>
    </row>
    <row r="143" spans="6:8" hidden="1">
      <c r="F143" s="28">
        <v>16</v>
      </c>
    </row>
    <row r="144" spans="6:8" hidden="1">
      <c r="F144" s="28">
        <v>17</v>
      </c>
    </row>
    <row r="145" spans="6:6" hidden="1">
      <c r="F145" s="28">
        <v>18</v>
      </c>
    </row>
    <row r="146" spans="6:6" hidden="1">
      <c r="F146" s="28">
        <v>19</v>
      </c>
    </row>
    <row r="147" spans="6:6" hidden="1">
      <c r="F147" s="28">
        <v>20</v>
      </c>
    </row>
    <row r="148" spans="6:6" hidden="1">
      <c r="F148" s="28">
        <v>21</v>
      </c>
    </row>
    <row r="149" spans="6:6" hidden="1">
      <c r="F149" s="28">
        <v>22</v>
      </c>
    </row>
    <row r="150" spans="6:6" hidden="1">
      <c r="F150" s="28">
        <v>23</v>
      </c>
    </row>
    <row r="151" spans="6:6" hidden="1">
      <c r="F151" s="28">
        <v>24</v>
      </c>
    </row>
    <row r="152" spans="6:6" hidden="1">
      <c r="F152" s="28">
        <v>25</v>
      </c>
    </row>
    <row r="153" spans="6:6" hidden="1">
      <c r="F153" s="28">
        <v>26</v>
      </c>
    </row>
    <row r="154" spans="6:6" hidden="1">
      <c r="F154" s="28">
        <v>27</v>
      </c>
    </row>
    <row r="155" spans="6:6" hidden="1">
      <c r="F155" s="28">
        <v>28</v>
      </c>
    </row>
    <row r="156" spans="6:6" hidden="1">
      <c r="F156" s="28">
        <v>29</v>
      </c>
    </row>
    <row r="157" spans="6:6" hidden="1">
      <c r="F157" s="28">
        <v>30</v>
      </c>
    </row>
    <row r="158" spans="6:6" hidden="1">
      <c r="F158" s="28">
        <v>31</v>
      </c>
    </row>
    <row r="159" spans="6:6" hidden="1"/>
    <row r="160" spans="6:6" hidden="1"/>
    <row r="161" hidden="1"/>
    <row r="162" s="37" customFormat="1" hidden="1"/>
  </sheetData>
  <sheetProtection password="E28B" sheet="1" objects="1" scenarios="1" selectLockedCells="1"/>
  <mergeCells count="101">
    <mergeCell ref="P21:P25"/>
    <mergeCell ref="N15:R15"/>
    <mergeCell ref="C16:E16"/>
    <mergeCell ref="F16:R16"/>
    <mergeCell ref="R34:R37"/>
    <mergeCell ref="B30:G33"/>
    <mergeCell ref="H30:M33"/>
    <mergeCell ref="N30:O33"/>
    <mergeCell ref="P30:P33"/>
    <mergeCell ref="R21:R25"/>
    <mergeCell ref="Q21:Q25"/>
    <mergeCell ref="B20:R20"/>
    <mergeCell ref="B18:D18"/>
    <mergeCell ref="K18:L18"/>
    <mergeCell ref="H26:M29"/>
    <mergeCell ref="N26:O29"/>
    <mergeCell ref="P26:P29"/>
    <mergeCell ref="B21:G25"/>
    <mergeCell ref="H21:M25"/>
    <mergeCell ref="N21:O25"/>
    <mergeCell ref="Q26:Q29"/>
    <mergeCell ref="R26:R29"/>
    <mergeCell ref="R46:R49"/>
    <mergeCell ref="B42:G45"/>
    <mergeCell ref="H42:M45"/>
    <mergeCell ref="N42:O45"/>
    <mergeCell ref="P42:P45"/>
    <mergeCell ref="Q42:Q45"/>
    <mergeCell ref="R42:R45"/>
    <mergeCell ref="B46:G49"/>
    <mergeCell ref="R38:R41"/>
    <mergeCell ref="B38:G41"/>
    <mergeCell ref="H38:M41"/>
    <mergeCell ref="B26:G29"/>
    <mergeCell ref="B74:R74"/>
    <mergeCell ref="E66:G66"/>
    <mergeCell ref="K66:N66"/>
    <mergeCell ref="R68:R70"/>
    <mergeCell ref="Q68:Q70"/>
    <mergeCell ref="Q30:Q33"/>
    <mergeCell ref="R30:R33"/>
    <mergeCell ref="H46:M49"/>
    <mergeCell ref="N46:O49"/>
    <mergeCell ref="P46:P49"/>
    <mergeCell ref="B68:D70"/>
    <mergeCell ref="H68:J70"/>
    <mergeCell ref="E63:G63"/>
    <mergeCell ref="E69:G69"/>
    <mergeCell ref="K69:N69"/>
    <mergeCell ref="K63:N63"/>
    <mergeCell ref="O62:O67"/>
    <mergeCell ref="O55:P55"/>
    <mergeCell ref="B63:D63"/>
    <mergeCell ref="B66:D66"/>
    <mergeCell ref="H63:J63"/>
    <mergeCell ref="H66:J66"/>
    <mergeCell ref="O56:O61"/>
    <mergeCell ref="B54:N54"/>
    <mergeCell ref="B2:R3"/>
    <mergeCell ref="B4:R6"/>
    <mergeCell ref="B8:B10"/>
    <mergeCell ref="C8:D8"/>
    <mergeCell ref="E8:J8"/>
    <mergeCell ref="K8:M8"/>
    <mergeCell ref="N8:R8"/>
    <mergeCell ref="C9:D9"/>
    <mergeCell ref="E9:J9"/>
    <mergeCell ref="K9:M9"/>
    <mergeCell ref="N9:R9"/>
    <mergeCell ref="C10:E10"/>
    <mergeCell ref="F10:R10"/>
    <mergeCell ref="O68:P70"/>
    <mergeCell ref="N38:O41"/>
    <mergeCell ref="P38:P41"/>
    <mergeCell ref="B34:G37"/>
    <mergeCell ref="H34:M37"/>
    <mergeCell ref="N34:O37"/>
    <mergeCell ref="P34:P37"/>
    <mergeCell ref="O54:R54"/>
    <mergeCell ref="J58:L58"/>
    <mergeCell ref="C58:E58"/>
    <mergeCell ref="Q34:Q37"/>
    <mergeCell ref="Q38:Q41"/>
    <mergeCell ref="B50:M52"/>
    <mergeCell ref="N50:O52"/>
    <mergeCell ref="P50:P52"/>
    <mergeCell ref="Q50:Q52"/>
    <mergeCell ref="Q46:Q49"/>
    <mergeCell ref="R50:R52"/>
    <mergeCell ref="H55:N55"/>
    <mergeCell ref="B55:G55"/>
    <mergeCell ref="B12:E12"/>
    <mergeCell ref="F12:R12"/>
    <mergeCell ref="B14:B16"/>
    <mergeCell ref="C14:D14"/>
    <mergeCell ref="E14:J14"/>
    <mergeCell ref="K14:M14"/>
    <mergeCell ref="N14:R14"/>
    <mergeCell ref="C15:D15"/>
    <mergeCell ref="E15:J15"/>
    <mergeCell ref="K15:M15"/>
  </mergeCells>
  <dataValidations count="3">
    <dataValidation type="list" allowBlank="1" showInputMessage="1" showErrorMessage="1" sqref="C60 J60">
      <formula1>$F$128:$F$158</formula1>
    </dataValidation>
    <dataValidation type="list" allowBlank="1" showInputMessage="1" showErrorMessage="1" sqref="D60 K60">
      <formula1>$G$128:$G$139</formula1>
    </dataValidation>
    <dataValidation type="list" allowBlank="1" showInputMessage="1" showErrorMessage="1" sqref="E60 L60">
      <formula1>$H$128:$H$138</formula1>
    </dataValidation>
  </dataValidations>
  <printOptions horizontalCentered="1" verticalCentered="1"/>
  <pageMargins left="0.70866141732283472" right="0.70866141732283472" top="0.74803149606299213" bottom="0.74803149606299213" header="0.31496062992125984" footer="0.31496062992125984"/>
  <pageSetup scale="52" orientation="landscape" horizontalDpi="300" verticalDpi="300" r:id="rId1"/>
  <ignoredErrors>
    <ignoredError sqref="N26 N30 N34 N42 N46 Q26 Q30 Q34 Q42 Q46 B26 B30 B42 B46" unlockedFormula="1"/>
  </ignoredErrors>
  <drawing r:id="rId2"/>
</worksheet>
</file>

<file path=xl/worksheets/sheet9.xml><?xml version="1.0" encoding="utf-8"?>
<worksheet xmlns="http://schemas.openxmlformats.org/spreadsheetml/2006/main" xmlns:r="http://schemas.openxmlformats.org/officeDocument/2006/relationships">
  <sheetPr>
    <pageSetUpPr fitToPage="1"/>
  </sheetPr>
  <dimension ref="A1:S160"/>
  <sheetViews>
    <sheetView topLeftCell="C1" workbookViewId="0">
      <selection activeCell="Q26" sqref="Q26:R37"/>
    </sheetView>
  </sheetViews>
  <sheetFormatPr baseColWidth="10" defaultColWidth="0" defaultRowHeight="15" zeroHeight="1"/>
  <cols>
    <col min="1" max="1" width="1" style="6" customWidth="1"/>
    <col min="2" max="18" width="11.42578125" customWidth="1"/>
    <col min="19" max="19" width="1" style="33" customWidth="1"/>
    <col min="20" max="16384" width="11.42578125" style="4" hidden="1"/>
  </cols>
  <sheetData>
    <row r="1" spans="1:19" ht="6.75" customHeight="1" thickBot="1">
      <c r="A1" s="16"/>
      <c r="B1" s="16"/>
      <c r="C1" s="16"/>
      <c r="D1" s="16"/>
      <c r="E1" s="16"/>
      <c r="F1" s="16"/>
      <c r="G1" s="16"/>
      <c r="H1" s="16"/>
      <c r="I1" s="16"/>
      <c r="J1" s="16"/>
      <c r="K1" s="16"/>
      <c r="L1" s="16"/>
      <c r="M1" s="16"/>
      <c r="N1" s="16"/>
      <c r="O1" s="16"/>
      <c r="P1" s="16"/>
      <c r="Q1" s="16"/>
      <c r="R1" s="16"/>
      <c r="S1" s="32"/>
    </row>
    <row r="2" spans="1:19">
      <c r="A2" s="16"/>
      <c r="B2" s="612" t="s">
        <v>0</v>
      </c>
      <c r="C2" s="613"/>
      <c r="D2" s="613"/>
      <c r="E2" s="613"/>
      <c r="F2" s="613"/>
      <c r="G2" s="613"/>
      <c r="H2" s="613"/>
      <c r="I2" s="613"/>
      <c r="J2" s="613"/>
      <c r="K2" s="613"/>
      <c r="L2" s="613"/>
      <c r="M2" s="613"/>
      <c r="N2" s="613"/>
      <c r="O2" s="613"/>
      <c r="P2" s="613"/>
      <c r="Q2" s="613"/>
      <c r="R2" s="614"/>
      <c r="S2" s="32"/>
    </row>
    <row r="3" spans="1:19">
      <c r="A3" s="16"/>
      <c r="B3" s="615"/>
      <c r="C3" s="616"/>
      <c r="D3" s="616"/>
      <c r="E3" s="616"/>
      <c r="F3" s="616"/>
      <c r="G3" s="616"/>
      <c r="H3" s="616"/>
      <c r="I3" s="616"/>
      <c r="J3" s="616"/>
      <c r="K3" s="616"/>
      <c r="L3" s="616"/>
      <c r="M3" s="616"/>
      <c r="N3" s="616"/>
      <c r="O3" s="616"/>
      <c r="P3" s="616"/>
      <c r="Q3" s="616"/>
      <c r="R3" s="617"/>
      <c r="S3" s="32"/>
    </row>
    <row r="4" spans="1:19">
      <c r="A4" s="16"/>
      <c r="B4" s="618" t="s">
        <v>308</v>
      </c>
      <c r="C4" s="765"/>
      <c r="D4" s="765"/>
      <c r="E4" s="765"/>
      <c r="F4" s="765"/>
      <c r="G4" s="765"/>
      <c r="H4" s="765"/>
      <c r="I4" s="765"/>
      <c r="J4" s="765"/>
      <c r="K4" s="765"/>
      <c r="L4" s="765"/>
      <c r="M4" s="765"/>
      <c r="N4" s="765"/>
      <c r="O4" s="765"/>
      <c r="P4" s="765"/>
      <c r="Q4" s="765"/>
      <c r="R4" s="766"/>
      <c r="S4" s="32"/>
    </row>
    <row r="5" spans="1:19">
      <c r="A5" s="16"/>
      <c r="B5" s="767"/>
      <c r="C5" s="765"/>
      <c r="D5" s="765"/>
      <c r="E5" s="765"/>
      <c r="F5" s="765"/>
      <c r="G5" s="765"/>
      <c r="H5" s="765"/>
      <c r="I5" s="765"/>
      <c r="J5" s="765"/>
      <c r="K5" s="765"/>
      <c r="L5" s="765"/>
      <c r="M5" s="765"/>
      <c r="N5" s="765"/>
      <c r="O5" s="765"/>
      <c r="P5" s="765"/>
      <c r="Q5" s="765"/>
      <c r="R5" s="766"/>
      <c r="S5" s="32"/>
    </row>
    <row r="6" spans="1:19" ht="15.75" thickBot="1">
      <c r="A6" s="16"/>
      <c r="B6" s="768"/>
      <c r="C6" s="769"/>
      <c r="D6" s="769"/>
      <c r="E6" s="769"/>
      <c r="F6" s="769"/>
      <c r="G6" s="769"/>
      <c r="H6" s="769"/>
      <c r="I6" s="769"/>
      <c r="J6" s="769"/>
      <c r="K6" s="769"/>
      <c r="L6" s="769"/>
      <c r="M6" s="769"/>
      <c r="N6" s="769"/>
      <c r="O6" s="769"/>
      <c r="P6" s="769"/>
      <c r="Q6" s="769"/>
      <c r="R6" s="770"/>
      <c r="S6" s="32"/>
    </row>
    <row r="7" spans="1:19" ht="6.75" customHeight="1" thickBot="1">
      <c r="A7" s="16"/>
      <c r="B7" s="16"/>
      <c r="C7" s="16"/>
      <c r="D7" s="16"/>
      <c r="E7" s="16"/>
      <c r="F7" s="16"/>
      <c r="G7" s="16"/>
      <c r="H7" s="16"/>
      <c r="I7" s="16"/>
      <c r="J7" s="16"/>
      <c r="K7" s="16"/>
      <c r="L7" s="16"/>
      <c r="M7" s="16"/>
      <c r="N7" s="16"/>
      <c r="O7" s="16"/>
      <c r="P7" s="16"/>
      <c r="Q7" s="16"/>
      <c r="R7" s="16"/>
      <c r="S7" s="32"/>
    </row>
    <row r="8" spans="1:19" ht="15.75" thickBot="1">
      <c r="A8" s="16"/>
      <c r="B8" s="624" t="s">
        <v>10</v>
      </c>
      <c r="C8" s="627" t="s">
        <v>11</v>
      </c>
      <c r="D8" s="628"/>
      <c r="E8" s="629" t="str">
        <f>'INFORMACIÓN GENERAL'!$D$15</f>
        <v>Carmen Isabel Quintero Ortiz</v>
      </c>
      <c r="F8" s="630"/>
      <c r="G8" s="630"/>
      <c r="H8" s="630"/>
      <c r="I8" s="630"/>
      <c r="J8" s="631"/>
      <c r="K8" s="632" t="s">
        <v>12</v>
      </c>
      <c r="L8" s="632"/>
      <c r="M8" s="633"/>
      <c r="N8" s="629">
        <f>'INFORMACIÓN GENERAL'!$D$16</f>
        <v>59832921</v>
      </c>
      <c r="O8" s="630"/>
      <c r="P8" s="630"/>
      <c r="Q8" s="630"/>
      <c r="R8" s="631"/>
      <c r="S8" s="32"/>
    </row>
    <row r="9" spans="1:19" ht="15.75" thickBot="1">
      <c r="A9" s="16"/>
      <c r="B9" s="625"/>
      <c r="C9" s="634" t="s">
        <v>49</v>
      </c>
      <c r="D9" s="635"/>
      <c r="E9" s="629" t="str">
        <f>'INFORMACIÓN GENERAL'!$D$17</f>
        <v>Comisaria de Familia</v>
      </c>
      <c r="F9" s="636"/>
      <c r="G9" s="636"/>
      <c r="H9" s="636"/>
      <c r="I9" s="636"/>
      <c r="J9" s="637"/>
      <c r="K9" s="638" t="s">
        <v>14</v>
      </c>
      <c r="L9" s="638"/>
      <c r="M9" s="639"/>
      <c r="N9" s="629" t="str">
        <f>'INFORMACIÓN GENERAL'!$D$18</f>
        <v>PROFESIONAL</v>
      </c>
      <c r="O9" s="630"/>
      <c r="P9" s="630"/>
      <c r="Q9" s="630"/>
      <c r="R9" s="631"/>
      <c r="S9" s="32"/>
    </row>
    <row r="10" spans="1:19" ht="15.75" thickBot="1">
      <c r="A10" s="16"/>
      <c r="B10" s="626"/>
      <c r="C10" s="627" t="s">
        <v>50</v>
      </c>
      <c r="D10" s="640"/>
      <c r="E10" s="635"/>
      <c r="F10" s="629" t="str">
        <f>'INFORMACIÓN GENERAL'!$D$19</f>
        <v>Secretaria de Gobierno</v>
      </c>
      <c r="G10" s="630"/>
      <c r="H10" s="630"/>
      <c r="I10" s="630"/>
      <c r="J10" s="630"/>
      <c r="K10" s="630"/>
      <c r="L10" s="630"/>
      <c r="M10" s="630"/>
      <c r="N10" s="630"/>
      <c r="O10" s="630"/>
      <c r="P10" s="630"/>
      <c r="Q10" s="630"/>
      <c r="R10" s="631"/>
      <c r="S10" s="32"/>
    </row>
    <row r="11" spans="1:19" ht="6.75" customHeight="1" thickBot="1">
      <c r="A11" s="16"/>
      <c r="B11" s="16"/>
      <c r="C11" s="16"/>
      <c r="D11" s="16"/>
      <c r="E11" s="16"/>
      <c r="F11" s="16"/>
      <c r="G11" s="16"/>
      <c r="H11" s="16"/>
      <c r="I11" s="16"/>
      <c r="J11" s="16"/>
      <c r="K11" s="16"/>
      <c r="L11" s="16"/>
      <c r="M11" s="16"/>
      <c r="N11" s="16"/>
      <c r="O11" s="16"/>
      <c r="P11" s="16"/>
      <c r="Q11" s="16"/>
      <c r="R11" s="16"/>
      <c r="S11" s="32"/>
    </row>
    <row r="12" spans="1:19" ht="15.75" thickBot="1">
      <c r="A12" s="16"/>
      <c r="B12" s="771" t="s">
        <v>51</v>
      </c>
      <c r="C12" s="772"/>
      <c r="D12" s="772"/>
      <c r="E12" s="23" t="s">
        <v>4</v>
      </c>
      <c r="F12" s="24">
        <f>'INFORMACIÓN GENERAL'!$G$10</f>
        <v>0</v>
      </c>
      <c r="G12" s="23" t="s">
        <v>5</v>
      </c>
      <c r="H12" s="24">
        <f>'INFORMACIÓN GENERAL'!$H$10</f>
        <v>0</v>
      </c>
      <c r="I12" s="23" t="s">
        <v>6</v>
      </c>
      <c r="J12" s="24">
        <f>'INFORMACIÓN GENERAL'!$I$10</f>
        <v>0</v>
      </c>
      <c r="K12" s="771" t="s">
        <v>7</v>
      </c>
      <c r="L12" s="773"/>
      <c r="M12" s="23" t="s">
        <v>4</v>
      </c>
      <c r="N12" s="24">
        <f>'INFORMACIÓN GENERAL'!$L$10</f>
        <v>0</v>
      </c>
      <c r="O12" s="23" t="s">
        <v>5</v>
      </c>
      <c r="P12" s="24">
        <f>'INFORMACIÓN GENERAL'!$M$10</f>
        <v>0</v>
      </c>
      <c r="Q12" s="23" t="s">
        <v>6</v>
      </c>
      <c r="R12" s="24">
        <f>'INFORMACIÓN GENERAL'!$N$10</f>
        <v>0</v>
      </c>
      <c r="S12" s="32"/>
    </row>
    <row r="13" spans="1:19" ht="6.75" customHeight="1" thickBot="1">
      <c r="A13" s="16"/>
      <c r="B13" s="16"/>
      <c r="C13" s="16"/>
      <c r="D13" s="16"/>
      <c r="E13" s="16"/>
      <c r="F13" s="16"/>
      <c r="G13" s="16"/>
      <c r="H13" s="16"/>
      <c r="I13" s="16"/>
      <c r="J13" s="16"/>
      <c r="K13" s="16"/>
      <c r="L13" s="16"/>
      <c r="M13" s="16"/>
      <c r="N13" s="16"/>
      <c r="O13" s="16"/>
      <c r="P13" s="16"/>
      <c r="Q13" s="16"/>
      <c r="R13" s="16"/>
      <c r="S13" s="32"/>
    </row>
    <row r="14" spans="1:19" ht="15.75" customHeight="1" thickBot="1">
      <c r="B14" s="641" t="s">
        <v>138</v>
      </c>
      <c r="C14" s="642"/>
      <c r="D14" s="642"/>
      <c r="E14" s="642"/>
      <c r="F14" s="642"/>
      <c r="G14" s="642"/>
      <c r="H14" s="642"/>
      <c r="I14" s="642"/>
      <c r="J14" s="642"/>
      <c r="K14" s="642"/>
      <c r="L14" s="642"/>
      <c r="M14" s="642"/>
      <c r="N14" s="642"/>
      <c r="O14" s="643"/>
      <c r="P14" s="644" t="s">
        <v>139</v>
      </c>
      <c r="Q14" s="645"/>
      <c r="R14" s="646"/>
    </row>
    <row r="15" spans="1:19">
      <c r="B15" s="603" t="s">
        <v>352</v>
      </c>
      <c r="C15" s="604"/>
      <c r="D15" s="604"/>
      <c r="E15" s="604"/>
      <c r="F15" s="604"/>
      <c r="G15" s="604"/>
      <c r="H15" s="604"/>
      <c r="I15" s="604"/>
      <c r="J15" s="604"/>
      <c r="K15" s="604"/>
      <c r="L15" s="604"/>
      <c r="M15" s="604"/>
      <c r="N15" s="604"/>
      <c r="O15" s="605"/>
      <c r="P15" s="647"/>
      <c r="Q15" s="648"/>
      <c r="R15" s="649"/>
    </row>
    <row r="16" spans="1:19" ht="15.75" thickBot="1">
      <c r="B16" s="606"/>
      <c r="C16" s="607"/>
      <c r="D16" s="607"/>
      <c r="E16" s="607"/>
      <c r="F16" s="607"/>
      <c r="G16" s="607"/>
      <c r="H16" s="607"/>
      <c r="I16" s="607"/>
      <c r="J16" s="607"/>
      <c r="K16" s="607"/>
      <c r="L16" s="607"/>
      <c r="M16" s="607"/>
      <c r="N16" s="607"/>
      <c r="O16" s="608"/>
      <c r="P16" s="650"/>
      <c r="Q16" s="651"/>
      <c r="R16" s="652"/>
    </row>
    <row r="17" spans="1:19">
      <c r="B17" s="606"/>
      <c r="C17" s="607"/>
      <c r="D17" s="607"/>
      <c r="E17" s="607"/>
      <c r="F17" s="607"/>
      <c r="G17" s="607"/>
      <c r="H17" s="607"/>
      <c r="I17" s="607"/>
      <c r="J17" s="607"/>
      <c r="K17" s="607"/>
      <c r="L17" s="607"/>
      <c r="M17" s="607"/>
      <c r="N17" s="607"/>
      <c r="O17" s="608"/>
      <c r="P17" s="883"/>
      <c r="Q17" s="884"/>
      <c r="R17" s="885"/>
    </row>
    <row r="18" spans="1:19" ht="15.75" thickBot="1">
      <c r="B18" s="606"/>
      <c r="C18" s="607"/>
      <c r="D18" s="607"/>
      <c r="E18" s="607"/>
      <c r="F18" s="607"/>
      <c r="G18" s="607"/>
      <c r="H18" s="607"/>
      <c r="I18" s="607"/>
      <c r="J18" s="607"/>
      <c r="K18" s="607"/>
      <c r="L18" s="607"/>
      <c r="M18" s="607"/>
      <c r="N18" s="607"/>
      <c r="O18" s="608"/>
      <c r="P18" s="886"/>
      <c r="Q18" s="887"/>
      <c r="R18" s="888"/>
    </row>
    <row r="19" spans="1:19" ht="15.75" thickBot="1">
      <c r="B19" s="606"/>
      <c r="C19" s="607"/>
      <c r="D19" s="607"/>
      <c r="E19" s="607"/>
      <c r="F19" s="607"/>
      <c r="G19" s="607"/>
      <c r="H19" s="607"/>
      <c r="I19" s="607"/>
      <c r="J19" s="607"/>
      <c r="K19" s="607"/>
      <c r="L19" s="607"/>
      <c r="M19" s="607"/>
      <c r="N19" s="607"/>
      <c r="O19" s="608"/>
      <c r="P19" s="29" t="s">
        <v>4</v>
      </c>
      <c r="Q19" s="29" t="s">
        <v>5</v>
      </c>
      <c r="R19" s="29" t="s">
        <v>6</v>
      </c>
    </row>
    <row r="20" spans="1:19" ht="15.75" thickBot="1">
      <c r="B20" s="609"/>
      <c r="C20" s="610"/>
      <c r="D20" s="610"/>
      <c r="E20" s="610"/>
      <c r="F20" s="610"/>
      <c r="G20" s="610"/>
      <c r="H20" s="610"/>
      <c r="I20" s="610"/>
      <c r="J20" s="610"/>
      <c r="K20" s="610"/>
      <c r="L20" s="610"/>
      <c r="M20" s="610"/>
      <c r="N20" s="610"/>
      <c r="O20" s="611"/>
      <c r="P20" s="12"/>
      <c r="Q20" s="12"/>
      <c r="R20" s="35"/>
    </row>
    <row r="21" spans="1:19" ht="6.75" customHeight="1" thickBot="1">
      <c r="A21" s="16"/>
      <c r="B21" s="16"/>
      <c r="C21" s="16"/>
      <c r="D21" s="16"/>
      <c r="E21" s="16"/>
      <c r="F21" s="16"/>
      <c r="G21" s="16"/>
      <c r="H21" s="16"/>
      <c r="I21" s="16"/>
      <c r="J21" s="16"/>
      <c r="K21" s="16"/>
      <c r="L21" s="16"/>
      <c r="M21" s="16"/>
      <c r="N21" s="16"/>
      <c r="O21" s="16"/>
      <c r="P21" s="16"/>
      <c r="Q21" s="16"/>
      <c r="R21" s="16"/>
      <c r="S21" s="32"/>
    </row>
    <row r="22" spans="1:19" ht="15" customHeight="1">
      <c r="B22" s="296" t="s">
        <v>157</v>
      </c>
      <c r="C22" s="297"/>
      <c r="D22" s="297"/>
      <c r="E22" s="298"/>
      <c r="F22" s="296" t="s">
        <v>158</v>
      </c>
      <c r="G22" s="297"/>
      <c r="H22" s="297"/>
      <c r="I22" s="298"/>
      <c r="J22" s="296" t="s">
        <v>159</v>
      </c>
      <c r="K22" s="297"/>
      <c r="L22" s="297"/>
      <c r="M22" s="298"/>
      <c r="N22" s="644" t="s">
        <v>133</v>
      </c>
      <c r="O22" s="645"/>
      <c r="P22" s="646"/>
      <c r="Q22" s="644" t="s">
        <v>131</v>
      </c>
      <c r="R22" s="646"/>
    </row>
    <row r="23" spans="1:19" ht="15" customHeight="1">
      <c r="B23" s="299"/>
      <c r="C23" s="300"/>
      <c r="D23" s="300"/>
      <c r="E23" s="301"/>
      <c r="F23" s="299"/>
      <c r="G23" s="300"/>
      <c r="H23" s="300"/>
      <c r="I23" s="301"/>
      <c r="J23" s="299"/>
      <c r="K23" s="300"/>
      <c r="L23" s="300"/>
      <c r="M23" s="301"/>
      <c r="N23" s="647"/>
      <c r="O23" s="648"/>
      <c r="P23" s="649"/>
      <c r="Q23" s="647"/>
      <c r="R23" s="649"/>
    </row>
    <row r="24" spans="1:19">
      <c r="B24" s="299"/>
      <c r="C24" s="300"/>
      <c r="D24" s="300"/>
      <c r="E24" s="301"/>
      <c r="F24" s="299"/>
      <c r="G24" s="300"/>
      <c r="H24" s="300"/>
      <c r="I24" s="301"/>
      <c r="J24" s="299"/>
      <c r="K24" s="300"/>
      <c r="L24" s="300"/>
      <c r="M24" s="301"/>
      <c r="N24" s="647"/>
      <c r="O24" s="648"/>
      <c r="P24" s="649"/>
      <c r="Q24" s="647"/>
      <c r="R24" s="649"/>
    </row>
    <row r="25" spans="1:19" ht="15.75" thickBot="1">
      <c r="B25" s="302"/>
      <c r="C25" s="303"/>
      <c r="D25" s="303"/>
      <c r="E25" s="304"/>
      <c r="F25" s="302"/>
      <c r="G25" s="303"/>
      <c r="H25" s="303"/>
      <c r="I25" s="304"/>
      <c r="J25" s="302"/>
      <c r="K25" s="303"/>
      <c r="L25" s="303"/>
      <c r="M25" s="304"/>
      <c r="N25" s="650"/>
      <c r="O25" s="651"/>
      <c r="P25" s="652"/>
      <c r="Q25" s="650"/>
      <c r="R25" s="652"/>
    </row>
    <row r="26" spans="1:19">
      <c r="B26" s="852">
        <f>'ACUERDO COMPROMISOS LABORALES'!$C$19</f>
        <v>0</v>
      </c>
      <c r="C26" s="853"/>
      <c r="D26" s="853"/>
      <c r="E26" s="853"/>
      <c r="F26" s="864">
        <f>'ACUERDO COMPROMISOS LABORALES'!G19</f>
        <v>0</v>
      </c>
      <c r="G26" s="865"/>
      <c r="H26" s="865"/>
      <c r="I26" s="866"/>
      <c r="J26" s="852">
        <f>'ACUERDO COMPROMISOS LABORALES'!$K$19</f>
        <v>0</v>
      </c>
      <c r="K26" s="889"/>
      <c r="L26" s="889"/>
      <c r="M26" s="889"/>
      <c r="N26" s="894">
        <f>'ACUERDO COMPROMISOS LABORALES'!$O$19</f>
        <v>0</v>
      </c>
      <c r="O26" s="171"/>
      <c r="P26" s="172"/>
      <c r="Q26" s="330"/>
      <c r="R26" s="331"/>
    </row>
    <row r="27" spans="1:19">
      <c r="B27" s="854"/>
      <c r="C27" s="855"/>
      <c r="D27" s="855"/>
      <c r="E27" s="855"/>
      <c r="F27" s="867"/>
      <c r="G27" s="868"/>
      <c r="H27" s="868"/>
      <c r="I27" s="869"/>
      <c r="J27" s="890"/>
      <c r="K27" s="891"/>
      <c r="L27" s="891"/>
      <c r="M27" s="891"/>
      <c r="N27" s="173"/>
      <c r="O27" s="895"/>
      <c r="P27" s="175"/>
      <c r="Q27" s="332"/>
      <c r="R27" s="333"/>
    </row>
    <row r="28" spans="1:19">
      <c r="B28" s="854"/>
      <c r="C28" s="855"/>
      <c r="D28" s="855"/>
      <c r="E28" s="855"/>
      <c r="F28" s="867"/>
      <c r="G28" s="868"/>
      <c r="H28" s="868"/>
      <c r="I28" s="869"/>
      <c r="J28" s="890"/>
      <c r="K28" s="891"/>
      <c r="L28" s="891"/>
      <c r="M28" s="891"/>
      <c r="N28" s="173"/>
      <c r="O28" s="895"/>
      <c r="P28" s="175"/>
      <c r="Q28" s="332"/>
      <c r="R28" s="333"/>
    </row>
    <row r="29" spans="1:19" ht="15.75" thickBot="1">
      <c r="B29" s="856"/>
      <c r="C29" s="857"/>
      <c r="D29" s="857"/>
      <c r="E29" s="857"/>
      <c r="F29" s="870"/>
      <c r="G29" s="871"/>
      <c r="H29" s="871"/>
      <c r="I29" s="872"/>
      <c r="J29" s="892"/>
      <c r="K29" s="893"/>
      <c r="L29" s="893"/>
      <c r="M29" s="893"/>
      <c r="N29" s="176"/>
      <c r="O29" s="177"/>
      <c r="P29" s="178"/>
      <c r="Q29" s="334"/>
      <c r="R29" s="335"/>
    </row>
    <row r="30" spans="1:19">
      <c r="B30" s="852">
        <f>'ACUERDO COMPROMISOS LABORALES'!$C$26</f>
        <v>0</v>
      </c>
      <c r="C30" s="853"/>
      <c r="D30" s="853"/>
      <c r="E30" s="853"/>
      <c r="F30" s="864">
        <f>'ACUERDO COMPROMISOS LABORALES'!G26</f>
        <v>0</v>
      </c>
      <c r="G30" s="865"/>
      <c r="H30" s="865"/>
      <c r="I30" s="866"/>
      <c r="J30" s="852">
        <f>'ACUERDO COMPROMISOS LABORALES'!$K$26</f>
        <v>0</v>
      </c>
      <c r="K30" s="853"/>
      <c r="L30" s="853"/>
      <c r="M30" s="873"/>
      <c r="N30" s="876">
        <f>'ACUERDO COMPROMISOS LABORALES'!$O$26</f>
        <v>0</v>
      </c>
      <c r="O30" s="876"/>
      <c r="P30" s="877"/>
      <c r="Q30" s="330"/>
      <c r="R30" s="331"/>
    </row>
    <row r="31" spans="1:19">
      <c r="B31" s="854"/>
      <c r="C31" s="855"/>
      <c r="D31" s="855"/>
      <c r="E31" s="855"/>
      <c r="F31" s="867"/>
      <c r="G31" s="868"/>
      <c r="H31" s="868"/>
      <c r="I31" s="869"/>
      <c r="J31" s="854"/>
      <c r="K31" s="855"/>
      <c r="L31" s="855"/>
      <c r="M31" s="874"/>
      <c r="N31" s="878"/>
      <c r="O31" s="878"/>
      <c r="P31" s="879"/>
      <c r="Q31" s="332"/>
      <c r="R31" s="333"/>
    </row>
    <row r="32" spans="1:19">
      <c r="B32" s="854"/>
      <c r="C32" s="855"/>
      <c r="D32" s="855"/>
      <c r="E32" s="855" t="s">
        <v>4</v>
      </c>
      <c r="F32" s="867"/>
      <c r="G32" s="868"/>
      <c r="H32" s="868"/>
      <c r="I32" s="869"/>
      <c r="J32" s="854"/>
      <c r="K32" s="855"/>
      <c r="L32" s="855"/>
      <c r="M32" s="874"/>
      <c r="N32" s="878"/>
      <c r="O32" s="878"/>
      <c r="P32" s="879"/>
      <c r="Q32" s="332"/>
      <c r="R32" s="333"/>
    </row>
    <row r="33" spans="1:19" ht="15.75" thickBot="1">
      <c r="B33" s="856"/>
      <c r="C33" s="857"/>
      <c r="D33" s="857"/>
      <c r="E33" s="857"/>
      <c r="F33" s="870"/>
      <c r="G33" s="871"/>
      <c r="H33" s="871"/>
      <c r="I33" s="872"/>
      <c r="J33" s="856"/>
      <c r="K33" s="857"/>
      <c r="L33" s="857"/>
      <c r="M33" s="875"/>
      <c r="N33" s="880"/>
      <c r="O33" s="880"/>
      <c r="P33" s="881"/>
      <c r="Q33" s="334"/>
      <c r="R33" s="335"/>
    </row>
    <row r="34" spans="1:19">
      <c r="B34" s="852">
        <f>'ACUERDO COMPROMISOS LABORALES'!$C$33</f>
        <v>0</v>
      </c>
      <c r="C34" s="853"/>
      <c r="D34" s="853"/>
      <c r="E34" s="853"/>
      <c r="F34" s="864">
        <f>'ACUERDO COMPROMISOS LABORALES'!G33</f>
        <v>0</v>
      </c>
      <c r="G34" s="865"/>
      <c r="H34" s="865"/>
      <c r="I34" s="866"/>
      <c r="J34" s="852">
        <f>'ACUERDO COMPROMISOS LABORALES'!$K$33</f>
        <v>0</v>
      </c>
      <c r="K34" s="853"/>
      <c r="L34" s="853"/>
      <c r="M34" s="873"/>
      <c r="N34" s="894">
        <f>'ACUERDO COMPROMISOS LABORALES'!$O$33</f>
        <v>0</v>
      </c>
      <c r="O34" s="876"/>
      <c r="P34" s="877"/>
      <c r="Q34" s="330"/>
      <c r="R34" s="331"/>
    </row>
    <row r="35" spans="1:19">
      <c r="B35" s="854"/>
      <c r="C35" s="855"/>
      <c r="D35" s="855"/>
      <c r="E35" s="855"/>
      <c r="F35" s="867"/>
      <c r="G35" s="868"/>
      <c r="H35" s="868"/>
      <c r="I35" s="869"/>
      <c r="J35" s="854"/>
      <c r="K35" s="855"/>
      <c r="L35" s="855"/>
      <c r="M35" s="874"/>
      <c r="N35" s="896"/>
      <c r="O35" s="878"/>
      <c r="P35" s="879"/>
      <c r="Q35" s="332"/>
      <c r="R35" s="333"/>
    </row>
    <row r="36" spans="1:19">
      <c r="B36" s="854"/>
      <c r="C36" s="855"/>
      <c r="D36" s="855"/>
      <c r="E36" s="855"/>
      <c r="F36" s="867"/>
      <c r="G36" s="868"/>
      <c r="H36" s="868"/>
      <c r="I36" s="869"/>
      <c r="J36" s="854"/>
      <c r="K36" s="855"/>
      <c r="L36" s="855"/>
      <c r="M36" s="874"/>
      <c r="N36" s="896"/>
      <c r="O36" s="878"/>
      <c r="P36" s="879"/>
      <c r="Q36" s="332"/>
      <c r="R36" s="333"/>
    </row>
    <row r="37" spans="1:19" ht="15.75" thickBot="1">
      <c r="B37" s="856"/>
      <c r="C37" s="857"/>
      <c r="D37" s="857"/>
      <c r="E37" s="857"/>
      <c r="F37" s="870"/>
      <c r="G37" s="871"/>
      <c r="H37" s="871"/>
      <c r="I37" s="872"/>
      <c r="J37" s="856"/>
      <c r="K37" s="857"/>
      <c r="L37" s="857"/>
      <c r="M37" s="875"/>
      <c r="N37" s="897"/>
      <c r="O37" s="880"/>
      <c r="P37" s="881"/>
      <c r="Q37" s="334"/>
      <c r="R37" s="335"/>
    </row>
    <row r="38" spans="1:19">
      <c r="B38" s="852">
        <f>'ACUERDO COMPROMISOS LABORALES'!$C$40</f>
        <v>0</v>
      </c>
      <c r="C38" s="853"/>
      <c r="D38" s="853"/>
      <c r="E38" s="853"/>
      <c r="F38" s="864">
        <f>'ACUERDO COMPROMISOS LABORALES'!G40</f>
        <v>0</v>
      </c>
      <c r="G38" s="865"/>
      <c r="H38" s="865"/>
      <c r="I38" s="866"/>
      <c r="J38" s="852">
        <f>'ACUERDO COMPROMISOS LABORALES'!$K$40</f>
        <v>0</v>
      </c>
      <c r="K38" s="853"/>
      <c r="L38" s="853"/>
      <c r="M38" s="853"/>
      <c r="N38" s="894">
        <f>'ACUERDO COMPROMISOS LABORALES'!$O$40</f>
        <v>0</v>
      </c>
      <c r="O38" s="876"/>
      <c r="P38" s="877"/>
      <c r="Q38" s="330"/>
      <c r="R38" s="331"/>
    </row>
    <row r="39" spans="1:19">
      <c r="B39" s="854"/>
      <c r="C39" s="855"/>
      <c r="D39" s="855"/>
      <c r="E39" s="855"/>
      <c r="F39" s="867"/>
      <c r="G39" s="868"/>
      <c r="H39" s="868"/>
      <c r="I39" s="869"/>
      <c r="J39" s="854"/>
      <c r="K39" s="855"/>
      <c r="L39" s="855"/>
      <c r="M39" s="855"/>
      <c r="N39" s="896"/>
      <c r="O39" s="878"/>
      <c r="P39" s="879"/>
      <c r="Q39" s="332"/>
      <c r="R39" s="333"/>
    </row>
    <row r="40" spans="1:19">
      <c r="B40" s="854"/>
      <c r="C40" s="855"/>
      <c r="D40" s="855"/>
      <c r="E40" s="855"/>
      <c r="F40" s="867"/>
      <c r="G40" s="868"/>
      <c r="H40" s="868"/>
      <c r="I40" s="869"/>
      <c r="J40" s="854"/>
      <c r="K40" s="855"/>
      <c r="L40" s="855"/>
      <c r="M40" s="855"/>
      <c r="N40" s="896"/>
      <c r="O40" s="878"/>
      <c r="P40" s="879"/>
      <c r="Q40" s="332"/>
      <c r="R40" s="333"/>
    </row>
    <row r="41" spans="1:19" ht="15.75" thickBot="1">
      <c r="B41" s="856"/>
      <c r="C41" s="857"/>
      <c r="D41" s="857"/>
      <c r="E41" s="857"/>
      <c r="F41" s="870"/>
      <c r="G41" s="871"/>
      <c r="H41" s="871"/>
      <c r="I41" s="872"/>
      <c r="J41" s="856"/>
      <c r="K41" s="857"/>
      <c r="L41" s="857"/>
      <c r="M41" s="857"/>
      <c r="N41" s="897"/>
      <c r="O41" s="880"/>
      <c r="P41" s="881"/>
      <c r="Q41" s="334"/>
      <c r="R41" s="335"/>
    </row>
    <row r="42" spans="1:19">
      <c r="A42" s="16"/>
      <c r="B42" s="852">
        <f>'ACUERDO COMPROMISOS LABORALES'!$C$47</f>
        <v>0</v>
      </c>
      <c r="C42" s="853"/>
      <c r="D42" s="853"/>
      <c r="E42" s="853"/>
      <c r="F42" s="864">
        <f>'ACUERDO COMPROMISOS LABORALES'!G47</f>
        <v>0</v>
      </c>
      <c r="G42" s="865"/>
      <c r="H42" s="865"/>
      <c r="I42" s="866"/>
      <c r="J42" s="852">
        <f>'ACUERDO COMPROMISOS LABORALES'!$K$47</f>
        <v>0</v>
      </c>
      <c r="K42" s="853"/>
      <c r="L42" s="853"/>
      <c r="M42" s="853"/>
      <c r="N42" s="894">
        <f>'ACUERDO COMPROMISOS LABORALES'!$O$47</f>
        <v>0</v>
      </c>
      <c r="O42" s="876"/>
      <c r="P42" s="877"/>
      <c r="Q42" s="330"/>
      <c r="R42" s="331"/>
      <c r="S42" s="32"/>
    </row>
    <row r="43" spans="1:19">
      <c r="A43" s="16"/>
      <c r="B43" s="854"/>
      <c r="C43" s="855"/>
      <c r="D43" s="855"/>
      <c r="E43" s="855"/>
      <c r="F43" s="867"/>
      <c r="G43" s="868"/>
      <c r="H43" s="868"/>
      <c r="I43" s="869"/>
      <c r="J43" s="854"/>
      <c r="K43" s="855"/>
      <c r="L43" s="855"/>
      <c r="M43" s="855"/>
      <c r="N43" s="896"/>
      <c r="O43" s="878"/>
      <c r="P43" s="879"/>
      <c r="Q43" s="332"/>
      <c r="R43" s="333"/>
      <c r="S43" s="32"/>
    </row>
    <row r="44" spans="1:19">
      <c r="A44" s="16"/>
      <c r="B44" s="854"/>
      <c r="C44" s="855"/>
      <c r="D44" s="855"/>
      <c r="E44" s="855"/>
      <c r="F44" s="867"/>
      <c r="G44" s="868"/>
      <c r="H44" s="868"/>
      <c r="I44" s="869"/>
      <c r="J44" s="854"/>
      <c r="K44" s="855"/>
      <c r="L44" s="855"/>
      <c r="M44" s="855"/>
      <c r="N44" s="896"/>
      <c r="O44" s="878"/>
      <c r="P44" s="879"/>
      <c r="Q44" s="332"/>
      <c r="R44" s="333"/>
      <c r="S44" s="32"/>
    </row>
    <row r="45" spans="1:19" ht="15.75" thickBot="1">
      <c r="A45" s="16"/>
      <c r="B45" s="856"/>
      <c r="C45" s="857"/>
      <c r="D45" s="857"/>
      <c r="E45" s="857"/>
      <c r="F45" s="870"/>
      <c r="G45" s="871"/>
      <c r="H45" s="871"/>
      <c r="I45" s="872"/>
      <c r="J45" s="856"/>
      <c r="K45" s="857"/>
      <c r="L45" s="857"/>
      <c r="M45" s="857"/>
      <c r="N45" s="897"/>
      <c r="O45" s="880"/>
      <c r="P45" s="881"/>
      <c r="Q45" s="334"/>
      <c r="R45" s="335"/>
      <c r="S45" s="32"/>
    </row>
    <row r="46" spans="1:19">
      <c r="A46" s="16"/>
      <c r="B46" s="852">
        <f>'ACUERDO COMPROMISOS LABORALES'!$C$54</f>
        <v>0</v>
      </c>
      <c r="C46" s="853"/>
      <c r="D46" s="853"/>
      <c r="E46" s="853"/>
      <c r="F46" s="864">
        <f>'ACUERDO COMPROMISOS LABORALES'!G54</f>
        <v>0</v>
      </c>
      <c r="G46" s="865"/>
      <c r="H46" s="865"/>
      <c r="I46" s="866"/>
      <c r="J46" s="852">
        <f>'ACUERDO COMPROMISOS LABORALES'!$K$54</f>
        <v>0</v>
      </c>
      <c r="K46" s="853"/>
      <c r="L46" s="853"/>
      <c r="M46" s="853"/>
      <c r="N46" s="894">
        <f>'ACUERDO COMPROMISOS LABORALES'!$O$54</f>
        <v>0</v>
      </c>
      <c r="O46" s="876"/>
      <c r="P46" s="877"/>
      <c r="Q46" s="330"/>
      <c r="R46" s="331"/>
      <c r="S46" s="32"/>
    </row>
    <row r="47" spans="1:19">
      <c r="A47" s="16"/>
      <c r="B47" s="854"/>
      <c r="C47" s="855"/>
      <c r="D47" s="855"/>
      <c r="E47" s="855"/>
      <c r="F47" s="867"/>
      <c r="G47" s="868"/>
      <c r="H47" s="868"/>
      <c r="I47" s="869"/>
      <c r="J47" s="854"/>
      <c r="K47" s="855"/>
      <c r="L47" s="855"/>
      <c r="M47" s="855"/>
      <c r="N47" s="896"/>
      <c r="O47" s="878"/>
      <c r="P47" s="879"/>
      <c r="Q47" s="332"/>
      <c r="R47" s="333"/>
      <c r="S47" s="32"/>
    </row>
    <row r="48" spans="1:19">
      <c r="A48" s="16"/>
      <c r="B48" s="854"/>
      <c r="C48" s="855"/>
      <c r="D48" s="855"/>
      <c r="E48" s="855"/>
      <c r="F48" s="867"/>
      <c r="G48" s="868"/>
      <c r="H48" s="868"/>
      <c r="I48" s="869"/>
      <c r="J48" s="854"/>
      <c r="K48" s="855"/>
      <c r="L48" s="855"/>
      <c r="M48" s="855"/>
      <c r="N48" s="896"/>
      <c r="O48" s="878"/>
      <c r="P48" s="879"/>
      <c r="Q48" s="332"/>
      <c r="R48" s="333"/>
      <c r="S48" s="32"/>
    </row>
    <row r="49" spans="1:19" ht="15.75" thickBot="1">
      <c r="A49" s="16"/>
      <c r="B49" s="856"/>
      <c r="C49" s="857"/>
      <c r="D49" s="857"/>
      <c r="E49" s="857"/>
      <c r="F49" s="870"/>
      <c r="G49" s="871"/>
      <c r="H49" s="871"/>
      <c r="I49" s="872"/>
      <c r="J49" s="856"/>
      <c r="K49" s="857"/>
      <c r="L49" s="857"/>
      <c r="M49" s="857"/>
      <c r="N49" s="897"/>
      <c r="O49" s="880"/>
      <c r="P49" s="881"/>
      <c r="Q49" s="334"/>
      <c r="R49" s="335"/>
      <c r="S49" s="32"/>
    </row>
    <row r="50" spans="1:19" ht="15" customHeight="1">
      <c r="A50" s="16"/>
      <c r="B50" s="807" t="s">
        <v>57</v>
      </c>
      <c r="C50" s="808"/>
      <c r="D50" s="808"/>
      <c r="E50" s="808"/>
      <c r="F50" s="808"/>
      <c r="G50" s="808"/>
      <c r="H50" s="808"/>
      <c r="I50" s="808"/>
      <c r="J50" s="808"/>
      <c r="K50" s="808"/>
      <c r="L50" s="808"/>
      <c r="M50" s="808"/>
      <c r="N50" s="813" t="str">
        <f>IF(SUM(O26:O49)&lt;&gt;100%,"Ajuste el Porcentaje Esperado para que el total sea 100%",SUM(O26:O49))</f>
        <v>Ajuste el Porcentaje Esperado para que el total sea 100%</v>
      </c>
      <c r="O50" s="905"/>
      <c r="P50" s="814"/>
      <c r="Q50" s="858">
        <f>IF(SUM(Q26:R49)&gt;100%,"Ajuste el % Alcanzado",SUM(Q26:R49))</f>
        <v>0</v>
      </c>
      <c r="R50" s="859"/>
      <c r="S50" s="32"/>
    </row>
    <row r="51" spans="1:19" ht="15" customHeight="1">
      <c r="A51" s="16"/>
      <c r="B51" s="809"/>
      <c r="C51" s="810"/>
      <c r="D51" s="810"/>
      <c r="E51" s="810"/>
      <c r="F51" s="810"/>
      <c r="G51" s="810"/>
      <c r="H51" s="810"/>
      <c r="I51" s="810"/>
      <c r="J51" s="810"/>
      <c r="K51" s="810"/>
      <c r="L51" s="810"/>
      <c r="M51" s="810"/>
      <c r="N51" s="815"/>
      <c r="O51" s="906"/>
      <c r="P51" s="816"/>
      <c r="Q51" s="860"/>
      <c r="R51" s="861"/>
      <c r="S51" s="32"/>
    </row>
    <row r="52" spans="1:19" ht="15.75" customHeight="1" thickBot="1">
      <c r="A52" s="16"/>
      <c r="B52" s="811"/>
      <c r="C52" s="812"/>
      <c r="D52" s="812"/>
      <c r="E52" s="812"/>
      <c r="F52" s="812"/>
      <c r="G52" s="812"/>
      <c r="H52" s="812"/>
      <c r="I52" s="812"/>
      <c r="J52" s="812"/>
      <c r="K52" s="812"/>
      <c r="L52" s="812"/>
      <c r="M52" s="812"/>
      <c r="N52" s="817"/>
      <c r="O52" s="907"/>
      <c r="P52" s="818"/>
      <c r="Q52" s="862"/>
      <c r="R52" s="863"/>
      <c r="S52" s="32"/>
    </row>
    <row r="53" spans="1:19" ht="6.75" customHeight="1" thickBot="1">
      <c r="A53" s="16"/>
      <c r="B53" s="16"/>
      <c r="C53" s="16"/>
      <c r="D53" s="16"/>
      <c r="E53" s="16"/>
      <c r="F53" s="16"/>
      <c r="G53" s="16"/>
      <c r="H53" s="16"/>
      <c r="I53" s="16"/>
      <c r="J53" s="16"/>
      <c r="K53" s="16"/>
      <c r="L53" s="16"/>
      <c r="M53" s="16"/>
      <c r="N53" s="16"/>
      <c r="O53" s="16"/>
      <c r="P53" s="16"/>
      <c r="Q53" s="16"/>
      <c r="R53" s="16"/>
      <c r="S53" s="32"/>
    </row>
    <row r="54" spans="1:19" ht="15.75" thickBot="1">
      <c r="A54" s="15"/>
      <c r="B54" s="922" t="s">
        <v>140</v>
      </c>
      <c r="C54" s="923"/>
      <c r="D54" s="923"/>
      <c r="E54" s="923"/>
      <c r="F54" s="923"/>
      <c r="G54" s="923"/>
      <c r="H54" s="923"/>
      <c r="I54" s="923"/>
      <c r="J54" s="923"/>
      <c r="K54" s="923"/>
      <c r="L54" s="923"/>
      <c r="M54" s="923"/>
      <c r="N54" s="923"/>
      <c r="O54" s="923"/>
      <c r="P54" s="923"/>
      <c r="Q54" s="642"/>
      <c r="R54" s="643"/>
      <c r="S54" s="34"/>
    </row>
    <row r="55" spans="1:19" ht="15.75" customHeight="1" thickBot="1">
      <c r="A55" s="15"/>
      <c r="B55" s="924" t="s">
        <v>141</v>
      </c>
      <c r="C55" s="925"/>
      <c r="D55" s="925"/>
      <c r="E55" s="17"/>
      <c r="F55" s="17"/>
      <c r="G55" s="106"/>
      <c r="H55" s="106"/>
      <c r="I55" s="107"/>
      <c r="J55" s="884" t="s">
        <v>309</v>
      </c>
      <c r="K55" s="884"/>
      <c r="L55" s="17"/>
      <c r="M55" s="17"/>
      <c r="N55" s="17"/>
      <c r="O55" s="98"/>
      <c r="P55" s="102"/>
      <c r="Q55" s="642" t="s">
        <v>142</v>
      </c>
      <c r="R55" s="643"/>
      <c r="S55" s="34"/>
    </row>
    <row r="56" spans="1:19" ht="15.75" thickBot="1">
      <c r="A56" s="15"/>
      <c r="B56" s="918"/>
      <c r="C56" s="919"/>
      <c r="D56" s="919"/>
      <c r="E56" s="30"/>
      <c r="F56" s="30"/>
      <c r="G56" s="111"/>
      <c r="H56" s="111"/>
      <c r="I56" s="112"/>
      <c r="J56" s="908"/>
      <c r="K56" s="908"/>
      <c r="L56" s="30"/>
      <c r="M56" s="30"/>
      <c r="N56" s="30"/>
      <c r="O56" s="101"/>
      <c r="P56" s="105"/>
      <c r="Q56" s="96" t="s">
        <v>69</v>
      </c>
      <c r="R56" s="12"/>
      <c r="S56" s="34"/>
    </row>
    <row r="57" spans="1:19" ht="15.75" thickBot="1">
      <c r="A57" s="15"/>
      <c r="B57" s="918"/>
      <c r="C57" s="919"/>
      <c r="D57" s="919"/>
      <c r="E57" s="18"/>
      <c r="F57" s="18"/>
      <c r="G57" s="10"/>
      <c r="H57" s="10"/>
      <c r="I57" s="108"/>
      <c r="J57" s="908"/>
      <c r="K57" s="908"/>
      <c r="L57" s="18"/>
      <c r="M57" s="18"/>
      <c r="N57" s="18"/>
      <c r="O57" s="99"/>
      <c r="P57" s="103"/>
      <c r="Q57" s="96" t="s">
        <v>70</v>
      </c>
      <c r="R57" s="12"/>
      <c r="S57" s="34"/>
    </row>
    <row r="58" spans="1:19">
      <c r="A58" s="15"/>
      <c r="B58" s="113"/>
      <c r="C58" s="114"/>
      <c r="D58" s="114"/>
      <c r="E58" s="18"/>
      <c r="F58" s="18"/>
      <c r="G58" s="10"/>
      <c r="H58" s="10"/>
      <c r="I58" s="108"/>
      <c r="J58" s="97"/>
      <c r="K58" s="97"/>
      <c r="L58" s="18"/>
      <c r="M58" s="18"/>
      <c r="N58" s="18"/>
      <c r="O58" s="99"/>
      <c r="P58" s="103"/>
      <c r="Q58" s="926"/>
      <c r="R58" s="927"/>
      <c r="S58" s="34"/>
    </row>
    <row r="59" spans="1:19" ht="15.75" thickBot="1">
      <c r="A59" s="15"/>
      <c r="B59" s="113"/>
      <c r="C59" s="114"/>
      <c r="D59" s="114"/>
      <c r="E59" s="18"/>
      <c r="F59" s="18"/>
      <c r="G59" s="10"/>
      <c r="H59" s="10"/>
      <c r="I59" s="108"/>
      <c r="J59" s="97"/>
      <c r="K59" s="97"/>
      <c r="L59" s="18"/>
      <c r="M59" s="18"/>
      <c r="N59" s="18"/>
      <c r="O59" s="99"/>
      <c r="P59" s="103"/>
      <c r="Q59" s="928"/>
      <c r="R59" s="929"/>
      <c r="S59" s="34"/>
    </row>
    <row r="60" spans="1:19" ht="15.75" customHeight="1" thickBot="1">
      <c r="A60" s="15"/>
      <c r="B60" s="918" t="s">
        <v>78</v>
      </c>
      <c r="C60" s="919"/>
      <c r="D60" s="919"/>
      <c r="E60" s="18"/>
      <c r="F60" s="18"/>
      <c r="G60" s="10"/>
      <c r="H60" s="10"/>
      <c r="I60" s="108"/>
      <c r="J60" s="908" t="s">
        <v>297</v>
      </c>
      <c r="K60" s="908"/>
      <c r="L60" s="18"/>
      <c r="M60" s="18"/>
      <c r="N60" s="18"/>
      <c r="O60" s="99"/>
      <c r="P60" s="103"/>
      <c r="Q60" s="909"/>
      <c r="R60" s="910"/>
      <c r="S60" s="34"/>
    </row>
    <row r="61" spans="1:19">
      <c r="A61" s="15"/>
      <c r="B61" s="918"/>
      <c r="C61" s="919"/>
      <c r="D61" s="919"/>
      <c r="E61" s="31"/>
      <c r="F61" s="31"/>
      <c r="G61" s="111"/>
      <c r="H61" s="111"/>
      <c r="I61" s="112"/>
      <c r="J61" s="908"/>
      <c r="K61" s="908"/>
      <c r="L61" s="31"/>
      <c r="M61" s="31"/>
      <c r="N61" s="31"/>
      <c r="O61" s="101"/>
      <c r="P61" s="105"/>
      <c r="Q61" s="911" t="s">
        <v>90</v>
      </c>
      <c r="R61" s="912"/>
      <c r="S61" s="34"/>
    </row>
    <row r="62" spans="1:19" ht="15.75" thickBot="1">
      <c r="A62" s="15"/>
      <c r="B62" s="920"/>
      <c r="C62" s="921"/>
      <c r="D62" s="921"/>
      <c r="E62" s="20"/>
      <c r="F62" s="20"/>
      <c r="G62" s="109"/>
      <c r="H62" s="109"/>
      <c r="I62" s="110"/>
      <c r="J62" s="887"/>
      <c r="K62" s="887"/>
      <c r="L62" s="20"/>
      <c r="M62" s="20"/>
      <c r="N62" s="20"/>
      <c r="O62" s="100"/>
      <c r="P62" s="104"/>
      <c r="Q62" s="913"/>
      <c r="R62" s="914"/>
      <c r="S62" s="34"/>
    </row>
    <row r="63" spans="1:19" ht="15.75" thickBot="1">
      <c r="A63" s="15"/>
      <c r="B63" s="915" t="s">
        <v>91</v>
      </c>
      <c r="C63" s="916"/>
      <c r="D63" s="916"/>
      <c r="E63" s="916"/>
      <c r="F63" s="916"/>
      <c r="G63" s="916"/>
      <c r="H63" s="916"/>
      <c r="I63" s="916"/>
      <c r="J63" s="916"/>
      <c r="K63" s="916"/>
      <c r="L63" s="916"/>
      <c r="M63" s="916"/>
      <c r="N63" s="916"/>
      <c r="O63" s="916"/>
      <c r="P63" s="916"/>
      <c r="Q63" s="916"/>
      <c r="R63" s="917"/>
      <c r="S63" s="34"/>
    </row>
    <row r="64" spans="1:19" ht="15.75" thickBot="1">
      <c r="A64" s="15"/>
      <c r="B64" s="641" t="s">
        <v>92</v>
      </c>
      <c r="C64" s="642"/>
      <c r="D64" s="642"/>
      <c r="E64" s="642"/>
      <c r="F64" s="642"/>
      <c r="G64" s="642"/>
      <c r="H64" s="642"/>
      <c r="I64" s="642"/>
      <c r="J64" s="642" t="s">
        <v>93</v>
      </c>
      <c r="K64" s="642"/>
      <c r="L64" s="642"/>
      <c r="M64" s="642"/>
      <c r="N64" s="642"/>
      <c r="O64" s="642"/>
      <c r="P64" s="642"/>
      <c r="Q64" s="642"/>
      <c r="R64" s="643"/>
      <c r="S64" s="34"/>
    </row>
    <row r="65" spans="1:19" ht="15.75" thickBot="1">
      <c r="B65" s="898" t="s">
        <v>94</v>
      </c>
      <c r="C65" s="899"/>
      <c r="D65" s="528"/>
      <c r="E65" s="902" t="s">
        <v>67</v>
      </c>
      <c r="F65" s="555"/>
      <c r="G65" s="641" t="s">
        <v>95</v>
      </c>
      <c r="H65" s="642"/>
      <c r="I65" s="642"/>
      <c r="J65" s="898" t="s">
        <v>94</v>
      </c>
      <c r="K65" s="899"/>
      <c r="L65" s="528"/>
      <c r="M65" s="902" t="s">
        <v>67</v>
      </c>
      <c r="N65" s="555"/>
      <c r="O65" s="641" t="s">
        <v>95</v>
      </c>
      <c r="P65" s="642"/>
      <c r="Q65" s="642"/>
      <c r="R65" s="643"/>
    </row>
    <row r="66" spans="1:19" ht="15.75" thickBot="1">
      <c r="B66" s="900"/>
      <c r="C66" s="901"/>
      <c r="D66" s="529"/>
      <c r="E66" s="903"/>
      <c r="F66" s="556"/>
      <c r="G66" s="930"/>
      <c r="H66" s="931"/>
      <c r="I66" s="931"/>
      <c r="J66" s="900"/>
      <c r="K66" s="901"/>
      <c r="L66" s="529"/>
      <c r="M66" s="903"/>
      <c r="N66" s="556"/>
      <c r="O66" s="936"/>
      <c r="P66" s="937"/>
      <c r="Q66" s="937"/>
      <c r="R66" s="938"/>
    </row>
    <row r="67" spans="1:19">
      <c r="B67" s="898" t="s">
        <v>96</v>
      </c>
      <c r="C67" s="899"/>
      <c r="D67" s="528"/>
      <c r="E67" s="903"/>
      <c r="F67" s="556"/>
      <c r="G67" s="932"/>
      <c r="H67" s="933"/>
      <c r="I67" s="933"/>
      <c r="J67" s="898" t="s">
        <v>96</v>
      </c>
      <c r="K67" s="899"/>
      <c r="L67" s="528"/>
      <c r="M67" s="903"/>
      <c r="N67" s="556"/>
      <c r="O67" s="936"/>
      <c r="P67" s="937"/>
      <c r="Q67" s="937"/>
      <c r="R67" s="938"/>
    </row>
    <row r="68" spans="1:19" ht="15.75" thickBot="1">
      <c r="B68" s="900"/>
      <c r="C68" s="901"/>
      <c r="D68" s="529"/>
      <c r="E68" s="903"/>
      <c r="F68" s="556"/>
      <c r="G68" s="932"/>
      <c r="H68" s="933"/>
      <c r="I68" s="933"/>
      <c r="J68" s="900"/>
      <c r="K68" s="901"/>
      <c r="L68" s="529"/>
      <c r="M68" s="903"/>
      <c r="N68" s="556"/>
      <c r="O68" s="936"/>
      <c r="P68" s="937"/>
      <c r="Q68" s="937"/>
      <c r="R68" s="938"/>
    </row>
    <row r="69" spans="1:19">
      <c r="B69" s="898" t="s">
        <v>97</v>
      </c>
      <c r="C69" s="899"/>
      <c r="D69" s="528"/>
      <c r="E69" s="903"/>
      <c r="F69" s="556"/>
      <c r="G69" s="932"/>
      <c r="H69" s="933"/>
      <c r="I69" s="933"/>
      <c r="J69" s="898" t="s">
        <v>97</v>
      </c>
      <c r="K69" s="899"/>
      <c r="L69" s="528"/>
      <c r="M69" s="903"/>
      <c r="N69" s="556"/>
      <c r="O69" s="936"/>
      <c r="P69" s="937"/>
      <c r="Q69" s="937"/>
      <c r="R69" s="938"/>
    </row>
    <row r="70" spans="1:19" ht="15.75" thickBot="1">
      <c r="B70" s="900"/>
      <c r="C70" s="901"/>
      <c r="D70" s="529"/>
      <c r="E70" s="904"/>
      <c r="F70" s="557"/>
      <c r="G70" s="934"/>
      <c r="H70" s="935"/>
      <c r="I70" s="935"/>
      <c r="J70" s="900"/>
      <c r="K70" s="901"/>
      <c r="L70" s="529"/>
      <c r="M70" s="904"/>
      <c r="N70" s="557"/>
      <c r="O70" s="939"/>
      <c r="P70" s="940"/>
      <c r="Q70" s="940"/>
      <c r="R70" s="941"/>
    </row>
    <row r="71" spans="1:19" ht="15" customHeight="1">
      <c r="B71" s="459" t="s">
        <v>332</v>
      </c>
      <c r="C71" s="460"/>
      <c r="D71" s="460"/>
      <c r="E71" s="461"/>
      <c r="F71" s="119"/>
      <c r="G71" s="119"/>
      <c r="H71" s="119"/>
      <c r="I71" s="120"/>
      <c r="J71" s="459" t="s">
        <v>332</v>
      </c>
      <c r="K71" s="460"/>
      <c r="L71" s="460"/>
      <c r="M71" s="461"/>
      <c r="N71" s="445"/>
      <c r="O71" s="446"/>
      <c r="P71" s="446"/>
      <c r="Q71" s="446"/>
      <c r="R71" s="447"/>
    </row>
    <row r="72" spans="1:19" ht="15.75" thickBot="1">
      <c r="B72" s="462"/>
      <c r="C72" s="463"/>
      <c r="D72" s="463"/>
      <c r="E72" s="464"/>
      <c r="F72" s="121"/>
      <c r="G72" s="121"/>
      <c r="H72" s="121"/>
      <c r="I72" s="122"/>
      <c r="J72" s="462"/>
      <c r="K72" s="463"/>
      <c r="L72" s="463"/>
      <c r="M72" s="464"/>
      <c r="N72" s="448"/>
      <c r="O72" s="449"/>
      <c r="P72" s="449"/>
      <c r="Q72" s="449"/>
      <c r="R72" s="450"/>
    </row>
    <row r="73" spans="1:19" ht="15" customHeight="1">
      <c r="B73" s="459" t="s">
        <v>333</v>
      </c>
      <c r="C73" s="460"/>
      <c r="D73" s="460"/>
      <c r="E73" s="461"/>
      <c r="F73" s="123"/>
      <c r="G73" s="123"/>
      <c r="H73" s="123"/>
      <c r="I73" s="124"/>
      <c r="J73" s="459" t="s">
        <v>333</v>
      </c>
      <c r="K73" s="460"/>
      <c r="L73" s="460"/>
      <c r="M73" s="461"/>
      <c r="N73" s="221"/>
      <c r="O73" s="451"/>
      <c r="P73" s="451"/>
      <c r="Q73" s="451"/>
      <c r="R73" s="222"/>
    </row>
    <row r="74" spans="1:19" ht="15.75" thickBot="1">
      <c r="B74" s="462"/>
      <c r="C74" s="463"/>
      <c r="D74" s="463"/>
      <c r="E74" s="464"/>
      <c r="F74" s="125"/>
      <c r="G74" s="125"/>
      <c r="H74" s="125"/>
      <c r="I74" s="126"/>
      <c r="J74" s="462"/>
      <c r="K74" s="463"/>
      <c r="L74" s="463"/>
      <c r="M74" s="464"/>
      <c r="N74" s="223"/>
      <c r="O74" s="452"/>
      <c r="P74" s="452"/>
      <c r="Q74" s="452"/>
      <c r="R74" s="224"/>
    </row>
    <row r="75" spans="1:19">
      <c r="B75" s="453" t="s">
        <v>334</v>
      </c>
      <c r="C75" s="454"/>
      <c r="D75" s="454"/>
      <c r="E75" s="455"/>
      <c r="F75" s="119"/>
      <c r="G75" s="119"/>
      <c r="H75" s="119"/>
      <c r="I75" s="120"/>
      <c r="J75" s="453" t="s">
        <v>334</v>
      </c>
      <c r="K75" s="454"/>
      <c r="L75" s="454"/>
      <c r="M75" s="455"/>
      <c r="N75" s="445"/>
      <c r="O75" s="446"/>
      <c r="P75" s="446"/>
      <c r="Q75" s="446"/>
      <c r="R75" s="447"/>
    </row>
    <row r="76" spans="1:19" ht="15.75" thickBot="1">
      <c r="B76" s="456"/>
      <c r="C76" s="457"/>
      <c r="D76" s="457"/>
      <c r="E76" s="458"/>
      <c r="F76" s="121"/>
      <c r="G76" s="121"/>
      <c r="H76" s="121"/>
      <c r="I76" s="122"/>
      <c r="J76" s="456"/>
      <c r="K76" s="457"/>
      <c r="L76" s="457"/>
      <c r="M76" s="458"/>
      <c r="N76" s="448"/>
      <c r="O76" s="449"/>
      <c r="P76" s="449"/>
      <c r="Q76" s="449"/>
      <c r="R76" s="450"/>
    </row>
    <row r="77" spans="1:19">
      <c r="B77" s="453" t="s">
        <v>100</v>
      </c>
      <c r="C77" s="454"/>
      <c r="D77" s="454"/>
      <c r="E77" s="455"/>
      <c r="F77" s="123"/>
      <c r="G77" s="123"/>
      <c r="H77" s="123"/>
      <c r="I77" s="124"/>
      <c r="J77" s="453" t="s">
        <v>100</v>
      </c>
      <c r="K77" s="454"/>
      <c r="L77" s="454"/>
      <c r="M77" s="455"/>
      <c r="N77" s="221"/>
      <c r="O77" s="451"/>
      <c r="P77" s="451"/>
      <c r="Q77" s="451"/>
      <c r="R77" s="222"/>
    </row>
    <row r="78" spans="1:19" ht="15.75" thickBot="1">
      <c r="B78" s="456"/>
      <c r="C78" s="457"/>
      <c r="D78" s="457"/>
      <c r="E78" s="458"/>
      <c r="F78" s="125"/>
      <c r="G78" s="125"/>
      <c r="H78" s="125"/>
      <c r="I78" s="126"/>
      <c r="J78" s="456"/>
      <c r="K78" s="457"/>
      <c r="L78" s="457"/>
      <c r="M78" s="458"/>
      <c r="N78" s="223"/>
      <c r="O78" s="452"/>
      <c r="P78" s="452"/>
      <c r="Q78" s="452"/>
      <c r="R78" s="224"/>
    </row>
    <row r="79" spans="1:19" ht="6.75" customHeight="1" thickBot="1">
      <c r="A79" s="16"/>
      <c r="B79" s="3"/>
      <c r="C79" s="3"/>
      <c r="D79" s="3"/>
      <c r="E79" s="3"/>
      <c r="F79" s="3"/>
      <c r="G79" s="3"/>
      <c r="H79" s="3"/>
      <c r="I79" s="3"/>
      <c r="J79" s="3"/>
      <c r="K79" s="3"/>
      <c r="L79" s="3"/>
      <c r="M79" s="3"/>
      <c r="N79" s="3"/>
      <c r="O79" s="3"/>
      <c r="P79" s="3"/>
      <c r="Q79" s="3"/>
      <c r="R79" s="3"/>
      <c r="S79" s="32"/>
    </row>
    <row r="80" spans="1:19" ht="15.75" thickBot="1">
      <c r="B80" s="216" t="s">
        <v>301</v>
      </c>
      <c r="C80" s="245"/>
      <c r="D80" s="245"/>
      <c r="E80" s="245"/>
      <c r="F80" s="245"/>
      <c r="G80" s="245"/>
      <c r="H80" s="245"/>
      <c r="I80" s="245"/>
      <c r="J80" s="245"/>
      <c r="K80" s="245"/>
      <c r="L80" s="245"/>
      <c r="M80" s="245"/>
      <c r="N80" s="245"/>
      <c r="O80" s="245"/>
      <c r="P80" s="245"/>
      <c r="Q80" s="245"/>
      <c r="R80" s="217"/>
    </row>
    <row r="81" spans="2:18">
      <c r="B81" s="564" t="s">
        <v>98</v>
      </c>
      <c r="C81" s="565"/>
      <c r="D81" s="565"/>
      <c r="E81" s="445"/>
      <c r="F81" s="447"/>
      <c r="G81" s="382" t="s">
        <v>99</v>
      </c>
      <c r="H81" s="570"/>
      <c r="I81" s="383"/>
      <c r="J81" s="558"/>
      <c r="K81" s="559"/>
      <c r="L81" s="560"/>
      <c r="M81" s="570" t="s">
        <v>100</v>
      </c>
      <c r="N81" s="570"/>
      <c r="O81" s="383"/>
      <c r="P81" s="558"/>
      <c r="Q81" s="559"/>
      <c r="R81" s="560"/>
    </row>
    <row r="82" spans="2:18" ht="15.75" thickBot="1">
      <c r="B82" s="567"/>
      <c r="C82" s="568"/>
      <c r="D82" s="568"/>
      <c r="E82" s="448"/>
      <c r="F82" s="450"/>
      <c r="G82" s="386"/>
      <c r="H82" s="571"/>
      <c r="I82" s="387"/>
      <c r="J82" s="561"/>
      <c r="K82" s="562"/>
      <c r="L82" s="563"/>
      <c r="M82" s="571"/>
      <c r="N82" s="571"/>
      <c r="O82" s="387"/>
      <c r="P82" s="561"/>
      <c r="Q82" s="562"/>
      <c r="R82" s="563"/>
    </row>
    <row r="83" spans="2:18">
      <c r="B83" s="16"/>
      <c r="C83" s="16"/>
      <c r="D83" s="16"/>
      <c r="E83" s="16"/>
      <c r="F83" s="16"/>
      <c r="G83" s="16"/>
      <c r="H83" s="16"/>
      <c r="I83" s="16"/>
      <c r="J83" s="16"/>
      <c r="K83" s="16"/>
      <c r="L83" s="16"/>
      <c r="M83" s="16"/>
      <c r="N83" s="16"/>
      <c r="O83" s="16"/>
      <c r="P83" s="16"/>
      <c r="Q83" s="16"/>
      <c r="R83" s="16"/>
    </row>
    <row r="84" spans="2:18">
      <c r="B84" s="882" t="s">
        <v>146</v>
      </c>
      <c r="C84" s="882"/>
      <c r="D84" s="882"/>
      <c r="E84" s="882"/>
      <c r="F84" s="882"/>
      <c r="G84" s="882"/>
      <c r="H84" s="882"/>
      <c r="I84" s="882"/>
      <c r="J84" s="882"/>
      <c r="K84" s="882"/>
      <c r="L84" s="882"/>
      <c r="M84" s="882"/>
      <c r="N84" s="882"/>
      <c r="O84" s="882"/>
      <c r="P84" s="882"/>
      <c r="Q84" s="882"/>
      <c r="R84" s="882"/>
    </row>
    <row r="85" spans="2:18" hidden="1"/>
    <row r="86" spans="2:18" hidden="1"/>
    <row r="87" spans="2:18" hidden="1"/>
    <row r="88" spans="2:18" hidden="1"/>
    <row r="89" spans="2:18" hidden="1"/>
    <row r="90" spans="2:18" hidden="1"/>
    <row r="91" spans="2:18" hidden="1"/>
    <row r="92" spans="2:18" hidden="1"/>
    <row r="93" spans="2:18" hidden="1"/>
    <row r="94" spans="2:18" hidden="1"/>
    <row r="95" spans="2:18" hidden="1"/>
    <row r="96" spans="2:18"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spans="4:9" hidden="1"/>
    <row r="114" spans="4:9" hidden="1"/>
    <row r="115" spans="4:9" hidden="1"/>
    <row r="116" spans="4:9" hidden="1"/>
    <row r="117" spans="4:9" hidden="1"/>
    <row r="118" spans="4:9" hidden="1"/>
    <row r="119" spans="4:9" hidden="1"/>
    <row r="120" spans="4:9" hidden="1"/>
    <row r="121" spans="4:9" hidden="1"/>
    <row r="122" spans="4:9" hidden="1"/>
    <row r="123" spans="4:9" hidden="1"/>
    <row r="124" spans="4:9" hidden="1"/>
    <row r="125" spans="4:9" hidden="1"/>
    <row r="126" spans="4:9" hidden="1">
      <c r="D126">
        <v>1</v>
      </c>
      <c r="E126" t="s">
        <v>30</v>
      </c>
      <c r="F126">
        <v>2010</v>
      </c>
      <c r="G126" t="s">
        <v>69</v>
      </c>
      <c r="H126" t="s">
        <v>28</v>
      </c>
      <c r="I126" s="95" t="s">
        <v>329</v>
      </c>
    </row>
    <row r="127" spans="4:9" hidden="1">
      <c r="D127">
        <v>2</v>
      </c>
      <c r="E127" t="s">
        <v>32</v>
      </c>
      <c r="F127">
        <v>2011</v>
      </c>
      <c r="G127" t="s">
        <v>70</v>
      </c>
      <c r="I127" s="95" t="s">
        <v>330</v>
      </c>
    </row>
    <row r="128" spans="4:9" hidden="1">
      <c r="D128">
        <v>3</v>
      </c>
      <c r="E128" t="s">
        <v>34</v>
      </c>
      <c r="F128">
        <v>2012</v>
      </c>
      <c r="I128" s="95" t="s">
        <v>331</v>
      </c>
    </row>
    <row r="129" spans="4:6" hidden="1">
      <c r="D129">
        <v>4</v>
      </c>
      <c r="E129" t="s">
        <v>36</v>
      </c>
      <c r="F129">
        <v>2013</v>
      </c>
    </row>
    <row r="130" spans="4:6" hidden="1">
      <c r="D130">
        <v>5</v>
      </c>
      <c r="E130" t="s">
        <v>38</v>
      </c>
      <c r="F130">
        <v>2014</v>
      </c>
    </row>
    <row r="131" spans="4:6" hidden="1">
      <c r="D131">
        <v>6</v>
      </c>
      <c r="E131" t="s">
        <v>40</v>
      </c>
      <c r="F131">
        <v>2015</v>
      </c>
    </row>
    <row r="132" spans="4:6" hidden="1">
      <c r="D132">
        <v>7</v>
      </c>
      <c r="E132" t="s">
        <v>42</v>
      </c>
      <c r="F132">
        <v>2016</v>
      </c>
    </row>
    <row r="133" spans="4:6" hidden="1">
      <c r="D133">
        <v>8</v>
      </c>
      <c r="E133" t="s">
        <v>102</v>
      </c>
      <c r="F133">
        <v>2017</v>
      </c>
    </row>
    <row r="134" spans="4:6" hidden="1">
      <c r="D134">
        <v>9</v>
      </c>
      <c r="E134" t="s">
        <v>103</v>
      </c>
      <c r="F134">
        <v>2018</v>
      </c>
    </row>
    <row r="135" spans="4:6" hidden="1">
      <c r="D135">
        <v>10</v>
      </c>
      <c r="E135" t="s">
        <v>45</v>
      </c>
      <c r="F135">
        <v>2019</v>
      </c>
    </row>
    <row r="136" spans="4:6" hidden="1">
      <c r="D136">
        <v>11</v>
      </c>
      <c r="E136" t="s">
        <v>46</v>
      </c>
      <c r="F136">
        <v>2020</v>
      </c>
    </row>
    <row r="137" spans="4:6" hidden="1">
      <c r="D137">
        <v>12</v>
      </c>
      <c r="E137" t="s">
        <v>47</v>
      </c>
    </row>
    <row r="138" spans="4:6" hidden="1">
      <c r="D138">
        <v>13</v>
      </c>
    </row>
    <row r="139" spans="4:6" hidden="1">
      <c r="D139">
        <v>14</v>
      </c>
    </row>
    <row r="140" spans="4:6" hidden="1">
      <c r="D140">
        <v>15</v>
      </c>
    </row>
    <row r="141" spans="4:6" hidden="1">
      <c r="D141">
        <v>16</v>
      </c>
    </row>
    <row r="142" spans="4:6" hidden="1">
      <c r="D142">
        <v>17</v>
      </c>
    </row>
    <row r="143" spans="4:6" hidden="1">
      <c r="D143">
        <v>18</v>
      </c>
    </row>
    <row r="144" spans="4:6" hidden="1">
      <c r="D144">
        <v>19</v>
      </c>
    </row>
    <row r="145" spans="2:19" hidden="1">
      <c r="D145">
        <v>20</v>
      </c>
    </row>
    <row r="146" spans="2:19" hidden="1">
      <c r="D146">
        <v>21</v>
      </c>
    </row>
    <row r="147" spans="2:19" s="6" customFormat="1" hidden="1">
      <c r="B147"/>
      <c r="C147"/>
      <c r="D147">
        <v>22</v>
      </c>
      <c r="E147"/>
      <c r="F147"/>
      <c r="G147"/>
      <c r="H147"/>
      <c r="I147"/>
      <c r="J147"/>
      <c r="K147"/>
      <c r="L147"/>
      <c r="M147"/>
      <c r="N147"/>
      <c r="O147"/>
      <c r="P147"/>
      <c r="Q147"/>
      <c r="R147"/>
      <c r="S147" s="33"/>
    </row>
    <row r="148" spans="2:19" s="6" customFormat="1" hidden="1">
      <c r="B148"/>
      <c r="C148"/>
      <c r="D148">
        <v>23</v>
      </c>
      <c r="E148"/>
      <c r="F148"/>
      <c r="G148"/>
      <c r="H148"/>
      <c r="I148"/>
      <c r="J148"/>
      <c r="K148"/>
      <c r="L148"/>
      <c r="M148"/>
      <c r="N148"/>
      <c r="O148"/>
      <c r="P148"/>
      <c r="Q148"/>
      <c r="R148"/>
      <c r="S148" s="33"/>
    </row>
    <row r="149" spans="2:19" hidden="1">
      <c r="D149">
        <v>24</v>
      </c>
    </row>
    <row r="150" spans="2:19" hidden="1">
      <c r="D150">
        <v>25</v>
      </c>
    </row>
    <row r="151" spans="2:19" hidden="1">
      <c r="D151">
        <v>26</v>
      </c>
    </row>
    <row r="152" spans="2:19" hidden="1">
      <c r="D152">
        <v>27</v>
      </c>
    </row>
    <row r="153" spans="2:19" hidden="1">
      <c r="D153">
        <v>28</v>
      </c>
    </row>
    <row r="154" spans="2:19" hidden="1">
      <c r="D154">
        <v>29</v>
      </c>
    </row>
    <row r="155" spans="2:19" hidden="1">
      <c r="D155">
        <v>30</v>
      </c>
    </row>
    <row r="156" spans="2:19" hidden="1">
      <c r="D156">
        <v>31</v>
      </c>
    </row>
    <row r="157" spans="2:19" hidden="1"/>
    <row r="158" spans="2:19" hidden="1"/>
    <row r="159" spans="2:19" hidden="1">
      <c r="B159" s="6"/>
      <c r="C159" s="6"/>
      <c r="D159" s="6"/>
      <c r="E159" s="6"/>
      <c r="F159" s="6"/>
      <c r="G159" s="6"/>
      <c r="H159" s="6"/>
      <c r="I159" s="6"/>
      <c r="J159" s="6"/>
      <c r="K159" s="6"/>
      <c r="L159" s="6"/>
      <c r="M159" s="6"/>
      <c r="N159" s="6"/>
      <c r="O159" s="6"/>
      <c r="P159" s="6"/>
      <c r="Q159" s="6"/>
      <c r="R159" s="6"/>
    </row>
    <row r="160" spans="2:19" hidden="1">
      <c r="B160" s="6"/>
      <c r="C160" s="6"/>
      <c r="D160" s="6"/>
      <c r="E160" s="6"/>
      <c r="F160" s="6"/>
      <c r="G160" s="6"/>
      <c r="H160" s="6"/>
      <c r="I160" s="6"/>
      <c r="J160" s="6"/>
      <c r="K160" s="6"/>
      <c r="L160" s="6"/>
      <c r="M160" s="6"/>
      <c r="N160" s="6"/>
      <c r="O160" s="6"/>
      <c r="P160" s="6"/>
      <c r="Q160" s="6"/>
      <c r="R160" s="6"/>
    </row>
  </sheetData>
  <sheetProtection password="E28B" sheet="1" objects="1" scenarios="1" selectLockedCells="1"/>
  <mergeCells count="109">
    <mergeCell ref="B71:E72"/>
    <mergeCell ref="B73:E74"/>
    <mergeCell ref="B75:E76"/>
    <mergeCell ref="J77:M78"/>
    <mergeCell ref="N77:R78"/>
    <mergeCell ref="B80:R80"/>
    <mergeCell ref="B81:D82"/>
    <mergeCell ref="E81:F82"/>
    <mergeCell ref="G81:I82"/>
    <mergeCell ref="J81:L82"/>
    <mergeCell ref="M81:O82"/>
    <mergeCell ref="P81:R82"/>
    <mergeCell ref="B77:E78"/>
    <mergeCell ref="J71:M72"/>
    <mergeCell ref="N71:R72"/>
    <mergeCell ref="O65:R65"/>
    <mergeCell ref="G66:I70"/>
    <mergeCell ref="O66:R70"/>
    <mergeCell ref="J67:K68"/>
    <mergeCell ref="J73:M74"/>
    <mergeCell ref="N73:R74"/>
    <mergeCell ref="J75:M76"/>
    <mergeCell ref="N75:R76"/>
    <mergeCell ref="N65:N70"/>
    <mergeCell ref="E65:E70"/>
    <mergeCell ref="J60:K62"/>
    <mergeCell ref="B65:C66"/>
    <mergeCell ref="D65:D66"/>
    <mergeCell ref="Q60:R60"/>
    <mergeCell ref="Q61:R62"/>
    <mergeCell ref="B63:R63"/>
    <mergeCell ref="B60:D62"/>
    <mergeCell ref="B64:I64"/>
    <mergeCell ref="J64:R64"/>
    <mergeCell ref="G65:I65"/>
    <mergeCell ref="J65:K66"/>
    <mergeCell ref="L65:L66"/>
    <mergeCell ref="M65:M70"/>
    <mergeCell ref="B42:E45"/>
    <mergeCell ref="B38:E41"/>
    <mergeCell ref="F38:I41"/>
    <mergeCell ref="F42:I45"/>
    <mergeCell ref="F46:I49"/>
    <mergeCell ref="B46:E49"/>
    <mergeCell ref="L67:L68"/>
    <mergeCell ref="J69:K70"/>
    <mergeCell ref="L69:L70"/>
    <mergeCell ref="B50:M52"/>
    <mergeCell ref="B54:R54"/>
    <mergeCell ref="J55:K57"/>
    <mergeCell ref="B55:D57"/>
    <mergeCell ref="Q58:R59"/>
    <mergeCell ref="Q55:R55"/>
    <mergeCell ref="B84:R84"/>
    <mergeCell ref="B14:O14"/>
    <mergeCell ref="B15:O20"/>
    <mergeCell ref="Q22:R25"/>
    <mergeCell ref="P14:R16"/>
    <mergeCell ref="P17:R18"/>
    <mergeCell ref="F26:I29"/>
    <mergeCell ref="J26:M29"/>
    <mergeCell ref="N26:P29"/>
    <mergeCell ref="B30:E33"/>
    <mergeCell ref="N34:P37"/>
    <mergeCell ref="J46:M49"/>
    <mergeCell ref="N46:P49"/>
    <mergeCell ref="N42:P45"/>
    <mergeCell ref="N38:P41"/>
    <mergeCell ref="J42:M45"/>
    <mergeCell ref="J38:M41"/>
    <mergeCell ref="N22:P25"/>
    <mergeCell ref="B69:C70"/>
    <mergeCell ref="D69:D70"/>
    <mergeCell ref="B67:C68"/>
    <mergeCell ref="D67:D68"/>
    <mergeCell ref="F65:F70"/>
    <mergeCell ref="B34:E37"/>
    <mergeCell ref="Q50:R52"/>
    <mergeCell ref="Q38:R41"/>
    <mergeCell ref="N9:R9"/>
    <mergeCell ref="C10:E10"/>
    <mergeCell ref="F10:R10"/>
    <mergeCell ref="B12:D12"/>
    <mergeCell ref="K12:L12"/>
    <mergeCell ref="Q42:R45"/>
    <mergeCell ref="B22:E25"/>
    <mergeCell ref="F22:I25"/>
    <mergeCell ref="F30:I33"/>
    <mergeCell ref="J30:M33"/>
    <mergeCell ref="N30:P33"/>
    <mergeCell ref="Q46:R49"/>
    <mergeCell ref="Q26:R29"/>
    <mergeCell ref="Q30:R33"/>
    <mergeCell ref="Q34:R37"/>
    <mergeCell ref="J34:M37"/>
    <mergeCell ref="F34:I37"/>
    <mergeCell ref="N50:P52"/>
    <mergeCell ref="E9:J9"/>
    <mergeCell ref="K9:M9"/>
    <mergeCell ref="J22:M25"/>
    <mergeCell ref="B26:E29"/>
    <mergeCell ref="B2:R3"/>
    <mergeCell ref="B4:R6"/>
    <mergeCell ref="B8:B10"/>
    <mergeCell ref="C8:D8"/>
    <mergeCell ref="E8:J8"/>
    <mergeCell ref="K8:M8"/>
    <mergeCell ref="N8:R8"/>
    <mergeCell ref="C9:D9"/>
  </mergeCells>
  <dataValidations disablePrompts="1" count="8">
    <dataValidation type="list" allowBlank="1" showInputMessage="1" showErrorMessage="1" sqref="E33">
      <formula1>#REF!</formula1>
    </dataValidation>
    <dataValidation type="list" allowBlank="1" showInputMessage="1" showErrorMessage="1" sqref="P20">
      <formula1>$D$126:$D$156</formula1>
    </dataValidation>
    <dataValidation type="list" allowBlank="1" showInputMessage="1" showErrorMessage="1" sqref="Q20">
      <formula1>$E$126:$E$137</formula1>
    </dataValidation>
    <dataValidation type="list" allowBlank="1" showInputMessage="1" showErrorMessage="1" sqref="R20">
      <formula1>$F$126:$F$136</formula1>
    </dataValidation>
    <dataValidation type="list" allowBlank="1" showInputMessage="1" showErrorMessage="1" sqref="E81:F82 L65:L70 D65:D70">
      <formula1>$G$126:$G$127</formula1>
    </dataValidation>
    <dataValidation type="list" allowBlank="1" showInputMessage="1" showErrorMessage="1" sqref="R56:R57">
      <formula1>$H$126</formula1>
    </dataValidation>
    <dataValidation type="list" allowBlank="1" showInputMessage="1" showErrorMessage="1" sqref="Q58:R59">
      <formula1>$I$126:$I$128</formula1>
    </dataValidation>
    <dataValidation type="list" allowBlank="1" showInputMessage="1" showErrorMessage="1" sqref="L71:L74">
      <formula1>$C$104:$C$105</formula1>
    </dataValidation>
  </dataValidations>
  <printOptions horizontalCentered="1" verticalCentered="1"/>
  <pageMargins left="0.70866141732283472" right="0.70866141732283472" top="0.74803149606299213" bottom="0.74803149606299213" header="0.31496062992125984" footer="0.31496062992125984"/>
  <pageSetup scale="52"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INSTRUCCIONES</vt:lpstr>
      <vt:lpstr>INFORMACIÓN GENERAL</vt:lpstr>
      <vt:lpstr>ACUERDO COMPROMISOS LABORALES</vt:lpstr>
      <vt:lpstr>COMPROMISOS COMPORTAMENTALES</vt:lpstr>
      <vt:lpstr>CONSOLIDACIÓN DE RESULTADOS</vt:lpstr>
      <vt:lpstr>EVIDENCIAS</vt:lpstr>
      <vt:lpstr>ANEXO 1 - AJUSTE COMPR LABORAL</vt:lpstr>
      <vt:lpstr>ANEXO 2 - EV. PARCIAL EVENTUAL</vt:lpstr>
      <vt:lpstr>ANEXO 3 - EV. EXTRAORDINARIA</vt:lpstr>
      <vt:lpstr>'ANEXO 1 - AJUSTE COMPR LABORAL'!Área_de_impresión</vt:lpstr>
      <vt:lpstr>'ANEXO 2 - EV. PARCIAL EVENTUAL'!Área_de_impresión</vt:lpstr>
      <vt:lpstr>'ANEXO 3 - EV. EXTRAORDINARIA'!Área_de_impresión</vt:lpstr>
      <vt:lpstr>'COMPROMISOS COMPORTAMENTALES'!Área_de_impresión</vt:lpstr>
      <vt:lpstr>'CONSOLIDACIÓN DE RESULTADOS'!Área_de_impresión</vt:lpstr>
      <vt:lpstr>EVIDENCIAS!Área_de_impresión</vt:lpstr>
      <vt:lpstr>'INFORMACIÓN GENERAL'!Área_de_impresión</vt:lpstr>
    </vt:vector>
  </TitlesOfParts>
  <Company>WINDOWS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Invitado</dc:creator>
  <cp:lastModifiedBy>usuario</cp:lastModifiedBy>
  <cp:lastPrinted>2010-02-05T19:20:09Z</cp:lastPrinted>
  <dcterms:created xsi:type="dcterms:W3CDTF">2010-01-20T01:03:48Z</dcterms:created>
  <dcterms:modified xsi:type="dcterms:W3CDTF">2011-05-03T13:12:44Z</dcterms:modified>
</cp:coreProperties>
</file>