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24" activeTab="1"/>
  </bookViews>
  <sheets>
    <sheet name="4" sheetId="1" r:id="rId1"/>
    <sheet name="4a" sheetId="2" r:id="rId2"/>
    <sheet name="SIA" sheetId="3" r:id="rId3"/>
  </sheets>
  <externalReferences>
    <externalReference r:id="rId6"/>
  </externalReferences>
  <definedNames/>
  <calcPr fullCalcOnLoad="1"/>
</workbook>
</file>

<file path=xl/comments3.xml><?xml version="1.0" encoding="utf-8"?>
<comments xmlns="http://schemas.openxmlformats.org/spreadsheetml/2006/main">
  <authors>
    <author>planeacion04</author>
  </authors>
  <commentList>
    <comment ref="E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La fecha de inicio corresponde a la fecha de radicación en el banco de programas y proyectos. Favor no modificar esta columna</t>
        </r>
      </text>
    </comment>
    <comment ref="F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Establezca la fecha de terminación del proyecto señalando día, mes y año. Si el proyecto va a iniciar el proceso de ejecución o se encuentra en ejecución estime la fecha de terminación señalando dd/mm/aa.</t>
        </r>
      </text>
    </comment>
    <comment ref="H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Escriba en pesos</t>
        </r>
        <r>
          <rPr>
            <sz val="8"/>
            <rFont val="Tahoma"/>
            <family val="0"/>
          </rPr>
          <t xml:space="preserve"> la sumatoria de los registros de compromiso cargados al proyecto</t>
        </r>
      </text>
    </comment>
    <comment ref="I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Exprese en porcentaje</t>
        </r>
        <r>
          <rPr>
            <sz val="8"/>
            <rFont val="Tahoma"/>
            <family val="0"/>
          </rPr>
          <t xml:space="preserve"> el avance alcanzado (con corte a 30 de junio de 2009) de los productos, metas  y/o resultados del proyecto y lo planeado en el proyecto. Por ejemplo: Si la meta o producto o resultados del proyecto es la pavimentación de 800 metros cuadrados de vía y con corte a 30 de junio se ha pavimentado 300 metros cuadrados, el avance de la actividad será de 300/800= </t>
        </r>
        <r>
          <rPr>
            <b/>
            <sz val="8"/>
            <color indexed="10"/>
            <rFont val="Tahoma"/>
            <family val="2"/>
          </rPr>
          <t>37,5%.</t>
        </r>
      </text>
    </comment>
  </commentList>
</comments>
</file>

<file path=xl/sharedStrings.xml><?xml version="1.0" encoding="utf-8"?>
<sst xmlns="http://schemas.openxmlformats.org/spreadsheetml/2006/main" count="102" uniqueCount="73">
  <si>
    <t>Se incrementará en 240, los nuevos usuarios que accederán al servicio de energía eléctrica en el sector rural.</t>
  </si>
  <si>
    <t>Nuevos usuarios que acceden al servicio de energía eléctrica en el sector rural.</t>
  </si>
  <si>
    <t>Se construirá 36 kilómetros de nuevas redes de energía eléctrica en el sector rural.</t>
  </si>
  <si>
    <t>Kilómetros de nuevas redes de energía eléctrica construidos.</t>
  </si>
  <si>
    <t>Se mejorará 24 kilómetros de redes de energía eléctrica rurales.</t>
  </si>
  <si>
    <t>Kilómetros de redes de energía eléctrica mejorados.</t>
  </si>
  <si>
    <t>Se implementará 1 proyecto de fuentes alternativas de suministro de energía para las veredas lejanas del Municipio de Pasto.</t>
  </si>
  <si>
    <t xml:space="preserve">Proyecto de fuentes alternativas de suministro de energía implementados. </t>
  </si>
  <si>
    <t>Se iluminará 8 polideportivos rurales.</t>
  </si>
  <si>
    <t>Polideportivos iluminados.</t>
  </si>
  <si>
    <t>FORMATO 4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</si>
  <si>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</si>
  <si>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</si>
  <si>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</si>
  <si>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r>
      <t xml:space="preserve">PERIODO INFORMADO:    </t>
    </r>
    <r>
      <rPr>
        <sz val="10"/>
        <rFont val="Arial"/>
        <family val="2"/>
      </rPr>
      <t>Semestre 1 de 2009</t>
    </r>
  </si>
  <si>
    <t>No</t>
  </si>
  <si>
    <t>AREAS INVOLUCRADAS</t>
  </si>
  <si>
    <t>META CUATRIENIO PLAN DE DESARROLLO</t>
  </si>
  <si>
    <t>INDICADORES CLAVES DE RENDIMIENTO</t>
  </si>
  <si>
    <t>ACTIVIDADES 
(AVANCE PROGRAMADO PARA EL AÑO  2008)</t>
  </si>
  <si>
    <t>RECURSOS</t>
  </si>
  <si>
    <t>RESPONSABLES</t>
  </si>
  <si>
    <t>TIEMPO PROGRAMADO</t>
  </si>
  <si>
    <t>FORMATO 4A</t>
  </si>
  <si>
    <t>AREAS INVOLUCRADAS (1)</t>
  </si>
  <si>
    <t>META CUATRIENIO PLAN DE DESARROLLO (2)</t>
  </si>
  <si>
    <t>SEGUIMIENTO (4)</t>
  </si>
  <si>
    <t>AVANCE</t>
  </si>
  <si>
    <t>ACCIONES CORRECTIVAS. (6)</t>
  </si>
  <si>
    <t>ACTIVIDADES 
(AVANCE META 2008)</t>
  </si>
  <si>
    <t>% DE AVANCE EN EL TIEMPO (4)</t>
  </si>
  <si>
    <t>% DE AVANCE DE LA ACTIVIDAD (5)</t>
  </si>
  <si>
    <t>Secretaría de Infraestructura</t>
  </si>
  <si>
    <t>SGP</t>
  </si>
  <si>
    <t>1 año</t>
  </si>
  <si>
    <t>Ing. Ricardo Ortiz Obando - Secretario de Infraestructura</t>
  </si>
  <si>
    <t>.</t>
  </si>
  <si>
    <r>
      <t>PROGRAMA</t>
    </r>
    <r>
      <rPr>
        <sz val="10"/>
        <rFont val="Arial"/>
        <family val="2"/>
      </rPr>
      <t>: Electrificación rural..</t>
    </r>
  </si>
  <si>
    <t>INFORME PLAN DE INVERSION</t>
  </si>
  <si>
    <t>VIGENCIA 2009</t>
  </si>
  <si>
    <t>Programa</t>
  </si>
  <si>
    <t>NÚmero</t>
  </si>
  <si>
    <t>Dependencia</t>
  </si>
  <si>
    <t>Nombre del proyecto</t>
  </si>
  <si>
    <t>Fecha de inicio</t>
  </si>
  <si>
    <t>Fecha de terminación</t>
  </si>
  <si>
    <t>Cuantía del proyecto</t>
  </si>
  <si>
    <t>Avance en pesos</t>
  </si>
  <si>
    <t>Porcentaje de avence en actividad</t>
  </si>
  <si>
    <t>Electrificación rural</t>
  </si>
  <si>
    <t>Secretaria de Infraestructura</t>
  </si>
  <si>
    <t>Consultoría, interventoría y apoyo técnico para la preinversión, contratación y ejecución de proyectos de electrificación rural (2009). Municipio de Pasto.</t>
  </si>
  <si>
    <t>Son productos del proyecto: proyectos de construcción, mantenimiento y/o mejoramiento de redes de electrificación rural con diseños de preinversión, contratados, ejecutados y con interventoría: 16. COMPONENTES: Contratación profesional ingeniero eléctrico (1 - 6 meses - $2.266.000 mes) - Contratación apoyo técnico (1 - 6 meses - $1.600.000 mes).</t>
  </si>
  <si>
    <t>Construcción y remodelación de redes eléctricas vereda Campanero Corregimiento de Catambuco. Municipio de Pasto.</t>
  </si>
  <si>
    <t>Cosntrucción y remodelación de redes eléctricas vereda San José Vista Hermosa - Corregimiento de Mapachico. Municipio de Pasto.</t>
  </si>
  <si>
    <t>PRODUCTOS: Nuevos usuarios que acceden al servicio de energía eléctrica en el sector rural: 3. Familias que mejoran el servicio de energía eléctrica en el sector rural: 21. Kilómetros de redes de energía eléctrica mejorados: 0.9. Kilómetros de redes de energía eléctrica construidos: 0.2. COMPONENTES: red de baja tensión ($12.630.699); red de media tensión ($8.306.710); transformación ($2.1698.796); Inspección RETIE ($736.600). AUI30%: ($7.153.142).</t>
  </si>
  <si>
    <t>Construcción y remodelación de redes elecrticas vereda San Gabriel. Corregimiento de El Socorro. Municipio de Pasto.</t>
  </si>
  <si>
    <t>PRODUCTOS DEL PROYECTO: Nuevos usuarios que acceden al servicio de energía eléctrica en el sector rural: NUEVE (9). Kilómetros de nuevas redes de energía eléctrica construidos: UNO PUNTO TRES (1,3). COMPONENTES: Red de Baja tensión ($10.391.038); Red media tensión ($6.850.117); transformación ($5.064.337); inspección RETIE ($947.500); COSTO DIRECTO ($23.252.992). AUI(30%): $6.975.898</t>
  </si>
  <si>
    <t>Descripción del proyecto</t>
  </si>
  <si>
    <t>PRODUCTOS DEL PROYECTO: Nuevos usuarios que acceden al servicio de energía eléctrica en el sector rural: CINCO(5). Kilómetros de nuevas redes de energía eléctrica construidos: CERO PUNTO CERO SEIS (0.06). Kilometros de redes  de energía electrica mejorados : cero punto setenta y ocho ( 0.78) ;COMPONENTES: Red de Baja tensión ($16.291.331); Red media tensión ($639.282) transformación ($6.932.238); inspección RETIE ($904.000); COSTO DIRECTO ($24.766.851). AUI(30%): $7.430.055</t>
  </si>
  <si>
    <t>construcción y remodelación de redes electricas vereda La Merced Sector San Francisco corregimiento de Catambuco</t>
  </si>
  <si>
    <t>PRODUCTOS: Kilómetros de redes de energía eléctrica mejorados: 0.515,Kilómetros de redes de energía eléctrica contruidos: 0.695 . Nuevos usuarios que acceden al servicio de energía eléctrica en el sector rural: 5. COMPONENTES: Suministro e instalación estructura 617 (7 und); Suministro e instalación estructura 619 (17 und). Suministro e instalación cable ASCR No 2 (3994 ml). Suministro e instalación poste en concreto de 8 metros (17 und). Suministro e instalación de viento o retenida de baja tensión (17 und). Suministro e instalación sistema efectivo puesto a tierra (8 und). COSTO DIRECTO: ($18.972.417). AUI (30%): $5.691.725</t>
  </si>
  <si>
    <t>construcción y remodelación de redes electricas vereda Casapamba  corregimiento del Encano</t>
  </si>
  <si>
    <t>ACTIVIDADES 
(AVANCE PROGRAMADO PARA EL AÑO  2009)  (3)</t>
  </si>
  <si>
    <t>PRODUCTOS DEL PROYECTO: Kilómetros de nuevas redes de energía eléctrica construidos : (1.37). Nuevos usuarios que acceden al servicio de energía eléctrica en el sector rural: CINCO(5). ;COMPONENTES:  COSTO DIRECTO (Red de baja tensión) ($19.759.073). AUI(30%): $5.927.722</t>
  </si>
  <si>
    <t>Construccion y remodelacion de redes electricas vereda Jurado Alto . Corregimientode Santa Bárbara. Municipio de Pasto</t>
  </si>
  <si>
    <t>PRODUCTOS DEL PROYECTO: Nuevos usuarios que acceden al servicio de energía eléctrica en el sector rural: 6.Kilómetros de nuevas redes de energía eléctrica construidos : (0.87) ;COMPONENTES:  Red de baja tensión ($19.114.439). AUI(30%): $5.734.332</t>
  </si>
  <si>
    <r>
      <t>MEDIOS DE VERIFICACION</t>
    </r>
    <r>
      <rPr>
        <sz val="10"/>
        <rFont val="Arial"/>
        <family val="2"/>
      </rPr>
      <t xml:space="preserve">: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en la vigencia 2009 no se invertira recursos para fuentes alternativas</t>
    </r>
  </si>
  <si>
    <t>proyecto en estudio de preinversión</t>
  </si>
  <si>
    <r>
      <t>MEDIOS DE VERIFICACION</t>
    </r>
    <r>
      <rPr>
        <sz val="10"/>
        <rFont val="Arial"/>
        <family val="2"/>
      </rPr>
      <t xml:space="preserve">: Contratos , Actas, Informes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3.6 Kilómetros construidos de red eléctrica con la ejecución de los proyectos en Campanero, San Gabriel, La Merced - Vista Hermosa San Jose - Casapamba</t>
    </r>
  </si>
  <si>
    <r>
      <t>MEDIOS DE VERIFICACION</t>
    </r>
    <r>
      <rPr>
        <sz val="10"/>
        <rFont val="Arial"/>
        <family val="2"/>
      </rPr>
      <t xml:space="preserve">: Estudio de preinversion,  planos,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Estudio de preinversion del proyecto construcción y remodelación de redes eléctricas e iluminacion polideportivo La Caldera </t>
    </r>
  </si>
  <si>
    <r>
      <t>MEDIOS DE VERIFICACION</t>
    </r>
    <r>
      <rPr>
        <sz val="10"/>
        <rFont val="Arial"/>
        <family val="2"/>
      </rPr>
      <t xml:space="preserve">: Contratos, Actas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31 nuevos usuarios que accedieron al servicio de energía con la ejecución de los proyectos en Campanero - La Merced - San Gabriel - Vista Hermosa San Jose - Casapamba</t>
    </r>
  </si>
  <si>
    <r>
      <t>MEDIOS DE VERIFICACION</t>
    </r>
    <r>
      <rPr>
        <sz val="10"/>
        <rFont val="Arial"/>
        <family val="2"/>
      </rPr>
      <t xml:space="preserve">: Contratos , Actas, Informes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2.2 Kilómetros de red mejorados con los proyectos Campanero -  Vista Hermosa San Jose - La Merced Sector San Fransisco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</si>
</sst>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7"/>
      <color indexed="10"/>
      <name val="Arial"/>
      <family val="0"/>
    </font>
    <font>
      <b/>
      <sz val="15"/>
      <color indexed="56"/>
      <name val="Arial"/>
      <family val="0"/>
    </font>
    <font>
      <b/>
      <sz val="10"/>
      <color indexed="56"/>
      <name val="Arial"/>
      <family val="0"/>
    </font>
    <font>
      <b/>
      <sz val="9"/>
      <color indexed="9"/>
      <name val="Arial"/>
      <family val="0"/>
    </font>
    <font>
      <sz val="9"/>
      <color indexed="5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8"/>
      <color indexed="9"/>
      <name val="Arial"/>
      <family val="0"/>
    </font>
    <font>
      <sz val="8"/>
      <color indexed="56"/>
      <name val="Arial"/>
      <family val="0"/>
    </font>
    <font>
      <sz val="10"/>
      <color indexed="5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85"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" fontId="0" fillId="0" borderId="18" xfId="0" applyNumberFormat="1" applyFont="1" applyBorder="1" applyAlignment="1">
      <alignment horizontal="center" vertical="center"/>
    </xf>
    <xf numFmtId="9" fontId="4" fillId="24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9" fontId="4" fillId="24" borderId="1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9" fontId="4" fillId="24" borderId="18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justify" vertical="center" wrapText="1"/>
    </xf>
    <xf numFmtId="1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10" fontId="0" fillId="0" borderId="0" xfId="55" applyNumberFormat="1" applyAlignment="1">
      <alignment horizontal="center" vertical="center"/>
    </xf>
    <xf numFmtId="0" fontId="29" fillId="25" borderId="22" xfId="0" applyFont="1" applyFill="1" applyBorder="1" applyAlignment="1">
      <alignment horizontal="center" vertical="center" wrapText="1"/>
    </xf>
    <xf numFmtId="1" fontId="29" fillId="25" borderId="22" xfId="0" applyNumberFormat="1" applyFont="1" applyFill="1" applyBorder="1" applyAlignment="1">
      <alignment horizontal="center" vertical="center" wrapText="1"/>
    </xf>
    <xf numFmtId="0" fontId="29" fillId="25" borderId="22" xfId="0" applyFont="1" applyFill="1" applyBorder="1" applyAlignment="1">
      <alignment horizontal="justify" vertical="center" wrapText="1"/>
    </xf>
    <xf numFmtId="10" fontId="29" fillId="25" borderId="22" xfId="55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justify" vertical="center" wrapText="1"/>
    </xf>
    <xf numFmtId="1" fontId="30" fillId="0" borderId="23" xfId="0" applyNumberFormat="1" applyFont="1" applyBorder="1" applyAlignment="1">
      <alignment horizontal="center" vertical="center" wrapText="1"/>
    </xf>
    <xf numFmtId="14" fontId="30" fillId="0" borderId="23" xfId="0" applyNumberFormat="1" applyFont="1" applyBorder="1" applyAlignment="1">
      <alignment horizontal="center" vertical="center" wrapText="1"/>
    </xf>
    <xf numFmtId="14" fontId="30" fillId="7" borderId="23" xfId="0" applyNumberFormat="1" applyFont="1" applyFill="1" applyBorder="1" applyAlignment="1">
      <alignment horizontal="center" vertical="center" wrapText="1"/>
    </xf>
    <xf numFmtId="3" fontId="30" fillId="0" borderId="23" xfId="0" applyNumberFormat="1" applyFont="1" applyBorder="1" applyAlignment="1">
      <alignment horizontal="center" vertical="center" wrapText="1"/>
    </xf>
    <xf numFmtId="3" fontId="30" fillId="7" borderId="23" xfId="0" applyNumberFormat="1" applyFont="1" applyFill="1" applyBorder="1" applyAlignment="1">
      <alignment horizontal="center" vertical="center" wrapText="1"/>
    </xf>
    <xf numFmtId="10" fontId="30" fillId="7" borderId="23" xfId="55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justify" vertical="center" wrapText="1"/>
    </xf>
    <xf numFmtId="1" fontId="30" fillId="0" borderId="22" xfId="0" applyNumberFormat="1" applyFont="1" applyBorder="1" applyAlignment="1">
      <alignment horizontal="center" vertical="center" wrapText="1"/>
    </xf>
    <xf numFmtId="14" fontId="30" fillId="0" borderId="22" xfId="0" applyNumberFormat="1" applyFont="1" applyBorder="1" applyAlignment="1">
      <alignment horizontal="center" vertical="center" wrapText="1"/>
    </xf>
    <xf numFmtId="14" fontId="30" fillId="7" borderId="22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Border="1" applyAlignment="1">
      <alignment horizontal="center" vertical="center" wrapText="1"/>
    </xf>
    <xf numFmtId="3" fontId="30" fillId="7" borderId="22" xfId="0" applyNumberFormat="1" applyFont="1" applyFill="1" applyBorder="1" applyAlignment="1">
      <alignment horizontal="center" vertical="center" wrapText="1"/>
    </xf>
    <xf numFmtId="10" fontId="30" fillId="7" borderId="22" xfId="55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justify" vertical="center" wrapText="1"/>
    </xf>
    <xf numFmtId="1" fontId="30" fillId="0" borderId="24" xfId="0" applyNumberFormat="1" applyFont="1" applyFill="1" applyBorder="1" applyAlignment="1">
      <alignment horizontal="center" vertical="center" wrapText="1"/>
    </xf>
    <xf numFmtId="3" fontId="30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35" fillId="25" borderId="22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justify" vertical="center" wrapText="1"/>
    </xf>
    <xf numFmtId="0" fontId="36" fillId="0" borderId="23" xfId="0" applyNumberFormat="1" applyFont="1" applyBorder="1" applyAlignment="1">
      <alignment horizontal="justify" vertical="center" wrapText="1"/>
    </xf>
    <xf numFmtId="0" fontId="36" fillId="0" borderId="25" xfId="0" applyNumberFormat="1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37" fillId="0" borderId="0" xfId="0" applyFont="1" applyAlignment="1">
      <alignment/>
    </xf>
    <xf numFmtId="0" fontId="37" fillId="7" borderId="24" xfId="0" applyFont="1" applyFill="1" applyBorder="1" applyAlignment="1">
      <alignment horizontal="center" vertical="center" wrapText="1"/>
    </xf>
    <xf numFmtId="10" fontId="37" fillId="7" borderId="26" xfId="0" applyNumberFormat="1" applyFont="1" applyFill="1" applyBorder="1" applyAlignment="1">
      <alignment horizontal="center" vertical="center" wrapText="1" shrinkToFit="1"/>
    </xf>
    <xf numFmtId="14" fontId="37" fillId="0" borderId="27" xfId="0" applyNumberFormat="1" applyFont="1" applyBorder="1" applyAlignment="1">
      <alignment horizontal="center" vertical="center" wrapText="1"/>
    </xf>
    <xf numFmtId="14" fontId="37" fillId="7" borderId="24" xfId="0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horizontal="justify" vertical="center" wrapText="1"/>
    </xf>
    <xf numFmtId="0" fontId="24" fillId="0" borderId="15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 wrapText="1"/>
    </xf>
    <xf numFmtId="3" fontId="25" fillId="0" borderId="28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AA%20-%20INFORME%20CONTRALORIA%20-%20ENTREGADO%202008\1%20Convive%20en%20Paz...to.%20200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4A"/>
      <sheetName val="11"/>
      <sheetName val="11A"/>
    </sheetNames>
    <sheetDataSet>
      <sheetData sheetId="0">
        <row r="8">
          <cell r="D8" t="str">
            <v>INDICADORES CLAVES DE RENDIMIENTO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16" sqref="B16"/>
    </sheetView>
  </sheetViews>
  <sheetFormatPr defaultColWidth="11.421875" defaultRowHeight="12.75"/>
  <cols>
    <col min="1" max="1" width="3.00390625" style="0" bestFit="1" customWidth="1"/>
    <col min="2" max="2" width="16.57421875" style="0" customWidth="1"/>
    <col min="3" max="3" width="29.28125" style="0" customWidth="1"/>
    <col min="4" max="4" width="20.421875" style="0" customWidth="1"/>
    <col min="5" max="5" width="14.28125" style="0" customWidth="1"/>
    <col min="7" max="7" width="14.421875" style="0" customWidth="1"/>
    <col min="8" max="8" width="14.140625" style="0" customWidth="1"/>
  </cols>
  <sheetData>
    <row r="1" spans="1:8" ht="15.75">
      <c r="A1" s="68" t="s">
        <v>10</v>
      </c>
      <c r="B1" s="68"/>
      <c r="C1" s="68"/>
      <c r="D1" s="68"/>
      <c r="E1" s="68"/>
      <c r="F1" s="68"/>
      <c r="G1" s="68"/>
      <c r="H1" s="68"/>
    </row>
    <row r="2" spans="1:8" ht="15.75">
      <c r="A2" s="68" t="s">
        <v>11</v>
      </c>
      <c r="B2" s="68"/>
      <c r="C2" s="68"/>
      <c r="D2" s="68"/>
      <c r="E2" s="68"/>
      <c r="F2" s="68"/>
      <c r="G2" s="68"/>
      <c r="H2" s="68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2.75">
      <c r="A4" s="67" t="s">
        <v>12</v>
      </c>
      <c r="B4" s="67"/>
      <c r="C4" s="67"/>
      <c r="D4" s="67"/>
      <c r="E4" s="6"/>
      <c r="F4" s="7"/>
      <c r="G4" s="5"/>
      <c r="H4" s="5"/>
    </row>
    <row r="5" spans="1:8" ht="12.75">
      <c r="A5" s="67" t="s">
        <v>13</v>
      </c>
      <c r="B5" s="67"/>
      <c r="C5" s="67"/>
      <c r="D5" s="67"/>
      <c r="E5" s="67"/>
      <c r="F5" s="6"/>
      <c r="G5" s="5"/>
      <c r="H5" s="5"/>
    </row>
    <row r="6" spans="1:8" ht="12.75">
      <c r="A6" s="67" t="s">
        <v>37</v>
      </c>
      <c r="B6" s="67"/>
      <c r="C6" s="67"/>
      <c r="D6" s="67"/>
      <c r="E6" s="6" t="s">
        <v>14</v>
      </c>
      <c r="F6" s="8"/>
      <c r="G6" s="3"/>
      <c r="H6" s="6"/>
    </row>
    <row r="7" spans="1:8" ht="13.5" thickBot="1">
      <c r="A7" s="5"/>
      <c r="D7" s="9"/>
      <c r="F7" s="10"/>
      <c r="H7" s="9"/>
    </row>
    <row r="8" spans="1:8" ht="57" thickBot="1">
      <c r="A8" s="4" t="s">
        <v>15</v>
      </c>
      <c r="B8" s="11" t="s">
        <v>16</v>
      </c>
      <c r="C8" s="11" t="s">
        <v>17</v>
      </c>
      <c r="D8" s="12" t="s">
        <v>18</v>
      </c>
      <c r="E8" s="11" t="s">
        <v>19</v>
      </c>
      <c r="F8" s="11" t="s">
        <v>20</v>
      </c>
      <c r="G8" s="11" t="s">
        <v>21</v>
      </c>
      <c r="H8" s="13" t="s">
        <v>22</v>
      </c>
    </row>
    <row r="9" spans="1:8" ht="51">
      <c r="A9" s="14">
        <v>1</v>
      </c>
      <c r="B9" s="69" t="s">
        <v>32</v>
      </c>
      <c r="C9" s="15" t="s">
        <v>0</v>
      </c>
      <c r="D9" s="15" t="s">
        <v>1</v>
      </c>
      <c r="E9" s="16">
        <v>60</v>
      </c>
      <c r="F9" s="69" t="s">
        <v>33</v>
      </c>
      <c r="G9" s="69" t="s">
        <v>35</v>
      </c>
      <c r="H9" s="72" t="s">
        <v>34</v>
      </c>
    </row>
    <row r="10" spans="1:8" ht="38.25">
      <c r="A10" s="17">
        <v>2</v>
      </c>
      <c r="B10" s="70"/>
      <c r="C10" s="2" t="s">
        <v>2</v>
      </c>
      <c r="D10" s="2" t="s">
        <v>3</v>
      </c>
      <c r="E10" s="1">
        <v>9</v>
      </c>
      <c r="F10" s="70"/>
      <c r="G10" s="70"/>
      <c r="H10" s="73"/>
    </row>
    <row r="11" spans="1:8" ht="38.25">
      <c r="A11" s="17">
        <v>3</v>
      </c>
      <c r="B11" s="70"/>
      <c r="C11" s="2" t="s">
        <v>4</v>
      </c>
      <c r="D11" s="2" t="s">
        <v>5</v>
      </c>
      <c r="E11" s="1">
        <v>6</v>
      </c>
      <c r="F11" s="70"/>
      <c r="G11" s="70"/>
      <c r="H11" s="73"/>
    </row>
    <row r="12" spans="1:8" ht="51">
      <c r="A12" s="17">
        <v>4</v>
      </c>
      <c r="B12" s="70"/>
      <c r="C12" s="2" t="s">
        <v>6</v>
      </c>
      <c r="D12" s="2" t="s">
        <v>7</v>
      </c>
      <c r="E12" s="1">
        <v>0</v>
      </c>
      <c r="F12" s="70"/>
      <c r="G12" s="70"/>
      <c r="H12" s="73"/>
    </row>
    <row r="13" spans="1:8" ht="26.25" thickBot="1">
      <c r="A13" s="18">
        <v>5</v>
      </c>
      <c r="B13" s="71"/>
      <c r="C13" s="19" t="s">
        <v>8</v>
      </c>
      <c r="D13" s="19" t="s">
        <v>9</v>
      </c>
      <c r="E13" s="21">
        <v>2</v>
      </c>
      <c r="F13" s="71"/>
      <c r="G13" s="71"/>
      <c r="H13" s="74"/>
    </row>
  </sheetData>
  <mergeCells count="9">
    <mergeCell ref="B9:B13"/>
    <mergeCell ref="F9:F13"/>
    <mergeCell ref="G9:G13"/>
    <mergeCell ref="H9:H13"/>
    <mergeCell ref="A6:D6"/>
    <mergeCell ref="A1:H1"/>
    <mergeCell ref="A2:H2"/>
    <mergeCell ref="A4:D4"/>
    <mergeCell ref="A5:E5"/>
  </mergeCells>
  <printOptions horizontalCentered="1"/>
  <pageMargins left="0.1968503937007874" right="0.2755905511811024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B1">
      <selection activeCell="C11" sqref="C11"/>
    </sheetView>
  </sheetViews>
  <sheetFormatPr defaultColWidth="11.421875" defaultRowHeight="12.75"/>
  <cols>
    <col min="1" max="1" width="3.00390625" style="0" bestFit="1" customWidth="1"/>
    <col min="2" max="2" width="13.00390625" style="0" customWidth="1"/>
    <col min="3" max="3" width="24.8515625" style="0" customWidth="1"/>
    <col min="4" max="4" width="17.421875" style="0" customWidth="1"/>
    <col min="5" max="5" width="17.7109375" style="0" customWidth="1"/>
    <col min="6" max="6" width="31.28125" style="0" customWidth="1"/>
  </cols>
  <sheetData>
    <row r="1" spans="1:9" ht="15.75">
      <c r="A1" s="68" t="s">
        <v>23</v>
      </c>
      <c r="B1" s="68"/>
      <c r="C1" s="68"/>
      <c r="D1" s="68"/>
      <c r="E1" s="68"/>
      <c r="F1" s="68"/>
      <c r="G1" s="68"/>
      <c r="H1" s="68"/>
      <c r="I1" s="68"/>
    </row>
    <row r="2" spans="1:9" ht="15.75">
      <c r="A2" s="68" t="s">
        <v>11</v>
      </c>
      <c r="B2" s="68"/>
      <c r="C2" s="68"/>
      <c r="D2" s="68"/>
      <c r="E2" s="68"/>
      <c r="F2" s="68"/>
      <c r="G2" s="68"/>
      <c r="H2" s="68"/>
      <c r="I2" s="68"/>
    </row>
    <row r="3" spans="2:8" ht="12.75">
      <c r="B3" s="5"/>
      <c r="C3" s="5"/>
      <c r="D3" s="5"/>
      <c r="E3" s="5"/>
      <c r="F3" s="5"/>
      <c r="G3" s="5"/>
      <c r="H3" s="5"/>
    </row>
    <row r="4" spans="1:8" ht="12.75">
      <c r="A4" s="67" t="s">
        <v>12</v>
      </c>
      <c r="B4" s="67"/>
      <c r="C4" s="67"/>
      <c r="D4" s="6"/>
      <c r="E4" s="6"/>
      <c r="F4" s="7"/>
      <c r="G4" s="5"/>
      <c r="H4" s="5"/>
    </row>
    <row r="5" spans="1:8" ht="12.75">
      <c r="A5" s="67" t="s">
        <v>13</v>
      </c>
      <c r="B5" s="67"/>
      <c r="C5" s="67"/>
      <c r="D5" s="67"/>
      <c r="E5" s="6"/>
      <c r="F5" s="6"/>
      <c r="G5" s="5"/>
      <c r="H5" s="5"/>
    </row>
    <row r="6" spans="1:8" ht="12.75">
      <c r="A6" s="67" t="s">
        <v>37</v>
      </c>
      <c r="B6" s="67"/>
      <c r="C6" s="67"/>
      <c r="D6" s="67"/>
      <c r="E6" s="3"/>
      <c r="F6" s="6" t="s">
        <v>14</v>
      </c>
      <c r="H6" s="6"/>
    </row>
    <row r="7" spans="4:8" ht="13.5" thickBot="1">
      <c r="D7" s="9"/>
      <c r="F7" s="10"/>
      <c r="H7" s="9"/>
    </row>
    <row r="8" spans="1:9" ht="13.5" thickBot="1">
      <c r="A8" s="77" t="s">
        <v>15</v>
      </c>
      <c r="B8" s="79" t="s">
        <v>24</v>
      </c>
      <c r="C8" s="80" t="s">
        <v>25</v>
      </c>
      <c r="D8" s="81" t="str">
        <f>'[1]4'!D8</f>
        <v>INDICADORES CLAVES DE RENDIMIENTO</v>
      </c>
      <c r="E8" s="80" t="s">
        <v>63</v>
      </c>
      <c r="F8" s="79" t="s">
        <v>26</v>
      </c>
      <c r="G8" s="82" t="s">
        <v>27</v>
      </c>
      <c r="H8" s="82"/>
      <c r="I8" s="75" t="s">
        <v>28</v>
      </c>
    </row>
    <row r="9" spans="1:9" ht="45.75" thickBot="1">
      <c r="A9" s="78"/>
      <c r="B9" s="80"/>
      <c r="C9" s="80"/>
      <c r="D9" s="80"/>
      <c r="E9" s="80" t="s">
        <v>29</v>
      </c>
      <c r="F9" s="80"/>
      <c r="G9" s="11" t="s">
        <v>30</v>
      </c>
      <c r="H9" s="13" t="s">
        <v>31</v>
      </c>
      <c r="I9" s="76"/>
    </row>
    <row r="10" spans="1:9" ht="102">
      <c r="A10" s="14">
        <v>1</v>
      </c>
      <c r="B10" s="69" t="s">
        <v>32</v>
      </c>
      <c r="C10" s="15" t="s">
        <v>0</v>
      </c>
      <c r="D10" s="15" t="s">
        <v>1</v>
      </c>
      <c r="E10" s="16">
        <v>60</v>
      </c>
      <c r="F10" s="65" t="s">
        <v>71</v>
      </c>
      <c r="G10" s="22">
        <v>0.5</v>
      </c>
      <c r="H10" s="22">
        <f>31/60</f>
        <v>0.5166666666666667</v>
      </c>
      <c r="I10" s="23"/>
    </row>
    <row r="11" spans="1:9" ht="102">
      <c r="A11" s="17">
        <v>2</v>
      </c>
      <c r="B11" s="70"/>
      <c r="C11" s="2" t="s">
        <v>2</v>
      </c>
      <c r="D11" s="2" t="s">
        <v>3</v>
      </c>
      <c r="E11" s="1">
        <v>9</v>
      </c>
      <c r="F11" s="66" t="s">
        <v>69</v>
      </c>
      <c r="G11" s="24">
        <v>0.5</v>
      </c>
      <c r="H11" s="24">
        <f>3.6/9</f>
        <v>0.4</v>
      </c>
      <c r="I11" s="25"/>
    </row>
    <row r="12" spans="1:9" ht="89.25">
      <c r="A12" s="17">
        <v>3</v>
      </c>
      <c r="B12" s="70"/>
      <c r="C12" s="2" t="s">
        <v>4</v>
      </c>
      <c r="D12" s="2" t="s">
        <v>5</v>
      </c>
      <c r="E12" s="1">
        <v>6</v>
      </c>
      <c r="F12" s="66" t="s">
        <v>72</v>
      </c>
      <c r="G12" s="24">
        <v>0.5</v>
      </c>
      <c r="H12" s="24">
        <f>2.2/6</f>
        <v>0.3666666666666667</v>
      </c>
      <c r="I12" s="25"/>
    </row>
    <row r="13" spans="1:9" ht="63.75">
      <c r="A13" s="17">
        <v>4</v>
      </c>
      <c r="B13" s="70"/>
      <c r="C13" s="2" t="s">
        <v>6</v>
      </c>
      <c r="D13" s="2" t="s">
        <v>7</v>
      </c>
      <c r="E13" s="1">
        <v>0</v>
      </c>
      <c r="F13" s="66" t="s">
        <v>67</v>
      </c>
      <c r="G13" s="24">
        <v>0</v>
      </c>
      <c r="H13" s="24">
        <v>0</v>
      </c>
      <c r="I13" s="25"/>
    </row>
    <row r="14" spans="1:9" ht="90" thickBot="1">
      <c r="A14" s="18">
        <v>5</v>
      </c>
      <c r="B14" s="71"/>
      <c r="C14" s="19" t="s">
        <v>8</v>
      </c>
      <c r="D14" s="19" t="s">
        <v>9</v>
      </c>
      <c r="E14" s="21">
        <v>2</v>
      </c>
      <c r="F14" s="64" t="s">
        <v>70</v>
      </c>
      <c r="G14" s="26">
        <v>0.5</v>
      </c>
      <c r="H14" s="26">
        <v>0.1</v>
      </c>
      <c r="I14" s="27" t="s">
        <v>68</v>
      </c>
    </row>
  </sheetData>
  <mergeCells count="14">
    <mergeCell ref="B10:B14"/>
    <mergeCell ref="E8:E9"/>
    <mergeCell ref="F8:F9"/>
    <mergeCell ref="G8:H8"/>
    <mergeCell ref="I8:I9"/>
    <mergeCell ref="A6:D6"/>
    <mergeCell ref="A8:A9"/>
    <mergeCell ref="B8:B9"/>
    <mergeCell ref="C8:C9"/>
    <mergeCell ref="D8:D9"/>
    <mergeCell ref="A1:I1"/>
    <mergeCell ref="A2:I2"/>
    <mergeCell ref="A4:C4"/>
    <mergeCell ref="A5:D5"/>
  </mergeCells>
  <printOptions horizontalCentered="1"/>
  <pageMargins left="0.17" right="0.19" top="0.25" bottom="0.54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="85" zoomScaleNormal="85" workbookViewId="0" topLeftCell="A8">
      <selection activeCell="D14" sqref="D14"/>
    </sheetView>
  </sheetViews>
  <sheetFormatPr defaultColWidth="11.421875" defaultRowHeight="12.75"/>
  <cols>
    <col min="1" max="1" width="13.421875" style="0" customWidth="1"/>
    <col min="2" max="2" width="14.421875" style="0" bestFit="1" customWidth="1"/>
    <col min="3" max="3" width="12.421875" style="0" customWidth="1"/>
    <col min="4" max="4" width="26.00390625" style="0" customWidth="1"/>
    <col min="8" max="8" width="11.57421875" style="0" customWidth="1"/>
    <col min="9" max="9" width="11.8515625" style="0" customWidth="1"/>
    <col min="10" max="10" width="38.140625" style="58" customWidth="1"/>
  </cols>
  <sheetData>
    <row r="1" spans="1:10" ht="21.75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9.5">
      <c r="A2" s="84" t="s">
        <v>39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3.5" thickBot="1">
      <c r="A3" s="20"/>
      <c r="B3" s="28"/>
      <c r="C3" s="29"/>
      <c r="D3" s="20"/>
      <c r="E3" s="30"/>
      <c r="F3" s="30"/>
      <c r="G3" s="30"/>
      <c r="H3" s="30"/>
      <c r="I3" s="31"/>
      <c r="J3" s="53"/>
    </row>
    <row r="4" spans="1:10" ht="48.75" thickBot="1">
      <c r="A4" s="32" t="s">
        <v>40</v>
      </c>
      <c r="B4" s="33" t="s">
        <v>41</v>
      </c>
      <c r="C4" s="34" t="s">
        <v>42</v>
      </c>
      <c r="D4" s="32" t="s">
        <v>43</v>
      </c>
      <c r="E4" s="32" t="s">
        <v>44</v>
      </c>
      <c r="F4" s="32" t="s">
        <v>45</v>
      </c>
      <c r="G4" s="32" t="s">
        <v>46</v>
      </c>
      <c r="H4" s="32" t="s">
        <v>47</v>
      </c>
      <c r="I4" s="35" t="s">
        <v>48</v>
      </c>
      <c r="J4" s="54" t="s">
        <v>58</v>
      </c>
    </row>
    <row r="5" spans="1:10" ht="107.25" customHeight="1" thickBot="1">
      <c r="A5" s="36" t="s">
        <v>49</v>
      </c>
      <c r="B5" s="37">
        <v>2009520010056</v>
      </c>
      <c r="C5" s="36" t="s">
        <v>50</v>
      </c>
      <c r="D5" s="36" t="s">
        <v>51</v>
      </c>
      <c r="E5" s="38">
        <v>39847</v>
      </c>
      <c r="F5" s="39">
        <v>40080</v>
      </c>
      <c r="G5" s="40">
        <v>23196000</v>
      </c>
      <c r="H5" s="41">
        <f>G5*I5</f>
        <v>11598000</v>
      </c>
      <c r="I5" s="42">
        <f>3/6</f>
        <v>0.5</v>
      </c>
      <c r="J5" s="55" t="s">
        <v>52</v>
      </c>
    </row>
    <row r="6" spans="1:10" ht="153" customHeight="1" thickBot="1">
      <c r="A6" s="36" t="s">
        <v>49</v>
      </c>
      <c r="B6" s="37">
        <v>2009520010126</v>
      </c>
      <c r="C6" s="36" t="s">
        <v>50</v>
      </c>
      <c r="D6" s="36" t="s">
        <v>53</v>
      </c>
      <c r="E6" s="38">
        <v>39940</v>
      </c>
      <c r="F6" s="39">
        <v>40023</v>
      </c>
      <c r="G6" s="40">
        <v>24664142</v>
      </c>
      <c r="H6" s="41">
        <v>0</v>
      </c>
      <c r="I6" s="42">
        <f>7/10</f>
        <v>0.7</v>
      </c>
      <c r="J6" s="55" t="s">
        <v>61</v>
      </c>
    </row>
    <row r="7" spans="1:10" ht="120" customHeight="1" thickBot="1">
      <c r="A7" s="36" t="s">
        <v>49</v>
      </c>
      <c r="B7" s="37">
        <v>2009520010131</v>
      </c>
      <c r="C7" s="36" t="s">
        <v>50</v>
      </c>
      <c r="D7" s="36" t="s">
        <v>54</v>
      </c>
      <c r="E7" s="38">
        <v>39945</v>
      </c>
      <c r="F7" s="39">
        <v>40023</v>
      </c>
      <c r="G7" s="40">
        <v>30996947</v>
      </c>
      <c r="H7" s="41">
        <v>0</v>
      </c>
      <c r="I7" s="42">
        <f>5/10</f>
        <v>0.5</v>
      </c>
      <c r="J7" s="55" t="s">
        <v>55</v>
      </c>
    </row>
    <row r="8" spans="1:10" ht="117" customHeight="1" thickBot="1">
      <c r="A8" s="36" t="s">
        <v>49</v>
      </c>
      <c r="B8" s="37">
        <v>2009520010135</v>
      </c>
      <c r="C8" s="36" t="s">
        <v>50</v>
      </c>
      <c r="D8" s="36" t="s">
        <v>56</v>
      </c>
      <c r="E8" s="38">
        <v>39954</v>
      </c>
      <c r="F8" s="39">
        <v>40014</v>
      </c>
      <c r="G8" s="40">
        <v>30228890</v>
      </c>
      <c r="H8" s="41">
        <v>0</v>
      </c>
      <c r="I8" s="42">
        <f>6/10</f>
        <v>0.6</v>
      </c>
      <c r="J8" s="55" t="s">
        <v>57</v>
      </c>
    </row>
    <row r="9" spans="1:10" ht="116.25" customHeight="1" thickBot="1">
      <c r="A9" s="36" t="s">
        <v>49</v>
      </c>
      <c r="B9" s="37">
        <v>2009520010144</v>
      </c>
      <c r="C9" s="36" t="s">
        <v>50</v>
      </c>
      <c r="D9" s="36" t="s">
        <v>60</v>
      </c>
      <c r="E9" s="38">
        <v>39972</v>
      </c>
      <c r="F9" s="39">
        <v>40009</v>
      </c>
      <c r="G9" s="40">
        <v>32196906</v>
      </c>
      <c r="H9" s="41">
        <v>0</v>
      </c>
      <c r="I9" s="42">
        <f>8/10</f>
        <v>0.8</v>
      </c>
      <c r="J9" s="56" t="s">
        <v>59</v>
      </c>
    </row>
    <row r="10" spans="1:10" ht="84" customHeight="1" thickBot="1">
      <c r="A10" s="43" t="s">
        <v>49</v>
      </c>
      <c r="B10" s="44">
        <v>2009520010157</v>
      </c>
      <c r="C10" s="43" t="s">
        <v>50</v>
      </c>
      <c r="D10" s="43" t="s">
        <v>62</v>
      </c>
      <c r="E10" s="45">
        <v>39990</v>
      </c>
      <c r="F10" s="46">
        <v>40023</v>
      </c>
      <c r="G10" s="47">
        <v>25686795</v>
      </c>
      <c r="H10" s="48">
        <v>0</v>
      </c>
      <c r="I10" s="49">
        <f>5/10</f>
        <v>0.5</v>
      </c>
      <c r="J10" s="56" t="s">
        <v>64</v>
      </c>
    </row>
    <row r="11" spans="1:10" s="59" customFormat="1" ht="83.25" customHeight="1" thickBot="1">
      <c r="A11" s="50" t="s">
        <v>49</v>
      </c>
      <c r="B11" s="51">
        <v>2009520010160</v>
      </c>
      <c r="C11" s="50" t="s">
        <v>50</v>
      </c>
      <c r="D11" s="50" t="s">
        <v>65</v>
      </c>
      <c r="E11" s="62">
        <v>39996</v>
      </c>
      <c r="F11" s="63">
        <v>40029</v>
      </c>
      <c r="G11" s="52">
        <v>24848771</v>
      </c>
      <c r="H11" s="60">
        <v>0</v>
      </c>
      <c r="I11" s="61">
        <v>0.5</v>
      </c>
      <c r="J11" s="57" t="s">
        <v>66</v>
      </c>
    </row>
    <row r="20" ht="12.75">
      <c r="F20" t="s">
        <v>36</v>
      </c>
    </row>
  </sheetData>
  <mergeCells count="2">
    <mergeCell ref="A1:J1"/>
    <mergeCell ref="A2:J2"/>
  </mergeCells>
  <printOptions horizontalCentered="1"/>
  <pageMargins left="0.07" right="0.19" top="0.26" bottom="0.26" header="0" footer="0"/>
  <pageSetup horizontalDpi="300" verticalDpi="3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2009-07-28T16:15:40Z</cp:lastPrinted>
  <dcterms:created xsi:type="dcterms:W3CDTF">2005-09-30T21:17:52Z</dcterms:created>
  <dcterms:modified xsi:type="dcterms:W3CDTF">2009-07-28T16:15:48Z</dcterms:modified>
  <cp:category/>
  <cp:version/>
  <cp:contentType/>
  <cp:contentStatus/>
</cp:coreProperties>
</file>