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19" activeTab="2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planeacion04</author>
  </authors>
  <commentList>
    <comment ref="D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La fecha de inicio corresponde a la fecha en la cual comenzó el ciclo de ejecución del proyecto (Preinversión, contratación y ejecución)</t>
        </r>
      </text>
    </comment>
    <comment ref="E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G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0"/>
          </rPr>
          <t xml:space="preserve"> la sumatoria de los registros de compromiso cargados al proyecto</t>
        </r>
      </text>
    </comment>
    <comment ref="H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0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</commentList>
</comments>
</file>

<file path=xl/sharedStrings.xml><?xml version="1.0" encoding="utf-8"?>
<sst xmlns="http://schemas.openxmlformats.org/spreadsheetml/2006/main" count="113" uniqueCount="80">
  <si>
    <t>Plan de control de pérdidas de agua en el sistema de acueducto de Pasto.. Municipio de Pasto.</t>
  </si>
  <si>
    <t>Operación confiable y segura de los sistemas de potabilización. . Municipio de Pasto.</t>
  </si>
  <si>
    <t>Estudio de identificación de nuevas fuentes de abastecimiento de agua para el acueducto de Pasto. . Municipio de Pasto.</t>
  </si>
  <si>
    <t>Se construirá 10 kilómetros de nuevas redes de distribución de acueducto.</t>
  </si>
  <si>
    <t>Kilómetros de redes de distribución de acueducto construidas.</t>
  </si>
  <si>
    <t>Se rehabilitará o repondrá 20 kilómetros de redes de acueducto urbano, con prioridad en el Sistema Estratégico de Transporte Público Colectivo.</t>
  </si>
  <si>
    <t>Kilómetros de redes de acueducto rehabilitadas o repuestas.</t>
  </si>
  <si>
    <t>Se incrementará en 6.000, los usuarios que accederán al servicio de acueducto urbano.</t>
  </si>
  <si>
    <t>Nuevos usuarios que acceden al servicio de acueducto.</t>
  </si>
  <si>
    <t xml:space="preserve">Se ampliará en 250 litros por segundo la oferta de agua tratada disponible para el servicio de acueducto urbano. </t>
  </si>
  <si>
    <t>Litros por segundo de agua tratada ofertada.</t>
  </si>
  <si>
    <t>Se mantendrá entre 0 y 5 el índice de Riesgo de Consumo de Agua - IRCA en el sector urbano.</t>
  </si>
  <si>
    <t>Valor del índice de calidad IRCA.</t>
  </si>
  <si>
    <t>Se reducirá al 37% el índice de agua no contabilizada.</t>
  </si>
  <si>
    <t>Porcentaje de agua no contabilizada.</t>
  </si>
  <si>
    <t>Se realizará 1 estudio para identificar nuevas fuentes de abastecimiento de agua para consumo humano que satisfaga la demanda en el sector urbano a mediano y largo plazo.</t>
  </si>
  <si>
    <t>Estudio para identificar nuevas fuentes de abastecimiento de agua para consumo humano realizado.</t>
  </si>
  <si>
    <t>0-5</t>
  </si>
  <si>
    <t>Comercialización del servicio de acueducto. Municipio de Pasto.</t>
  </si>
  <si>
    <t>Construcción de redes de acueducto en los diferentes sectores de la ciudad.. Municipio de Pasto.</t>
  </si>
  <si>
    <t>Reposición y rehabilitación de redes de acueducto en diferentes sectores de la ciudad. Municipio de Pasto.</t>
  </si>
  <si>
    <t>Construcción del proyecto de aprovechamiento de la quebrada Las Piedras para el acueducto urbano de Pasto. Municipio de Pasto.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</si>
  <si>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</si>
  <si>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</si>
  <si>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</si>
  <si>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</si>
  <si>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 xml:space="preserve">PERIODO INFORMADO:    </t>
    </r>
    <r>
      <rPr>
        <sz val="10"/>
        <rFont val="Arial"/>
        <family val="2"/>
      </rPr>
      <t>Semestre 1 de 2009</t>
    </r>
  </si>
  <si>
    <t>No</t>
  </si>
  <si>
    <t>AREAS INVOLUCRADAS</t>
  </si>
  <si>
    <t>META CUATRIENIO PLAN DE DESARROLLO</t>
  </si>
  <si>
    <t>INDICADORES CLAVES DE RENDIMIENTO</t>
  </si>
  <si>
    <t>RECURSOS</t>
  </si>
  <si>
    <t>RESPONSABLES</t>
  </si>
  <si>
    <t>TIEMPO PROGRAMADO</t>
  </si>
  <si>
    <t>FORMATO 4A</t>
  </si>
  <si>
    <t>AREAS INVOLUCRADAS (1)</t>
  </si>
  <si>
    <t>META CUATRIENIO PLAN DE DESARROLLO (2)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</si>
  <si>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</si>
  <si>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</si>
  <si>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</si>
  <si>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</si>
  <si>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</si>
  <si>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</si>
  <si>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r>
      <t>PROGRAMA</t>
    </r>
    <r>
      <rPr>
        <sz val="10"/>
        <rFont val="Arial"/>
        <family val="2"/>
      </rPr>
      <t>: Ciudad y agua.</t>
    </r>
  </si>
  <si>
    <t>EMPOPASTO S.A S.A.P</t>
  </si>
  <si>
    <t>Recursos propios</t>
  </si>
  <si>
    <t>Dr. Jairo Lasso Medina - Gerente EMPOPASTO S.A S.A.P</t>
  </si>
  <si>
    <t>1 año</t>
  </si>
  <si>
    <t>.</t>
  </si>
  <si>
    <t>INFORME PLAN DE INVERSION</t>
  </si>
  <si>
    <t>VIGENCIA 2009</t>
  </si>
  <si>
    <t>Programa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</si>
  <si>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</si>
  <si>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</si>
  <si>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</si>
  <si>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</si>
  <si>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</si>
  <si>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</si>
  <si>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</si>
  <si>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EMPOPASTO</t>
  </si>
  <si>
    <t>Ciudad y agua</t>
  </si>
  <si>
    <t>Descripción del proyecto</t>
  </si>
  <si>
    <t>El proyecto está orientado a la construcción en distintos sectores de la ciudad de San Juan de Pasto,  de 3,5 kilómetros de redes de acueducto. Comprende estudios de preinversión, contratación y ejecución.</t>
  </si>
  <si>
    <t>El proyecto está orientado a la  rehabilitación o reposición, en distintos sectores de la ciudad de San Juan de Pasto,  de 8,0 kilómetros de redes de acueducto. Comprende estudios de preinversión, contratación y ejecución.</t>
  </si>
  <si>
    <t>La ejecución dell proyecto permitirá la ampliación  a  850 litros por segundo la oferta de agua tratada disponible para el servicio de acueducto urbano.  Igualmente, a avanzar en un 50% en la construcción del proyecto de aprovechamiento de la quebrada Las Piedras.</t>
  </si>
  <si>
    <t>El proyecto está orientado a ofrecer al consumidor urbano un agua potable que cumpla con los parámetros fisico, químicos y bacteriológicos establecidos. En este sentido, los recursos se orientarán a mantener  entre 0 y 5 el índice de riesgo de consumo de agua - IRCA en el sector urbano.</t>
  </si>
  <si>
    <t>El proyecto está orientado a avanzar en la realización de estudios para identificar nuevas fuentes de abastecimiento de agua para consumo humano que satisfaga la demanda en el sector urbano a mediano y largo plazo.</t>
  </si>
  <si>
    <t>ACTIVIDADES 
(AVANCE PROGRAMADO PARA EL AÑO  2009)  (3)</t>
  </si>
  <si>
    <r>
      <t>PROGRAMA</t>
    </r>
    <r>
      <rPr>
        <sz val="10"/>
        <rFont val="Arial"/>
        <family val="2"/>
      </rPr>
      <t>: Ciudad y agua</t>
    </r>
  </si>
  <si>
    <t xml:space="preserve"> </t>
  </si>
  <si>
    <t>ACTIVIDADES 
(AVANCE PROGRAMADO PARA EL AÑO  2009)</t>
  </si>
  <si>
    <t>El proyecto está orientado a que 1,600 nuevos usuarios accedan al servicio de acueducto en el sector  urbano del Municipio de Pasto.</t>
  </si>
  <si>
    <t>El proyecto está orientado a reducir al 38%  el índice de agua no contabilizada en el sistema de acueducto urbano, con el objetivo de mantener y mejorar la sostenibilidad de la empresa y establecer unas tarifas justas por la prestación del servicio.</t>
  </si>
  <si>
    <r>
      <t>MEDIOS DE VERIFICACION</t>
    </r>
    <r>
      <rPr>
        <sz val="10"/>
        <rFont val="Arial"/>
        <family val="2"/>
      </rPr>
      <t xml:space="preserve">: Informes de Subgerencia de Infraestructura.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Solamente se han renovado 33 ml de red de acueducto urbano.</t>
    </r>
  </si>
  <si>
    <r>
      <t>MEDIOS DE VERIFICACION</t>
    </r>
    <r>
      <rPr>
        <sz val="10"/>
        <rFont val="Arial"/>
        <family val="2"/>
      </rPr>
      <t xml:space="preserve">: Informes de Subgerencia de Infraestructura.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En los primeros seis (6) meses del 2009 se construyeron 560 ml de red de acueducto urbano en diferentes sectores de la ciudad.</t>
    </r>
  </si>
  <si>
    <r>
      <t>MEDIOS DE VERIFICACION</t>
    </r>
    <r>
      <rPr>
        <sz val="10"/>
        <rFont val="Arial"/>
        <family val="2"/>
      </rPr>
      <t xml:space="preserve">: Informes de Subgerencia Comercial.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En lo transcurrido del 2009, se han vinculado al servicio de acueducto urbano 849 nuevos suscriptores.</t>
    </r>
  </si>
  <si>
    <r>
      <t>MEDIOS DE VERIFICACION</t>
    </r>
    <r>
      <rPr>
        <sz val="10"/>
        <rFont val="Arial"/>
        <family val="2"/>
      </rPr>
      <t xml:space="preserve">:  Informe de la Subgerencia de Operaciones.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mantiene la oferta de agua en 850 litros por segundo</t>
    </r>
  </si>
  <si>
    <r>
      <t>MEDIOS DE VERIFICACION</t>
    </r>
    <r>
      <rPr>
        <sz val="10"/>
        <rFont val="Arial"/>
        <family val="2"/>
      </rPr>
      <t xml:space="preserve">: Informe Subgerencia de operaciones.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resultado de la evaluaciòn del IRCA es cero (0) puesto que no se presentaron no conformidades</t>
    </r>
  </si>
  <si>
    <r>
      <t>MEDIOS DE VERIFICACION</t>
    </r>
    <r>
      <rPr>
        <sz val="10"/>
        <rFont val="Arial"/>
        <family val="2"/>
      </rPr>
      <t xml:space="preserve">: Informe de Oficina de Planeaciòn.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indice promedio de agua no contabilizada hasta el mes de junio es de 39.2</t>
    </r>
  </si>
  <si>
    <r>
      <t>MEDIOS DE VERIFICACION</t>
    </r>
    <r>
      <rPr>
        <sz val="10"/>
        <rFont val="Arial"/>
        <family val="2"/>
      </rPr>
      <t xml:space="preserve">: Informe de Oficina de Planeaciòn.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están formulando términos de referncia para contratar consultoría.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</si>
</sst>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%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7"/>
      <color indexed="10"/>
      <name val="Arial"/>
      <family val="0"/>
    </font>
    <font>
      <b/>
      <sz val="15"/>
      <color indexed="56"/>
      <name val="Arial"/>
      <family val="0"/>
    </font>
    <font>
      <b/>
      <sz val="10"/>
      <color indexed="56"/>
      <name val="Arial"/>
      <family val="0"/>
    </font>
    <font>
      <b/>
      <sz val="9"/>
      <color indexed="9"/>
      <name val="Arial"/>
      <family val="0"/>
    </font>
    <font>
      <sz val="9"/>
      <color indexed="5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7">
    <xf numFmtId="0" fontId="0" fillId="0" borderId="0" xfId="0" applyAlignment="1">
      <alignment/>
    </xf>
    <xf numFmtId="2" fontId="0" fillId="0" borderId="10" xfId="55" applyNumberFormat="1" applyFont="1" applyBorder="1" applyAlignment="1">
      <alignment horizontal="justify" vertical="center" wrapText="1"/>
      <protection/>
    </xf>
    <xf numFmtId="185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/>
      <protection/>
    </xf>
    <xf numFmtId="9" fontId="0" fillId="0" borderId="10" xfId="58" applyFont="1" applyBorder="1" applyAlignment="1">
      <alignment horizontal="center" vertical="center"/>
    </xf>
    <xf numFmtId="2" fontId="0" fillId="0" borderId="11" xfId="55" applyNumberFormat="1" applyFont="1" applyBorder="1" applyAlignment="1">
      <alignment horizontal="justify" vertical="center" wrapText="1"/>
      <protection/>
    </xf>
    <xf numFmtId="185" fontId="0" fillId="0" borderId="11" xfId="55" applyNumberFormat="1" applyFont="1" applyBorder="1" applyAlignment="1">
      <alignment horizontal="center" vertical="center"/>
      <protection/>
    </xf>
    <xf numFmtId="2" fontId="0" fillId="0" borderId="12" xfId="55" applyNumberFormat="1" applyFont="1" applyBorder="1" applyAlignment="1">
      <alignment horizontal="justify" vertical="center" wrapText="1"/>
      <protection/>
    </xf>
    <xf numFmtId="3" fontId="0" fillId="0" borderId="12" xfId="5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0" fillId="0" borderId="17" xfId="55" applyNumberFormat="1" applyFont="1" applyBorder="1" applyAlignment="1">
      <alignment horizontal="center" vertical="center"/>
      <protection/>
    </xf>
    <xf numFmtId="3" fontId="0" fillId="0" borderId="18" xfId="55" applyNumberFormat="1" applyFont="1" applyBorder="1" applyAlignment="1">
      <alignment horizontal="center" vertical="center"/>
      <protection/>
    </xf>
    <xf numFmtId="3" fontId="0" fillId="0" borderId="19" xfId="55" applyNumberFormat="1" applyFont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justify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justify" vertical="center" wrapText="1"/>
    </xf>
    <xf numFmtId="9" fontId="4" fillId="24" borderId="11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6" fillId="24" borderId="12" xfId="0" applyFont="1" applyFill="1" applyBorder="1" applyAlignment="1">
      <alignment horizontal="justify" vertical="center" wrapText="1"/>
    </xf>
    <xf numFmtId="9" fontId="4" fillId="24" borderId="1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2" fillId="25" borderId="23" xfId="0" applyFont="1" applyFill="1" applyBorder="1" applyAlignment="1">
      <alignment horizontal="center" vertical="center" wrapText="1"/>
    </xf>
    <xf numFmtId="0" fontId="12" fillId="25" borderId="23" xfId="0" applyFont="1" applyFill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14" fontId="13" fillId="7" borderId="24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right" vertical="center" wrapText="1"/>
    </xf>
    <xf numFmtId="3" fontId="13" fillId="7" borderId="24" xfId="0" applyNumberFormat="1" applyFont="1" applyFill="1" applyBorder="1" applyAlignment="1">
      <alignment horizontal="center" vertical="center" wrapText="1"/>
    </xf>
    <xf numFmtId="186" fontId="4" fillId="24" borderId="11" xfId="58" applyNumberFormat="1" applyFont="1" applyFill="1" applyBorder="1" applyAlignment="1">
      <alignment horizontal="center" vertical="center" wrapText="1"/>
    </xf>
    <xf numFmtId="186" fontId="0" fillId="0" borderId="0" xfId="58" applyNumberFormat="1" applyFont="1" applyAlignment="1">
      <alignment/>
    </xf>
    <xf numFmtId="10" fontId="0" fillId="0" borderId="0" xfId="58" applyNumberFormat="1" applyFont="1" applyAlignment="1">
      <alignment/>
    </xf>
    <xf numFmtId="186" fontId="4" fillId="24" borderId="10" xfId="0" applyNumberFormat="1" applyFont="1" applyFill="1" applyBorder="1" applyAlignment="1">
      <alignment horizontal="center" vertical="center" wrapText="1"/>
    </xf>
    <xf numFmtId="10" fontId="4" fillId="24" borderId="10" xfId="0" applyNumberFormat="1" applyFont="1" applyFill="1" applyBorder="1" applyAlignment="1">
      <alignment horizontal="center" vertical="center" wrapText="1"/>
    </xf>
    <xf numFmtId="186" fontId="4" fillId="24" borderId="10" xfId="58" applyNumberFormat="1" applyFont="1" applyFill="1" applyBorder="1" applyAlignment="1">
      <alignment horizontal="center" vertical="center" wrapText="1"/>
    </xf>
    <xf numFmtId="3" fontId="13" fillId="7" borderId="2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190" fontId="0" fillId="0" borderId="0" xfId="0" applyNumberFormat="1" applyAlignment="1">
      <alignment/>
    </xf>
    <xf numFmtId="193" fontId="0" fillId="0" borderId="0" xfId="48" applyNumberFormat="1" applyFont="1" applyAlignment="1">
      <alignment/>
    </xf>
    <xf numFmtId="186" fontId="0" fillId="0" borderId="0" xfId="58" applyNumberFormat="1" applyFont="1" applyAlignment="1">
      <alignment horizontal="center" vertical="center"/>
    </xf>
    <xf numFmtId="186" fontId="12" fillId="25" borderId="23" xfId="58" applyNumberFormat="1" applyFont="1" applyFill="1" applyBorder="1" applyAlignment="1">
      <alignment horizontal="center" vertical="center" wrapText="1"/>
    </xf>
    <xf numFmtId="186" fontId="13" fillId="7" borderId="24" xfId="58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3" fontId="7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3" fillId="7" borderId="23" xfId="0" applyNumberFormat="1" applyFont="1" applyFill="1" applyBorder="1" applyAlignment="1">
      <alignment horizontal="center" vertical="center" wrapText="1"/>
    </xf>
    <xf numFmtId="3" fontId="13" fillId="7" borderId="28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C15" sqref="C15"/>
    </sheetView>
  </sheetViews>
  <sheetFormatPr defaultColWidth="11.421875" defaultRowHeight="12.75"/>
  <cols>
    <col min="1" max="1" width="3.00390625" style="0" bestFit="1" customWidth="1"/>
    <col min="2" max="2" width="12.8515625" style="0" customWidth="1"/>
    <col min="3" max="3" width="31.28125" style="0" customWidth="1"/>
    <col min="4" max="4" width="25.28125" style="0" customWidth="1"/>
    <col min="5" max="5" width="13.7109375" style="0" customWidth="1"/>
    <col min="7" max="7" width="13.7109375" style="0" customWidth="1"/>
    <col min="8" max="8" width="13.8515625" style="0" customWidth="1"/>
    <col min="9" max="9" width="12.421875" style="0" customWidth="1"/>
  </cols>
  <sheetData>
    <row r="1" spans="1:8" ht="15.75">
      <c r="A1" s="56" t="s">
        <v>22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23</v>
      </c>
      <c r="B2" s="56"/>
      <c r="C2" s="56"/>
      <c r="D2" s="56"/>
      <c r="E2" s="56"/>
      <c r="F2" s="56"/>
      <c r="G2" s="56"/>
      <c r="H2" s="56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.75">
      <c r="A4" s="57" t="s">
        <v>24</v>
      </c>
      <c r="B4" s="57"/>
      <c r="C4" s="57"/>
      <c r="D4" s="57"/>
      <c r="E4" s="10"/>
      <c r="F4" s="11"/>
      <c r="G4" s="9"/>
      <c r="H4" s="9"/>
    </row>
    <row r="5" spans="1:8" ht="12.75">
      <c r="A5" s="57" t="s">
        <v>25</v>
      </c>
      <c r="B5" s="57"/>
      <c r="C5" s="57"/>
      <c r="D5" s="57"/>
      <c r="E5" s="57"/>
      <c r="F5" s="10"/>
      <c r="G5" s="9"/>
      <c r="H5" s="9"/>
    </row>
    <row r="6" spans="1:8" ht="12.75">
      <c r="A6" s="57" t="s">
        <v>43</v>
      </c>
      <c r="B6" s="57"/>
      <c r="C6" s="57"/>
      <c r="D6" s="57"/>
      <c r="E6" s="10" t="s">
        <v>26</v>
      </c>
      <c r="F6" s="12"/>
      <c r="G6" s="13"/>
      <c r="H6" s="10"/>
    </row>
    <row r="7" spans="1:8" ht="13.5" thickBot="1">
      <c r="A7" s="9"/>
      <c r="D7" s="14"/>
      <c r="F7" s="15"/>
      <c r="H7" s="14"/>
    </row>
    <row r="8" spans="1:8" ht="57" thickBot="1">
      <c r="A8" s="16" t="s">
        <v>27</v>
      </c>
      <c r="B8" s="17" t="s">
        <v>28</v>
      </c>
      <c r="C8" s="17" t="s">
        <v>29</v>
      </c>
      <c r="D8" s="18" t="s">
        <v>30</v>
      </c>
      <c r="E8" s="17" t="s">
        <v>70</v>
      </c>
      <c r="F8" s="17" t="s">
        <v>31</v>
      </c>
      <c r="G8" s="17" t="s">
        <v>32</v>
      </c>
      <c r="H8" s="19" t="s">
        <v>33</v>
      </c>
    </row>
    <row r="9" spans="1:8" ht="38.25">
      <c r="A9" s="21">
        <v>1</v>
      </c>
      <c r="B9" s="61" t="s">
        <v>44</v>
      </c>
      <c r="C9" s="5" t="s">
        <v>3</v>
      </c>
      <c r="D9" s="5" t="s">
        <v>4</v>
      </c>
      <c r="E9" s="6">
        <v>3.5</v>
      </c>
      <c r="F9" s="61" t="s">
        <v>45</v>
      </c>
      <c r="G9" s="61" t="s">
        <v>46</v>
      </c>
      <c r="H9" s="58" t="s">
        <v>47</v>
      </c>
    </row>
    <row r="10" spans="1:8" ht="63.75">
      <c r="A10" s="22">
        <v>2</v>
      </c>
      <c r="B10" s="62"/>
      <c r="C10" s="1" t="s">
        <v>5</v>
      </c>
      <c r="D10" s="1" t="s">
        <v>6</v>
      </c>
      <c r="E10" s="3">
        <v>8</v>
      </c>
      <c r="F10" s="62"/>
      <c r="G10" s="62"/>
      <c r="H10" s="59"/>
    </row>
    <row r="11" spans="1:8" ht="38.25">
      <c r="A11" s="22">
        <v>3</v>
      </c>
      <c r="B11" s="62"/>
      <c r="C11" s="1" t="s">
        <v>7</v>
      </c>
      <c r="D11" s="1" t="s">
        <v>8</v>
      </c>
      <c r="E11" s="3">
        <v>1600</v>
      </c>
      <c r="F11" s="62"/>
      <c r="G11" s="62"/>
      <c r="H11" s="59"/>
    </row>
    <row r="12" spans="1:8" ht="51">
      <c r="A12" s="22">
        <v>4</v>
      </c>
      <c r="B12" s="62"/>
      <c r="C12" s="1" t="s">
        <v>9</v>
      </c>
      <c r="D12" s="1" t="s">
        <v>10</v>
      </c>
      <c r="E12" s="3">
        <v>850</v>
      </c>
      <c r="F12" s="62"/>
      <c r="G12" s="62"/>
      <c r="H12" s="59"/>
    </row>
    <row r="13" spans="1:8" ht="38.25">
      <c r="A13" s="22">
        <v>6</v>
      </c>
      <c r="B13" s="62"/>
      <c r="C13" s="1" t="s">
        <v>11</v>
      </c>
      <c r="D13" s="1" t="s">
        <v>12</v>
      </c>
      <c r="E13" s="2" t="s">
        <v>17</v>
      </c>
      <c r="F13" s="62"/>
      <c r="G13" s="62"/>
      <c r="H13" s="59"/>
    </row>
    <row r="14" spans="1:8" ht="25.5">
      <c r="A14" s="22">
        <v>7</v>
      </c>
      <c r="B14" s="62"/>
      <c r="C14" s="1" t="s">
        <v>13</v>
      </c>
      <c r="D14" s="1" t="s">
        <v>14</v>
      </c>
      <c r="E14" s="4">
        <v>0.38</v>
      </c>
      <c r="F14" s="62"/>
      <c r="G14" s="62"/>
      <c r="H14" s="59"/>
    </row>
    <row r="15" spans="1:8" ht="77.25" thickBot="1">
      <c r="A15" s="23">
        <v>8</v>
      </c>
      <c r="B15" s="63"/>
      <c r="C15" s="7" t="s">
        <v>15</v>
      </c>
      <c r="D15" s="7" t="s">
        <v>16</v>
      </c>
      <c r="E15" s="8">
        <v>1</v>
      </c>
      <c r="F15" s="63"/>
      <c r="G15" s="63"/>
      <c r="H15" s="60"/>
    </row>
  </sheetData>
  <sheetProtection/>
  <mergeCells count="9">
    <mergeCell ref="H9:H15"/>
    <mergeCell ref="A6:D6"/>
    <mergeCell ref="B9:B15"/>
    <mergeCell ref="F9:F15"/>
    <mergeCell ref="G9:G15"/>
    <mergeCell ref="A1:H1"/>
    <mergeCell ref="A2:H2"/>
    <mergeCell ref="A4:D4"/>
    <mergeCell ref="A5:E5"/>
  </mergeCells>
  <printOptions horizontalCentered="1"/>
  <pageMargins left="0.1968503937007874" right="0.15748031496062992" top="0.984251968503937" bottom="0.2362204724409449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1">
      <selection activeCell="A16" sqref="A16"/>
    </sheetView>
  </sheetViews>
  <sheetFormatPr defaultColWidth="11.421875" defaultRowHeight="12.75"/>
  <cols>
    <col min="1" max="1" width="3.00390625" style="0" bestFit="1" customWidth="1"/>
    <col min="2" max="2" width="12.8515625" style="0" customWidth="1"/>
    <col min="3" max="3" width="27.7109375" style="0" customWidth="1"/>
    <col min="4" max="4" width="20.140625" style="0" customWidth="1"/>
    <col min="5" max="5" width="13.7109375" style="0" customWidth="1"/>
    <col min="6" max="6" width="46.7109375" style="0" customWidth="1"/>
    <col min="7" max="7" width="11.8515625" style="0" customWidth="1"/>
    <col min="8" max="8" width="14.421875" style="0" customWidth="1"/>
    <col min="9" max="9" width="12.421875" style="0" customWidth="1"/>
  </cols>
  <sheetData>
    <row r="1" spans="1:9" ht="15.75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6" t="s">
        <v>23</v>
      </c>
      <c r="B2" s="56"/>
      <c r="C2" s="56"/>
      <c r="D2" s="56"/>
      <c r="E2" s="56"/>
      <c r="F2" s="56"/>
      <c r="G2" s="56"/>
      <c r="H2" s="56"/>
      <c r="I2" s="56"/>
    </row>
    <row r="3" spans="2:8" ht="12.75">
      <c r="B3" s="9"/>
      <c r="C3" s="9"/>
      <c r="D3" s="9"/>
      <c r="E3" s="9"/>
      <c r="F3" s="9"/>
      <c r="G3" s="9"/>
      <c r="H3" s="9" t="s">
        <v>69</v>
      </c>
    </row>
    <row r="4" spans="1:8" ht="12.75">
      <c r="A4" s="57" t="s">
        <v>24</v>
      </c>
      <c r="B4" s="57"/>
      <c r="C4" s="57"/>
      <c r="D4" s="10"/>
      <c r="E4" s="10"/>
      <c r="F4" s="11"/>
      <c r="G4" s="9"/>
      <c r="H4" s="9"/>
    </row>
    <row r="5" spans="1:8" ht="12.75">
      <c r="A5" s="57" t="s">
        <v>25</v>
      </c>
      <c r="B5" s="57"/>
      <c r="C5" s="57"/>
      <c r="D5" s="57"/>
      <c r="E5" s="10"/>
      <c r="F5" s="10"/>
      <c r="G5" s="9"/>
      <c r="H5" s="9"/>
    </row>
    <row r="6" spans="1:8" ht="12.75">
      <c r="A6" s="57" t="s">
        <v>68</v>
      </c>
      <c r="B6" s="57"/>
      <c r="C6" s="57"/>
      <c r="D6" s="57"/>
      <c r="E6" s="13"/>
      <c r="F6" s="10" t="s">
        <v>26</v>
      </c>
      <c r="H6" s="10"/>
    </row>
    <row r="7" spans="4:8" ht="13.5" thickBot="1">
      <c r="D7" s="14"/>
      <c r="F7" s="15"/>
      <c r="H7" s="14"/>
    </row>
    <row r="8" spans="1:9" ht="12.75">
      <c r="A8" s="64" t="s">
        <v>27</v>
      </c>
      <c r="B8" s="66" t="s">
        <v>35</v>
      </c>
      <c r="C8" s="68" t="s">
        <v>36</v>
      </c>
      <c r="D8" s="70" t="str">
        <f>'[1]4'!D8</f>
        <v>INDICADORES CLAVES DE RENDIMIENTO</v>
      </c>
      <c r="E8" s="68" t="s">
        <v>67</v>
      </c>
      <c r="F8" s="66" t="s">
        <v>37</v>
      </c>
      <c r="G8" s="71" t="s">
        <v>38</v>
      </c>
      <c r="H8" s="71"/>
      <c r="I8" s="49" t="s">
        <v>39</v>
      </c>
    </row>
    <row r="9" spans="1:9" ht="50.25" customHeight="1" thickBot="1">
      <c r="A9" s="65"/>
      <c r="B9" s="67"/>
      <c r="C9" s="69"/>
      <c r="D9" s="69"/>
      <c r="E9" s="69" t="s">
        <v>40</v>
      </c>
      <c r="F9" s="67"/>
      <c r="G9" s="20" t="s">
        <v>41</v>
      </c>
      <c r="H9" s="20" t="s">
        <v>42</v>
      </c>
      <c r="I9" s="72"/>
    </row>
    <row r="10" spans="1:12" ht="63.75">
      <c r="A10" s="21">
        <v>1</v>
      </c>
      <c r="B10" s="61" t="s">
        <v>44</v>
      </c>
      <c r="C10" s="5" t="s">
        <v>3</v>
      </c>
      <c r="D10" s="5" t="s">
        <v>4</v>
      </c>
      <c r="E10" s="6">
        <v>3.5</v>
      </c>
      <c r="F10" s="26" t="s">
        <v>74</v>
      </c>
      <c r="G10" s="27">
        <v>0.5</v>
      </c>
      <c r="H10" s="42">
        <f>560/3500</f>
        <v>0.16</v>
      </c>
      <c r="I10" s="28"/>
      <c r="L10" s="43"/>
    </row>
    <row r="11" spans="1:12" ht="72" customHeight="1">
      <c r="A11" s="22">
        <v>2</v>
      </c>
      <c r="B11" s="62"/>
      <c r="C11" s="1" t="s">
        <v>5</v>
      </c>
      <c r="D11" s="1" t="s">
        <v>6</v>
      </c>
      <c r="E11" s="3">
        <v>8</v>
      </c>
      <c r="F11" s="24" t="s">
        <v>73</v>
      </c>
      <c r="G11" s="25">
        <v>0.5</v>
      </c>
      <c r="H11" s="46">
        <f>33/8000</f>
        <v>0.004125</v>
      </c>
      <c r="I11" s="29"/>
      <c r="L11" s="44"/>
    </row>
    <row r="12" spans="1:11" ht="51">
      <c r="A12" s="22">
        <v>3</v>
      </c>
      <c r="B12" s="62"/>
      <c r="C12" s="1" t="s">
        <v>7</v>
      </c>
      <c r="D12" s="1" t="s">
        <v>8</v>
      </c>
      <c r="E12" s="3">
        <v>1600</v>
      </c>
      <c r="F12" s="24" t="s">
        <v>75</v>
      </c>
      <c r="G12" s="25">
        <v>0.5</v>
      </c>
      <c r="H12" s="47">
        <v>0.530625</v>
      </c>
      <c r="I12" s="29"/>
      <c r="K12" s="43"/>
    </row>
    <row r="13" spans="1:9" ht="51">
      <c r="A13" s="22">
        <v>4</v>
      </c>
      <c r="B13" s="62"/>
      <c r="C13" s="1" t="s">
        <v>9</v>
      </c>
      <c r="D13" s="1" t="s">
        <v>10</v>
      </c>
      <c r="E13" s="3">
        <v>850</v>
      </c>
      <c r="F13" s="24" t="s">
        <v>76</v>
      </c>
      <c r="G13" s="25">
        <v>0.5</v>
      </c>
      <c r="H13" s="45">
        <v>1</v>
      </c>
      <c r="I13" s="29"/>
    </row>
    <row r="14" spans="1:9" ht="51">
      <c r="A14" s="22">
        <v>6</v>
      </c>
      <c r="B14" s="62"/>
      <c r="C14" s="1" t="s">
        <v>11</v>
      </c>
      <c r="D14" s="1" t="s">
        <v>12</v>
      </c>
      <c r="E14" s="2" t="s">
        <v>17</v>
      </c>
      <c r="F14" s="24" t="s">
        <v>77</v>
      </c>
      <c r="G14" s="25">
        <v>0.5</v>
      </c>
      <c r="H14" s="45">
        <v>1</v>
      </c>
      <c r="I14" s="29"/>
    </row>
    <row r="15" spans="1:11" ht="69" customHeight="1">
      <c r="A15" s="22">
        <v>7</v>
      </c>
      <c r="B15" s="62"/>
      <c r="C15" s="1" t="s">
        <v>13</v>
      </c>
      <c r="D15" s="1" t="s">
        <v>14</v>
      </c>
      <c r="E15" s="4">
        <v>0.38</v>
      </c>
      <c r="F15" s="24" t="s">
        <v>78</v>
      </c>
      <c r="G15" s="25">
        <v>0.5</v>
      </c>
      <c r="H15" s="45">
        <f>2-(39.2/38)</f>
        <v>0.9684210526315788</v>
      </c>
      <c r="I15" s="29"/>
      <c r="K15" s="50"/>
    </row>
    <row r="16" spans="1:9" ht="83.25" customHeight="1" thickBot="1">
      <c r="A16" s="23">
        <v>8</v>
      </c>
      <c r="B16" s="63"/>
      <c r="C16" s="7" t="s">
        <v>15</v>
      </c>
      <c r="D16" s="7" t="s">
        <v>16</v>
      </c>
      <c r="E16" s="8">
        <v>1</v>
      </c>
      <c r="F16" s="30" t="s">
        <v>79</v>
      </c>
      <c r="G16" s="31">
        <v>0.5</v>
      </c>
      <c r="H16" s="31">
        <v>0.2</v>
      </c>
      <c r="I16" s="32"/>
    </row>
  </sheetData>
  <sheetProtection/>
  <mergeCells count="14">
    <mergeCell ref="I8:I9"/>
    <mergeCell ref="A6:D6"/>
    <mergeCell ref="A1:I1"/>
    <mergeCell ref="A2:I2"/>
    <mergeCell ref="A4:C4"/>
    <mergeCell ref="A5:D5"/>
    <mergeCell ref="B10:B16"/>
    <mergeCell ref="E8:E9"/>
    <mergeCell ref="F8:F9"/>
    <mergeCell ref="G8:H8"/>
    <mergeCell ref="A8:A9"/>
    <mergeCell ref="B8:B9"/>
    <mergeCell ref="C8:C9"/>
    <mergeCell ref="D8:D9"/>
  </mergeCells>
  <printOptions horizontalCentered="1"/>
  <pageMargins left="0.2362204724409449" right="0.15748031496062992" top="0.984251968503937" bottom="0.1968503937007874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zoomScalePageLayoutView="0" workbookViewId="0" topLeftCell="A1">
      <selection activeCell="A5" sqref="A5"/>
    </sheetView>
  </sheetViews>
  <sheetFormatPr defaultColWidth="11.421875" defaultRowHeight="12.75"/>
  <cols>
    <col min="2" max="2" width="12.8515625" style="0" customWidth="1"/>
    <col min="3" max="3" width="27.7109375" style="0" customWidth="1"/>
    <col min="4" max="4" width="14.421875" style="0" bestFit="1" customWidth="1"/>
    <col min="5" max="5" width="13.7109375" style="0" customWidth="1"/>
    <col min="6" max="6" width="12.28125" style="0" bestFit="1" customWidth="1"/>
    <col min="7" max="7" width="16.00390625" style="0" customWidth="1"/>
    <col min="8" max="8" width="11.421875" style="55" customWidth="1"/>
    <col min="9" max="9" width="73.8515625" style="0" customWidth="1"/>
  </cols>
  <sheetData>
    <row r="1" spans="1:9" ht="21.75">
      <c r="A1" s="73" t="s">
        <v>49</v>
      </c>
      <c r="B1" s="73"/>
      <c r="C1" s="73"/>
      <c r="D1" s="73"/>
      <c r="E1" s="73"/>
      <c r="F1" s="73"/>
      <c r="G1" s="73"/>
      <c r="H1" s="73"/>
      <c r="I1" s="73"/>
    </row>
    <row r="2" spans="1:9" ht="19.5">
      <c r="A2" s="74" t="s">
        <v>50</v>
      </c>
      <c r="B2" s="74"/>
      <c r="C2" s="74"/>
      <c r="D2" s="74"/>
      <c r="E2" s="74"/>
      <c r="F2" s="74"/>
      <c r="G2" s="74"/>
      <c r="H2" s="74"/>
      <c r="I2" s="74"/>
    </row>
    <row r="3" spans="1:9" ht="13.5" thickBot="1">
      <c r="A3" s="33"/>
      <c r="B3" s="34"/>
      <c r="C3" s="33"/>
      <c r="D3" s="35"/>
      <c r="E3" s="35"/>
      <c r="F3" s="35"/>
      <c r="G3" s="35"/>
      <c r="H3" s="52"/>
      <c r="I3" s="33"/>
    </row>
    <row r="4" spans="1:9" ht="48.75" thickBot="1">
      <c r="A4" s="36" t="s">
        <v>51</v>
      </c>
      <c r="B4" s="37" t="s">
        <v>52</v>
      </c>
      <c r="C4" s="36" t="s">
        <v>53</v>
      </c>
      <c r="D4" s="36" t="s">
        <v>54</v>
      </c>
      <c r="E4" s="36" t="s">
        <v>55</v>
      </c>
      <c r="F4" s="36" t="s">
        <v>56</v>
      </c>
      <c r="G4" s="36" t="s">
        <v>57</v>
      </c>
      <c r="H4" s="53" t="s">
        <v>58</v>
      </c>
      <c r="I4" s="36" t="s">
        <v>61</v>
      </c>
    </row>
    <row r="5" spans="1:9" ht="48.75" thickBot="1">
      <c r="A5" s="38" t="s">
        <v>60</v>
      </c>
      <c r="B5" s="38" t="s">
        <v>59</v>
      </c>
      <c r="C5" s="38" t="s">
        <v>19</v>
      </c>
      <c r="D5" s="39">
        <v>39814</v>
      </c>
      <c r="E5" s="39">
        <v>40178</v>
      </c>
      <c r="F5" s="40">
        <v>1775389507</v>
      </c>
      <c r="G5" s="75">
        <v>926215424</v>
      </c>
      <c r="H5" s="54">
        <f>+4A!H10</f>
        <v>0.16</v>
      </c>
      <c r="I5" s="38" t="s">
        <v>62</v>
      </c>
    </row>
    <row r="6" spans="1:9" ht="48.75" thickBot="1">
      <c r="A6" s="38" t="s">
        <v>60</v>
      </c>
      <c r="B6" s="38" t="s">
        <v>59</v>
      </c>
      <c r="C6" s="38" t="s">
        <v>20</v>
      </c>
      <c r="D6" s="39">
        <v>39814</v>
      </c>
      <c r="E6" s="39">
        <v>40178</v>
      </c>
      <c r="F6" s="40">
        <v>3533338304</v>
      </c>
      <c r="G6" s="76"/>
      <c r="H6" s="54">
        <f>+4A!H11</f>
        <v>0.004125</v>
      </c>
      <c r="I6" s="38" t="s">
        <v>63</v>
      </c>
    </row>
    <row r="7" spans="1:9" ht="34.5" customHeight="1" thickBot="1">
      <c r="A7" s="38" t="s">
        <v>60</v>
      </c>
      <c r="B7" s="38" t="s">
        <v>59</v>
      </c>
      <c r="C7" s="38" t="s">
        <v>18</v>
      </c>
      <c r="D7" s="39">
        <v>39814</v>
      </c>
      <c r="E7" s="39">
        <v>40178</v>
      </c>
      <c r="F7" s="40">
        <v>1075992398</v>
      </c>
      <c r="G7" s="48">
        <f>(358481600+80250000+27531443)*0.607</f>
        <v>283021667.101</v>
      </c>
      <c r="H7" s="54">
        <v>0.5301</v>
      </c>
      <c r="I7" s="38" t="s">
        <v>71</v>
      </c>
    </row>
    <row r="8" spans="1:9" ht="60.75" hidden="1" thickBot="1">
      <c r="A8" s="38" t="s">
        <v>60</v>
      </c>
      <c r="B8" s="38" t="s">
        <v>59</v>
      </c>
      <c r="C8" s="38" t="s">
        <v>21</v>
      </c>
      <c r="D8" s="39">
        <v>39814</v>
      </c>
      <c r="E8" s="39">
        <v>40178</v>
      </c>
      <c r="F8" s="40">
        <v>8000000000</v>
      </c>
      <c r="G8" s="48">
        <v>175285502</v>
      </c>
      <c r="H8" s="54">
        <f>+G8/F8</f>
        <v>0.02191068775</v>
      </c>
      <c r="I8" s="38" t="s">
        <v>64</v>
      </c>
    </row>
    <row r="9" spans="1:9" ht="48.75" thickBot="1">
      <c r="A9" s="38" t="s">
        <v>60</v>
      </c>
      <c r="B9" s="38" t="s">
        <v>59</v>
      </c>
      <c r="C9" s="38" t="s">
        <v>1</v>
      </c>
      <c r="D9" s="39">
        <v>39814</v>
      </c>
      <c r="E9" s="39">
        <v>40178</v>
      </c>
      <c r="F9" s="40">
        <v>5053780000</v>
      </c>
      <c r="G9" s="41">
        <f>49791704+53958205+50311982+1474458589</f>
        <v>1628520480</v>
      </c>
      <c r="H9" s="54">
        <f>+4A!H14</f>
        <v>1</v>
      </c>
      <c r="I9" s="38" t="s">
        <v>65</v>
      </c>
    </row>
    <row r="10" spans="1:9" ht="48" customHeight="1" thickBot="1">
      <c r="A10" s="38" t="s">
        <v>60</v>
      </c>
      <c r="B10" s="38" t="s">
        <v>59</v>
      </c>
      <c r="C10" s="38" t="s">
        <v>0</v>
      </c>
      <c r="D10" s="39">
        <v>39814</v>
      </c>
      <c r="E10" s="39">
        <v>40178</v>
      </c>
      <c r="F10" s="40">
        <v>1973000000</v>
      </c>
      <c r="G10" s="41">
        <v>268351171</v>
      </c>
      <c r="H10" s="54">
        <f>+4A!H15</f>
        <v>0.9684210526315788</v>
      </c>
      <c r="I10" s="38" t="s">
        <v>72</v>
      </c>
    </row>
    <row r="11" spans="1:9" ht="60.75" thickBot="1">
      <c r="A11" s="38" t="s">
        <v>60</v>
      </c>
      <c r="B11" s="38" t="s">
        <v>59</v>
      </c>
      <c r="C11" s="38" t="s">
        <v>2</v>
      </c>
      <c r="D11" s="39">
        <v>39814</v>
      </c>
      <c r="E11" s="39">
        <v>40178</v>
      </c>
      <c r="F11" s="40">
        <v>50000000</v>
      </c>
      <c r="G11" s="41">
        <v>0</v>
      </c>
      <c r="H11" s="54">
        <f>+4A!H16</f>
        <v>0.2</v>
      </c>
      <c r="I11" s="38" t="s">
        <v>66</v>
      </c>
    </row>
    <row r="17" ht="12.75">
      <c r="G17" s="51"/>
    </row>
    <row r="18" ht="12.75">
      <c r="D18" t="s">
        <v>48</v>
      </c>
    </row>
  </sheetData>
  <sheetProtection/>
  <mergeCells count="3">
    <mergeCell ref="A1:I1"/>
    <mergeCell ref="A2:I2"/>
    <mergeCell ref="G5:G6"/>
  </mergeCells>
  <printOptions horizontalCentered="1"/>
  <pageMargins left="0.15748031496062992" right="0.15748031496062992" top="0.984251968503937" bottom="0.2362204724409449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2009-07-10T21:59:54Z</cp:lastPrinted>
  <dcterms:created xsi:type="dcterms:W3CDTF">2005-09-30T21:17:52Z</dcterms:created>
  <dcterms:modified xsi:type="dcterms:W3CDTF">2009-07-10T22:07:17Z</dcterms:modified>
  <cp:category/>
  <cp:version/>
  <cp:contentType/>
  <cp:contentStatus/>
</cp:coreProperties>
</file>