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1\"/>
    </mc:Choice>
  </mc:AlternateContent>
  <bookViews>
    <workbookView xWindow="1875" yWindow="0" windowWidth="20490" windowHeight="675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V264" i="2" l="1"/>
  <c r="V261" i="2"/>
  <c r="V259" i="2"/>
  <c r="T270" i="2"/>
  <c r="T262" i="2"/>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<sst xmlns="http://schemas.openxmlformats.org/spreadsheetml/2006/main" count="33866" uniqueCount="2716">
  <si>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</si>
  <si>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</si>
  <si>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</si>
  <si>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</si>
  <si>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</si>
  <si>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</si>
  <si>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</si>
  <si>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</si>
  <si>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</si>
  <si>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</si>
  <si>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</si>
  <si>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</si>
  <si>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</si>
  <si>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</si>
  <si>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</si>
  <si>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</si>
  <si>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</si>
  <si>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</si>
  <si>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</si>
  <si>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</si>
  <si>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</si>
  <si>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</si>
  <si>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</si>
  <si>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</si>
  <si>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</si>
  <si>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</si>
  <si>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</si>
  <si>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</si>
  <si>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</si>
  <si>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</si>
  <si>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</si>
  <si>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</si>
  <si>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</si>
  <si>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</si>
  <si>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</si>
  <si>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</si>
  <si>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</si>
  <si>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</si>
  <si>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</si>
  <si>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</si>
  <si>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</si>
  <si>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</si>
  <si>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</si>
  <si>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</si>
  <si>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</si>
  <si>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</si>
  <si>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</si>
  <si>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</si>
  <si>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</si>
  <si>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</si>
  <si>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</si>
  <si>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</si>
  <si>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</si>
  <si>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</si>
  <si>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</si>
  <si>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</si>
  <si>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</si>
  <si>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</si>
  <si>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</si>
  <si>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</si>
  <si>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</si>
  <si>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</si>
  <si>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</si>
  <si>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</si>
  <si>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</si>
  <si>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</si>
  <si>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</si>
  <si>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</si>
  <si>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</si>
  <si>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</si>
  <si>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</si>
  <si>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</si>
  <si>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</si>
  <si>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</si>
  <si>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</si>
  <si>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</si>
  <si>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</si>
  <si>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</si>
  <si>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</si>
  <si>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</si>
  <si>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</si>
  <si>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</si>
  <si>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</si>
  <si>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</si>
  <si>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</si>
  <si>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</si>
  <si>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</si>
  <si>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</si>
  <si>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</si>
  <si>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</si>
  <si>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</si>
  <si>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</si>
  <si>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</si>
  <si>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</si>
  <si>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</si>
  <si>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</si>
  <si>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</si>
  <si>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</si>
  <si>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</si>
  <si>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</si>
  <si>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</si>
  <si>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</si>
  <si>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</si>
  <si>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</si>
  <si>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</si>
  <si>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</si>
  <si>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</si>
  <si>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</si>
  <si>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</si>
  <si>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</si>
  <si>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</si>
  <si>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</si>
  <si>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</si>
  <si>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</si>
  <si>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</si>
  <si>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</si>
  <si>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</si>
  <si>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</si>
  <si>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</si>
  <si>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</si>
  <si>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</si>
  <si>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</si>
  <si>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</si>
  <si>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</si>
  <si>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</si>
  <si>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</si>
  <si>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</si>
  <si>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</si>
  <si>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</si>
  <si>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</si>
  <si>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</si>
  <si>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</si>
  <si>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</si>
  <si>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</si>
  <si>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</si>
  <si>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</si>
  <si>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</si>
  <si>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</si>
  <si>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</si>
  <si>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</si>
  <si>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</si>
  <si>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</si>
  <si>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</si>
  <si>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</si>
  <si>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</si>
  <si>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</si>
  <si>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</si>
  <si>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</si>
  <si>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</si>
  <si>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</si>
  <si>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</si>
  <si>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</si>
  <si>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</si>
  <si>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</si>
  <si>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</si>
  <si>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</si>
  <si>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</si>
  <si>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</si>
  <si>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</si>
  <si>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</si>
  <si>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</si>
  <si>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</si>
  <si>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</si>
  <si>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</si>
  <si>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</si>
  <si>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</si>
  <si>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</si>
  <si>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</si>
  <si>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</si>
  <si>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</si>
  <si>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</si>
  <si>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</si>
  <si>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</si>
  <si>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</si>
  <si>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</si>
  <si>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</si>
  <si>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</si>
  <si>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</si>
  <si>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</si>
  <si>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</si>
  <si>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</si>
  <si>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</si>
  <si>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</si>
  <si>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</si>
  <si>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</si>
  <si>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</si>
  <si>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</si>
  <si>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</si>
  <si>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</si>
  <si>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</si>
  <si>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</si>
  <si>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</si>
  <si>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</si>
  <si>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</si>
  <si>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</si>
  <si>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</si>
  <si>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</si>
  <si>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</si>
  <si>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</si>
  <si>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</si>
  <si>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</si>
  <si>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</si>
  <si>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</si>
  <si>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</si>
  <si>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</si>
  <si>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</si>
  <si>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</si>
  <si>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</si>
  <si>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</si>
  <si>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</si>
  <si>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</si>
  <si>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</si>
  <si>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</si>
  <si>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</si>
  <si>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</si>
  <si>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</si>
  <si>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</si>
  <si>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</si>
  <si>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</si>
  <si>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</si>
  <si>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</si>
  <si>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</si>
  <si>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</si>
  <si>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</si>
  <si>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</si>
  <si>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</si>
  <si>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</si>
  <si>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</si>
  <si>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</si>
  <si>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</si>
  <si>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</si>
  <si>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</si>
  <si>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</si>
  <si>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</si>
  <si>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</si>
  <si>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</si>
  <si>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</si>
  <si>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</si>
  <si>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</si>
  <si>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</si>
  <si>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</si>
  <si>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</si>
  <si>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</si>
  <si>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</si>
  <si>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</si>
  <si>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</si>
  <si>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</si>
  <si>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</si>
  <si>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</si>
  <si>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</si>
  <si>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</si>
  <si>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</si>
  <si>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</si>
  <si>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</si>
  <si>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</si>
  <si>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</si>
  <si>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</si>
  <si>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</si>
  <si>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</si>
  <si>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</si>
  <si>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</si>
  <si>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</si>
  <si>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</si>
  <si>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</si>
  <si>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</si>
  <si>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</si>
  <si>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</si>
  <si>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</si>
  <si>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</si>
  <si>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</si>
  <si>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</si>
  <si>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</si>
  <si>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</si>
  <si>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</si>
  <si>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</si>
  <si>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</si>
  <si>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</si>
  <si>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</si>
  <si>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</si>
  <si>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</si>
  <si>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</si>
  <si>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</si>
  <si>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</si>
  <si>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</si>
  <si>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</si>
  <si>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</si>
  <si>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</si>
  <si>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</si>
  <si>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</si>
  <si>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</si>
  <si>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</si>
  <si>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</si>
  <si>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</si>
  <si>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</si>
  <si>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</si>
  <si>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</si>
  <si>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</si>
  <si>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</si>
  <si>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</si>
  <si>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</si>
  <si>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</si>
  <si>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</si>
  <si>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</si>
  <si>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</si>
  <si>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</si>
  <si>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</si>
  <si>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</si>
  <si>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</si>
  <si>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</si>
  <si>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</si>
  <si>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</si>
  <si>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</si>
  <si>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</si>
  <si>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</si>
  <si>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</si>
  <si>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</si>
  <si>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</si>
  <si>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</si>
  <si>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</si>
  <si>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</si>
  <si>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</si>
  <si>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</si>
  <si>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</si>
  <si>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</si>
  <si>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</si>
  <si>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</si>
  <si>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</si>
  <si>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</si>
  <si>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</si>
  <si>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</si>
  <si>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</si>
  <si>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</si>
  <si>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</si>
  <si>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</si>
  <si>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</si>
  <si>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</si>
  <si>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</si>
  <si>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</si>
  <si>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</si>
  <si>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</si>
  <si>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</si>
  <si>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</si>
  <si>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</si>
  <si>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</si>
  <si>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</si>
  <si>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</si>
  <si>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</si>
  <si>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</si>
  <si>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</si>
  <si>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</si>
  <si>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</si>
  <si>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</si>
  <si>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</si>
  <si>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</si>
  <si>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</si>
  <si>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</si>
  <si>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</si>
  <si>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</si>
  <si>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</si>
  <si>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</si>
  <si>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</si>
  <si>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</si>
  <si>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</si>
  <si>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</si>
  <si>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</si>
  <si>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</si>
  <si>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</si>
  <si>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</si>
  <si>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</si>
  <si>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</si>
  <si>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</si>
  <si>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</si>
  <si>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</si>
  <si>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</si>
  <si>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</si>
  <si>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</si>
  <si>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</si>
  <si>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</si>
  <si>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</si>
  <si>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</si>
  <si>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</si>
  <si>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</si>
  <si>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</si>
  <si>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</si>
  <si>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</si>
  <si>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</si>
  <si>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</si>
  <si>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</si>
  <si>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</si>
  <si>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</si>
  <si>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</si>
  <si>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</si>
  <si>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</si>
  <si>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</si>
  <si>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</si>
  <si>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</si>
  <si>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</si>
  <si>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</si>
  <si>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</si>
  <si>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</si>
  <si>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</si>
  <si>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</si>
  <si>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</si>
  <si>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</si>
  <si>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</si>
  <si>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</si>
  <si>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</si>
  <si>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</si>
  <si>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</si>
  <si>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</si>
  <si>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</si>
  <si>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</si>
  <si>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</si>
  <si>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</si>
  <si>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</si>
  <si>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</si>
  <si>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</si>
  <si>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</si>
  <si>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</si>
  <si>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</si>
  <si>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</si>
  <si>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</si>
  <si>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</si>
  <si>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</si>
  <si>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</si>
  <si>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</si>
  <si>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</si>
  <si>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</si>
  <si>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</si>
  <si>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</si>
  <si>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</si>
  <si>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</si>
  <si>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</si>
  <si>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</si>
  <si>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</si>
  <si>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</si>
  <si>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</si>
  <si>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</si>
  <si>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</si>
  <si>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</si>
  <si>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</si>
  <si>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</si>
  <si>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</si>
  <si>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</si>
  <si>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</si>
  <si>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</si>
  <si>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</si>
  <si>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</si>
  <si>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</si>
  <si>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</si>
  <si>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</si>
  <si>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</si>
  <si>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</si>
  <si>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</si>
  <si>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</si>
  <si>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</si>
  <si>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</si>
  <si>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</si>
  <si>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</si>
  <si>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</si>
  <si>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</si>
  <si>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</si>
  <si>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</si>
  <si>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</si>
  <si>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</si>
  <si>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</si>
  <si>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</si>
  <si>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</si>
  <si>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</si>
  <si>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</si>
  <si>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</si>
  <si>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</si>
  <si>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</si>
  <si>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</si>
  <si>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</si>
  <si>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</si>
  <si>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</si>
  <si>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</si>
  <si>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</si>
  <si>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</si>
  <si>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</si>
  <si>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</si>
  <si>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</si>
  <si>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</si>
  <si>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</si>
  <si>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</si>
  <si>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</si>
  <si>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</si>
  <si>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</si>
  <si>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</si>
  <si>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</si>
  <si>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</si>
  <si>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</si>
  <si>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</si>
  <si>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</si>
  <si>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</si>
  <si>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</si>
  <si>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</si>
  <si>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</si>
  <si>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</si>
  <si>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</si>
  <si>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</si>
  <si>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</si>
  <si>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</si>
  <si>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</si>
  <si>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</si>
  <si>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</si>
  <si>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</si>
  <si>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</si>
  <si>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</si>
  <si>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</si>
  <si>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</si>
  <si>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</si>
  <si>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</si>
  <si>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</si>
  <si>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</si>
  <si>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</si>
  <si>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</si>
  <si>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</si>
  <si>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</si>
  <si>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</si>
  <si>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</si>
  <si>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</si>
  <si>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</si>
  <si>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</si>
  <si>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</si>
  <si>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</si>
  <si>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</si>
  <si>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</si>
  <si>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</si>
  <si>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</si>
  <si>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</si>
  <si>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</si>
  <si>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</si>
  <si>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</si>
  <si>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</si>
  <si>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</si>
  <si>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</si>
  <si>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</si>
  <si>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</si>
  <si>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</si>
  <si>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</si>
  <si>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</si>
  <si>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</si>
  <si>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</si>
  <si>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</si>
  <si>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</si>
  <si>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</si>
  <si>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</si>
  <si>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</si>
  <si>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</si>
  <si>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</si>
  <si>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</si>
  <si>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</si>
  <si>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</si>
  <si>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</si>
  <si>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</si>
  <si>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</si>
  <si>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</si>
  <si>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</si>
  <si>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</si>
  <si>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</si>
  <si>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</si>
  <si>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</si>
  <si>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</si>
  <si>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</si>
  <si>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</si>
  <si>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</si>
  <si>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</si>
  <si>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</si>
  <si>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</si>
  <si>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</si>
  <si>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</si>
  <si>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</si>
  <si>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</si>
  <si>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</si>
  <si>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</si>
  <si>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</si>
  <si>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</si>
  <si>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</si>
  <si>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</si>
  <si>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</si>
  <si>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</si>
  <si>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</si>
  <si>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</si>
  <si>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</si>
  <si>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</si>
  <si>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</si>
  <si>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</si>
  <si>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</si>
  <si>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</si>
  <si>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</si>
  <si>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</si>
  <si>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</si>
  <si>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</si>
  <si>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</si>
  <si>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</si>
  <si>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</si>
  <si>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</si>
  <si>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</si>
  <si>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</si>
  <si>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</si>
  <si>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</si>
  <si>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</si>
  <si>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</si>
  <si>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</si>
  <si>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</si>
  <si>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</si>
  <si>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</si>
  <si>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</si>
  <si>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</si>
  <si>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</si>
  <si>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</si>
  <si>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</si>
  <si>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</si>
  <si>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</si>
  <si>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</si>
  <si>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</si>
  <si>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</si>
  <si>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</si>
  <si>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</si>
  <si>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</si>
  <si>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</si>
  <si>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</si>
  <si>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</si>
  <si>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</si>
  <si>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</si>
  <si>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</si>
  <si>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</si>
  <si>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</si>
  <si>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</si>
  <si>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</si>
  <si>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</si>
  <si>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</si>
  <si>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</si>
  <si>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</si>
  <si>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</si>
  <si>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</si>
  <si>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</si>
  <si>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</si>
  <si>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</si>
  <si>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</si>
  <si>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</si>
  <si>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</si>
  <si>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</si>
  <si>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</si>
  <si>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</si>
  <si>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</si>
  <si>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</si>
  <si>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</si>
  <si>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</si>
  <si>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</si>
  <si>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</si>
  <si>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</si>
  <si>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</si>
  <si>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</si>
  <si>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</si>
  <si>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</si>
  <si>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</si>
  <si>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</si>
  <si>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</si>
  <si>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</si>
  <si>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</si>
  <si>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</si>
  <si>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</si>
  <si>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</si>
  <si>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</si>
  <si>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</si>
  <si>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</si>
  <si>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</si>
  <si>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</si>
  <si>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</si>
  <si>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</si>
  <si>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</si>
  <si>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</si>
  <si>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</si>
  <si>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</si>
  <si>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</si>
  <si>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</si>
  <si>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</si>
  <si>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</si>
  <si>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</si>
  <si>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</si>
  <si>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</si>
  <si>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</si>
  <si>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</si>
  <si>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</si>
  <si>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</si>
  <si>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</si>
  <si>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</si>
  <si>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</si>
  <si>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</si>
  <si>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</si>
  <si>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</si>
  <si>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</si>
  <si>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</si>
  <si>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</si>
  <si>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</si>
  <si>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</si>
  <si>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</si>
  <si>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</si>
  <si>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</si>
  <si>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</si>
  <si>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</si>
  <si>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</si>
  <si>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</si>
  <si>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</si>
  <si>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</si>
  <si>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</si>
  <si>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</si>
  <si>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</si>
  <si>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</si>
  <si>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</si>
  <si>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</si>
  <si>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</si>
  <si>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</si>
  <si>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</si>
  <si>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</si>
  <si>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</si>
  <si>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</si>
  <si>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</si>
  <si>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</si>
  <si>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</si>
  <si>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</si>
  <si>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</si>
  <si>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</si>
  <si>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</si>
  <si>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</si>
  <si>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</si>
  <si>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</si>
  <si>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</si>
  <si>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</si>
  <si>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</si>
  <si>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</si>
  <si>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</si>
  <si>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</si>
  <si>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</si>
  <si>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</si>
  <si>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</si>
  <si>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</si>
  <si>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</si>
  <si>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</si>
  <si>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</si>
  <si>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</si>
  <si>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</si>
  <si>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</si>
  <si>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</si>
  <si>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</si>
  <si>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</si>
  <si>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</si>
  <si>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</si>
  <si>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</si>
  <si>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</si>
  <si>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</si>
  <si>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</si>
  <si>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</si>
  <si>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</si>
  <si>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</si>
  <si>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</si>
  <si>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</si>
  <si>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</si>
  <si>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</si>
  <si>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</si>
  <si>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</si>
  <si>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</si>
  <si>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</si>
  <si>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</si>
  <si>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</si>
  <si>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</si>
  <si>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</si>
  <si>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</si>
  <si>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</si>
  <si>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</si>
  <si>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</si>
  <si>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</si>
  <si>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</si>
  <si>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</si>
  <si>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</si>
  <si>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</si>
  <si>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</si>
  <si>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</si>
  <si>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</si>
  <si>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</si>
  <si>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</si>
  <si>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</si>
  <si>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</si>
  <si>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</si>
  <si>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</si>
  <si>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</si>
  <si>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</si>
  <si>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</si>
  <si>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</si>
  <si>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</si>
  <si>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</si>
  <si>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</si>
  <si>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</si>
  <si>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</si>
  <si>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</si>
  <si>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</si>
  <si>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</si>
  <si>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</si>
  <si>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</si>
  <si>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</si>
  <si>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</si>
  <si>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</si>
  <si>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</si>
  <si>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</si>
  <si>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</si>
  <si>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</si>
  <si>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</si>
  <si>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</si>
  <si>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</si>
  <si>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</si>
  <si>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</si>
  <si>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</si>
  <si>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</si>
  <si>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</si>
  <si>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</si>
  <si>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</si>
  <si>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</si>
  <si>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</si>
  <si>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</si>
  <si>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</si>
  <si>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</si>
  <si>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</si>
  <si>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</si>
  <si>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</si>
  <si>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</si>
  <si>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</si>
  <si>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</si>
  <si>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</si>
  <si>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</si>
  <si>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</si>
  <si>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</si>
  <si>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</si>
  <si>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</si>
  <si>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</si>
  <si>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</si>
  <si>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</si>
  <si>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</si>
  <si>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</si>
  <si>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</si>
  <si>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</si>
  <si>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</si>
  <si>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</si>
  <si>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</si>
  <si>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</si>
  <si>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</si>
  <si>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</si>
  <si>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</si>
  <si>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</si>
  <si>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</si>
  <si>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</si>
  <si>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</si>
  <si>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</si>
  <si>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</si>
  <si>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</si>
  <si>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</si>
  <si>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</si>
  <si>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</si>
  <si>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</si>
  <si>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</si>
  <si>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</si>
  <si>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</si>
  <si>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</si>
  <si>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</si>
  <si>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</si>
  <si>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</si>
  <si>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</si>
  <si>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</si>
  <si>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</si>
  <si>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</si>
  <si>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</si>
  <si>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</si>
  <si>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</si>
  <si>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</si>
  <si>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</si>
  <si>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</si>
  <si>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</si>
  <si>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</si>
  <si>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</si>
  <si>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</si>
  <si>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</si>
  <si>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</si>
  <si>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</si>
  <si>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</si>
  <si>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</si>
  <si>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</si>
  <si>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</si>
  <si>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</si>
  <si>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</si>
  <si>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</si>
  <si>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</si>
  <si>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</si>
  <si>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</si>
  <si>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</si>
  <si>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</si>
  <si>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</si>
  <si>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</si>
  <si>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</si>
  <si>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</si>
  <si>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</si>
  <si>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</si>
  <si>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</si>
  <si>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</si>
  <si>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</si>
  <si>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</si>
  <si>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</si>
  <si>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</si>
  <si>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</si>
  <si>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</si>
  <si>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</si>
  <si>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</si>
  <si>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</si>
  <si>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</si>
  <si>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</si>
  <si>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</si>
  <si>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</si>
  <si>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</si>
  <si>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</si>
  <si>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</si>
  <si>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</si>
  <si>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</si>
  <si>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</si>
  <si>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</si>
  <si>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</si>
  <si>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</si>
  <si>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</si>
  <si>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</si>
  <si>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</si>
  <si>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</si>
  <si>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</si>
  <si>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</si>
  <si>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</si>
  <si>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</si>
  <si>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</si>
  <si>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</si>
  <si>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</si>
  <si>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</si>
  <si>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</si>
  <si>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</si>
  <si>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</si>
  <si>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</si>
  <si>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</si>
  <si>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</si>
  <si>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</si>
  <si>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</si>
  <si>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</si>
  <si>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</si>
  <si>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</si>
  <si>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</si>
  <si>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</si>
  <si>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</si>
  <si>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</si>
  <si>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</si>
  <si>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</si>
  <si>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</si>
  <si>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</si>
  <si>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</si>
  <si>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</si>
  <si>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</si>
  <si>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</si>
  <si>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</si>
  <si>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</si>
  <si>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</si>
  <si>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</si>
  <si>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</si>
  <si>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</si>
  <si>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</si>
  <si>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</si>
  <si>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</si>
  <si>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</si>
  <si>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</si>
  <si>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</si>
  <si>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</si>
  <si>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</si>
  <si>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</si>
  <si>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</si>
  <si>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</si>
  <si>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</si>
  <si>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</si>
  <si>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</si>
  <si>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</si>
  <si>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</si>
  <si>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</si>
  <si>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</si>
  <si>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</si>
  <si>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</si>
  <si>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</si>
  <si>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</si>
  <si>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</si>
  <si>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</si>
  <si>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</si>
  <si>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</si>
  <si>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</si>
  <si>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</si>
  <si>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</si>
  <si>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</si>
  <si>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</si>
  <si>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</si>
  <si>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</si>
  <si>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</si>
  <si>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</si>
  <si>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</si>
  <si>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</si>
  <si>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</si>
  <si>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</si>
  <si>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</si>
  <si>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</si>
  <si>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</si>
  <si>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</si>
  <si>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</si>
  <si>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</si>
  <si>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</si>
  <si>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</si>
  <si>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</si>
  <si>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</si>
  <si>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</si>
  <si>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</si>
  <si>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</si>
  <si>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</si>
  <si>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</si>
  <si>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</si>
  <si>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</si>
  <si>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</si>
  <si>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</si>
  <si>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</si>
  <si>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</si>
  <si>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</si>
  <si>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</si>
  <si>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</si>
  <si>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</si>
  <si>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</si>
  <si>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</si>
  <si>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</si>
  <si>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</si>
  <si>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</si>
  <si>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</si>
  <si>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</si>
  <si>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</si>
  <si>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</si>
  <si>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</si>
  <si>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</si>
  <si>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</si>
  <si>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</si>
  <si>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</si>
  <si>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</si>
  <si>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</si>
  <si>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</si>
  <si>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</si>
  <si>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</si>
  <si>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</si>
  <si>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</si>
  <si>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</si>
  <si>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</si>
  <si>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</si>
  <si>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</si>
  <si>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</si>
  <si>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</si>
  <si>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</si>
  <si>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</si>
  <si>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</si>
  <si>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</si>
  <si>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</si>
  <si>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</si>
  <si>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</si>
  <si>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</si>
  <si>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</si>
  <si>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</si>
  <si>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</si>
  <si>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</si>
  <si>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</si>
  <si>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</si>
  <si>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</si>
  <si>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</si>
  <si>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</si>
  <si>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</si>
  <si>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</si>
  <si>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</si>
  <si>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</si>
  <si>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</si>
  <si>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</si>
  <si>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</si>
  <si>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</si>
  <si>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</si>
  <si>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</si>
  <si>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</si>
  <si>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</si>
  <si>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</si>
  <si>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</si>
  <si>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</si>
  <si>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</si>
  <si>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</si>
  <si>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</si>
  <si>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</si>
  <si>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</si>
  <si>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</si>
  <si>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</si>
  <si>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</si>
  <si>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</si>
  <si>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</si>
  <si>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</si>
  <si>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</si>
  <si>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</si>
  <si>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</si>
  <si>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</si>
  <si>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</si>
  <si>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</si>
  <si>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</si>
  <si>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</si>
  <si>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</si>
  <si>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</si>
  <si>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</si>
  <si>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</si>
  <si>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</si>
  <si>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</si>
  <si>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</si>
  <si>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</si>
  <si>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</si>
  <si>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</si>
  <si>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</si>
  <si>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</si>
  <si>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</si>
  <si>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</si>
  <si>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</si>
  <si>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</si>
  <si>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</si>
  <si>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</si>
  <si>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</si>
  <si>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</si>
  <si>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</si>
  <si>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</si>
  <si>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</si>
  <si>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</si>
  <si>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</si>
  <si>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</si>
  <si>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</si>
  <si>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</si>
  <si>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</si>
  <si>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</si>
  <si>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</si>
  <si>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</si>
  <si>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</si>
  <si>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</si>
  <si>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</si>
  <si>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</si>
  <si>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</si>
  <si>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</si>
  <si>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</si>
  <si>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</si>
  <si>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</si>
  <si>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</si>
  <si>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</si>
  <si>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</si>
  <si>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</si>
  <si>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</si>
  <si>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</si>
  <si>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</si>
  <si>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</si>
  <si>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</si>
  <si>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</si>
  <si>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</si>
  <si>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</si>
  <si>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</si>
  <si>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</si>
  <si>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</si>
  <si>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</si>
  <si>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</si>
  <si>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</si>
  <si>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</si>
  <si>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</si>
  <si>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</si>
  <si>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</si>
  <si>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</si>
  <si>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</si>
  <si>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</si>
  <si>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</si>
  <si>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</si>
  <si>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</si>
  <si>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</si>
  <si>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</si>
  <si>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</si>
  <si>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</si>
  <si>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</si>
  <si>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</si>
  <si>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</si>
  <si>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</si>
  <si>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</si>
  <si>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</si>
  <si>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</si>
  <si>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</si>
  <si>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</si>
  <si>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</si>
  <si>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</si>
  <si>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</si>
  <si>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</si>
  <si>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</si>
  <si>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</si>
  <si>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</si>
  <si>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</si>
  <si>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</si>
  <si>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</si>
  <si>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</si>
  <si>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</si>
  <si>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</si>
  <si>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</si>
  <si>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</si>
  <si>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</si>
  <si>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</si>
  <si>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</si>
  <si>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</si>
  <si>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</si>
  <si>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</si>
  <si>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</si>
  <si>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</si>
  <si>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</si>
  <si>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</si>
  <si>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</si>
  <si>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</si>
  <si>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</si>
  <si>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</si>
  <si>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</si>
  <si>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</si>
  <si>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</si>
  <si>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</si>
  <si>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</si>
  <si>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</si>
  <si>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</si>
  <si>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</si>
  <si>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</si>
  <si>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</si>
  <si>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</si>
  <si>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</si>
  <si>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</si>
  <si>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</si>
  <si>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</si>
  <si>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</si>
  <si>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</si>
  <si>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</si>
  <si>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</si>
  <si>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</si>
  <si>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</si>
  <si>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</si>
  <si>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</si>
  <si>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</si>
  <si>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</si>
  <si>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</si>
  <si>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</si>
  <si>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</si>
  <si>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</si>
  <si>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</si>
  <si>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</si>
  <si>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</si>
  <si>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</si>
  <si>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</si>
  <si>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</si>
  <si>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</si>
  <si>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</si>
  <si>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</si>
  <si>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</si>
  <si>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</si>
  <si>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</si>
  <si>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</si>
  <si>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</si>
  <si>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</si>
  <si>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</si>
  <si>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</si>
  <si>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</si>
  <si>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</si>
  <si>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</si>
  <si>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</si>
  <si>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</si>
  <si>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</si>
  <si>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</si>
  <si>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</si>
  <si>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</si>
  <si>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</si>
  <si>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</si>
  <si>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</si>
  <si>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</si>
  <si>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</si>
  <si>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</si>
  <si>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</si>
  <si>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</si>
  <si>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</si>
  <si>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</si>
  <si>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</si>
  <si>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</si>
  <si>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</si>
  <si>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</si>
  <si>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</si>
  <si>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</si>
  <si>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</si>
  <si>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</si>
  <si>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</si>
  <si>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</si>
  <si>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</si>
  <si>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</si>
  <si>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</si>
  <si>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</si>
  <si>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</si>
  <si>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</si>
  <si>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</si>
  <si>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</si>
  <si>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</si>
  <si>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</si>
  <si>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</si>
  <si>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</si>
  <si>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</si>
  <si>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</si>
  <si>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</si>
  <si>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</si>
  <si>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</si>
  <si>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</si>
  <si>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</si>
  <si>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</si>
  <si>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</si>
  <si>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</si>
  <si>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</si>
  <si>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</si>
  <si>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</si>
  <si>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</si>
  <si>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</si>
  <si>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</si>
  <si>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</si>
  <si>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</si>
  <si>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</si>
  <si>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</si>
  <si>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</si>
  <si>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</si>
  <si>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</si>
  <si>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</si>
  <si>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</si>
  <si>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</si>
  <si>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</si>
  <si>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</si>
  <si>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</si>
  <si>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</si>
  <si>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</si>
  <si>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</si>
  <si>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</si>
  <si>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</si>
  <si>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</si>
  <si>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</si>
  <si>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</si>
  <si>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</si>
  <si>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</si>
  <si>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</si>
  <si>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</si>
  <si>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</si>
  <si>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</si>
  <si>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</si>
  <si>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</si>
  <si>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</si>
  <si>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</si>
  <si>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</si>
  <si>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</si>
  <si>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</si>
  <si>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</si>
  <si>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</si>
  <si>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</si>
  <si>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</si>
  <si>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</si>
  <si>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</si>
  <si>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</si>
  <si>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</si>
  <si>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</si>
  <si>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</si>
  <si>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</si>
  <si>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</si>
  <si>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</si>
  <si>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</si>
  <si>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</si>
  <si>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</si>
  <si>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</si>
  <si>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</si>
  <si>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</si>
  <si>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</si>
  <si>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</si>
  <si>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</si>
  <si>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</si>
  <si>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</si>
  <si>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</si>
  <si>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</si>
  <si>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</si>
  <si>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</si>
  <si>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</si>
  <si>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</si>
  <si>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</si>
  <si>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</si>
  <si>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</si>
  <si>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</si>
  <si>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</si>
  <si>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</si>
  <si>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</si>
  <si>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</si>
  <si>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</si>
  <si>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</si>
  <si>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</si>
  <si>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</si>
  <si>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</si>
  <si>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</si>
  <si>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</si>
  <si>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</si>
  <si>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</si>
  <si>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</si>
  <si>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</si>
  <si>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</si>
  <si>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</si>
  <si>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</si>
  <si>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</si>
  <si>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</si>
  <si>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</si>
  <si>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</si>
  <si>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</si>
  <si>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</si>
  <si>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</si>
  <si>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</si>
  <si>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</si>
  <si>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</si>
  <si>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</si>
  <si>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</si>
  <si>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</si>
  <si>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</si>
  <si>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</si>
  <si>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</si>
  <si>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</si>
  <si>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</si>
  <si>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</si>
  <si>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</si>
  <si>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</si>
  <si>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</si>
  <si>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</si>
  <si>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</si>
  <si>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</si>
  <si>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</si>
  <si>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</si>
  <si>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</si>
  <si>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</si>
  <si>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</si>
  <si>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</si>
  <si>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</si>
  <si>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</si>
  <si>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</si>
  <si>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</si>
  <si>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</si>
  <si>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</si>
  <si>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</si>
  <si>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</si>
  <si>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</si>
  <si>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</si>
  <si>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</si>
  <si>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</si>
  <si>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</si>
  <si>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</si>
  <si>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</si>
  <si>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</si>
  <si>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</si>
  <si>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</si>
  <si>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</si>
  <si>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</si>
  <si>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</si>
  <si>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</si>
  <si>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</si>
  <si>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</si>
  <si>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</si>
  <si>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</si>
  <si>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</si>
  <si>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</si>
  <si>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</si>
  <si>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</si>
  <si>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</si>
  <si>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</si>
  <si>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</si>
  <si>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</si>
  <si>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</si>
  <si>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</si>
  <si>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</si>
  <si>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</si>
  <si>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</si>
  <si>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</si>
  <si>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</si>
  <si>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</si>
  <si>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</si>
  <si>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</si>
  <si>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</si>
  <si>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</si>
  <si>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</si>
  <si>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</si>
  <si>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</si>
  <si>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</si>
  <si>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</si>
  <si>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</si>
  <si>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</si>
  <si>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</si>
  <si>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</si>
  <si>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</si>
  <si>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</si>
  <si>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</si>
  <si>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</si>
  <si>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</si>
  <si>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</si>
  <si>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</si>
  <si>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</si>
  <si>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</si>
  <si>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</si>
  <si>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</si>
  <si>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</si>
  <si>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</si>
  <si>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</si>
  <si>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</si>
  <si>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</si>
  <si>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</si>
  <si>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</si>
  <si>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</si>
  <si>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</si>
  <si>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</si>
  <si>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</si>
  <si>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</si>
  <si>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</si>
  <si>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</si>
  <si>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</si>
  <si>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</si>
  <si>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</si>
  <si>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</si>
  <si>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</si>
  <si>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</si>
  <si>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</si>
  <si>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</si>
  <si>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</si>
  <si>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</si>
  <si>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</si>
  <si>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</si>
  <si>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</si>
  <si>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</si>
  <si>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</si>
  <si>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</si>
  <si>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</si>
  <si>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</si>
  <si>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</si>
  <si>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</si>
  <si>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</si>
  <si>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</si>
  <si>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</si>
  <si>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</si>
  <si>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</si>
  <si>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</si>
  <si>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</si>
  <si>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</si>
  <si>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</si>
  <si>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</si>
  <si>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</si>
  <si>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</si>
  <si>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</si>
  <si>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</si>
  <si>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</si>
  <si>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</si>
  <si>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</si>
  <si>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</si>
  <si>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</si>
  <si>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</si>
  <si>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</si>
  <si>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</si>
  <si>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</si>
  <si>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</si>
  <si>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</si>
  <si>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</si>
  <si>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</si>
  <si>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</si>
  <si>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</si>
  <si>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</si>
  <si>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</si>
  <si>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</si>
  <si>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</si>
  <si>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</si>
  <si>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</si>
  <si>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</si>
  <si>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</si>
  <si>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</si>
  <si>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</si>
  <si>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</si>
  <si>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</si>
  <si>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</si>
  <si>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</si>
  <si>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</si>
  <si>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</si>
  <si>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</si>
  <si>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</si>
  <si>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</si>
  <si>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</si>
  <si>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</si>
  <si>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</si>
  <si>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</si>
  <si>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</si>
  <si>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</si>
  <si>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</si>
  <si>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</si>
  <si>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</si>
  <si>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</si>
  <si>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</si>
  <si>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</si>
  <si>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</si>
  <si>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</si>
  <si>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</si>
  <si>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</si>
  <si>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</si>
  <si>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</si>
  <si>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</si>
  <si>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</si>
  <si>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</si>
  <si>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</si>
  <si>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</si>
  <si>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</si>
  <si>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</si>
  <si>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</si>
  <si>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</si>
  <si>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</si>
  <si>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</si>
  <si>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</si>
  <si>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</si>
  <si>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</si>
  <si>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</si>
  <si>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</si>
  <si>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</si>
  <si>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</si>
  <si>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</si>
  <si>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</si>
  <si>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</si>
  <si>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</si>
  <si>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</si>
  <si>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</si>
  <si>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</si>
  <si>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</si>
  <si>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</si>
  <si>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</si>
  <si>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</si>
  <si>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</si>
  <si>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</si>
  <si>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</si>
  <si>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</si>
  <si>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</si>
  <si>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</si>
  <si>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</si>
  <si>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</si>
  <si>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</si>
  <si>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</si>
  <si>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</si>
  <si>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</si>
  <si>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</si>
  <si>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</si>
  <si>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</si>
  <si>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</si>
  <si>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</si>
  <si>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</si>
  <si>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</si>
  <si>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</si>
  <si>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</si>
  <si>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</si>
  <si>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</si>
  <si>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</si>
  <si>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</si>
  <si>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</si>
  <si>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</si>
  <si>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</si>
  <si>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</si>
  <si>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</si>
  <si>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</si>
  <si>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</si>
  <si>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</si>
  <si>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</si>
  <si>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</si>
  <si>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</si>
  <si>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</si>
  <si>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</si>
  <si>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</si>
  <si>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</si>
  <si>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</si>
  <si>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</si>
  <si>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</si>
  <si>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</si>
  <si>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</si>
  <si>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</si>
  <si>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</si>
  <si>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</si>
  <si>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</si>
  <si>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</si>
  <si>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</si>
  <si>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</si>
  <si>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</si>
  <si>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</si>
  <si>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</si>
  <si>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</si>
  <si>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</si>
  <si>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</si>
  <si>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</si>
  <si>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</si>
  <si>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</si>
  <si>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</si>
  <si>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</si>
  <si>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</si>
  <si>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</si>
  <si>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</si>
  <si>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</si>
  <si>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</si>
  <si>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</si>
  <si>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</si>
  <si>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</si>
  <si>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</si>
  <si>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</si>
  <si>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</si>
  <si>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</si>
  <si>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</si>
  <si>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</si>
  <si>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</si>
  <si>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</si>
  <si>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</si>
  <si>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</si>
  <si>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</si>
  <si>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</si>
  <si>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</si>
  <si>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</si>
  <si>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</si>
  <si>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</si>
  <si>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</si>
  <si>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</si>
  <si>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</si>
  <si>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</si>
  <si>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</si>
  <si>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</si>
  <si>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</si>
  <si>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</si>
  <si>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</si>
  <si>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</si>
  <si>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</si>
  <si>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</si>
  <si>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</si>
  <si>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</si>
  <si>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</si>
  <si>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</si>
  <si>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</si>
  <si>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</si>
  <si>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</si>
  <si>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</si>
  <si>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</si>
  <si>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</si>
  <si>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</si>
  <si>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</si>
  <si>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</si>
  <si>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</si>
  <si>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</si>
  <si>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</si>
  <si>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</si>
  <si>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</si>
  <si>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</si>
  <si>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</si>
  <si>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</si>
  <si>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</si>
  <si>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</si>
  <si>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</si>
  <si>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</si>
  <si>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</si>
  <si>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</si>
  <si>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</si>
  <si>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</si>
  <si>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</si>
  <si>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</si>
  <si>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</si>
  <si>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</si>
  <si>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</si>
  <si>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</si>
  <si>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</si>
  <si>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</si>
  <si>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</si>
  <si>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</si>
  <si>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</si>
  <si>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</si>
  <si>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</si>
  <si>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</si>
  <si>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</si>
  <si>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</si>
  <si>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</si>
  <si>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</si>
  <si>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</si>
  <si>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</si>
  <si>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</si>
  <si>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</si>
  <si>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</si>
  <si>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</si>
  <si>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</si>
  <si>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</si>
  <si>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</si>
  <si>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</si>
  <si>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</si>
  <si>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</si>
  <si>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</si>
  <si>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</si>
  <si>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</si>
  <si>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</si>
  <si>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</si>
  <si>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</si>
  <si>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</si>
  <si>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</si>
  <si>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</si>
  <si>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</si>
  <si>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</si>
  <si>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</si>
  <si>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</si>
  <si>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</si>
  <si>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</si>
  <si>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</si>
  <si>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</si>
  <si>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</si>
  <si>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</si>
  <si>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</si>
  <si>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</si>
  <si>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</si>
  <si>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</si>
  <si>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</si>
  <si>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</si>
  <si>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</si>
  <si>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</si>
  <si>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</si>
  <si>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</si>
  <si>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</si>
  <si>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</si>
  <si>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</si>
  <si>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</si>
  <si>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</si>
  <si>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</si>
  <si>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</si>
  <si>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</si>
  <si>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</si>
  <si>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</si>
  <si>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</si>
  <si>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</si>
  <si>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</si>
  <si>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</si>
  <si>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</si>
  <si>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</si>
  <si>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</si>
  <si>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</si>
  <si>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</si>
  <si>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</si>
  <si>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</si>
  <si>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</si>
  <si>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</si>
  <si>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</si>
  <si>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</si>
  <si>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</si>
  <si>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</si>
  <si>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</si>
  <si>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</si>
  <si>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</si>
  <si>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</si>
  <si>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</si>
  <si>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</si>
  <si>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</si>
  <si>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</si>
  <si>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</si>
  <si>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</si>
  <si>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</si>
  <si>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</si>
  <si>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</si>
  <si>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</si>
  <si>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</si>
  <si>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</si>
  <si>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</si>
  <si>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</si>
  <si>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</si>
  <si>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</si>
  <si>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</si>
  <si>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</si>
  <si>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</si>
  <si>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</si>
  <si>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</si>
  <si>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</si>
  <si>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</si>
  <si>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</si>
  <si>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</si>
  <si>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</si>
  <si>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</si>
  <si>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</si>
  <si>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</si>
  <si>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</si>
  <si>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</si>
  <si>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</si>
  <si>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</si>
  <si>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</si>
  <si>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</si>
  <si>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</si>
  <si>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</si>
  <si>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</si>
  <si>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</si>
  <si>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</si>
  <si>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</si>
  <si>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</si>
  <si>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</si>
  <si>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</si>
  <si>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</si>
  <si>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</si>
  <si>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</si>
  <si>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</si>
  <si>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</si>
  <si>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</si>
  <si>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</si>
  <si>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</si>
  <si>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</si>
  <si>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</si>
  <si>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</si>
  <si>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</si>
  <si>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</si>
  <si>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</si>
  <si>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</si>
  <si>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</si>
  <si>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</si>
  <si>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</si>
  <si>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</si>
  <si>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</si>
  <si>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</si>
  <si>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</si>
  <si>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</si>
  <si>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</si>
  <si>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</si>
  <si>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</si>
  <si>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</si>
  <si>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</si>
  <si>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</si>
  <si>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</si>
  <si>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</si>
  <si>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</si>
  <si>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</si>
  <si>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</si>
  <si>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</si>
  <si>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</si>
  <si>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</si>
  <si>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</si>
  <si>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</si>
  <si>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</si>
  <si>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</si>
  <si>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</si>
  <si>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</si>
  <si>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</si>
  <si>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</si>
  <si>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</si>
  <si>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</si>
  <si>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</si>
  <si>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</si>
  <si>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</si>
  <si>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</si>
  <si>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</si>
  <si>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</si>
  <si>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</si>
  <si>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</si>
  <si>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</si>
  <si>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</si>
  <si>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</si>
  <si>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</si>
  <si>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</si>
  <si>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</si>
  <si>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</si>
  <si>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</si>
  <si>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</si>
  <si>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</si>
  <si>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</si>
  <si>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</si>
  <si>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</si>
  <si>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</si>
  <si>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</si>
  <si>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</si>
  <si>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</si>
  <si>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</si>
  <si>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</si>
  <si>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</si>
  <si>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</si>
  <si>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</si>
  <si>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</si>
  <si>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</si>
  <si>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</si>
  <si>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</si>
  <si>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</si>
  <si>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</si>
  <si>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</si>
  <si>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</si>
  <si>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</si>
  <si>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</si>
  <si>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</si>
  <si>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</si>
  <si>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</si>
  <si>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</si>
  <si>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</si>
  <si>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</si>
  <si>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</si>
  <si>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</si>
  <si>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</si>
  <si>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</si>
  <si>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</si>
  <si>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</si>
  <si>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</si>
  <si>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</si>
  <si>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</si>
  <si>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</si>
  <si>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</si>
  <si>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</si>
  <si>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</si>
  <si>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</si>
  <si>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</si>
  <si>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</si>
  <si>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</si>
  <si>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</si>
  <si>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</si>
  <si>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</si>
  <si>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</si>
  <si>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</si>
  <si>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</si>
  <si>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</si>
  <si>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</si>
  <si>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</si>
  <si>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</si>
  <si>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</si>
  <si>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</si>
  <si>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</si>
  <si>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</si>
  <si>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</si>
  <si>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</si>
  <si>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</si>
  <si>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</si>
  <si>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</si>
  <si>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</si>
  <si>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</si>
  <si>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</si>
  <si>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</si>
  <si>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</si>
  <si>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</si>
  <si>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</si>
  <si>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</si>
  <si>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</si>
  <si>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</si>
  <si>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</si>
  <si>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</si>
  <si>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</si>
  <si>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</si>
  <si>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</si>
  <si>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</si>
  <si>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</si>
  <si>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</si>
  <si>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</si>
  <si>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</si>
  <si>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</si>
  <si>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</si>
  <si>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</si>
  <si>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</si>
  <si>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</si>
  <si>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</si>
  <si>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</si>
  <si>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</si>
  <si>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</si>
  <si>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</si>
  <si>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</si>
  <si>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</si>
  <si>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</si>
  <si>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</si>
  <si>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</si>
  <si>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</si>
  <si>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</si>
  <si>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</si>
  <si>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</si>
  <si>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</si>
  <si>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</si>
  <si>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</si>
  <si>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</si>
  <si>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</si>
  <si>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</si>
  <si>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</si>
  <si>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</si>
  <si>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</si>
  <si>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</si>
  <si>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</si>
  <si>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</si>
  <si>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</si>
  <si>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</si>
  <si>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</si>
  <si>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</si>
  <si>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</si>
  <si>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</si>
  <si>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</si>
  <si>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</si>
  <si>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</si>
  <si>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</si>
  <si>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</si>
  <si>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</si>
  <si>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</si>
  <si>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</si>
  <si>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</si>
  <si>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</si>
  <si>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</si>
  <si>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</si>
  <si>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</si>
  <si>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</si>
  <si>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</si>
  <si>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</si>
  <si>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</si>
  <si>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</si>
  <si>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</si>
  <si>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</si>
  <si>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</si>
  <si>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</si>
  <si>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</si>
  <si>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</si>
  <si>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</si>
  <si>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</si>
  <si>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</si>
  <si>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</si>
  <si>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</si>
  <si>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</si>
  <si>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</si>
  <si>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</si>
  <si>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</si>
  <si>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</si>
  <si>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</si>
  <si>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</si>
  <si>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</si>
  <si>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</si>
  <si>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</si>
  <si>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</si>
  <si>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</si>
  <si>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</si>
  <si>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</si>
  <si>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</si>
  <si>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</si>
  <si>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</si>
  <si>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</si>
  <si>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</si>
  <si>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</si>
  <si>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</si>
  <si>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</si>
  <si>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</si>
  <si>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</si>
  <si>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</si>
  <si>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</si>
  <si>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</si>
  <si>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</si>
  <si>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</si>
  <si>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</si>
  <si>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</si>
  <si>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</si>
  <si>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</si>
  <si>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</si>
  <si>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</si>
  <si>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</si>
  <si>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</si>
  <si>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</si>
  <si>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</si>
  <si>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</si>
  <si>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</si>
  <si>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</si>
  <si>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</si>
  <si>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</si>
  <si>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</si>
  <si>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</si>
  <si>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</si>
  <si>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</si>
  <si>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</si>
  <si>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</si>
  <si>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</si>
  <si>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</si>
  <si>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</si>
  <si>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</si>
  <si>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</si>
  <si>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</si>
  <si>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</si>
  <si>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</si>
  <si>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</si>
  <si>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</si>
  <si>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</si>
  <si>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</si>
  <si>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</si>
  <si>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</si>
  <si>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</si>
  <si>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</si>
  <si>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</si>
  <si>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</si>
  <si>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</si>
  <si>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</si>
  <si>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</si>
  <si>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</si>
  <si>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</si>
  <si>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</si>
  <si>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</si>
  <si>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</si>
  <si>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</si>
  <si>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</si>
  <si>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</si>
  <si>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</si>
  <si>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</si>
  <si>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</si>
  <si>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</si>
  <si>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</si>
  <si>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</si>
  <si>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</si>
  <si>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</si>
  <si>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</si>
  <si>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</si>
  <si>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</si>
  <si>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</si>
  <si>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</si>
  <si>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</si>
  <si>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</si>
  <si>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</si>
  <si>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</si>
  <si>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</si>
  <si>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</si>
  <si>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</si>
  <si>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</si>
  <si>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</si>
  <si>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</si>
  <si>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</si>
  <si>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</si>
  <si>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</si>
  <si>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</si>
  <si>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</si>
  <si>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</si>
  <si>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</si>
  <si>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</si>
  <si>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</si>
  <si>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</si>
  <si>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</si>
  <si>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</si>
  <si>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</si>
  <si>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</si>
  <si>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</si>
  <si>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</si>
  <si>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</si>
  <si>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</si>
  <si>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</si>
  <si>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</si>
  <si>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</si>
  <si>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</si>
  <si>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</si>
  <si>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</si>
  <si>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</si>
  <si>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</si>
  <si>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</si>
  <si>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</si>
  <si>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</si>
  <si>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</si>
  <si>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</si>
  <si>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</si>
  <si>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</si>
  <si>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</si>
  <si>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</si>
  <si>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</si>
  <si>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</si>
  <si>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</si>
  <si>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</si>
  <si>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</si>
  <si>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</si>
  <si>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</si>
  <si>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</si>
  <si>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</si>
  <si>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</si>
  <si>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</si>
  <si>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</si>
  <si>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</si>
  <si>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</si>
  <si>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</si>
  <si>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</si>
  <si>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</si>
  <si>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</si>
  <si>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</si>
  <si>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</si>
  <si>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</si>
  <si>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</si>
  <si>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</si>
  <si>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</si>
  <si>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</si>
  <si>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</si>
  <si>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</si>
  <si>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</si>
  <si>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</si>
  <si>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</si>
  <si>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</si>
  <si>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</si>
  <si>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</si>
  <si>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</si>
  <si>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</si>
  <si>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</si>
  <si>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</si>
  <si>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</si>
  <si>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</si>
  <si>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</si>
  <si>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</si>
  <si>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</si>
  <si>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</si>
  <si>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</si>
  <si>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</si>
  <si>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</si>
  <si>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</si>
  <si>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</si>
  <si>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</si>
  <si>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</si>
  <si>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</si>
  <si>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</si>
  <si>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</si>
  <si>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</si>
  <si>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</si>
  <si>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</si>
  <si>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</si>
  <si>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</si>
  <si>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</si>
  <si>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</si>
  <si>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</si>
  <si>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</si>
  <si>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</si>
  <si>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</si>
  <si>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</si>
  <si>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</si>
  <si>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</si>
  <si>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</si>
  <si>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</si>
  <si>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</si>
  <si>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</si>
  <si>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</si>
  <si>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</si>
  <si>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</si>
  <si>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</si>
  <si>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</si>
  <si>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</si>
  <si>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</si>
  <si>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</si>
  <si>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</si>
  <si>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</si>
  <si>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</si>
  <si>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</si>
  <si>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</si>
  <si>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</si>
  <si>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</si>
  <si>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</si>
  <si>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</si>
  <si>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</si>
  <si>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</si>
  <si>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</si>
  <si>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</si>
  <si>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</si>
  <si>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</si>
  <si>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</si>
  <si>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</si>
  <si>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</si>
  <si>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</si>
  <si>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</si>
  <si>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</si>
  <si>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</si>
  <si>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</si>
  <si>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</si>
  <si>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</si>
  <si>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</si>
  <si>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</si>
  <si>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</si>
  <si>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</si>
  <si>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</si>
  <si>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</si>
  <si>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</si>
  <si>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</si>
  <si>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</si>
  <si>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</si>
  <si>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</si>
  <si>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</si>
  <si>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</si>
  <si>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</si>
  <si>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</si>
  <si>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</si>
  <si>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</si>
  <si>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</si>
  <si>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</si>
  <si>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</si>
  <si>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</si>
  <si>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</si>
  <si>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</si>
  <si>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</si>
  <si>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</si>
  <si>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</si>
  <si>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</si>
  <si>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</si>
  <si>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</si>
  <si>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</si>
  <si>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</si>
  <si>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</si>
  <si>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</si>
  <si>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</si>
  <si>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</si>
  <si>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</si>
  <si>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</si>
  <si>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</si>
  <si>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</si>
  <si>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</si>
  <si>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</si>
  <si>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</si>
  <si>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</si>
  <si>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</si>
  <si>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</si>
  <si>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</si>
  <si>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</si>
  <si>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</si>
  <si>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</si>
  <si>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</si>
  <si>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</si>
  <si>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</si>
  <si>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</si>
  <si>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</si>
  <si>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</si>
  <si>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</si>
  <si>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</si>
  <si>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</si>
  <si>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</si>
  <si>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</si>
  <si>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</si>
  <si>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</si>
  <si>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</si>
  <si>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</si>
  <si>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</si>
  <si>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</si>
  <si>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</si>
  <si>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</si>
  <si>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</si>
  <si>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</si>
  <si>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</si>
  <si>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</si>
  <si>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</si>
  <si>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</si>
  <si>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</si>
  <si>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</si>
  <si>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</si>
  <si>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</si>
  <si>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</si>
  <si>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</si>
  <si>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</si>
  <si>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</si>
  <si>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</si>
  <si>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</si>
  <si>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</si>
  <si>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</si>
  <si>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</si>
  <si>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</si>
  <si>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</si>
  <si>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</si>
  <si>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</si>
  <si>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</si>
  <si>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</si>
  <si>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</si>
  <si>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</si>
  <si>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</si>
  <si>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</si>
  <si>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</si>
  <si>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</si>
  <si>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</si>
  <si>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</si>
  <si>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</si>
  <si>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</si>
  <si>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</si>
  <si>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</si>
  <si>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</si>
  <si>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</si>
  <si>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</si>
  <si>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</si>
  <si>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</si>
  <si>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</si>
  <si>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</si>
  <si>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</si>
  <si>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</si>
  <si>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</si>
  <si>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</si>
  <si>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</si>
  <si>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</si>
  <si>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</si>
  <si>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</si>
  <si>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</si>
  <si>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</si>
  <si>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</si>
  <si>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</si>
  <si>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</si>
  <si>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</si>
  <si>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</si>
  <si>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</si>
  <si>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</si>
  <si>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</si>
  <si>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</si>
  <si>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</si>
  <si>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</si>
  <si>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</si>
  <si>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</si>
  <si>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</si>
  <si>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</si>
  <si>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</si>
  <si>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</si>
  <si>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</si>
  <si>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</si>
  <si>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</si>
  <si>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</si>
  <si>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</si>
  <si>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</si>
  <si>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</si>
  <si>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</si>
  <si>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</si>
  <si>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</si>
  <si>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</si>
  <si>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</si>
  <si>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</si>
  <si>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</si>
  <si>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</si>
  <si>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</si>
  <si>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</si>
  <si>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</si>
  <si>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</si>
  <si>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</si>
  <si>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</si>
  <si>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</si>
  <si>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</si>
  <si>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</si>
  <si>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</si>
  <si>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</si>
  <si>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</si>
  <si>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</si>
  <si>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</si>
  <si>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</si>
  <si>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</si>
  <si>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</si>
  <si>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</si>
  <si>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</si>
  <si>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</si>
  <si>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</si>
  <si>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</si>
  <si>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</si>
  <si>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</si>
  <si>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</si>
  <si>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</si>
  <si>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</si>
  <si>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</si>
  <si>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</si>
  <si>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</si>
  <si>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</si>
  <si>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</si>
  <si>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</si>
  <si>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</si>
  <si>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</si>
  <si>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</si>
  <si>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</si>
  <si>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</si>
  <si>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</si>
  <si>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</si>
  <si>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</si>
  <si>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</si>
  <si>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</si>
  <si>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</si>
  <si>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</si>
  <si>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</si>
  <si>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</si>
  <si>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</si>
  <si>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</si>
  <si>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</si>
  <si>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</si>
  <si>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</si>
  <si>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</si>
  <si>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</si>
  <si>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</si>
  <si>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</si>
  <si>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</si>
  <si>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</si>
  <si>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</si>
  <si>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</si>
  <si>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</si>
  <si>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</si>
  <si>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</si>
  <si>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</si>
  <si>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</si>
  <si>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</si>
  <si>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</si>
  <si>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</si>
  <si>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</si>
  <si>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</si>
  <si>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</si>
  <si>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</si>
  <si>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</si>
  <si>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</si>
  <si>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</si>
  <si>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</si>
  <si>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</si>
  <si>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</si>
  <si>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</si>
  <si>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</si>
  <si>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</si>
  <si>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</si>
  <si>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</si>
  <si>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</si>
  <si>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</si>
  <si>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</si>
  <si>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</si>
  <si>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</si>
  <si>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</si>
  <si>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</si>
  <si>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</si>
  <si>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</si>
  <si>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</si>
  <si>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</si>
  <si>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</si>
  <si>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</si>
  <si>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</si>
  <si>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</si>
  <si>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</si>
  <si>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</si>
  <si>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</si>
  <si>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</si>
  <si>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</si>
  <si>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</si>
  <si>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</si>
  <si>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</si>
  <si>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</si>
  <si>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</si>
  <si>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</si>
  <si>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</si>
  <si>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</si>
  <si>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</si>
  <si>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</si>
  <si>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</si>
  <si>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</si>
  <si>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</si>
  <si>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</si>
  <si>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</si>
  <si>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</si>
  <si>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</si>
  <si>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</si>
  <si>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</si>
  <si>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</si>
  <si>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</si>
  <si>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</si>
  <si>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</si>
  <si>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</si>
  <si>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</si>
  <si>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</si>
  <si>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</si>
  <si>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</si>
  <si>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</si>
  <si>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</si>
  <si>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</si>
  <si>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</si>
  <si>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</si>
  <si>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</si>
  <si>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</si>
  <si>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</si>
  <si>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</si>
  <si>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</si>
  <si>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</si>
  <si>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</si>
  <si>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</si>
  <si>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</si>
  <si>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</si>
  <si>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</si>
  <si>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</si>
  <si>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</si>
  <si>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</si>
  <si>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</si>
  <si>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</si>
  <si>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</si>
  <si>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</si>
  <si>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</si>
  <si>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</si>
  <si>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</si>
  <si>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</si>
  <si>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</si>
  <si>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</si>
  <si>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</si>
  <si>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</si>
  <si>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</si>
  <si>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</si>
  <si>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</si>
  <si>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</si>
  <si>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</si>
  <si>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</si>
  <si>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</si>
  <si>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</si>
  <si>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</si>
  <si>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</si>
  <si>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</si>
  <si>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</si>
  <si>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</si>
  <si>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</si>
  <si>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</si>
  <si>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</si>
  <si>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</si>
  <si>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</si>
  <si>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</si>
  <si>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</si>
  <si>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</si>
  <si>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</si>
  <si>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</si>
  <si>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</si>
  <si>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</si>
  <si>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</si>
  <si>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</si>
  <si>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</si>
  <si>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</si>
  <si>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Fortalecimiento de entornos y de escenarios de participación para jóvenes del municipio de Pasto -2019</t>
  </si>
  <si>
    <t>Se ha fortalecido los  entornos sociales e institucionales que promueven la participacion, potencialidades y capacidades de la población joven del municipio de Pasto.</t>
  </si>
  <si>
    <t>NA</t>
  </si>
  <si>
    <t>A1P1.- Contruir la metodologia e implementar dos escuelas itinerantes. 
A2P1.- Fortalecer a los y las jóvenes  formación política, el liderazgo y empoderamiento juvenil.</t>
  </si>
  <si>
    <t xml:space="preserve">A1P2.- Sistematizar, articular estadisticas y publicar un boletin semestral  para enriquecer  el obeservatorio de juventud
A2P2.- Realizar reuniones de socializacion y posicionamiento garantizando el apoyo logistico para el funcionamiento del observatorio
</t>
  </si>
  <si>
    <t>A1P3.- Implementar los tres componentes del laboratorio de Arte Urbano y alternativo: Formación, Producción y Circulación (Galeras Rock - hip hop).
A2P3.- Posicionar y visibilizar los diferentes procesos juveniles a traves de foros, ferias, expociones , encuentros, seminarios entre otros, en la semana de la juventud y el festival Galeras Rock.
A3P3.- Fortalecer el proceso de espacios de participación masivo con enfoque educativo.</t>
  </si>
  <si>
    <t>A1P4.- Diseñar e implementar la estrategia de comunicación juvenil.
A2P4.- fortalecer de colectivos jovenes especialmente en medios de comunicación alternativos.
A2P4.-Implementar el plan de medios para la población joven.</t>
  </si>
  <si>
    <t>A2P5.- Realizar encuentros de formación a organizaciones juveniles para la conformacion Consejo Municipal de Juventud.</t>
  </si>
  <si>
    <t>A1P6.-  Convocar y asistir tecnicamente los espacios de encuentro y participación de los y las jóvenes de las organizaciones juveniles que integran la plataforma municipal de juventud.</t>
  </si>
  <si>
    <t>A2P7.- Convocar y garantizar las condiciones logisticas para el desarrollo de la asamblea juvenil .</t>
  </si>
  <si>
    <t xml:space="preserve">A1P8.- Desarrollo de talleres y atención psicosocial para fortaler los entornos sociales e institucionales de los jóvenes.
A2P8.- Desarrollar 5 ferias de emprendimiento juvenil  -  Pasto compra Joven.
A3P8.- Fortalecer el Comité de Adolescencia y Juventud y demas comités del consejo de politica social y de la administración
</t>
  </si>
  <si>
    <t>DIRECTOR (A) ADMINISTRATIVA DE JUVENTUD</t>
  </si>
  <si>
    <t>Fortalecer  escenarios de participación  e incidencia de la población joven.</t>
  </si>
  <si>
    <t xml:space="preserve">Garantizar condiciones propicias para el fomento y desarrollo de las dinámicas culturales juveniles. </t>
  </si>
  <si>
    <t>Garantizar el derecho a la vida digna de la poblacion joven de Pasto.</t>
  </si>
  <si>
    <t>Politica pública de Juventud para el municipio de Pasto "PASTO SIEMPRE JOVEN" 2011- 2023</t>
  </si>
  <si>
    <t>Garantizar la inclusión social, económica y política de la población joven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</si>
</sst>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1" formatCode="_-* #,##0_-;\-* #,##0_-;_-* &quot;-&quot;_-;_-@_-"/>
    <numFmt numFmtId="164" formatCode="#,##0.0"/>
    <numFmt numFmtId="165" formatCode="_-[$$-240A]\ * #,##0.00_-;\-[$$-240A]\ * #,##0.00_-;_-[$$-240A]\ * &quot;-&quot;??_-;_-@"/>
    <numFmt numFmtId="166" formatCode="dd/mm/yyyy;@"/>
  </numFmts>
  <fonts count="21"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
      <sz val="9"/>
      <color theme="1"/>
      <name val="Calibri"/>
      <family val="2"/>
    </font>
    <font>
      <b/>
      <sz val="15"/>
      <color rgb="FFFF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9">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3" tint="0.59999389629810485"/>
      </top>
      <bottom style="thin">
        <color indexed="64"/>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83">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7" fillId="0" borderId="6"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7" xfId="0" applyFont="1" applyBorder="1" applyAlignment="1" applyProtection="1">
      <alignment horizontal="center" vertical="center" wrapText="1"/>
      <protection locked="0"/>
    </xf>
    <xf numFmtId="166" fontId="19" fillId="0" borderId="5" xfId="0" applyNumberFormat="1" applyFont="1" applyBorder="1" applyAlignment="1" applyProtection="1">
      <alignment horizontal="center" vertical="center" wrapText="1"/>
      <protection locked="0"/>
    </xf>
    <xf numFmtId="0" fontId="16" fillId="0" borderId="5" xfId="0" applyNumberFormat="1" applyFont="1" applyBorder="1" applyProtection="1">
      <protection locked="0"/>
    </xf>
    <xf numFmtId="0" fontId="19" fillId="0" borderId="5" xfId="0" applyFont="1" applyBorder="1" applyAlignment="1" applyProtection="1">
      <alignment vertical="top" wrapText="1"/>
      <protection locked="0"/>
    </xf>
    <xf numFmtId="3" fontId="19" fillId="0" borderId="8" xfId="0" applyNumberFormat="1" applyFont="1" applyBorder="1" applyAlignment="1" applyProtection="1">
      <alignment horizontal="center" vertical="center" wrapText="1"/>
      <protection locked="0"/>
    </xf>
    <xf numFmtId="42" fontId="16" fillId="0" borderId="5" xfId="3" applyFont="1" applyBorder="1" applyAlignment="1" applyProtection="1">
      <alignment horizontal="center" vertical="center"/>
      <protection locked="0"/>
    </xf>
    <xf numFmtId="3" fontId="19" fillId="0" borderId="5" xfId="0" applyNumberFormat="1" applyFont="1" applyBorder="1" applyAlignment="1" applyProtection="1">
      <alignment horizontal="right" vertical="center" wrapText="1"/>
      <protection locked="0"/>
    </xf>
    <xf numFmtId="42" fontId="7" fillId="0" borderId="5" xfId="1" applyNumberFormat="1" applyFont="1" applyFill="1" applyBorder="1" applyAlignment="1" applyProtection="1">
      <alignment vertical="center"/>
      <protection locked="0"/>
    </xf>
    <xf numFmtId="0" fontId="20" fillId="0" borderId="0" xfId="0" applyNumberFormat="1" applyFont="1" applyAlignment="1"/>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20" fillId="0" borderId="0" xfId="0" applyNumberFormat="1" applyFont="1" applyAlignment="1">
      <alignment horizontal="center" wrapText="1"/>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13"/>
  <sheetViews>
    <sheetView tabSelected="1" topLeftCell="A270" zoomScale="85" zoomScaleNormal="85" workbookViewId="0">
      <selection activeCell="D810" sqref="D810"/>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7" t="s">
        <v>2663</v>
      </c>
      <c r="C2" s="77"/>
      <c r="D2" s="77"/>
      <c r="E2" s="77"/>
      <c r="F2" s="77"/>
      <c r="G2" s="78"/>
      <c r="H2" s="57"/>
      <c r="I2" s="57"/>
      <c r="J2" s="79" t="s">
        <v>2664</v>
      </c>
      <c r="K2" s="80"/>
      <c r="L2" s="80"/>
      <c r="M2" s="80"/>
      <c r="N2" s="56"/>
      <c r="O2" s="56"/>
      <c r="P2" s="56"/>
      <c r="Q2" s="56"/>
      <c r="R2" s="81" t="s">
        <v>2682</v>
      </c>
      <c r="S2" s="81"/>
      <c r="T2" s="81"/>
      <c r="U2" s="81"/>
      <c r="V2" s="81"/>
      <c r="W2" s="81"/>
      <c r="X2" s="81"/>
      <c r="Y2" s="81"/>
      <c r="Z2" s="81"/>
      <c r="AA2" s="81"/>
      <c r="AB2" s="81"/>
      <c r="AC2" s="81"/>
      <c r="AD2" s="81"/>
      <c r="AE2" s="81"/>
      <c r="AF2" s="81"/>
      <c r="AG2" s="81"/>
      <c r="AH2" s="81"/>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x14ac:dyDescent="0.25">
      <c r="A259" s="24" t="s">
        <v>2430</v>
      </c>
      <c r="B259" s="22" t="s">
        <v>2508</v>
      </c>
      <c r="C259" s="24" t="s">
        <v>2509</v>
      </c>
      <c r="D259" s="24" t="s">
        <v>861</v>
      </c>
      <c r="E259" s="31"/>
      <c r="F259" s="66" t="s">
        <v>2699</v>
      </c>
      <c r="G259" s="67" t="s">
        <v>2700</v>
      </c>
      <c r="H259" s="67" t="s">
        <v>2714</v>
      </c>
      <c r="I259" s="67" t="s">
        <v>2711</v>
      </c>
      <c r="J259" s="40" t="s">
        <v>862</v>
      </c>
      <c r="K259" s="41" t="s">
        <v>224</v>
      </c>
      <c r="L259" s="42">
        <v>3</v>
      </c>
      <c r="M259" s="68">
        <v>2</v>
      </c>
      <c r="N259" s="69">
        <v>43862</v>
      </c>
      <c r="O259" s="69">
        <v>44195</v>
      </c>
      <c r="P259" s="16" t="s">
        <v>2702</v>
      </c>
      <c r="Q259" s="72" t="s">
        <v>2710</v>
      </c>
      <c r="R259" s="55"/>
      <c r="S259" s="75"/>
      <c r="T259" s="73"/>
      <c r="U259" s="55"/>
      <c r="V259" s="74">
        <f>23100000+20000000+18000000+18000000</f>
        <v>79100000</v>
      </c>
      <c r="W259" s="55"/>
      <c r="X259" s="55"/>
      <c r="Y259" s="55"/>
      <c r="Z259" s="55"/>
      <c r="AA259" s="55"/>
      <c r="AB259" s="55"/>
      <c r="AC259" s="55"/>
      <c r="AD259" s="55"/>
      <c r="AE259" s="55"/>
      <c r="AF259" s="55"/>
      <c r="AG259" s="48">
        <f t="shared" si="3"/>
        <v>79100000</v>
      </c>
      <c r="AH259" s="31"/>
    </row>
    <row r="260" spans="1:34" ht="204.75" x14ac:dyDescent="0.25">
      <c r="A260" s="24" t="s">
        <v>2430</v>
      </c>
      <c r="B260" s="22" t="s">
        <v>2508</v>
      </c>
      <c r="C260" s="24" t="s">
        <v>2509</v>
      </c>
      <c r="D260" s="24" t="s">
        <v>861</v>
      </c>
      <c r="E260" s="31"/>
      <c r="F260" s="67" t="s">
        <v>2701</v>
      </c>
      <c r="G260" s="67" t="s">
        <v>2701</v>
      </c>
      <c r="H260" s="67" t="s">
        <v>2714</v>
      </c>
      <c r="I260" s="67" t="s">
        <v>2712</v>
      </c>
      <c r="J260" s="40" t="s">
        <v>864</v>
      </c>
      <c r="K260" s="41" t="s">
        <v>224</v>
      </c>
      <c r="L260" s="42">
        <v>1</v>
      </c>
      <c r="M260" s="68" t="s">
        <v>261</v>
      </c>
      <c r="N260" s="68" t="s">
        <v>261</v>
      </c>
      <c r="O260" s="68" t="s">
        <v>261</v>
      </c>
      <c r="P260" s="68" t="s">
        <v>261</v>
      </c>
      <c r="Q260" s="68" t="s">
        <v>261</v>
      </c>
      <c r="R260" s="55"/>
      <c r="S260" s="55"/>
      <c r="T260" s="73"/>
      <c r="U260" s="55"/>
      <c r="V260" s="73"/>
      <c r="W260" s="55"/>
      <c r="X260" s="55"/>
      <c r="Y260" s="55"/>
      <c r="Z260" s="55"/>
      <c r="AA260" s="55"/>
      <c r="AB260" s="55"/>
      <c r="AC260" s="55"/>
      <c r="AD260" s="55"/>
      <c r="AE260" s="55"/>
      <c r="AF260" s="55"/>
      <c r="AG260" s="48">
        <f t="shared" ref="AG260:AG323" si="4">SUM(R260:AF260)</f>
        <v>0</v>
      </c>
      <c r="AH260" s="31"/>
    </row>
    <row r="261" spans="1:34" ht="204.75" x14ac:dyDescent="0.25">
      <c r="A261" s="24" t="s">
        <v>2430</v>
      </c>
      <c r="B261" s="22" t="s">
        <v>2508</v>
      </c>
      <c r="C261" s="24" t="s">
        <v>2509</v>
      </c>
      <c r="D261" s="24" t="s">
        <v>861</v>
      </c>
      <c r="E261" s="31"/>
      <c r="F261" s="66" t="s">
        <v>2699</v>
      </c>
      <c r="G261" s="67" t="s">
        <v>2700</v>
      </c>
      <c r="H261" s="67" t="s">
        <v>2714</v>
      </c>
      <c r="I261" s="67" t="s">
        <v>2713</v>
      </c>
      <c r="J261" s="40" t="s">
        <v>866</v>
      </c>
      <c r="K261" s="41" t="s">
        <v>187</v>
      </c>
      <c r="L261" s="42">
        <v>1</v>
      </c>
      <c r="M261" s="68">
        <v>1</v>
      </c>
      <c r="N261" s="69">
        <v>43831</v>
      </c>
      <c r="O261" s="69">
        <v>44195</v>
      </c>
      <c r="P261" s="16" t="s">
        <v>2703</v>
      </c>
      <c r="Q261" s="72" t="s">
        <v>2710</v>
      </c>
      <c r="R261" s="55"/>
      <c r="S261" s="75"/>
      <c r="T261" s="73"/>
      <c r="U261" s="55"/>
      <c r="V261" s="75">
        <f>2000000+21600000</f>
        <v>23600000</v>
      </c>
      <c r="W261" s="55"/>
      <c r="X261" s="55"/>
      <c r="Y261" s="55"/>
      <c r="Z261" s="55"/>
      <c r="AA261" s="55"/>
      <c r="AB261" s="55"/>
      <c r="AC261" s="55"/>
      <c r="AD261" s="55"/>
      <c r="AE261" s="55"/>
      <c r="AF261" s="55"/>
      <c r="AG261" s="48">
        <f t="shared" si="4"/>
        <v>23600000</v>
      </c>
      <c r="AH261" s="31"/>
    </row>
    <row r="262" spans="1:34" ht="204.75" x14ac:dyDescent="0.25">
      <c r="A262" s="24" t="s">
        <v>2430</v>
      </c>
      <c r="B262" s="22" t="s">
        <v>2508</v>
      </c>
      <c r="C262" s="24" t="s">
        <v>2509</v>
      </c>
      <c r="D262" s="24" t="s">
        <v>861</v>
      </c>
      <c r="E262" s="31"/>
      <c r="F262" s="66" t="s">
        <v>2699</v>
      </c>
      <c r="G262" s="67" t="s">
        <v>2700</v>
      </c>
      <c r="H262" s="67" t="s">
        <v>2714</v>
      </c>
      <c r="I262" s="67" t="s">
        <v>2712</v>
      </c>
      <c r="J262" s="40" t="s">
        <v>869</v>
      </c>
      <c r="K262" s="41" t="s">
        <v>224</v>
      </c>
      <c r="L262" s="42">
        <v>3</v>
      </c>
      <c r="M262" s="68">
        <v>3</v>
      </c>
      <c r="N262" s="69">
        <v>43891</v>
      </c>
      <c r="O262" s="69">
        <v>44165</v>
      </c>
      <c r="P262" s="16" t="s">
        <v>2704</v>
      </c>
      <c r="Q262" s="72" t="s">
        <v>2710</v>
      </c>
      <c r="R262" s="55"/>
      <c r="S262" s="55"/>
      <c r="T262" s="74">
        <f>12600000+21000000+3600000+100000000+80300000</f>
        <v>217500000</v>
      </c>
      <c r="U262" s="55"/>
      <c r="V262" s="74">
        <v>7100000</v>
      </c>
      <c r="W262" s="55"/>
      <c r="X262" s="55"/>
      <c r="Y262" s="55"/>
      <c r="Z262" s="55"/>
      <c r="AA262" s="55"/>
      <c r="AB262" s="55"/>
      <c r="AC262" s="55"/>
      <c r="AD262" s="55"/>
      <c r="AE262" s="55"/>
      <c r="AF262" s="55"/>
      <c r="AG262" s="48">
        <f t="shared" si="4"/>
        <v>224600000</v>
      </c>
      <c r="AH262" s="31"/>
    </row>
    <row r="263" spans="1:34" ht="204.75" x14ac:dyDescent="0.25">
      <c r="A263" s="24" t="s">
        <v>2430</v>
      </c>
      <c r="B263" s="22" t="s">
        <v>2508</v>
      </c>
      <c r="C263" s="24" t="s">
        <v>2509</v>
      </c>
      <c r="D263" s="24" t="s">
        <v>861</v>
      </c>
      <c r="E263" s="31"/>
      <c r="F263" s="67" t="s">
        <v>2701</v>
      </c>
      <c r="G263" s="67" t="s">
        <v>2701</v>
      </c>
      <c r="H263" s="67" t="s">
        <v>2714</v>
      </c>
      <c r="I263" s="67" t="s">
        <v>2711</v>
      </c>
      <c r="J263" s="40" t="s">
        <v>871</v>
      </c>
      <c r="K263" s="41" t="s">
        <v>224</v>
      </c>
      <c r="L263" s="42" t="s">
        <v>261</v>
      </c>
      <c r="M263" s="68" t="s">
        <v>261</v>
      </c>
      <c r="N263" s="70"/>
      <c r="O263" s="70"/>
      <c r="P263" s="16"/>
      <c r="Q263" s="70"/>
      <c r="R263" s="55"/>
      <c r="S263" s="55"/>
      <c r="T263" s="73"/>
      <c r="U263" s="55"/>
      <c r="V263" s="73"/>
      <c r="W263" s="55"/>
      <c r="X263" s="55"/>
      <c r="Y263" s="55"/>
      <c r="Z263" s="55"/>
      <c r="AA263" s="55"/>
      <c r="AB263" s="55"/>
      <c r="AC263" s="55"/>
      <c r="AD263" s="55"/>
      <c r="AE263" s="55"/>
      <c r="AF263" s="55"/>
      <c r="AG263" s="48">
        <f t="shared" si="4"/>
        <v>0</v>
      </c>
      <c r="AH263" s="31"/>
    </row>
    <row r="264" spans="1:34" ht="204.75" x14ac:dyDescent="0.25">
      <c r="A264" s="24" t="s">
        <v>2430</v>
      </c>
      <c r="B264" s="22" t="s">
        <v>2508</v>
      </c>
      <c r="C264" s="24" t="s">
        <v>2509</v>
      </c>
      <c r="D264" s="24" t="s">
        <v>861</v>
      </c>
      <c r="E264" s="31"/>
      <c r="F264" s="66" t="s">
        <v>2699</v>
      </c>
      <c r="G264" s="67" t="s">
        <v>2700</v>
      </c>
      <c r="H264" s="67" t="s">
        <v>2714</v>
      </c>
      <c r="I264" s="67" t="s">
        <v>2711</v>
      </c>
      <c r="J264" s="40" t="s">
        <v>873</v>
      </c>
      <c r="K264" s="41" t="s">
        <v>187</v>
      </c>
      <c r="L264" s="42">
        <v>1</v>
      </c>
      <c r="M264" s="68">
        <v>1</v>
      </c>
      <c r="N264" s="69">
        <v>43831</v>
      </c>
      <c r="O264" s="69">
        <v>44195</v>
      </c>
      <c r="P264" s="16" t="s">
        <v>2705</v>
      </c>
      <c r="Q264" s="72" t="s">
        <v>2710</v>
      </c>
      <c r="R264" s="55"/>
      <c r="S264" s="55"/>
      <c r="T264" s="73"/>
      <c r="U264" s="55"/>
      <c r="V264" s="74">
        <f>25200000+15000000</f>
        <v>40200000</v>
      </c>
      <c r="W264" s="55"/>
      <c r="X264" s="55"/>
      <c r="Y264" s="55"/>
      <c r="Z264" s="55"/>
      <c r="AA264" s="55"/>
      <c r="AB264" s="55"/>
      <c r="AC264" s="55"/>
      <c r="AD264" s="55"/>
      <c r="AE264" s="55"/>
      <c r="AF264" s="55"/>
      <c r="AG264" s="48">
        <f t="shared" si="4"/>
        <v>40200000</v>
      </c>
      <c r="AH264" s="31"/>
    </row>
    <row r="265" spans="1:34" ht="204.75" x14ac:dyDescent="0.25">
      <c r="A265" s="24" t="s">
        <v>2430</v>
      </c>
      <c r="B265" s="22" t="s">
        <v>2508</v>
      </c>
      <c r="C265" s="24" t="s">
        <v>2509</v>
      </c>
      <c r="D265" s="24" t="s">
        <v>861</v>
      </c>
      <c r="E265" s="31"/>
      <c r="F265" s="67" t="s">
        <v>2701</v>
      </c>
      <c r="G265" s="67" t="s">
        <v>2701</v>
      </c>
      <c r="H265" s="67" t="s">
        <v>2714</v>
      </c>
      <c r="I265" s="67" t="s">
        <v>2711</v>
      </c>
      <c r="J265" s="40" t="s">
        <v>874</v>
      </c>
      <c r="K265" s="41" t="s">
        <v>224</v>
      </c>
      <c r="L265" s="42" t="s">
        <v>261</v>
      </c>
      <c r="M265" s="68" t="s">
        <v>261</v>
      </c>
      <c r="N265" s="70"/>
      <c r="O265" s="70"/>
      <c r="P265" s="16"/>
      <c r="Q265" s="70"/>
      <c r="R265" s="55"/>
      <c r="S265" s="55"/>
      <c r="T265" s="73"/>
      <c r="U265" s="55"/>
      <c r="V265" s="73"/>
      <c r="W265" s="55"/>
      <c r="X265" s="55"/>
      <c r="Y265" s="55"/>
      <c r="Z265" s="55"/>
      <c r="AA265" s="55"/>
      <c r="AB265" s="55"/>
      <c r="AC265" s="55"/>
      <c r="AD265" s="55"/>
      <c r="AE265" s="55"/>
      <c r="AF265" s="55"/>
      <c r="AG265" s="48">
        <f t="shared" si="4"/>
        <v>0</v>
      </c>
      <c r="AH265" s="31"/>
    </row>
    <row r="266" spans="1:34" ht="204.75" x14ac:dyDescent="0.25">
      <c r="A266" s="24" t="s">
        <v>2430</v>
      </c>
      <c r="B266" s="22" t="s">
        <v>2508</v>
      </c>
      <c r="C266" s="24" t="s">
        <v>2509</v>
      </c>
      <c r="D266" s="24" t="s">
        <v>861</v>
      </c>
      <c r="E266" s="31"/>
      <c r="F266" s="66" t="s">
        <v>2699</v>
      </c>
      <c r="G266" s="67" t="s">
        <v>2700</v>
      </c>
      <c r="H266" s="67" t="s">
        <v>2714</v>
      </c>
      <c r="I266" s="67" t="s">
        <v>2711</v>
      </c>
      <c r="J266" s="40" t="s">
        <v>876</v>
      </c>
      <c r="K266" s="41" t="s">
        <v>187</v>
      </c>
      <c r="L266" s="42">
        <v>1</v>
      </c>
      <c r="M266" s="68">
        <v>1</v>
      </c>
      <c r="N266" s="69">
        <v>43831</v>
      </c>
      <c r="O266" s="69">
        <v>44165</v>
      </c>
      <c r="P266" s="71" t="s">
        <v>2706</v>
      </c>
      <c r="Q266" s="72" t="s">
        <v>2710</v>
      </c>
      <c r="R266" s="55"/>
      <c r="S266" s="55"/>
      <c r="T266" s="74">
        <v>10000000</v>
      </c>
      <c r="U266" s="55"/>
      <c r="V266" s="73"/>
      <c r="W266" s="55"/>
      <c r="X266" s="55"/>
      <c r="Y266" s="55"/>
      <c r="Z266" s="55"/>
      <c r="AA266" s="55"/>
      <c r="AB266" s="55"/>
      <c r="AC266" s="55"/>
      <c r="AD266" s="55"/>
      <c r="AE266" s="55"/>
      <c r="AF266" s="55"/>
      <c r="AG266" s="48">
        <f t="shared" si="4"/>
        <v>10000000</v>
      </c>
      <c r="AH266" s="31"/>
    </row>
    <row r="267" spans="1:34" ht="204.75" x14ac:dyDescent="0.25">
      <c r="A267" s="24" t="s">
        <v>2430</v>
      </c>
      <c r="B267" s="22" t="s">
        <v>2508</v>
      </c>
      <c r="C267" s="24" t="s">
        <v>2509</v>
      </c>
      <c r="D267" s="24" t="s">
        <v>861</v>
      </c>
      <c r="E267" s="31"/>
      <c r="F267" s="66" t="s">
        <v>2699</v>
      </c>
      <c r="G267" s="67" t="s">
        <v>2700</v>
      </c>
      <c r="H267" s="67" t="s">
        <v>2714</v>
      </c>
      <c r="I267" s="67" t="s">
        <v>2711</v>
      </c>
      <c r="J267" s="40" t="s">
        <v>877</v>
      </c>
      <c r="K267" s="41" t="s">
        <v>187</v>
      </c>
      <c r="L267" s="42">
        <v>1</v>
      </c>
      <c r="M267" s="68">
        <v>1</v>
      </c>
      <c r="N267" s="69">
        <v>43891</v>
      </c>
      <c r="O267" s="69">
        <v>44165</v>
      </c>
      <c r="P267" s="71" t="s">
        <v>2707</v>
      </c>
      <c r="Q267" s="72" t="s">
        <v>2710</v>
      </c>
      <c r="R267" s="55"/>
      <c r="S267" s="55"/>
      <c r="T267" s="74">
        <v>4000000</v>
      </c>
      <c r="U267" s="55"/>
      <c r="V267" s="73"/>
      <c r="W267" s="55"/>
      <c r="X267" s="55"/>
      <c r="Y267" s="55"/>
      <c r="Z267" s="55"/>
      <c r="AA267" s="55"/>
      <c r="AB267" s="55"/>
      <c r="AC267" s="55"/>
      <c r="AD267" s="55"/>
      <c r="AE267" s="55"/>
      <c r="AF267" s="55"/>
      <c r="AG267" s="48">
        <f t="shared" si="4"/>
        <v>4000000</v>
      </c>
      <c r="AH267" s="31"/>
    </row>
    <row r="268" spans="1:34" ht="204.75" x14ac:dyDescent="0.25">
      <c r="A268" s="24" t="s">
        <v>2430</v>
      </c>
      <c r="B268" s="22" t="s">
        <v>2508</v>
      </c>
      <c r="C268" s="24" t="s">
        <v>2509</v>
      </c>
      <c r="D268" s="24" t="s">
        <v>861</v>
      </c>
      <c r="E268" s="31"/>
      <c r="F268" s="66" t="s">
        <v>2699</v>
      </c>
      <c r="G268" s="67" t="s">
        <v>2700</v>
      </c>
      <c r="H268" s="67" t="s">
        <v>2714</v>
      </c>
      <c r="I268" s="67" t="s">
        <v>2711</v>
      </c>
      <c r="J268" s="40" t="s">
        <v>879</v>
      </c>
      <c r="K268" s="41" t="s">
        <v>187</v>
      </c>
      <c r="L268" s="42">
        <v>1</v>
      </c>
      <c r="M268" s="68">
        <v>1</v>
      </c>
      <c r="N268" s="69">
        <v>43891</v>
      </c>
      <c r="O268" s="69">
        <v>44195</v>
      </c>
      <c r="P268" s="71" t="s">
        <v>2708</v>
      </c>
      <c r="Q268" s="72" t="s">
        <v>2710</v>
      </c>
      <c r="R268" s="55"/>
      <c r="S268" s="55"/>
      <c r="T268" s="74">
        <v>1000000</v>
      </c>
      <c r="U268" s="55"/>
      <c r="V268" s="73"/>
      <c r="W268" s="55"/>
      <c r="X268" s="55"/>
      <c r="Y268" s="55"/>
      <c r="Z268" s="55"/>
      <c r="AA268" s="55"/>
      <c r="AB268" s="55"/>
      <c r="AC268" s="55"/>
      <c r="AD268" s="55"/>
      <c r="AE268" s="55"/>
      <c r="AF268" s="55"/>
      <c r="AG268" s="48">
        <f t="shared" si="4"/>
        <v>1000000</v>
      </c>
      <c r="AH268" s="31"/>
    </row>
    <row r="269" spans="1:34" ht="204.75" x14ac:dyDescent="0.25">
      <c r="A269" s="24" t="s">
        <v>2430</v>
      </c>
      <c r="B269" s="22" t="s">
        <v>2508</v>
      </c>
      <c r="C269" s="24" t="s">
        <v>2509</v>
      </c>
      <c r="D269" s="24" t="s">
        <v>861</v>
      </c>
      <c r="E269" s="31"/>
      <c r="F269" s="67" t="s">
        <v>2701</v>
      </c>
      <c r="G269" s="67" t="s">
        <v>2701</v>
      </c>
      <c r="H269" s="67" t="s">
        <v>2714</v>
      </c>
      <c r="I269" s="67" t="s">
        <v>2711</v>
      </c>
      <c r="J269" s="40" t="s">
        <v>881</v>
      </c>
      <c r="K269" s="41" t="s">
        <v>187</v>
      </c>
      <c r="L269" s="42">
        <v>1</v>
      </c>
      <c r="M269" s="68" t="s">
        <v>261</v>
      </c>
      <c r="N269" s="69"/>
      <c r="O269" s="69"/>
      <c r="P269" s="16"/>
      <c r="Q269" s="72"/>
      <c r="R269" s="55"/>
      <c r="S269" s="55"/>
      <c r="T269" s="74"/>
      <c r="U269" s="55"/>
      <c r="V269" s="73"/>
      <c r="W269" s="55"/>
      <c r="X269" s="55"/>
      <c r="Y269" s="55"/>
      <c r="Z269" s="55"/>
      <c r="AA269" s="55"/>
      <c r="AB269" s="55"/>
      <c r="AC269" s="55"/>
      <c r="AD269" s="55"/>
      <c r="AE269" s="55"/>
      <c r="AF269" s="55"/>
      <c r="AG269" s="48">
        <f t="shared" si="4"/>
        <v>0</v>
      </c>
      <c r="AH269" s="31"/>
    </row>
    <row r="270" spans="1:34" ht="204.75" x14ac:dyDescent="0.25">
      <c r="A270" s="24" t="s">
        <v>2430</v>
      </c>
      <c r="B270" s="22" t="s">
        <v>2510</v>
      </c>
      <c r="C270" s="24" t="s">
        <v>2511</v>
      </c>
      <c r="D270" s="24" t="s">
        <v>861</v>
      </c>
      <c r="E270" s="31"/>
      <c r="F270" s="66" t="s">
        <v>2699</v>
      </c>
      <c r="G270" s="67" t="s">
        <v>2700</v>
      </c>
      <c r="H270" s="67" t="s">
        <v>2714</v>
      </c>
      <c r="I270" s="67" t="s">
        <v>2715</v>
      </c>
      <c r="J270" s="40" t="s">
        <v>882</v>
      </c>
      <c r="K270" s="41" t="s">
        <v>224</v>
      </c>
      <c r="L270" s="42">
        <v>1</v>
      </c>
      <c r="M270" s="68">
        <v>1</v>
      </c>
      <c r="N270" s="69">
        <v>43831</v>
      </c>
      <c r="O270" s="69">
        <v>44195</v>
      </c>
      <c r="P270" s="16" t="s">
        <v>2709</v>
      </c>
      <c r="Q270" s="72" t="s">
        <v>2710</v>
      </c>
      <c r="R270" s="55"/>
      <c r="S270" s="55"/>
      <c r="T270" s="74">
        <f>23100000+23100000+25200000+23100000+10000000+13000000</f>
        <v>117500000</v>
      </c>
      <c r="U270" s="55"/>
      <c r="V270" s="73"/>
      <c r="W270" s="55"/>
      <c r="X270" s="55"/>
      <c r="Y270" s="55"/>
      <c r="Z270" s="55"/>
      <c r="AA270" s="55"/>
      <c r="AB270" s="55"/>
      <c r="AC270" s="55"/>
      <c r="AD270" s="55"/>
      <c r="AE270" s="55"/>
      <c r="AF270" s="55"/>
      <c r="AG270" s="48">
        <f t="shared" si="4"/>
        <v>117500000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row r="811" spans="1:34" ht="102" customHeight="1" x14ac:dyDescent="0.3">
      <c r="S811" s="82"/>
      <c r="T811" s="82"/>
    </row>
    <row r="812" spans="1:34" ht="19.5" customHeight="1" x14ac:dyDescent="0.3">
      <c r="S812" s="76"/>
      <c r="T812" s="2"/>
    </row>
    <row r="813" spans="1:34" ht="19.5" customHeight="1" x14ac:dyDescent="0.3">
      <c r="S813" s="76"/>
      <c r="T813" s="2"/>
    </row>
  </sheetData>
  <sheetProtection autoFilter="0"/>
  <autoFilter ref="A3:AH808">
    <filterColumn colId="1">
      <filters>
        <filter val="Ideas jóvenes para el Desarrollo"/>
      </filters>
    </filterColumn>
  </autoFilter>
  <mergeCells count="4">
    <mergeCell ref="B2:G2"/>
    <mergeCell ref="J2:M2"/>
    <mergeCell ref="R2:AH2"/>
    <mergeCell ref="S811:T811"/>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2020-01-13T22:33:06Z</dcterms:modified>
</cp:coreProperties>
</file>