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8800" windowHeight="123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PE_F_012_PLANDEACCION!$A$40:$AU$830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47" i="2" l="1"/>
  <c r="AJ649" i="2" l="1"/>
  <c r="AG648" i="2" l="1"/>
  <c r="AA656" i="2" l="1"/>
  <c r="AG656" i="2"/>
  <c r="AG659" i="2"/>
  <c r="AG658" i="2"/>
  <c r="AG660" i="2"/>
  <c r="AG657" i="2"/>
  <c r="AG662" i="2"/>
  <c r="AG661" i="2"/>
  <c r="AL650" i="2" l="1"/>
  <c r="AL649" i="2"/>
  <c r="AV650" i="2" l="1"/>
  <c r="AO650" i="2"/>
  <c r="AF650" i="2"/>
  <c r="AW650" i="2" l="1"/>
  <c r="AF691" i="2"/>
  <c r="AF690" i="2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V649" i="2" l="1"/>
  <c r="AO649" i="2"/>
  <c r="AF649" i="2"/>
  <c r="AW649" i="2" l="1"/>
  <c r="AV41" i="2" l="1"/>
  <c r="AF725" i="2" l="1"/>
  <c r="AV45" i="2" l="1"/>
  <c r="AO48" i="2"/>
  <c r="AO43" i="2"/>
  <c r="AL42" i="2"/>
  <c r="AF67" i="2"/>
  <c r="AF41" i="2"/>
  <c r="AF726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V829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W64" i="2" s="1"/>
  <c r="AF65" i="2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W100" i="2" s="1"/>
  <c r="AF101" i="2"/>
  <c r="AF102" i="2"/>
  <c r="AF103" i="2"/>
  <c r="AF104" i="2"/>
  <c r="AF105" i="2"/>
  <c r="AF106" i="2"/>
  <c r="AF107" i="2"/>
  <c r="AF108" i="2"/>
  <c r="AW108" i="2" s="1"/>
  <c r="AF109" i="2"/>
  <c r="AF110" i="2"/>
  <c r="AF111" i="2"/>
  <c r="AF112" i="2"/>
  <c r="AF113" i="2"/>
  <c r="AF114" i="2"/>
  <c r="AF115" i="2"/>
  <c r="AF116" i="2"/>
  <c r="AW116" i="2" s="1"/>
  <c r="AF117" i="2"/>
  <c r="AF118" i="2"/>
  <c r="AF119" i="2"/>
  <c r="AF120" i="2"/>
  <c r="AF121" i="2"/>
  <c r="AF122" i="2"/>
  <c r="AF123" i="2"/>
  <c r="AF124" i="2"/>
  <c r="AW124" i="2" s="1"/>
  <c r="AF125" i="2"/>
  <c r="AF126" i="2"/>
  <c r="AF127" i="2"/>
  <c r="AF128" i="2"/>
  <c r="AF129" i="2"/>
  <c r="AF130" i="2"/>
  <c r="AF131" i="2"/>
  <c r="AF132" i="2"/>
  <c r="AW132" i="2" s="1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51" i="2"/>
  <c r="AF652" i="2"/>
  <c r="AF653" i="2"/>
  <c r="AF654" i="2"/>
  <c r="AF655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W126" i="2" l="1"/>
  <c r="AW118" i="2"/>
  <c r="AW110" i="2"/>
  <c r="AW133" i="2"/>
  <c r="AW131" i="2"/>
  <c r="AW123" i="2"/>
  <c r="AW115" i="2"/>
  <c r="AW107" i="2"/>
  <c r="AW99" i="2"/>
  <c r="AW125" i="2"/>
  <c r="AW117" i="2"/>
  <c r="AW109" i="2"/>
  <c r="AW101" i="2"/>
  <c r="AW77" i="2"/>
  <c r="AW129" i="2"/>
  <c r="AW121" i="2"/>
  <c r="AW113" i="2"/>
  <c r="AW105" i="2"/>
  <c r="AW97" i="2"/>
  <c r="AW127" i="2"/>
  <c r="AW119" i="2"/>
  <c r="AW111" i="2"/>
  <c r="AW103" i="2"/>
  <c r="AW95" i="2"/>
  <c r="AW67" i="2"/>
  <c r="AW66" i="2"/>
  <c r="AW92" i="2"/>
  <c r="AW74" i="2"/>
  <c r="AW58" i="2"/>
  <c r="AW84" i="2"/>
  <c r="AW75" i="2"/>
  <c r="AW102" i="2"/>
  <c r="AW744" i="2"/>
  <c r="AW90" i="2"/>
  <c r="AW82" i="2"/>
  <c r="AW76" i="2"/>
  <c r="AW68" i="2"/>
  <c r="AW59" i="2"/>
  <c r="AW51" i="2"/>
  <c r="AW46" i="2"/>
  <c r="AW91" i="2"/>
  <c r="AW83" i="2"/>
  <c r="AW431" i="2"/>
  <c r="AW728" i="2"/>
  <c r="AW736" i="2"/>
  <c r="AW73" i="2"/>
  <c r="AW65" i="2"/>
  <c r="AW57" i="2"/>
  <c r="AW93" i="2"/>
  <c r="AW85" i="2"/>
  <c r="AW56" i="2"/>
  <c r="AW721" i="2"/>
  <c r="AW713" i="2"/>
  <c r="AW705" i="2"/>
  <c r="AW697" i="2"/>
  <c r="AW689" i="2"/>
  <c r="AW681" i="2"/>
  <c r="AW673" i="2"/>
  <c r="AW665" i="2"/>
  <c r="AW657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23" i="2"/>
  <c r="AW407" i="2"/>
  <c r="AW391" i="2"/>
  <c r="AW375" i="2"/>
  <c r="AW359" i="2"/>
  <c r="AW343" i="2"/>
  <c r="AW327" i="2"/>
  <c r="AW303" i="2"/>
  <c r="AW287" i="2"/>
  <c r="AW415" i="2"/>
  <c r="AW399" i="2"/>
  <c r="AW383" i="2"/>
  <c r="AW367" i="2"/>
  <c r="AW351" i="2"/>
  <c r="AW335" i="2"/>
  <c r="AW319" i="2"/>
  <c r="AW311" i="2"/>
  <c r="AW295" i="2"/>
  <c r="AW279" i="2"/>
  <c r="AW824" i="2"/>
  <c r="AW816" i="2"/>
  <c r="AW808" i="2"/>
  <c r="AW800" i="2"/>
  <c r="AW792" i="2"/>
  <c r="AW784" i="2"/>
  <c r="AW776" i="2"/>
  <c r="AW768" i="2"/>
  <c r="AW760" i="2"/>
  <c r="AW752" i="2"/>
  <c r="AW216" i="2"/>
  <c r="AW271" i="2"/>
  <c r="AW263" i="2"/>
  <c r="AW255" i="2"/>
  <c r="AW247" i="2"/>
  <c r="AW239" i="2"/>
  <c r="AW231" i="2"/>
  <c r="AW223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810" i="2"/>
  <c r="AW778" i="2"/>
  <c r="AW746" i="2"/>
  <c r="AW94" i="2"/>
  <c r="AW86" i="2"/>
  <c r="AW78" i="2"/>
  <c r="AW818" i="2"/>
  <c r="AW794" i="2"/>
  <c r="AW770" i="2"/>
  <c r="AW754" i="2"/>
  <c r="AW730" i="2"/>
  <c r="AW557" i="2"/>
  <c r="AW469" i="2"/>
  <c r="AW461" i="2"/>
  <c r="AW453" i="2"/>
  <c r="AW445" i="2"/>
  <c r="AW437" i="2"/>
  <c r="AW429" i="2"/>
  <c r="AW421" i="2"/>
  <c r="AW69" i="2"/>
  <c r="AW826" i="2"/>
  <c r="AW802" i="2"/>
  <c r="AW786" i="2"/>
  <c r="AW762" i="2"/>
  <c r="AW738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2" i="2"/>
  <c r="AW719" i="2"/>
  <c r="AW711" i="2"/>
  <c r="AW703" i="2"/>
  <c r="AW695" i="2"/>
  <c r="AW687" i="2"/>
  <c r="AW679" i="2"/>
  <c r="AW671" i="2"/>
  <c r="AW663" i="2"/>
  <c r="AW655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8" i="2"/>
  <c r="AW820" i="2"/>
  <c r="AW812" i="2"/>
  <c r="AW804" i="2"/>
  <c r="AW796" i="2"/>
  <c r="AW788" i="2"/>
  <c r="AW780" i="2"/>
  <c r="AW772" i="2"/>
  <c r="AW764" i="2"/>
  <c r="AW756" i="2"/>
  <c r="AW748" i="2"/>
  <c r="AW740" i="2"/>
  <c r="AW732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720" i="2"/>
  <c r="AW712" i="2"/>
  <c r="AW704" i="2"/>
  <c r="AW696" i="2"/>
  <c r="AW688" i="2"/>
  <c r="AW680" i="2"/>
  <c r="AW672" i="2"/>
  <c r="AW664" i="2"/>
  <c r="AW656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6" i="2"/>
  <c r="AW708" i="2"/>
  <c r="AW700" i="2"/>
  <c r="AW692" i="2"/>
  <c r="AW684" i="2"/>
  <c r="AW676" i="2"/>
  <c r="AW668" i="2"/>
  <c r="AW660" i="2"/>
  <c r="AW652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6" i="2"/>
  <c r="AW724" i="2"/>
  <c r="AW88" i="2"/>
  <c r="AW80" i="2"/>
  <c r="AW71" i="2"/>
  <c r="AW62" i="2"/>
  <c r="AW54" i="2"/>
  <c r="AW723" i="2"/>
  <c r="AW715" i="2"/>
  <c r="AW707" i="2"/>
  <c r="AW699" i="2"/>
  <c r="AW691" i="2"/>
  <c r="AW683" i="2"/>
  <c r="AW675" i="2"/>
  <c r="AW667" i="2"/>
  <c r="AW659" i="2"/>
  <c r="AW651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7" i="2"/>
  <c r="AW819" i="2"/>
  <c r="AW811" i="2"/>
  <c r="AW803" i="2"/>
  <c r="AW795" i="2"/>
  <c r="AW787" i="2"/>
  <c r="AW779" i="2"/>
  <c r="AW771" i="2"/>
  <c r="AW763" i="2"/>
  <c r="AW755" i="2"/>
  <c r="AW747" i="2"/>
  <c r="AW739" i="2"/>
  <c r="AW731" i="2"/>
  <c r="AW89" i="2"/>
  <c r="AW81" i="2"/>
  <c r="AW822" i="2"/>
  <c r="AW806" i="2"/>
  <c r="AW790" i="2"/>
  <c r="AW766" i="2"/>
  <c r="AW742" i="2"/>
  <c r="AW718" i="2"/>
  <c r="AW702" i="2"/>
  <c r="AW678" i="2"/>
  <c r="AW654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4" i="2"/>
  <c r="AW798" i="2"/>
  <c r="AW782" i="2"/>
  <c r="AW774" i="2"/>
  <c r="AW758" i="2"/>
  <c r="AW750" i="2"/>
  <c r="AW734" i="2"/>
  <c r="AW710" i="2"/>
  <c r="AW694" i="2"/>
  <c r="AW686" i="2"/>
  <c r="AW670" i="2"/>
  <c r="AW662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4" i="2"/>
  <c r="AW706" i="2"/>
  <c r="AW698" i="2"/>
  <c r="AW690" i="2"/>
  <c r="AW682" i="2"/>
  <c r="AW674" i="2"/>
  <c r="AW666" i="2"/>
  <c r="AW128" i="2"/>
  <c r="AW120" i="2"/>
  <c r="AW112" i="2"/>
  <c r="AW104" i="2"/>
  <c r="AW96" i="2"/>
  <c r="AW70" i="2"/>
  <c r="AW61" i="2"/>
  <c r="AW53" i="2"/>
  <c r="AW658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9" i="2"/>
  <c r="AW821" i="2"/>
  <c r="AW72" i="2"/>
  <c r="AW63" i="2"/>
  <c r="AW55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717" i="2"/>
  <c r="AW709" i="2"/>
  <c r="AW701" i="2"/>
  <c r="AW693" i="2"/>
  <c r="AW685" i="2"/>
  <c r="AW677" i="2"/>
  <c r="AW669" i="2"/>
  <c r="AW661" i="2"/>
  <c r="AW653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30" i="2"/>
  <c r="AE830" i="2"/>
  <c r="AH830" i="2" l="1"/>
  <c r="AI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<sst xmlns="http://schemas.openxmlformats.org/spreadsheetml/2006/main" count="9113" uniqueCount="2406">
  <si>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</si>
  <si>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</si>
  <si>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</si>
  <si>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</si>
  <si>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</si>
  <si>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</si>
  <si>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</si>
  <si>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</si>
  <si>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</si>
  <si>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</si>
  <si>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</si>
  <si>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</si>
  <si>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</si>
  <si>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</si>
  <si>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</si>
  <si>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</si>
  <si>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</si>
  <si>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</si>
  <si>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</si>
  <si>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</si>
  <si>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</si>
  <si>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</si>
  <si>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</si>
  <si>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</si>
  <si>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</si>
  <si>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</si>
  <si>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</si>
  <si>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</si>
  <si>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</si>
  <si>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</si>
  <si>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</si>
  <si>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</si>
  <si>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</si>
  <si>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</si>
  <si>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</si>
  <si>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</si>
  <si>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</si>
  <si>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</si>
  <si>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</si>
  <si>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</si>
  <si>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</si>
  <si>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</si>
  <si>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</si>
  <si>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</si>
  <si>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</si>
  <si>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</si>
  <si>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</si>
  <si>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</si>
  <si>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</si>
  <si>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</si>
  <si>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</si>
  <si>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</si>
  <si>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</si>
  <si>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</si>
  <si>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</si>
  <si>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</si>
  <si>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</si>
  <si>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</si>
  <si>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</si>
  <si>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</si>
  <si>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</si>
  <si>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</si>
  <si>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</si>
  <si>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</si>
  <si>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</si>
  <si>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</si>
  <si>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</si>
  <si>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</si>
  <si>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</si>
  <si>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</si>
  <si>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</si>
  <si>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</si>
  <si>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</si>
  <si>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</si>
  <si>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</si>
  <si>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</si>
  <si>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</si>
  <si>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</si>
  <si>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</si>
  <si>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</si>
  <si>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</si>
  <si>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</si>
  <si>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</si>
  <si>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</si>
  <si>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</si>
  <si>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</si>
  <si>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</si>
  <si>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</si>
  <si>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</si>
  <si>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</si>
  <si>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</si>
  <si>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</si>
  <si>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</si>
  <si>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</si>
  <si>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</si>
  <si>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</si>
  <si>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</si>
  <si>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</si>
  <si>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</si>
  <si>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</si>
  <si>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</si>
  <si>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</si>
  <si>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</si>
  <si>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</si>
  <si>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</si>
  <si>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</si>
  <si>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</si>
  <si>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</si>
  <si>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</si>
  <si>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</si>
  <si>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</si>
  <si>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</si>
  <si>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</si>
  <si>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</si>
  <si>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</si>
  <si>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</si>
  <si>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</si>
  <si>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</si>
  <si>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</si>
  <si>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</si>
  <si>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</si>
  <si>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</si>
  <si>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</si>
  <si>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</si>
  <si>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</si>
  <si>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</si>
  <si>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</si>
  <si>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</si>
  <si>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</si>
  <si>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</si>
  <si>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</si>
  <si>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</si>
  <si>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</si>
  <si>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</si>
  <si>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</si>
  <si>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</si>
  <si>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</si>
  <si>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</si>
  <si>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</si>
  <si>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</si>
  <si>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</si>
  <si>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</si>
  <si>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</si>
  <si>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</si>
  <si>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</si>
  <si>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</si>
  <si>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</si>
  <si>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</si>
  <si>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</si>
  <si>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</si>
  <si>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</si>
  <si>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</si>
  <si>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</si>
  <si>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</si>
  <si>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</si>
  <si>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</si>
  <si>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</si>
  <si>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</si>
  <si>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</si>
  <si>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</si>
  <si>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</si>
  <si>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</si>
  <si>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</si>
  <si>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</si>
  <si>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</si>
  <si>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</si>
  <si>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</si>
  <si>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</si>
  <si>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</si>
  <si>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</si>
  <si>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</si>
  <si>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</si>
  <si>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</si>
  <si>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</si>
  <si>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</si>
  <si>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</si>
  <si>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</si>
  <si>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</si>
  <si>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</si>
  <si>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</si>
  <si>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</si>
  <si>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</si>
  <si>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</si>
  <si>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</si>
  <si>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</si>
  <si>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</si>
  <si>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</si>
  <si>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</si>
  <si>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</si>
  <si>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</si>
  <si>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</si>
  <si>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</si>
  <si>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</si>
  <si>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</si>
  <si>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</si>
  <si>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</si>
  <si>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</si>
  <si>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</si>
  <si>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</si>
  <si>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</si>
  <si>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</si>
  <si>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</si>
  <si>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</si>
  <si>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</si>
  <si>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</si>
  <si>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</si>
  <si>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</si>
  <si>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</si>
  <si>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</si>
  <si>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</si>
  <si>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</si>
  <si>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</si>
  <si>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</si>
  <si>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</si>
  <si>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</si>
  <si>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</si>
  <si>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</si>
  <si>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</si>
  <si>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</si>
  <si>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</si>
  <si>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</si>
  <si>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</si>
  <si>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</si>
  <si>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</si>
  <si>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</si>
  <si>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</si>
  <si>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</si>
  <si>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</si>
  <si>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</si>
  <si>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</si>
  <si>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</si>
  <si>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</si>
  <si>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</si>
  <si>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</si>
  <si>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</si>
  <si>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</si>
  <si>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</si>
  <si>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</si>
  <si>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</si>
  <si>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</si>
  <si>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</si>
  <si>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</si>
  <si>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</si>
  <si>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</si>
  <si>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</si>
  <si>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</si>
  <si>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</si>
  <si>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</si>
  <si>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</si>
  <si>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</si>
  <si>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</si>
  <si>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</si>
  <si>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</si>
  <si>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</si>
  <si>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</si>
  <si>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</si>
  <si>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</si>
  <si>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</si>
  <si>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</si>
  <si>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</si>
  <si>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</si>
  <si>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</si>
  <si>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</si>
  <si>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</si>
  <si>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</si>
  <si>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</si>
  <si>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</si>
  <si>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</si>
  <si>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</si>
  <si>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</si>
  <si>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</si>
  <si>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</si>
  <si>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</si>
  <si>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</si>
  <si>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</si>
  <si>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</si>
  <si>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</si>
  <si>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</si>
  <si>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</si>
  <si>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</si>
  <si>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</si>
  <si>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</si>
  <si>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</si>
  <si>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</si>
  <si>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</si>
  <si>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</si>
  <si>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</si>
  <si>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</si>
  <si>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</si>
  <si>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</si>
  <si>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</si>
  <si>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</si>
  <si>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</si>
  <si>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</si>
  <si>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</si>
  <si>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</si>
  <si>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</si>
  <si>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</si>
  <si>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</si>
  <si>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</si>
  <si>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</si>
  <si>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</si>
  <si>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</si>
  <si>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</si>
  <si>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</si>
  <si>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</si>
  <si>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</si>
  <si>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</si>
  <si>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</si>
  <si>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</si>
  <si>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</si>
  <si>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</si>
  <si>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</si>
  <si>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</si>
  <si>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</si>
  <si>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</si>
  <si>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</si>
  <si>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</si>
  <si>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</si>
  <si>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</si>
  <si>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</si>
  <si>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</si>
  <si>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</si>
  <si>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</si>
  <si>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</si>
  <si>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</si>
  <si>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</si>
  <si>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</si>
  <si>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</si>
  <si>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</si>
  <si>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</si>
  <si>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</si>
  <si>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</si>
  <si>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</si>
  <si>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</si>
  <si>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</si>
  <si>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</si>
  <si>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</si>
  <si>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</si>
  <si>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</si>
  <si>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</si>
  <si>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</si>
  <si>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</si>
  <si>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</si>
  <si>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</si>
  <si>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</si>
  <si>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</si>
  <si>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</si>
  <si>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</si>
  <si>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</si>
  <si>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</si>
  <si>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</si>
  <si>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</si>
  <si>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</si>
  <si>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</si>
  <si>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</si>
  <si>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</si>
  <si>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</si>
  <si>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</si>
  <si>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</si>
  <si>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</si>
  <si>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</si>
  <si>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</si>
  <si>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</si>
  <si>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</si>
  <si>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</si>
  <si>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</si>
  <si>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</si>
  <si>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</si>
  <si>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</si>
  <si>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</si>
  <si>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</si>
  <si>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</si>
  <si>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</si>
  <si>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</si>
  <si>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</si>
  <si>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</si>
  <si>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</si>
  <si>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</si>
  <si>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</si>
  <si>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</si>
  <si>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</si>
  <si>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</si>
  <si>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</si>
  <si>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</si>
  <si>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</si>
  <si>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</si>
  <si>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</si>
  <si>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</si>
  <si>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</si>
  <si>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</si>
  <si>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</si>
  <si>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</si>
  <si>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</si>
  <si>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</si>
  <si>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</si>
  <si>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</si>
  <si>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</si>
  <si>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</si>
  <si>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</si>
  <si>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</si>
  <si>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</si>
  <si>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</si>
  <si>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</si>
  <si>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</si>
  <si>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</si>
  <si>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</si>
  <si>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</si>
  <si>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</si>
  <si>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</si>
  <si>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</si>
  <si>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</si>
  <si>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</si>
  <si>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</si>
  <si>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</si>
  <si>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</si>
  <si>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</si>
  <si>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</si>
  <si>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</si>
  <si>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</si>
  <si>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</si>
  <si>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</si>
  <si>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</si>
  <si>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</si>
  <si>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</si>
  <si>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</si>
  <si>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</si>
  <si>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</si>
  <si>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</si>
  <si>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</si>
  <si>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</si>
  <si>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</si>
  <si>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</si>
  <si>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</si>
  <si>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</si>
  <si>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</si>
  <si>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</si>
  <si>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</si>
  <si>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</si>
  <si>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</si>
  <si>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</si>
  <si>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</si>
  <si>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</si>
  <si>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</si>
  <si>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</si>
  <si>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</si>
  <si>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</si>
  <si>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</si>
  <si>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</si>
  <si>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</si>
  <si>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</si>
  <si>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</si>
  <si>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</si>
  <si>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</si>
  <si>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</si>
  <si>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</si>
  <si>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</si>
  <si>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</si>
  <si>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</si>
  <si>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</si>
  <si>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</si>
  <si>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</si>
  <si>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</si>
  <si>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</si>
  <si>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</si>
  <si>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</si>
  <si>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</si>
  <si>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</si>
  <si>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</si>
  <si>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</si>
  <si>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</si>
  <si>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</si>
  <si>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</si>
  <si>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</si>
  <si>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</si>
  <si>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</si>
  <si>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</si>
  <si>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</si>
  <si>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</si>
  <si>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</si>
  <si>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</si>
  <si>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</si>
  <si>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</si>
  <si>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</si>
  <si>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</si>
  <si>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</si>
  <si>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</si>
  <si>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</si>
  <si>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</si>
  <si>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</si>
  <si>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</si>
  <si>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</si>
  <si>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</si>
  <si>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</si>
  <si>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</si>
  <si>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</si>
  <si>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</si>
  <si>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</si>
  <si>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</si>
  <si>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</si>
  <si>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</si>
  <si>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</si>
  <si>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</si>
  <si>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</si>
  <si>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</si>
  <si>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</si>
  <si>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</si>
  <si>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</si>
  <si>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</si>
  <si>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</si>
  <si>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</si>
  <si>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</si>
  <si>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</si>
  <si>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</si>
  <si>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</si>
  <si>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</si>
  <si>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</si>
  <si>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</si>
  <si>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</si>
  <si>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</si>
  <si>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</si>
  <si>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</si>
  <si>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</si>
  <si>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</si>
  <si>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</si>
  <si>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</si>
  <si>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</si>
  <si>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</si>
  <si>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</si>
  <si>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</si>
  <si>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</si>
  <si>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</si>
  <si>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</si>
  <si>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</si>
  <si>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</si>
  <si>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</si>
  <si>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</si>
  <si>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</si>
  <si>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</si>
  <si>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</si>
  <si>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</si>
  <si>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</si>
  <si>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</si>
  <si>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</si>
  <si>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</si>
  <si>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</si>
  <si>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</si>
  <si>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</si>
  <si>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</si>
  <si>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</si>
  <si>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</si>
  <si>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</si>
  <si>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</si>
  <si>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</si>
  <si>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</si>
  <si>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</si>
  <si>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</si>
  <si>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</si>
  <si>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</si>
  <si>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</si>
  <si>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</si>
  <si>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</si>
  <si>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</si>
  <si>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</si>
  <si>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</si>
  <si>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</si>
  <si>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</si>
  <si>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</si>
  <si>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</si>
  <si>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</si>
  <si>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</si>
  <si>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</si>
  <si>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</si>
  <si>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</si>
  <si>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</si>
  <si>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</si>
  <si>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</si>
  <si>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</si>
  <si>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</si>
  <si>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</si>
  <si>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</si>
  <si>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</si>
  <si>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</si>
  <si>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</si>
  <si>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</si>
  <si>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</si>
  <si>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</si>
  <si>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</si>
  <si>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</si>
  <si>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</si>
  <si>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</si>
  <si>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</si>
  <si>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</si>
  <si>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</si>
  <si>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</si>
  <si>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</si>
  <si>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</si>
  <si>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</si>
  <si>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</si>
  <si>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</si>
  <si>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</si>
  <si>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</si>
  <si>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</si>
  <si>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</si>
  <si>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</si>
  <si>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</si>
  <si>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</si>
  <si>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</si>
  <si>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</si>
  <si>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</si>
  <si>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</si>
  <si>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</si>
  <si>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</si>
  <si>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</si>
  <si>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</si>
  <si>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</si>
  <si>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</si>
  <si>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</si>
  <si>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</si>
  <si>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</si>
  <si>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</si>
  <si>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</si>
  <si>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</si>
  <si>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</si>
  <si>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</si>
  <si>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</si>
  <si>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</si>
  <si>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</si>
  <si>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</si>
  <si>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</si>
  <si>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</si>
  <si>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</si>
  <si>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</si>
  <si>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</si>
  <si>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</si>
  <si>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</si>
  <si>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</si>
  <si>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</si>
  <si>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</si>
  <si>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</si>
  <si>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</si>
  <si>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</si>
  <si>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</si>
  <si>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</si>
  <si>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</si>
  <si>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</si>
  <si>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</si>
  <si>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</si>
  <si>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</si>
  <si>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</si>
  <si>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</si>
  <si>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</si>
  <si>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</si>
  <si>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</si>
  <si>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</si>
  <si>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</si>
  <si>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</si>
  <si>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</si>
  <si>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</si>
  <si>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</si>
  <si>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</si>
  <si>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</si>
  <si>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</si>
  <si>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</si>
  <si>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</si>
  <si>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</si>
  <si>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</si>
  <si>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</si>
  <si>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</si>
  <si>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</si>
  <si>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</si>
  <si>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</si>
  <si>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</si>
  <si>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</si>
  <si>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</si>
  <si>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</si>
  <si>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</si>
  <si>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</si>
  <si>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</si>
  <si>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</si>
  <si>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</si>
  <si>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</si>
  <si>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</si>
  <si>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</si>
  <si>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</si>
  <si>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</si>
  <si>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</si>
  <si>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</si>
  <si>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</si>
  <si>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</si>
  <si>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</si>
  <si>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</si>
  <si>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</si>
  <si>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</si>
  <si>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</si>
  <si>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</si>
  <si>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</si>
  <si>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</si>
  <si>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</si>
  <si>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</si>
  <si>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</si>
  <si>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</si>
  <si>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</si>
  <si>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</si>
  <si>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</si>
  <si>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</si>
  <si>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</si>
  <si>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</si>
  <si>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</si>
  <si>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</si>
  <si>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</si>
  <si>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</si>
  <si>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</si>
  <si>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</si>
  <si>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</si>
  <si>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</si>
  <si>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</si>
  <si>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</si>
  <si>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</si>
  <si>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</si>
  <si>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</si>
  <si>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</si>
  <si>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</si>
  <si>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</si>
  <si>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</si>
  <si>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</si>
  <si>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</si>
  <si>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</si>
  <si>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</si>
  <si>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</si>
  <si>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</si>
  <si>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</si>
  <si>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</si>
  <si>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</si>
  <si>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</si>
  <si>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</si>
  <si>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</si>
  <si>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</si>
  <si>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</si>
  <si>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</si>
  <si>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</si>
  <si>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</si>
  <si>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</si>
  <si>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</si>
  <si>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</si>
  <si>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</si>
  <si>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</si>
  <si>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</si>
  <si>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</si>
  <si>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</si>
  <si>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</si>
  <si>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</si>
  <si>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</si>
  <si>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</si>
  <si>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</si>
  <si>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</si>
  <si>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</si>
  <si>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</si>
  <si>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</si>
  <si>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</si>
  <si>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</si>
  <si>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</si>
  <si>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</si>
  <si>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</si>
  <si>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</si>
  <si>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</si>
  <si>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</si>
  <si>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</si>
  <si>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</si>
  <si>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</si>
  <si>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</si>
  <si>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</si>
  <si>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</si>
  <si>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</si>
  <si>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</si>
  <si>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</si>
  <si>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</si>
  <si>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</si>
  <si>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</si>
  <si>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</si>
  <si>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</si>
  <si>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</si>
  <si>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</si>
  <si>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</si>
  <si>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</si>
  <si>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</si>
  <si>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</si>
  <si>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</si>
  <si>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</si>
  <si>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</si>
  <si>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</si>
  <si>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</si>
  <si>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</si>
  <si>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</si>
  <si>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</si>
  <si>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</si>
  <si>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</si>
  <si>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</si>
  <si>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</si>
  <si>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</si>
  <si>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</si>
  <si>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</si>
  <si>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</si>
  <si>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</si>
  <si>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</si>
  <si>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</si>
  <si>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</si>
  <si>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</si>
  <si>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</si>
  <si>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</si>
  <si>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</si>
  <si>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</si>
  <si>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</si>
  <si>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</si>
  <si>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</si>
  <si>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</si>
  <si>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</si>
  <si>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</si>
  <si>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</si>
  <si>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</si>
  <si>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</si>
  <si>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</si>
  <si>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</si>
  <si>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</si>
  <si>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</si>
  <si>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</si>
  <si>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</si>
  <si>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</si>
  <si>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</si>
  <si>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</si>
  <si>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</si>
  <si>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</si>
  <si>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</si>
  <si>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</si>
  <si>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</si>
  <si>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</si>
  <si>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</si>
  <si>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</si>
  <si>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</si>
  <si>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</si>
  <si>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</si>
  <si>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</si>
  <si>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</si>
  <si>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</si>
  <si>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</si>
  <si>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</si>
  <si>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</si>
  <si>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</si>
  <si>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</si>
  <si>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</si>
  <si>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</si>
  <si>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</si>
  <si>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</si>
  <si>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</si>
  <si>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</si>
  <si>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</si>
  <si>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</si>
  <si>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</si>
  <si>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</si>
  <si>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</si>
  <si>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</si>
  <si>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</si>
  <si>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</si>
  <si>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</si>
  <si>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</si>
  <si>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</si>
  <si>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</si>
  <si>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</si>
  <si>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</si>
  <si>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</si>
  <si>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</si>
  <si>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</si>
  <si>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</si>
  <si>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</si>
  <si>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</si>
  <si>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</si>
  <si>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</si>
  <si>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</si>
  <si>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</si>
  <si>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</si>
  <si>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</si>
  <si>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</si>
  <si>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</si>
  <si>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</si>
  <si>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</si>
  <si>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</si>
  <si>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</si>
  <si>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</si>
  <si>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</si>
  <si>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</si>
  <si>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</si>
  <si>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</si>
  <si>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</si>
  <si>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</si>
  <si>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</si>
  <si>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</si>
  <si>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</si>
  <si>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</si>
  <si>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</si>
  <si>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</si>
  <si>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</si>
  <si>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</si>
  <si>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</si>
  <si>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</si>
  <si>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</si>
  <si>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</si>
  <si>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</si>
  <si>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</si>
  <si>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</si>
  <si>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</si>
  <si>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</si>
  <si>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</si>
  <si>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</si>
  <si>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</si>
  <si>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</si>
  <si>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</si>
  <si>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</si>
  <si>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</si>
  <si>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</si>
  <si>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</si>
  <si>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</si>
  <si>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</si>
  <si>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</si>
  <si>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</si>
  <si>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</si>
  <si>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</si>
  <si>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</si>
  <si>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</si>
  <si>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</si>
  <si>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</si>
  <si>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</si>
  <si>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</si>
  <si>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</si>
  <si>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</si>
  <si>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</si>
  <si>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</si>
  <si>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</si>
  <si>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</si>
  <si>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</si>
  <si>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</si>
  <si>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</si>
  <si>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</si>
  <si>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</si>
  <si>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</si>
  <si>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</si>
  <si>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</si>
  <si>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</si>
  <si>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</si>
  <si>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</si>
  <si>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</si>
  <si>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</si>
  <si>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</si>
  <si>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</si>
  <si>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</si>
  <si>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</si>
  <si>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</si>
  <si>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</si>
  <si>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</si>
  <si>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</si>
  <si>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</si>
  <si>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</si>
  <si>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</si>
  <si>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</si>
  <si>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</si>
  <si>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</si>
  <si>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</si>
  <si>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</si>
  <si>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</si>
  <si>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</si>
  <si>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</si>
  <si>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</si>
  <si>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</si>
  <si>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</si>
  <si>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</si>
  <si>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</si>
  <si>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</si>
  <si>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</si>
  <si>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</si>
  <si>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</si>
  <si>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</si>
  <si>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</si>
  <si>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</si>
  <si>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</si>
  <si>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</si>
  <si>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</si>
  <si>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</si>
  <si>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</si>
  <si>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</si>
  <si>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</si>
  <si>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</si>
  <si>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</si>
  <si>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</si>
  <si>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</si>
  <si>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</si>
  <si>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</si>
  <si>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</si>
  <si>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</si>
  <si>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</si>
  <si>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</si>
  <si>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</si>
  <si>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</si>
  <si>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</si>
  <si>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</si>
  <si>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</si>
  <si>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</si>
  <si>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</si>
  <si>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</si>
  <si>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</si>
  <si>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</si>
  <si>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</si>
  <si>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</si>
  <si>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</si>
  <si>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</si>
  <si>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</si>
  <si>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</si>
  <si>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</si>
  <si>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</si>
  <si>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</si>
  <si>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</si>
  <si>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</si>
  <si>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</si>
  <si>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</si>
  <si>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</si>
  <si>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</si>
  <si>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</si>
  <si>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</si>
  <si>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</si>
  <si>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</si>
  <si>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</si>
  <si>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</si>
  <si>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</si>
  <si>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</si>
  <si>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</si>
  <si>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</si>
  <si>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</si>
  <si>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</si>
  <si>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</si>
  <si>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</si>
  <si>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</si>
  <si>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</si>
  <si>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</si>
  <si>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</si>
  <si>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</si>
  <si>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</si>
  <si>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</si>
  <si>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</si>
  <si>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</si>
  <si>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</si>
  <si>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</si>
  <si>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</si>
  <si>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</si>
  <si>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</si>
  <si>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</si>
  <si>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</si>
  <si>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</si>
  <si>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</si>
  <si>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</si>
  <si>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</si>
  <si>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</si>
  <si>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</si>
  <si>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</si>
  <si>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</si>
  <si>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</si>
  <si>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</si>
  <si>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</si>
  <si>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</si>
  <si>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</si>
  <si>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</si>
  <si>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</si>
  <si>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</si>
  <si>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</si>
  <si>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</si>
  <si>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</si>
  <si>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</si>
  <si>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</si>
  <si>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</si>
  <si>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</si>
  <si>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</si>
  <si>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</si>
  <si>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</si>
  <si>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</si>
  <si>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</si>
  <si>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</si>
  <si>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</si>
  <si>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</si>
  <si>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</si>
  <si>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</si>
  <si>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</si>
  <si>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</si>
  <si>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</si>
  <si>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</si>
  <si>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</si>
  <si>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</si>
  <si>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</si>
  <si>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</si>
  <si>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</si>
  <si>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</si>
  <si>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</si>
  <si>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</si>
  <si>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</si>
  <si>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</si>
  <si>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</si>
  <si>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</si>
  <si>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</si>
  <si>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</si>
  <si>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</si>
  <si>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</si>
  <si>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</si>
  <si>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</si>
  <si>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</si>
  <si>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</si>
  <si>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</si>
  <si>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</si>
  <si>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</si>
  <si>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</si>
  <si>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</si>
  <si>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</si>
  <si>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</si>
  <si>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</si>
  <si>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</si>
  <si>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</si>
  <si>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</si>
  <si>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</si>
  <si>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</si>
  <si>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</si>
  <si>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</si>
  <si>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</si>
  <si>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</si>
  <si>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</si>
  <si>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</si>
  <si>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</si>
  <si>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</si>
  <si>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</si>
  <si>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</si>
  <si>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</si>
  <si>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</si>
  <si>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</si>
  <si>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</si>
  <si>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</si>
  <si>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</si>
  <si>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</si>
  <si>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</si>
  <si>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</si>
  <si>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</si>
  <si>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</si>
  <si>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</si>
  <si>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</si>
  <si>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</si>
  <si>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</si>
  <si>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</si>
  <si>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</si>
  <si>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</si>
  <si>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</si>
  <si>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</si>
  <si>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</si>
  <si>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</si>
  <si>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</si>
  <si>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</si>
  <si>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</si>
  <si>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</si>
  <si>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</si>
  <si>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</si>
  <si>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</si>
  <si>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</si>
  <si>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</si>
  <si>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</si>
  <si>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</si>
  <si>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</si>
  <si>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</si>
  <si>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</si>
  <si>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</si>
  <si>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</si>
  <si>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</si>
  <si>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</si>
  <si>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</si>
  <si>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</si>
  <si>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</si>
  <si>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</si>
  <si>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</si>
  <si>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</si>
  <si>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</si>
  <si>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</si>
  <si>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</si>
  <si>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</si>
  <si>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</si>
  <si>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</si>
  <si>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</si>
  <si>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</si>
  <si>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</si>
  <si>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</si>
  <si>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</si>
  <si>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</si>
  <si>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</si>
  <si>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</si>
  <si>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</si>
  <si>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</si>
  <si>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</si>
  <si>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</si>
  <si>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</si>
  <si>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</si>
  <si>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</si>
  <si>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</si>
  <si>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</si>
  <si>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</si>
  <si>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</si>
  <si>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</si>
  <si>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</si>
  <si>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</si>
  <si>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</si>
  <si>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</si>
  <si>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</si>
  <si>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</si>
  <si>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</si>
  <si>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</si>
  <si>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</si>
  <si>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</si>
  <si>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</si>
  <si>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</si>
  <si>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</si>
  <si>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</si>
  <si>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</si>
  <si>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</si>
  <si>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</si>
  <si>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</si>
  <si>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</si>
  <si>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</si>
  <si>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</si>
  <si>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</si>
  <si>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</si>
  <si>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</si>
  <si>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</si>
  <si>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</si>
  <si>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</si>
  <si>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</si>
  <si>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</si>
  <si>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</si>
  <si>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</si>
  <si>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</si>
  <si>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</si>
  <si>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</si>
  <si>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</si>
  <si>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</si>
  <si>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</si>
  <si>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</si>
  <si>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</si>
  <si>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</si>
  <si>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</si>
  <si>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</si>
  <si>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</si>
  <si>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</si>
  <si>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</si>
  <si>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</si>
  <si>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</si>
  <si>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</si>
  <si>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</si>
  <si>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</si>
  <si>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</si>
  <si>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</si>
  <si>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</si>
  <si>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</si>
  <si>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</si>
  <si>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</si>
  <si>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</si>
  <si>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</si>
  <si>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</si>
  <si>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</si>
  <si>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</si>
  <si>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</si>
  <si>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</si>
  <si>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</si>
  <si>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</si>
  <si>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</si>
  <si>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</si>
  <si>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</si>
  <si>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</si>
  <si>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</si>
  <si>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</si>
  <si>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</si>
  <si>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</si>
  <si>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</si>
  <si>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</si>
  <si>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</si>
  <si>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</si>
  <si>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</si>
  <si>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</si>
  <si>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</si>
  <si>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</si>
  <si>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</si>
  <si>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</si>
  <si>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</si>
  <si>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</si>
  <si>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</si>
  <si>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</si>
  <si>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</si>
  <si>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</si>
  <si>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</si>
  <si>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</si>
  <si>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</si>
  <si>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</si>
  <si>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</si>
  <si>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</si>
  <si>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</si>
  <si>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</si>
  <si>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</si>
  <si>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</si>
  <si>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</si>
  <si>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</si>
  <si>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</si>
  <si>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</si>
  <si>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</si>
  <si>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</si>
  <si>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</si>
  <si>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</si>
  <si>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</si>
  <si>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</si>
  <si>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</si>
  <si>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</si>
  <si>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</si>
  <si>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</si>
  <si>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</si>
  <si>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</si>
  <si>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</si>
  <si>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</si>
  <si>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</si>
  <si>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</si>
  <si>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</si>
  <si>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</si>
  <si>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</si>
  <si>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</si>
  <si>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</si>
  <si>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</si>
  <si>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</si>
  <si>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</si>
  <si>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</si>
  <si>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</si>
  <si>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</si>
  <si>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</si>
  <si>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</si>
  <si>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</si>
  <si>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</si>
  <si>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</si>
  <si>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</si>
  <si>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</si>
  <si>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</si>
  <si>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</si>
  <si>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</si>
  <si>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</si>
  <si>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</si>
  <si>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</si>
  <si>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</si>
  <si>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</si>
  <si>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</si>
  <si>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</si>
  <si>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</si>
  <si>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</si>
  <si>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</si>
  <si>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</si>
  <si>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</si>
  <si>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</si>
  <si>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</si>
  <si>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</si>
  <si>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</si>
  <si>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</si>
  <si>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</si>
  <si>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</si>
  <si>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</si>
  <si>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</si>
  <si>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</si>
  <si>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</si>
  <si>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</si>
  <si>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</si>
  <si>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</si>
  <si>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</si>
  <si>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</si>
  <si>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</si>
  <si>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</si>
  <si>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</si>
  <si>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</si>
  <si>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</si>
  <si>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</si>
  <si>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</si>
  <si>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</si>
  <si>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</si>
  <si>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</si>
  <si>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</si>
  <si>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</si>
  <si>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</si>
  <si>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</si>
  <si>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</si>
  <si>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</si>
  <si>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</si>
  <si>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</si>
  <si>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</si>
  <si>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</si>
  <si>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</si>
  <si>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</si>
  <si>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</si>
  <si>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</si>
  <si>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</si>
  <si>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</si>
  <si>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</si>
  <si>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</si>
  <si>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</si>
  <si>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</si>
  <si>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</si>
  <si>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</si>
  <si>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</si>
  <si>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</si>
  <si>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</si>
  <si>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</si>
  <si>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</si>
  <si>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</si>
  <si>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</si>
  <si>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</si>
  <si>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</si>
  <si>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</si>
  <si>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</si>
  <si>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</si>
  <si>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</si>
  <si>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</si>
  <si>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</si>
  <si>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</si>
  <si>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</si>
  <si>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</si>
  <si>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</si>
  <si>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</si>
  <si>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</si>
  <si>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</si>
  <si>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</si>
  <si>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</si>
  <si>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</si>
  <si>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</si>
  <si>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</si>
  <si>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</si>
  <si>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</si>
  <si>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</si>
  <si>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</si>
  <si>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</si>
  <si>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</si>
  <si>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</si>
  <si>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</si>
  <si>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</si>
  <si>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</si>
  <si>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</si>
  <si>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</si>
  <si>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</si>
  <si>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</si>
  <si>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</si>
  <si>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</si>
  <si>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</si>
  <si>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</si>
  <si>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</si>
  <si>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</si>
  <si>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</si>
  <si>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</si>
  <si>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</si>
  <si>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</si>
  <si>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</si>
  <si>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</si>
  <si>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</si>
  <si>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</si>
  <si>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</si>
  <si>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</si>
  <si>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</si>
  <si>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</si>
  <si>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</si>
  <si>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</si>
  <si>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</si>
  <si>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</si>
  <si>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</si>
  <si>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</si>
  <si>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</si>
  <si>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</si>
  <si>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</si>
  <si>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</si>
  <si>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</si>
  <si>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</si>
  <si>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</si>
  <si>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</si>
  <si>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</si>
  <si>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</si>
  <si>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</si>
  <si>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</si>
  <si>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</si>
  <si>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</si>
  <si>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</si>
  <si>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</si>
  <si>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</si>
  <si>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</si>
  <si>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</si>
  <si>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</si>
  <si>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</si>
  <si>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</si>
  <si>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</si>
  <si>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</si>
  <si>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</si>
  <si>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</si>
  <si>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</si>
  <si>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</si>
  <si>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</si>
  <si>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</si>
  <si>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</si>
  <si>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</si>
  <si>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</si>
  <si>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</si>
  <si>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</si>
  <si>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</si>
  <si>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</si>
  <si>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</si>
  <si>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</si>
  <si>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</si>
  <si>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</si>
  <si>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</si>
  <si>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</si>
  <si>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</si>
  <si>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</si>
  <si>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</si>
  <si>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</si>
  <si>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</si>
  <si>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</si>
  <si>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</si>
  <si>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</si>
  <si>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</si>
  <si>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</si>
  <si>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</si>
  <si>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</si>
  <si>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</si>
  <si>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</si>
  <si>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</si>
  <si>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</si>
  <si>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</si>
  <si>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</si>
  <si>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</si>
  <si>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</si>
  <si>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</si>
  <si>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</si>
  <si>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</si>
  <si>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</si>
  <si>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</si>
  <si>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</si>
  <si>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</si>
  <si>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</si>
  <si>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</si>
  <si>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</si>
  <si>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</si>
  <si>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</si>
  <si>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</si>
  <si>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</si>
  <si>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</si>
  <si>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</si>
  <si>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</si>
  <si>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</si>
  <si>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</si>
  <si>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</si>
  <si>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</si>
  <si>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</si>
  <si>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</si>
  <si>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</si>
  <si>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</si>
  <si>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</si>
  <si>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</si>
  <si>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</si>
  <si>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</si>
  <si>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</si>
  <si>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</si>
  <si>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</si>
  <si>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</si>
  <si>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</si>
  <si>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</si>
  <si>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</si>
  <si>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</si>
  <si>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</si>
  <si>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</si>
  <si>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</si>
  <si>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</si>
  <si>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</si>
  <si>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</si>
  <si>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</si>
  <si>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</si>
  <si>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</si>
  <si>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</si>
  <si>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</si>
  <si>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</si>
  <si>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</si>
  <si>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</si>
  <si>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</si>
  <si>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</si>
  <si>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</si>
  <si>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</si>
  <si>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</si>
  <si>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</si>
  <si>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</si>
  <si>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</si>
  <si>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</si>
  <si>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</si>
  <si>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</si>
  <si>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</si>
  <si>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</si>
  <si>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</si>
  <si>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</si>
  <si>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</si>
  <si>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</si>
  <si>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</si>
  <si>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</si>
  <si>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</si>
  <si>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</si>
  <si>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</si>
  <si>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</si>
  <si>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</si>
  <si>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</si>
  <si>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</si>
  <si>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</si>
  <si>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</si>
  <si>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</si>
  <si>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</si>
  <si>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</si>
  <si>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</si>
  <si>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</si>
  <si>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</si>
  <si>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</si>
  <si>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</si>
  <si>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</si>
  <si>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</si>
  <si>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</si>
  <si>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</si>
  <si>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</si>
  <si>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</si>
  <si>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</si>
  <si>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</si>
  <si>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</si>
  <si>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</si>
  <si>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</si>
  <si>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</si>
  <si>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</si>
  <si>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</si>
  <si>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</si>
  <si>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</si>
  <si>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</si>
  <si>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</si>
  <si>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</si>
  <si>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</si>
  <si>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</si>
  <si>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</si>
  <si>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</si>
  <si>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</si>
  <si>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</si>
  <si>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</si>
  <si>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</si>
  <si>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</si>
  <si>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</si>
  <si>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</si>
  <si>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</si>
  <si>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</si>
  <si>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</si>
  <si>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</si>
  <si>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</si>
  <si>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</si>
  <si>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</si>
  <si>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</si>
  <si>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</si>
  <si>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</si>
  <si>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</si>
  <si>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</si>
  <si>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</si>
  <si>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</si>
  <si>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</si>
  <si>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</si>
  <si>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</si>
  <si>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</si>
  <si>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</si>
  <si>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</si>
  <si>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</si>
  <si>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</si>
  <si>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</si>
  <si>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</si>
  <si>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</si>
  <si>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</si>
  <si>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</si>
  <si>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</si>
  <si>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</si>
  <si>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</si>
  <si>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</si>
  <si>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</si>
  <si>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</si>
  <si>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</si>
  <si>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</si>
  <si>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</si>
  <si>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</si>
  <si>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</si>
  <si>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</si>
  <si>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</si>
  <si>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</si>
  <si>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</si>
  <si>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</si>
  <si>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</si>
  <si>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</si>
  <si>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</si>
  <si>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</si>
  <si>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</si>
  <si>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</si>
  <si>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</si>
  <si>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</si>
  <si>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</si>
  <si>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</si>
  <si>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</si>
  <si>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</si>
  <si>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</si>
  <si>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</si>
  <si>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</si>
  <si>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</si>
  <si>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</si>
  <si>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</si>
  <si>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</si>
  <si>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</si>
  <si>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</si>
  <si>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</si>
  <si>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</si>
  <si>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</si>
  <si>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</si>
  <si>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</si>
  <si>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</si>
  <si>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</si>
  <si>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</si>
  <si>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</si>
  <si>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</si>
  <si>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</si>
  <si>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</si>
  <si>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</si>
  <si>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</si>
  <si>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</si>
  <si>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</si>
  <si>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</si>
  <si>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</si>
  <si>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</si>
  <si>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</si>
  <si>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</si>
  <si>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</si>
  <si>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</si>
  <si>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</si>
  <si>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</si>
  <si>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</si>
  <si>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</si>
  <si>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</si>
  <si>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</si>
  <si>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</si>
  <si>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</si>
  <si>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</si>
  <si>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</si>
  <si>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</si>
  <si>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</si>
  <si>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</si>
  <si>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</si>
  <si>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</si>
  <si>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</si>
  <si>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</si>
  <si>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</si>
  <si>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</si>
  <si>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</si>
  <si>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</si>
  <si>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</si>
  <si>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</si>
  <si>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</si>
  <si>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</si>
  <si>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</si>
  <si>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</si>
  <si>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</si>
  <si>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</si>
  <si>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</si>
  <si>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</si>
  <si>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</si>
  <si>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</si>
  <si>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</si>
  <si>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</si>
  <si>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</si>
  <si>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</si>
  <si>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</si>
  <si>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</si>
  <si>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</si>
  <si>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</si>
  <si>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</si>
  <si>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</si>
  <si>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</si>
  <si>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</si>
  <si>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</si>
  <si>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</si>
  <si>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</si>
  <si>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</si>
  <si>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</si>
  <si>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</si>
  <si>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</si>
  <si>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</si>
  <si>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</si>
  <si>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</si>
  <si>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</si>
  <si>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</si>
  <si>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</si>
  <si>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</si>
  <si>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</si>
  <si>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</si>
  <si>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</si>
  <si>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</si>
  <si>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</si>
  <si>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</si>
  <si>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</si>
  <si>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</si>
  <si>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</si>
  <si>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</si>
  <si>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</si>
  <si>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</si>
  <si>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</si>
  <si>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</si>
  <si>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</si>
  <si>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</si>
  <si>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</si>
  <si>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</si>
  <si>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</si>
  <si>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</si>
  <si>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</si>
  <si>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</si>
  <si>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</si>
  <si>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</si>
  <si>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</si>
  <si>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</si>
  <si>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</si>
  <si>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</si>
  <si>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</si>
  <si>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</si>
  <si>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</si>
  <si>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</si>
  <si>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</si>
  <si>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</si>
  <si>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</si>
  <si>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</si>
  <si>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</si>
  <si>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</si>
  <si>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</si>
  <si>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</si>
  <si>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</si>
  <si>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</si>
  <si>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</si>
  <si>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</si>
  <si>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</si>
  <si>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</si>
  <si>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</si>
  <si>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</si>
  <si>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</si>
  <si>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</si>
  <si>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</si>
  <si>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</si>
  <si>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</si>
  <si>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</si>
  <si>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</si>
  <si>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</si>
  <si>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</si>
  <si>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</si>
  <si>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</si>
  <si>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</si>
  <si>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</si>
  <si>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</si>
  <si>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</si>
  <si>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</si>
  <si>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</si>
  <si>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</si>
  <si>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</si>
  <si>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</si>
  <si>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</si>
  <si>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</si>
  <si>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</si>
  <si>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</si>
  <si>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</si>
  <si>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</si>
  <si>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</si>
  <si>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</si>
  <si>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</si>
  <si>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</si>
  <si>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</si>
  <si>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</si>
  <si>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</si>
  <si>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</si>
  <si>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</si>
  <si>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</si>
  <si>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</si>
  <si>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</si>
  <si>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</si>
  <si>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</si>
  <si>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</si>
  <si>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</si>
  <si>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</si>
  <si>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</si>
  <si>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</si>
  <si>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</si>
  <si>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</si>
  <si>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</si>
  <si>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</si>
  <si>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</si>
  <si>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</si>
  <si>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</si>
  <si>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</si>
  <si>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</si>
  <si>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</si>
  <si>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</si>
  <si>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</si>
  <si>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</si>
  <si>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</si>
  <si>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</si>
  <si>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</si>
  <si>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</si>
  <si>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</si>
  <si>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</si>
  <si>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</si>
  <si>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</si>
  <si>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</si>
  <si>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</si>
  <si>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</si>
  <si>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</si>
  <si>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</si>
  <si>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</si>
  <si>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</si>
  <si>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</si>
  <si>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</si>
  <si>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</si>
  <si>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</si>
  <si>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</si>
  <si>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</si>
  <si>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</si>
  <si>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</si>
  <si>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</si>
  <si>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</si>
  <si>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</si>
  <si>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</si>
  <si>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</si>
  <si>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</si>
  <si>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</si>
  <si>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</si>
  <si>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</si>
  <si>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</si>
  <si>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</si>
  <si>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</si>
  <si>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</si>
  <si>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</si>
  <si>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</si>
  <si>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</si>
  <si>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</si>
  <si>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</si>
  <si>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</si>
  <si>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</si>
  <si>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</si>
  <si>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</si>
  <si>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</si>
  <si>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</si>
  <si>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</si>
  <si>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</si>
  <si>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</si>
  <si>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</si>
  <si>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</si>
  <si>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</si>
  <si>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</si>
  <si>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</si>
  <si>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</si>
  <si>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</si>
  <si>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</si>
  <si>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</si>
  <si>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</si>
  <si>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</si>
  <si>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</si>
  <si>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</si>
  <si>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</si>
  <si>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</si>
  <si>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</si>
  <si>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</si>
  <si>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</si>
  <si>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</si>
  <si>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</si>
  <si>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</si>
  <si>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</si>
  <si>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</si>
  <si>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</si>
  <si>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</si>
  <si>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</si>
  <si>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</si>
  <si>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</si>
  <si>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</si>
  <si>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</si>
  <si>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</si>
  <si>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</si>
  <si>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</si>
  <si>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</si>
  <si>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</si>
  <si>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</si>
  <si>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</si>
  <si>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</si>
  <si>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</si>
  <si>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</si>
  <si>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</si>
  <si>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</si>
  <si>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</si>
  <si>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</si>
  <si>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</si>
  <si>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</si>
  <si>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</si>
  <si>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</si>
  <si>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</si>
  <si>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</si>
  <si>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</si>
  <si>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</si>
  <si>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</si>
  <si>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</si>
  <si>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</si>
  <si>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</si>
  <si>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</si>
  <si>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</si>
  <si>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</si>
  <si>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</si>
  <si>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</si>
  <si>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</si>
  <si>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</si>
  <si>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</si>
  <si>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</si>
  <si>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</si>
  <si>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</si>
  <si>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</si>
  <si>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</si>
  <si>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</si>
  <si>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</si>
  <si>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</si>
  <si>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</si>
  <si>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</si>
  <si>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</si>
  <si>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</si>
  <si>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</si>
  <si>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</si>
  <si>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</si>
  <si>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</si>
  <si>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</si>
  <si>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</si>
  <si>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</si>
  <si>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</si>
  <si>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</si>
  <si>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</si>
  <si>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</si>
  <si>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</si>
  <si>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</si>
  <si>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</si>
  <si>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</si>
  <si>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</si>
  <si>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</si>
  <si>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</si>
  <si>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</si>
  <si>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</si>
  <si>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</si>
  <si>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</si>
  <si>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</si>
  <si>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</si>
  <si>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</si>
  <si>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</si>
  <si>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</si>
  <si>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</si>
  <si>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</si>
  <si>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</si>
  <si>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</si>
  <si>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</si>
  <si>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</si>
  <si>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</si>
  <si>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</si>
  <si>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</si>
  <si>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</si>
  <si>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</si>
  <si>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</si>
  <si>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</si>
  <si>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</si>
  <si>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</si>
  <si>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</si>
  <si>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</si>
  <si>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</si>
  <si>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</si>
  <si>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</si>
  <si>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</si>
  <si>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</si>
  <si>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</si>
  <si>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</si>
  <si>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</si>
  <si>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</si>
  <si>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</si>
  <si>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</si>
  <si>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</si>
  <si>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</si>
  <si>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</si>
  <si>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</si>
  <si>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</si>
  <si>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</si>
  <si>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</si>
  <si>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</si>
  <si>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</si>
  <si>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</si>
  <si>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</si>
  <si>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</si>
  <si>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</si>
  <si>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</si>
  <si>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</si>
  <si>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</si>
  <si>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</si>
  <si>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</si>
  <si>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</si>
  <si>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</si>
  <si>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</si>
  <si>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</si>
  <si>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</si>
  <si>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</si>
  <si>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</si>
  <si>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</si>
  <si>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</si>
  <si>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</si>
  <si>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</si>
  <si>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</si>
  <si>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</si>
  <si>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</si>
  <si>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</si>
  <si>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</si>
  <si>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</si>
  <si>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</si>
  <si>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</si>
  <si>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</si>
  <si>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</si>
  <si>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</si>
  <si>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</si>
  <si>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</si>
  <si>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</si>
  <si>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</si>
  <si>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</si>
  <si>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</si>
  <si>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</si>
  <si>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</si>
  <si>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</si>
  <si>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</si>
  <si>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</si>
  <si>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</si>
  <si>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</si>
  <si>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</si>
  <si>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</si>
  <si>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</si>
  <si>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</si>
  <si>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</si>
  <si>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</si>
  <si>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</si>
  <si>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</si>
  <si>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</si>
  <si>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</si>
  <si>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</si>
  <si>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SECRETARIA DE GOBIERNO</t>
  </si>
  <si>
    <t>Control de las infracciones urbanísticas, ambientales, comerciales y de eventos vigencia 2023 en el municipio de  Pasto</t>
  </si>
  <si>
    <t>Se ha disminuido los índices de infracciones urbanísticas, comerciales y de eventos en el municipio de Pasto</t>
  </si>
  <si>
    <t>4501048</t>
  </si>
  <si>
    <t>Servicio de apoyo para el acceso a la justicia policiva</t>
  </si>
  <si>
    <t>450104800</t>
  </si>
  <si>
    <t>Estrategias implementadas</t>
  </si>
  <si>
    <t>4501047</t>
  </si>
  <si>
    <t>Servicio de inspección, vigilancia y control</t>
  </si>
  <si>
    <t>450104700</t>
  </si>
  <si>
    <t>Diligencias de inspección realizadas</t>
  </si>
  <si>
    <t>Servicio de asistencia técnica</t>
  </si>
  <si>
    <t>4501029</t>
  </si>
  <si>
    <t>Servicio de apoyo financiero para proyectos de convivencia y seguridad ciudadana</t>
  </si>
  <si>
    <t>450102900</t>
  </si>
  <si>
    <t>Proyectos de convivencia y seguridad ciudadana apoyados financieramente</t>
  </si>
  <si>
    <t>SECRETARIO DE GOBIERNO</t>
  </si>
  <si>
    <t>A1P1C1.-Realizar operativos de control a establecimientos comerciales generadores de alteración del orden público; A2P1C1. Atender oportuna y eficientemente a los PQRD, presentadas por la ciudadanía; A3P1C1. Conocer, tramitar, y fallar procesos administrativos/policivos, contravenciones e infracciones administrativas/policivas, como último recurso por no acatamiento de las normas en materia ambiental, comercial, urbanística y de eventos</t>
  </si>
  <si>
    <t>A1P6C1.- Verificar los descargues de combustible en las estaciones de servicio de venta de combustibles en el municipio de Pasto; A1P6C1.- Verificar las existencias de combustible en los tanques de almacenamiento de las estaciones de servicio de venta de combustibles en el municipio de Pasto; A1P6C1- Realizar el control de llegada de combustible en el punto de control ubicado en el parque ambiental EPROCOM sector de cujacal centro</t>
  </si>
  <si>
    <t>A1P7C1.- Acompañar a las autoridades para verificar el volumen y el precio de los cilindros en las plantas expendedoras de gas y de cemento respectivamente</t>
  </si>
  <si>
    <t>A1P2.C1 Realizar control a documentacion legal, expendio de licor y establecimientos comerciales nocturnos y de diversion, según ley 1801 de 2016</t>
  </si>
  <si>
    <t>A1P5C1.- Implementar las estrategias "Mas Territorio, Mas Control" para el fortalecimiento del control fisico y ambiental.</t>
  </si>
  <si>
    <t>A1P3C1. Realizar visitas de control fisico a obras de construccion en el Municipio de Pasto</t>
  </si>
  <si>
    <t>A1P4C1.- Realizar visitas de control ambiental en el Municipío de Pasto</t>
  </si>
  <si>
    <t>Fortalecimiento del proceso de posconflicto y construcción de paz vigencia 2023 en el municipio de  Pasto</t>
  </si>
  <si>
    <t>Apoyo a los organismos de seguridad y control vigencia 2023 del Municipio de  Pasto</t>
  </si>
  <si>
    <t>Apoyo al centro penitenciario y carcelario vigencia 2023 del Municipio de  Pasto</t>
  </si>
  <si>
    <t>Se ha mejorado las condiciones de reclusión para personas privadas de la libertad del Municipio de Pasto</t>
  </si>
  <si>
    <t>Fortalecimiento a la estrategia "PAZTO SEGURO" vigencia 2023 en el municipio de  Pasto</t>
  </si>
  <si>
    <t>Fortalecimiento del observatorio del delito vigencia 2023 del municipio de  Pasto</t>
  </si>
  <si>
    <t>Servicios de divulgación de tematicas de memoria histórica</t>
  </si>
  <si>
    <t>Eventos realizados</t>
  </si>
  <si>
    <t>4101038</t>
  </si>
  <si>
    <t>Servicio de asistencia técnica para la participación de las víctimas</t>
  </si>
  <si>
    <t>Eventos de participación realizados</t>
  </si>
  <si>
    <t>4101094</t>
  </si>
  <si>
    <t>Servicio de reparación simbólica</t>
  </si>
  <si>
    <t>410109400</t>
  </si>
  <si>
    <t>Medidas de reparación simbólica apoyadas</t>
  </si>
  <si>
    <t>Servicio de divulgación y socialización para la implementación del proceso de reparación colectiva</t>
  </si>
  <si>
    <t>Comités de impulso conformados</t>
  </si>
  <si>
    <t>4101090</t>
  </si>
  <si>
    <t>Servicios de apoyo para el desarrollo de obras de infraestructura para la prevención y atención de emergencias humanitarias</t>
  </si>
  <si>
    <t>410109000</t>
  </si>
  <si>
    <t>Proyectos apoyados en ejecución de obras de infraestructura social</t>
  </si>
  <si>
    <t>4101023</t>
  </si>
  <si>
    <t>Servicio de orientación y comunicación a las víctimas</t>
  </si>
  <si>
    <t>410102300</t>
  </si>
  <si>
    <t>Solicitudes tramitadas</t>
  </si>
  <si>
    <t>4101104</t>
  </si>
  <si>
    <t>Servicio de acompañamiento a la implementación de planes de prevención, protección y atención a las comunidades étnicas</t>
  </si>
  <si>
    <t>410110400</t>
  </si>
  <si>
    <t>Planes de prevención, protección y atención para comunidades Negras, Afrocolombianas Raizales y Palenqueras acompañados en su implementación</t>
  </si>
  <si>
    <t>4101101</t>
  </si>
  <si>
    <t xml:space="preserve">Servicio de programación artística, cultural y académica </t>
  </si>
  <si>
    <t>410110100</t>
  </si>
  <si>
    <t>Prácticas artísticas, culturales y pedagógicas implementadas</t>
  </si>
  <si>
    <t>A1P1C1.- Realizar talleres de capacitación que fomenten la contrucción de Paz territorial en comunas, corregimientos, dependencias de la Alcaldía, organizaciones de mujeres y organizaciones de jóvenes.</t>
  </si>
  <si>
    <t>A1P1C2.- Apoyar iniciativas ciudadanas en construcción de cultura de paz  en los corregimientos y comunas.</t>
  </si>
  <si>
    <t>A1P1C3.- Realizar 3 acciones para conmemorar fechas simbólicas de Memoria Histórica y DDHH en el municipio de Pasto.</t>
  </si>
  <si>
    <t>A1P2.C1- Realizar asambleas  del Consejo Municipal de Paz, Reconciliación y Convivencia en el municipio de Pasto.</t>
  </si>
  <si>
    <t>A1P2C2.- Crear la ruta de atención para personas en proceso de reincorporación que estén en riesgo por amenaza.</t>
  </si>
  <si>
    <t>A1P3C2.- Realizar una estrategia de acceso y permanencia a la educación (preescolar, básica y media) en articulación con la Secretaria de Educación.</t>
  </si>
  <si>
    <t>A1P4C2.- Ejecutar una estrategia para la creación de proyectos productivos para población en proceso de reincorporación en articulación con la Secrearía de Desarrollo Económico.</t>
  </si>
  <si>
    <t>A1P5C2.- Desarrollar una estrategia para la creación de proyectos sobre mejoramiento, adquisicion o construcción de vivienda para población en proceso de reincorporación en articulación con INVIPASTO.</t>
  </si>
  <si>
    <t>A1P6C2.- Realizar una estrategia para que personas en proceso de reincorporación accedan a servicios de salud en articulación con la Secretaria de Salud.</t>
  </si>
  <si>
    <t>A1P7C2.- Ejecutar una estrategia para que personas en proceso de reincorporación accedan a un acompañamiento psicosocial en articulación con la Secretaría de Bienestar Social.</t>
  </si>
  <si>
    <t>A1P8C2.- Desarrollar una estrategia para que personas en proceso de reincorporación accedan a espacios de recreación, deporte y cultura en articulación con la Secretaría de Cultura y PASTODEPORTE.</t>
  </si>
  <si>
    <t>Documentos Planeacion</t>
  </si>
  <si>
    <t>Planes estratégicos elaborados</t>
  </si>
  <si>
    <t>Inspecciones de policía adecuadas</t>
  </si>
  <si>
    <t>Inspecciones de policia adecuadas</t>
  </si>
  <si>
    <t>Documentos de investigación</t>
  </si>
  <si>
    <t>Documentos de investigación elaborados</t>
  </si>
  <si>
    <t>Servicio de vigilancia a través de cámaras de seguridad</t>
  </si>
  <si>
    <t>Cámaras de seguridad instaladas</t>
  </si>
  <si>
    <t>A1P1C2.- Realizar conservación y mejoras de la infraestructura; para los organismos de seguridad y control del Municipio; A2P1C2.- Fortalecer el Plan Integral de Seguridad y Convivencia Ciudadana en el Municipio de Pasto; A3P1C2.- Fortalecer el programa de cultura ciudadana; A4P1C2.- Administrar el dinero por concepto de multas del código de Policía y convivencia</t>
  </si>
  <si>
    <t>A1P1C1.- Realizar mantenimiento preventivo y correctivo a la infraestructura de fibra óptica y sistema CCTV; A2P1C1.- Mejorar la operatividad y el funcionamiento de la línea de emergencia NUSE 123</t>
  </si>
  <si>
    <t>A1P1C1.- Recolectar la información estadistica brindada por todas las instituciones; A2P1C1.- Ingresar la información estadistica recolectada por parte de todas las instituciones al sistema georreferenciado del Observatorio; A3P1C1.- Realizar Comités operativos con las instituciones públicas</t>
  </si>
  <si>
    <t>A1P1C2.- Realizar Informes estadisticos preliminares; A2P1C2.- Realizar Informes estadisticos Trimestrales ; A3P1C2.- Realizar Boletines Estadísticos del Municipio de Pasto</t>
  </si>
  <si>
    <t>A1P1C1.- Realizar operativos de “Pazto Seguro”; A2P1C1.- Elaborar informes en temas de seguridad</t>
  </si>
  <si>
    <t>A1P1C2.- Apoyar a diferentes entidades que solicitan temas de seguridad y convivencia; A2P1C2.- Participar en encuentros comunitarios relacionados en temas de seguridad</t>
  </si>
  <si>
    <t>Fortalecimiento para operatividad casa de justicia vigencia 2023 del municipio de Pasto</t>
  </si>
  <si>
    <t>Apoyo a la población victima del conflicto armado, vigencia 2023 en el municipio de Pasto</t>
  </si>
  <si>
    <t>ley 1448 de 2011, politica publica de atencion a poblacion victima del conflicto armado</t>
  </si>
  <si>
    <t>prevencion y proteccion</t>
  </si>
  <si>
    <t>Documentos de lineamientos técnicos</t>
  </si>
  <si>
    <t>4101025</t>
  </si>
  <si>
    <t>Servicio de ayuda y atención humanitaria</t>
  </si>
  <si>
    <t>410102506</t>
  </si>
  <si>
    <t>Hogares víctimas con atención humanitaria</t>
  </si>
  <si>
    <t>4101076</t>
  </si>
  <si>
    <t xml:space="preserve">Servicio de apoyo para el mejoramiento de condiciones de habitabilidad para población víctima de desplazamiento forzado </t>
  </si>
  <si>
    <t>Hogares que reciben recursos en especie para el mejoramiento de habitabilidad</t>
  </si>
  <si>
    <t>4101074</t>
  </si>
  <si>
    <t>Servicio de acompañamiento comunitario a los hogares en riesgo de desplazamiento, retornados o reubicados</t>
  </si>
  <si>
    <t>410107400</t>
  </si>
  <si>
    <t>Hogares apoyados con procesos de acompañamiento comunitario</t>
  </si>
  <si>
    <t>4101045</t>
  </si>
  <si>
    <t>Servicio de asistencia técnica para la formulación de planes y proyectos de reparación colectiva</t>
  </si>
  <si>
    <t>410104500</t>
  </si>
  <si>
    <t>Sujetos colectivos con proyecto o plan formulado</t>
  </si>
  <si>
    <t>4101031</t>
  </si>
  <si>
    <t>Servicios de implementaciónde medidas de satisfacción y acompañamiento a las víctimas del conflicto armado</t>
  </si>
  <si>
    <t>410103100</t>
  </si>
  <si>
    <t>Víctimas reconocidas, recordadas y dignificadas por el Estado.</t>
  </si>
  <si>
    <t>4101047</t>
  </si>
  <si>
    <t>410104700</t>
  </si>
  <si>
    <t>410103800</t>
  </si>
  <si>
    <t>4101063</t>
  </si>
  <si>
    <t>Servicios de asistencia técnica para la articulación interinstitucional en la implementación de la polìtica pública para las víctimas</t>
  </si>
  <si>
    <t>410106300</t>
  </si>
  <si>
    <t>Planes de acción articulados</t>
  </si>
  <si>
    <t>A1P1C1:  Actualizar los planes de Prevención y Protección de la
poblacion victima del conflicto armado</t>
  </si>
  <si>
    <t xml:space="preserve">A 1 P2C1   implementar el  Plan de de contingencia para
desplazamientos Masivos. </t>
  </si>
  <si>
    <t>A1 P1 C2 Brindar Atencion en ruta Inmediata a la Poblacion Victima 
del Conflicto Armado; A2 P1 C2Brindar Atencion en ruta complementara a poblacion
victima del conflicto armado</t>
  </si>
  <si>
    <t>A1 P2 C2  Brindar medidas de ayuda humanitaria a la poblacion
victima del conflicto armado (Alimentos, alojamiento transitorio,
transporte de emergencia y auxilio funerario) acorde al decreto
1084/2015</t>
  </si>
  <si>
    <t>A1P4 C2   Articular  rehabilitacion fisica y mental a las victimas del
conflicto armado</t>
  </si>
  <si>
    <t>A1P1 C3 Realizar el seguimiento a las solicitudes de  procesos de
restitucion de tierras requeridos en el municipo de Pasto</t>
  </si>
  <si>
    <t xml:space="preserve">A1P2 C3 Realizar seguimiento a los planes de retornos y reubicacion  
para la poblacion victima del conflicto armado en el Municipio de
Pasto </t>
  </si>
  <si>
    <t>A1P3 C3 Realizar seguimiento a los planes de integrales de 
Reparación Colectiva para la poblacion víctima del conflicto
armado en el Municipio de Pasto</t>
  </si>
  <si>
    <t>A1P4 C3 desarrollar acciones para la adopcion de medidas de
satisfaccion (dia del perdon y reconciliacion y dia de las victimas)
para la poblacion vicitima del confilcto armado en el municipio de
Pasto</t>
  </si>
  <si>
    <t>A1P5 C3 Apoyar las jornadas de indemnizacion administrativas
organizadas por la UARIV (Unidad de Atencion y Reparacion
Integral Para las Vicitmas)</t>
  </si>
  <si>
    <t xml:space="preserve">A1P6C3 brindar  asistencia tecnica a las sesiones del CMJT (Comité
Municipal de Justicia Transicional) y sus subcomites y mesas tecnicas.  </t>
  </si>
  <si>
    <t>A1P7C3 Garantizar la participacion de  la Mesa Municipal Efectiva
de Victimas mediante  Resolucion</t>
  </si>
  <si>
    <t xml:space="preserve">A1P8C3  Realizar apoyo a los planes de trabajo de la MMPEV(Mesa
Municipal de Participación efectiva de Vicitmas) </t>
  </si>
  <si>
    <t>A1P9C3  implementar el protocolo de participacion de NNA (Niños
Niñas y Adolescentes) Victimas del Conflicto Armado, exigidos en la
ley 1448/11,</t>
  </si>
  <si>
    <t>A1P10 C3  Realizar el seguiemiento a la politica publica de victimas
a traves de sus herramientas RUSICST (Reporte Unificado del Sistema
de información, coordinación y Seguimiento Territorial de la Política
Pública de Victimas del Conflicto Armado Interno)    Y  FUT
(FORMULARIO UNICO TERRITORIAL)</t>
  </si>
  <si>
    <t>A1P11 C3 Realizar el Proceso de Caracterizacion a la Poblacion
Victima del Conflicto Armado</t>
  </si>
  <si>
    <t>4501050</t>
  </si>
  <si>
    <t>Servicio de orientación a casos de violencia de género</t>
  </si>
  <si>
    <t>4501001</t>
  </si>
  <si>
    <t>450100100</t>
  </si>
  <si>
    <t>Instancias territoriales asistidas técnicamente</t>
  </si>
  <si>
    <t>4501049</t>
  </si>
  <si>
    <t>Servicio de educación informal</t>
  </si>
  <si>
    <t>4501004</t>
  </si>
  <si>
    <t>Servicio de promoción de convivencia y no repetición</t>
  </si>
  <si>
    <t>450100400</t>
  </si>
  <si>
    <t>Iniciativas para la promoción de la convivencia implementadas</t>
  </si>
  <si>
    <t>A1P1C1.- Atender a personas acceden a Justicia Administrativa y Servicio multiagencial de Casa de Justicia</t>
  </si>
  <si>
    <t xml:space="preserve">A1P2.C1- Impementar el servicio de casa de justicia móvil </t>
  </si>
  <si>
    <t xml:space="preserve">A1P4C1.- Realizar acciones de atención y prevención de la Violencia contra las Mujeres (Ley 1257 de 2008) </t>
  </si>
  <si>
    <t>A1P3C1.- Realizar nuevas conciliaciones en derecho y en equidad
atendidas a través del centro de conciliación.</t>
  </si>
  <si>
    <t xml:space="preserve">A1P4C1.- Realizar jornadas de descentralización de los servicios de casa de Justicia en comunas y corregimientos </t>
  </si>
  <si>
    <t>A1P6C1.- Acciones de fortalecimiento a inspecciones urbanas
de policía y corregidurías realizadas.</t>
  </si>
  <si>
    <t xml:space="preserve">A1P6C1.- implementar programas pedagógicos para infractores del Código Nacional de Seguridad y Convivencia </t>
  </si>
  <si>
    <t xml:space="preserve">A1P1C2.-  Decretar  medidas restablecimiento de derechos a niños, niñas  y adolescentes en el contexto de violencia intrafamiliar. </t>
  </si>
  <si>
    <t xml:space="preserve">A1P2C2.- Realizar visitas socio familiares en el marco del restablecimiento de derechos a niños, y adolescentes  en el contexto de violencia intrafamiliar. </t>
  </si>
  <si>
    <t xml:space="preserve">A1P3C2.-  Decretar medidas de protección para el  restablecimiento de derechos a niños, niñas  y adolescentes en el contexto de violencia intrafamiliar. </t>
  </si>
  <si>
    <t xml:space="preserve">A1P4C2.-  Expedir  cauciones por conflicto de pareja y familiar en el contexto de violencia intrafamiliar. </t>
  </si>
  <si>
    <t xml:space="preserve">A1P5C2.-  Vincular los hogares de paso </t>
  </si>
  <si>
    <t xml:space="preserve">A1P6C2.-  Implementar cupos en las modalidades de internado y semi inernado para niños, niñas y adolescentes infractores implementados </t>
  </si>
  <si>
    <t>Fortalecimiento del buen gobierno para el respeto y garantía de los derechos humanos, vigencia 2023, en el Municipio de   Pasto</t>
  </si>
  <si>
    <t>Fortalecimiento de la convivencia vigencia 2023 en el municipio de Pasto</t>
  </si>
  <si>
    <t>4501003</t>
  </si>
  <si>
    <t>Escuelas territoriales de convivencia ciudadana construidas</t>
  </si>
  <si>
    <t>450100300</t>
  </si>
  <si>
    <t>Escuelas territoriales de convivencia creadas en las regiones</t>
  </si>
  <si>
    <t>450104900</t>
  </si>
  <si>
    <t>Personas capacitadas</t>
  </si>
  <si>
    <t>450105001</t>
  </si>
  <si>
    <t>Mujeres atendidas</t>
  </si>
  <si>
    <t>Formar gestores para mejorar la convivencia y la protesta pacifica.</t>
  </si>
  <si>
    <t>Realizar frentes comunitarios para la seguridad y convivencia ciudadana</t>
  </si>
  <si>
    <t>Realizar visitas de seguimiento y  acompañamiento a procesos de convivencia con personas que habitan VIP.</t>
  </si>
  <si>
    <t>Realizar jornadas de atencion con articulacion interinstitucional para atencion de migrantes</t>
  </si>
  <si>
    <t>Realizar jornadas de atencion y promocion de culturas urbanas</t>
  </si>
  <si>
    <t>Realizar la implementación de operativos con articulacion interinstitucional para la prevención y protección de niños niñas en situación de calle y/o explotados laboralmente</t>
  </si>
  <si>
    <t>Realizar capacitaciones para prevenir la violencia escolar</t>
  </si>
  <si>
    <t>Realizar acciones para prevenir la violencia escolar</t>
  </si>
  <si>
    <t>Realizar capacitaciones para prevenir consumo de SPA</t>
  </si>
  <si>
    <t>Realizar acciones para prevenir consumo de SPA</t>
  </si>
  <si>
    <t>Realizar operativos para la prevencion y prohibicion de menores de edad en establecimientos publicos fuera del horario establecido</t>
  </si>
  <si>
    <t>Realizar Jornadas de sensibilizacion en la promocion de los derechos humanos; Realizar un convenio para la Inhumación de cadáveres</t>
  </si>
  <si>
    <t>Implementar el Decreto 1581 de 2017 para prevencion de violaciones de los derechos de la vida, libertad e integridad de líderes y lideresas; Realizar mesas de trabajo para el seguimiento e implementacion del Decreto 1581 de 2017 para prevencion de violaciones de los derechos de la vida, libertad e integridad de líderes y lideresas</t>
  </si>
  <si>
    <t>Brindar asistencia jurídica y activación de ruta a las víctimas de trata de personas</t>
  </si>
  <si>
    <t>Realizar mesas de trabajo para la atencion de asuntos religiosos y culto</t>
  </si>
  <si>
    <t>A1P1C1. - Construir un diagnóstico sobre la situación post pandemia</t>
  </si>
  <si>
    <t>Documentos normativos</t>
  </si>
  <si>
    <t>Documentos normativos realizados</t>
  </si>
  <si>
    <t>4501046</t>
  </si>
  <si>
    <t>450104600</t>
  </si>
  <si>
    <t>Documentos de lineamientos técnicos realizados</t>
  </si>
  <si>
    <t>4101017</t>
  </si>
  <si>
    <t>Centros regionales de atención a víctimas construidos</t>
  </si>
  <si>
    <t>410101700</t>
  </si>
  <si>
    <t xml:space="preserve">Centros regionales de atención a víctimas construidos </t>
  </si>
  <si>
    <t>Casas de Justicia en operación</t>
  </si>
  <si>
    <t>Casa de justicia dotada</t>
  </si>
  <si>
    <t>Centros de Convivencia Ciudadana en operación</t>
  </si>
  <si>
    <t>Servicio de promoción para la articulación entre las comunidades étnicas y el sistema judicial nacional</t>
  </si>
  <si>
    <t>Servicio de asistencia técnica en transformación cultural para la adopción de modelos de gestión inclusivos en la justicia</t>
  </si>
  <si>
    <t>Servicio de información para el monitoreo de los servicios de justicia implementado</t>
  </si>
  <si>
    <t>Servicio de asistencia técnica en la promoción y articulación de los servicios de justicia</t>
  </si>
  <si>
    <t>Servicio de información para orientar al ciudadano en el acceso a la justicia</t>
  </si>
  <si>
    <t>Servicio de asistencia técnica en fortalecimiento de justicia propia</t>
  </si>
  <si>
    <t>Servicio de articulación entre la Rama Ejecutiva y la Rama Judicial</t>
  </si>
  <si>
    <t>Servicio de asistencia técnica para la articulación de los operadores de los Servicio de justicia</t>
  </si>
  <si>
    <t>Servicio de  educación informal para el  acceso a la justicia </t>
  </si>
  <si>
    <t>Casas de justicia en operación</t>
  </si>
  <si>
    <t>Casas de justicia dotadas</t>
  </si>
  <si>
    <t>Espacios de articulación generados</t>
  </si>
  <si>
    <t xml:space="preserve">Asistencias técnicas en transformación cultural realizadas </t>
  </si>
  <si>
    <t>Consultas atendidas</t>
  </si>
  <si>
    <t>Asistencias técnicas realizadas</t>
  </si>
  <si>
    <t>Visitantes que consultan el sitio web Legal App</t>
  </si>
  <si>
    <t>Comunidades étnicas asistidas técnicamente</t>
  </si>
  <si>
    <t>Asistencias técnicas en fortalecimiento de justicia propia realizadas</t>
  </si>
  <si>
    <t>Compromisos suscritos</t>
  </si>
  <si>
    <t>Entidades territoriales asistidas técnicamente</t>
  </si>
  <si>
    <t>Cupos de formación habilitados</t>
  </si>
  <si>
    <t>Control para mitigar los efectos de la pandemia del COVID 19 vigencia 2023 en el municipio de  Pasto</t>
  </si>
  <si>
    <t>Servicio información implementado</t>
  </si>
  <si>
    <t>Servicio de información actualizado</t>
  </si>
  <si>
    <t>450100700</t>
  </si>
  <si>
    <t>Sistemas de información implementados</t>
  </si>
  <si>
    <t>450100800</t>
  </si>
  <si>
    <t>Sistemas de información actualizados</t>
  </si>
  <si>
    <t>4501081</t>
  </si>
  <si>
    <t>Servicio de apoyo para la atención de contravenciones y solución de conflictos de convivencia ciudadana</t>
  </si>
  <si>
    <t>450108100</t>
  </si>
  <si>
    <t>Casos atendidos</t>
  </si>
  <si>
    <t>Servicio de asistencia humanitaria a víctimas del conflicto armado</t>
  </si>
  <si>
    <t>Servicios de acompañamiento a la implementación de la política pública de Archivos de Derechos Humanos</t>
  </si>
  <si>
    <t>Jornadas de acompañamiento realizadas</t>
  </si>
  <si>
    <t>Servicio de apoyo para la generación de ingresos</t>
  </si>
  <si>
    <t>Hogares con asistencia técnica para la generación de ingresos</t>
  </si>
  <si>
    <t>Documentos de planeación</t>
  </si>
  <si>
    <t>Documentos de planeación elaborados</t>
  </si>
  <si>
    <t>Documentos de diagnostico y/o caracterización del daño colectivo</t>
  </si>
  <si>
    <t>Documentos elaborados</t>
  </si>
  <si>
    <t>Servicio de archivo sobre violaciones de derechos humanos</t>
  </si>
  <si>
    <t>Procesos colectivos de memoria histórica y archivos de derechos humanos apoyados</t>
  </si>
  <si>
    <t>Servicio de rehabilitación psicosocial a victimas de conflicto armado</t>
  </si>
  <si>
    <t>Víctimas con rehabilitación psicosocial</t>
  </si>
  <si>
    <t>Servicio de caracterización de la población victima para su posterior atención, asistencia y reparación integral</t>
  </si>
  <si>
    <t>Victimas caracterizadas</t>
  </si>
  <si>
    <t>Apoyo al centro penitenciario y carcelario vigencia 2022 del Municipio de  Pasto</t>
  </si>
  <si>
    <t>Mejorar las condiciones de reclusión para personas privadas de la libertad del Municipio de Pasto</t>
  </si>
  <si>
    <t>Sistema penitenciario y carcelario en el marco de los derechos humanos</t>
  </si>
  <si>
    <t>Infraestructura penitenciaria y carcelaria adecuada</t>
  </si>
  <si>
    <t>Instalaciones adecuadas</t>
  </si>
  <si>
    <t>A3P1C1: Realizar consultoría y licenciamiento para albergar a personas privadas de la libertad en condición de sindicados en el Municipio de Pasto.; A4P1C1: Construir el centro penitenciario y carcelario del Municipio de Pasto; A5P1C1: Realizar la interventoria a la construccion del centro penitenciario y carcelario del Municipio de Pasto</t>
  </si>
  <si>
    <t>A1P1C1: Realizar acciones para prestar el servicio del centro penitenciario y carcelario del Municipio de Pasto</t>
  </si>
  <si>
    <t>FORTALECER LA IMPLEMENTACION DE LA POLITICA PUBLICA DE ATENCION INTEGRAL A VICTIMAS DEL CONFLICTO 
ARMADO EN EL MUNICIPIO DE PASTO</t>
  </si>
  <si>
    <t>Fortalecer el proceso de posconflicto y construcción de paz en el municipio de Pasto.</t>
  </si>
  <si>
    <t>Reducir el número personas contagiadas con COVID 19 en el Municipio de Pasto</t>
  </si>
  <si>
    <t>Disminuir los índices de inseguridad en el Municipio de Pasto</t>
  </si>
  <si>
    <t>Disminuir los Índices de conductas delictivas y alteraciones del orden publico en el Municipio de Pasto</t>
  </si>
  <si>
    <t>Mejorar la información estadística para la toma de decisiones por parte del Municipio de Pasto a través de alianzas de Organismos de Seguridad y Control</t>
  </si>
  <si>
    <t>Disminuir los índices de violencia intrafamiliar y social en el Municipio de Pasto</t>
  </si>
  <si>
    <t>Disminuir los indices de vulnerabilidad a los derechos humanos en el Municipio de Pasto</t>
  </si>
  <si>
    <t>FORTALECER LOS MECANISMOS DE JUSTICIA FORMAL Y NO FORMAL EN EL MUNICIPIO DE PASTO</t>
  </si>
  <si>
    <t>450105000</t>
  </si>
  <si>
    <t>FORTALECIMIENTO DEL SERVICIO CCTV (CIRCUITO CERRADO DE TELEVISIÓN) OPERADO POR LA POLICÍA METROPOLITANA DE SAN JUAN DE PASTO VIGENCIA 2023 EN EL MUNICIPIO DE PASTO</t>
  </si>
  <si>
    <t>MEJORAR EL SERVICIO DEL CCTV (CIRCUITO CERRADO DE TELEVISIÓN), OPERADO POR LA POLICÍA METROPOLITANA DE SAN JUAN DE PASTO</t>
  </si>
  <si>
    <t>Adquirir e instalar 50 Cámaras de Videovigilancia del CCTV del Municipio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</si>
</sst>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&quot;$&quot;\ * #,##0.00_-;\-&quot;$&quot;\ * #,##0.00_-;_-&quot;$&quot;\ * &quot;-&quot;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68" fontId="0" fillId="0" borderId="0" xfId="4" applyNumberFormat="1" applyFont="1" applyFill="1"/>
    <xf numFmtId="168" fontId="4" fillId="0" borderId="0" xfId="4" applyNumberFormat="1" applyFont="1" applyFill="1"/>
    <xf numFmtId="168" fontId="29" fillId="0" borderId="0" xfId="4" applyNumberFormat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1" xfId="0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</cellXfs>
  <cellStyles count="5">
    <cellStyle name="Millares [0]" xfId="2" builtinId="6"/>
    <cellStyle name="Moneda" xfId="1" builtinId="4"/>
    <cellStyle name="Moneda [0]" xfId="4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CCFFFF"/>
      <color rgb="FF00FF00"/>
      <color rgb="FFFFFF99"/>
      <color rgb="FF0066FF"/>
      <color rgb="FFFF6600"/>
      <color rgb="FFFF0000"/>
      <color rgb="FF0099FF"/>
      <color rgb="FF967FF9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1921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4" t="s">
        <v>406</v>
      </c>
      <c r="C5" t="s">
        <v>440</v>
      </c>
    </row>
    <row r="6" spans="1:3" x14ac:dyDescent="0.25">
      <c r="A6" s="15" t="s">
        <v>440</v>
      </c>
      <c r="B6" s="84"/>
      <c r="C6" t="s">
        <v>414</v>
      </c>
    </row>
    <row r="7" spans="1:3" x14ac:dyDescent="0.25">
      <c r="A7" s="15" t="s">
        <v>414</v>
      </c>
      <c r="B7" s="84"/>
      <c r="C7" t="s">
        <v>447</v>
      </c>
    </row>
    <row r="8" spans="1:3" x14ac:dyDescent="0.25">
      <c r="A8" s="15" t="s">
        <v>447</v>
      </c>
      <c r="B8" s="84"/>
      <c r="C8" t="s">
        <v>408</v>
      </c>
    </row>
    <row r="9" spans="1:3" x14ac:dyDescent="0.25">
      <c r="A9" s="15" t="s">
        <v>408</v>
      </c>
      <c r="B9" s="8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3" t="s">
        <v>514</v>
      </c>
      <c r="C11" t="s">
        <v>540</v>
      </c>
    </row>
    <row r="12" spans="1:3" x14ac:dyDescent="0.25">
      <c r="A12" s="15" t="s">
        <v>540</v>
      </c>
      <c r="B12" s="83"/>
      <c r="C12" t="s">
        <v>551</v>
      </c>
    </row>
    <row r="13" spans="1:3" x14ac:dyDescent="0.25">
      <c r="A13" s="15" t="s">
        <v>551</v>
      </c>
      <c r="B13" s="83"/>
      <c r="C13" t="s">
        <v>546</v>
      </c>
    </row>
    <row r="14" spans="1:3" x14ac:dyDescent="0.25">
      <c r="A14" s="15" t="s">
        <v>546</v>
      </c>
      <c r="B14" s="83"/>
      <c r="C14" t="s">
        <v>516</v>
      </c>
    </row>
    <row r="15" spans="1:3" x14ac:dyDescent="0.25">
      <c r="A15" s="15" t="s">
        <v>516</v>
      </c>
      <c r="B15" s="83"/>
      <c r="C15" t="s">
        <v>535</v>
      </c>
    </row>
    <row r="16" spans="1:3" x14ac:dyDescent="0.25">
      <c r="A16" s="15" t="s">
        <v>535</v>
      </c>
      <c r="B16" s="83"/>
      <c r="C16" t="s">
        <v>522</v>
      </c>
    </row>
    <row r="17" spans="1:3" x14ac:dyDescent="0.25">
      <c r="A17" s="15" t="s">
        <v>522</v>
      </c>
      <c r="B17" s="83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4" t="s">
        <v>110</v>
      </c>
      <c r="C19" t="s">
        <v>119</v>
      </c>
    </row>
    <row r="20" spans="1:3" x14ac:dyDescent="0.25">
      <c r="A20" s="15" t="s">
        <v>119</v>
      </c>
      <c r="B20" s="84"/>
      <c r="C20" t="s">
        <v>112</v>
      </c>
    </row>
    <row r="21" spans="1:3" x14ac:dyDescent="0.25">
      <c r="A21" s="15" t="s">
        <v>112</v>
      </c>
      <c r="B21" s="84"/>
      <c r="C21" t="s">
        <v>131</v>
      </c>
    </row>
    <row r="22" spans="1:3" x14ac:dyDescent="0.25">
      <c r="A22" s="15" t="s">
        <v>131</v>
      </c>
      <c r="B22" s="8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5" t="s">
        <v>233</v>
      </c>
      <c r="C24" t="s">
        <v>119</v>
      </c>
    </row>
    <row r="25" spans="1:3" x14ac:dyDescent="0.25">
      <c r="A25" s="15" t="s">
        <v>119</v>
      </c>
      <c r="B25" s="85"/>
      <c r="C25" t="s">
        <v>112</v>
      </c>
    </row>
    <row r="26" spans="1:3" x14ac:dyDescent="0.25">
      <c r="A26" s="15" t="s">
        <v>112</v>
      </c>
      <c r="B26" s="85"/>
      <c r="C26" t="s">
        <v>241</v>
      </c>
    </row>
    <row r="27" spans="1:3" x14ac:dyDescent="0.25">
      <c r="A27" s="15" t="s">
        <v>241</v>
      </c>
      <c r="B27" s="8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4" t="s">
        <v>559</v>
      </c>
      <c r="C33" t="s">
        <v>561</v>
      </c>
    </row>
    <row r="34" spans="1:3" x14ac:dyDescent="0.25">
      <c r="A34" s="15" t="s">
        <v>561</v>
      </c>
      <c r="B34" s="84"/>
      <c r="C34" t="s">
        <v>582</v>
      </c>
    </row>
    <row r="35" spans="1:3" x14ac:dyDescent="0.25">
      <c r="A35" s="15" t="s">
        <v>582</v>
      </c>
      <c r="B35" s="8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3" t="s">
        <v>472</v>
      </c>
      <c r="C37" t="s">
        <v>474</v>
      </c>
    </row>
    <row r="38" spans="1:3" x14ac:dyDescent="0.25">
      <c r="A38" s="15" t="s">
        <v>474</v>
      </c>
      <c r="B38" s="83"/>
      <c r="C38" t="s">
        <v>482</v>
      </c>
    </row>
    <row r="39" spans="1:3" x14ac:dyDescent="0.25">
      <c r="A39" s="15" t="s">
        <v>482</v>
      </c>
      <c r="B39" s="83"/>
      <c r="C39" t="s">
        <v>497</v>
      </c>
    </row>
    <row r="40" spans="1:3" x14ac:dyDescent="0.25">
      <c r="A40" s="15" t="s">
        <v>497</v>
      </c>
      <c r="B40" s="83"/>
      <c r="C40" t="s">
        <v>491</v>
      </c>
    </row>
    <row r="41" spans="1:3" x14ac:dyDescent="0.25">
      <c r="A41" s="15" t="s">
        <v>491</v>
      </c>
      <c r="B41" s="83"/>
      <c r="C41" t="s">
        <v>1148</v>
      </c>
    </row>
    <row r="42" spans="1:3" x14ac:dyDescent="0.25">
      <c r="A42" s="15" t="s">
        <v>1148</v>
      </c>
      <c r="B42" s="83"/>
      <c r="C42" t="s">
        <v>485</v>
      </c>
    </row>
    <row r="43" spans="1:3" x14ac:dyDescent="0.25">
      <c r="A43" s="15" t="s">
        <v>485</v>
      </c>
      <c r="B43" s="83"/>
      <c r="C43" t="s">
        <v>500</v>
      </c>
    </row>
    <row r="44" spans="1:3" x14ac:dyDescent="0.25">
      <c r="A44" s="15" t="s">
        <v>500</v>
      </c>
      <c r="B44" s="83"/>
      <c r="C44" t="s">
        <v>494</v>
      </c>
    </row>
    <row r="45" spans="1:3" x14ac:dyDescent="0.25">
      <c r="A45" s="15" t="s">
        <v>494</v>
      </c>
      <c r="B45" s="83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5" t="s">
        <v>15</v>
      </c>
      <c r="C62" t="s">
        <v>22</v>
      </c>
    </row>
    <row r="63" spans="1:3" x14ac:dyDescent="0.25">
      <c r="A63" s="15" t="s">
        <v>22</v>
      </c>
      <c r="B63" s="85"/>
      <c r="C63" t="s">
        <v>72</v>
      </c>
    </row>
    <row r="64" spans="1:3" x14ac:dyDescent="0.25">
      <c r="A64" s="15" t="s">
        <v>72</v>
      </c>
      <c r="B64" s="85"/>
      <c r="C64" t="s">
        <v>44</v>
      </c>
    </row>
    <row r="65" spans="1:3" x14ac:dyDescent="0.25">
      <c r="A65" s="15" t="s">
        <v>44</v>
      </c>
      <c r="B65" s="85"/>
      <c r="C65" t="s">
        <v>12</v>
      </c>
    </row>
    <row r="66" spans="1:3" x14ac:dyDescent="0.25">
      <c r="A66" s="15" t="s">
        <v>12</v>
      </c>
      <c r="B66" s="85"/>
      <c r="C66" t="s">
        <v>91</v>
      </c>
    </row>
    <row r="67" spans="1:3" x14ac:dyDescent="0.25">
      <c r="A67" s="15" t="s">
        <v>91</v>
      </c>
      <c r="B67" s="8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6" t="s">
        <v>761</v>
      </c>
      <c r="C71" s="86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3" t="s">
        <v>768</v>
      </c>
      <c r="C76" t="s">
        <v>1157</v>
      </c>
    </row>
    <row r="77" spans="1:3" x14ac:dyDescent="0.25">
      <c r="A77" s="15" t="s">
        <v>1157</v>
      </c>
      <c r="B77" s="83"/>
      <c r="C77" t="s">
        <v>1159</v>
      </c>
    </row>
    <row r="78" spans="1:3" x14ac:dyDescent="0.25">
      <c r="A78" s="15" t="s">
        <v>1159</v>
      </c>
      <c r="B78" s="83"/>
      <c r="C78" t="s">
        <v>1158</v>
      </c>
    </row>
    <row r="79" spans="1:3" x14ac:dyDescent="0.25">
      <c r="A79" s="15" t="s">
        <v>1158</v>
      </c>
      <c r="B79" s="83"/>
      <c r="C79" t="s">
        <v>777</v>
      </c>
    </row>
    <row r="80" spans="1:3" x14ac:dyDescent="0.25">
      <c r="A80" s="15" t="s">
        <v>777</v>
      </c>
      <c r="B80" s="83"/>
      <c r="C80" t="s">
        <v>782</v>
      </c>
    </row>
    <row r="81" spans="1:3" x14ac:dyDescent="0.25">
      <c r="A81" s="15" t="s">
        <v>782</v>
      </c>
      <c r="B81" s="83"/>
      <c r="C81" t="s">
        <v>770</v>
      </c>
    </row>
    <row r="82" spans="1:3" x14ac:dyDescent="0.25">
      <c r="A82" s="15" t="s">
        <v>770</v>
      </c>
      <c r="B82" s="83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6" t="s">
        <v>593</v>
      </c>
      <c r="C84" s="86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4" t="s">
        <v>662</v>
      </c>
      <c r="C87" t="s">
        <v>654</v>
      </c>
    </row>
    <row r="88" spans="1:3" x14ac:dyDescent="0.25">
      <c r="A88" s="15" t="s">
        <v>654</v>
      </c>
      <c r="B88" s="8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3" t="s">
        <v>594</v>
      </c>
      <c r="C90" t="s">
        <v>607</v>
      </c>
    </row>
    <row r="91" spans="1:3" x14ac:dyDescent="0.25">
      <c r="A91" s="15" t="s">
        <v>607</v>
      </c>
      <c r="B91" s="83"/>
      <c r="C91" t="s">
        <v>613</v>
      </c>
    </row>
    <row r="92" spans="1:3" x14ac:dyDescent="0.25">
      <c r="A92" s="15" t="s">
        <v>613</v>
      </c>
      <c r="B92" s="83"/>
      <c r="C92" t="s">
        <v>603</v>
      </c>
    </row>
    <row r="93" spans="1:3" x14ac:dyDescent="0.25">
      <c r="A93" s="15" t="s">
        <v>603</v>
      </c>
      <c r="B93" s="83"/>
      <c r="C93" t="s">
        <v>616</v>
      </c>
    </row>
    <row r="94" spans="1:3" x14ac:dyDescent="0.25">
      <c r="A94" s="15" t="s">
        <v>616</v>
      </c>
      <c r="B94" s="83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4" t="s">
        <v>1150</v>
      </c>
      <c r="C96" t="s">
        <v>591</v>
      </c>
    </row>
    <row r="97" spans="1:3" x14ac:dyDescent="0.25">
      <c r="A97" s="15" t="s">
        <v>591</v>
      </c>
      <c r="B97" s="84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4" t="s">
        <v>699</v>
      </c>
      <c r="C99" t="s">
        <v>693</v>
      </c>
    </row>
    <row r="100" spans="1:3" x14ac:dyDescent="0.25">
      <c r="A100" s="15" t="s">
        <v>693</v>
      </c>
      <c r="B100" s="8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6" t="s">
        <v>829</v>
      </c>
      <c r="C106" s="86"/>
    </row>
    <row r="107" spans="1:3" x14ac:dyDescent="0.25">
      <c r="A107" s="14" t="s">
        <v>948</v>
      </c>
      <c r="B107" s="85" t="s">
        <v>948</v>
      </c>
      <c r="C107" t="s">
        <v>1037</v>
      </c>
    </row>
    <row r="108" spans="1:3" x14ac:dyDescent="0.25">
      <c r="A108" s="15" t="s">
        <v>1037</v>
      </c>
      <c r="B108" s="85"/>
      <c r="C108" t="s">
        <v>1032</v>
      </c>
    </row>
    <row r="109" spans="1:3" x14ac:dyDescent="0.25">
      <c r="A109" s="15" t="s">
        <v>1032</v>
      </c>
      <c r="B109" s="85"/>
      <c r="C109" t="s">
        <v>1025</v>
      </c>
    </row>
    <row r="110" spans="1:3" x14ac:dyDescent="0.25">
      <c r="A110" s="15" t="s">
        <v>1025</v>
      </c>
      <c r="B110" s="85"/>
      <c r="C110" t="s">
        <v>1040</v>
      </c>
    </row>
    <row r="111" spans="1:3" x14ac:dyDescent="0.25">
      <c r="A111" s="15" t="s">
        <v>1040</v>
      </c>
      <c r="B111" s="85"/>
      <c r="C111" t="s">
        <v>974</v>
      </c>
    </row>
    <row r="112" spans="1:3" x14ac:dyDescent="0.25">
      <c r="A112" s="15" t="s">
        <v>974</v>
      </c>
      <c r="B112" s="85"/>
      <c r="C112" t="s">
        <v>970</v>
      </c>
    </row>
    <row r="113" spans="1:3" x14ac:dyDescent="0.25">
      <c r="A113" s="15" t="s">
        <v>970</v>
      </c>
      <c r="B113" s="85"/>
      <c r="C113" t="s">
        <v>1012</v>
      </c>
    </row>
    <row r="114" spans="1:3" x14ac:dyDescent="0.25">
      <c r="A114" s="15" t="s">
        <v>1012</v>
      </c>
      <c r="B114" s="85"/>
      <c r="C114" t="s">
        <v>985</v>
      </c>
    </row>
    <row r="115" spans="1:3" x14ac:dyDescent="0.25">
      <c r="A115" s="15" t="s">
        <v>985</v>
      </c>
      <c r="B115" s="85"/>
      <c r="C115" t="s">
        <v>1028</v>
      </c>
    </row>
    <row r="116" spans="1:3" x14ac:dyDescent="0.25">
      <c r="A116" s="15" t="s">
        <v>1028</v>
      </c>
      <c r="B116" s="85"/>
      <c r="C116" t="s">
        <v>962</v>
      </c>
    </row>
    <row r="117" spans="1:3" x14ac:dyDescent="0.25">
      <c r="A117" s="15" t="s">
        <v>962</v>
      </c>
      <c r="B117" s="85"/>
      <c r="C117" t="s">
        <v>978</v>
      </c>
    </row>
    <row r="118" spans="1:3" x14ac:dyDescent="0.25">
      <c r="A118" s="15" t="s">
        <v>978</v>
      </c>
      <c r="B118" s="85"/>
      <c r="C118" t="s">
        <v>994</v>
      </c>
    </row>
    <row r="119" spans="1:3" x14ac:dyDescent="0.25">
      <c r="A119" s="15" t="s">
        <v>994</v>
      </c>
      <c r="B119" s="85"/>
      <c r="C119" t="s">
        <v>950</v>
      </c>
    </row>
    <row r="120" spans="1:3" x14ac:dyDescent="0.25">
      <c r="A120" s="15" t="s">
        <v>950</v>
      </c>
      <c r="B120" s="8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4" t="s">
        <v>1046</v>
      </c>
      <c r="C122" t="s">
        <v>1048</v>
      </c>
    </row>
    <row r="123" spans="1:3" x14ac:dyDescent="0.25">
      <c r="A123" s="15" t="s">
        <v>1048</v>
      </c>
      <c r="B123" s="84"/>
      <c r="C123" t="s">
        <v>1050</v>
      </c>
    </row>
    <row r="124" spans="1:3" x14ac:dyDescent="0.25">
      <c r="A124" s="15" t="s">
        <v>1050</v>
      </c>
      <c r="B124" s="8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3" t="s">
        <v>835</v>
      </c>
      <c r="C128" t="s">
        <v>842</v>
      </c>
    </row>
    <row r="129" spans="1:3" x14ac:dyDescent="0.25">
      <c r="A129" s="15" t="s">
        <v>842</v>
      </c>
      <c r="B129" s="83"/>
      <c r="C129" t="s">
        <v>867</v>
      </c>
    </row>
    <row r="130" spans="1:3" x14ac:dyDescent="0.25">
      <c r="A130" s="15" t="s">
        <v>867</v>
      </c>
      <c r="B130" s="83"/>
      <c r="C130" t="s">
        <v>876</v>
      </c>
    </row>
    <row r="131" spans="1:3" x14ac:dyDescent="0.25">
      <c r="A131" s="15" t="s">
        <v>876</v>
      </c>
      <c r="B131" s="83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4" t="s">
        <v>1086</v>
      </c>
      <c r="C133" t="s">
        <v>1110</v>
      </c>
    </row>
    <row r="134" spans="1:3" x14ac:dyDescent="0.25">
      <c r="A134" s="15" t="s">
        <v>1110</v>
      </c>
      <c r="B134" s="8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3" t="s">
        <v>914</v>
      </c>
      <c r="C138" t="s">
        <v>916</v>
      </c>
    </row>
    <row r="139" spans="1:3" x14ac:dyDescent="0.25">
      <c r="A139" s="15" t="s">
        <v>916</v>
      </c>
      <c r="B139" s="83"/>
      <c r="C139" t="s">
        <v>933</v>
      </c>
    </row>
    <row r="140" spans="1:3" x14ac:dyDescent="0.25">
      <c r="A140" s="15" t="s">
        <v>933</v>
      </c>
      <c r="B140" s="83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1922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40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6"/>
      <c r="B1" s="93" t="s">
        <v>1188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4"/>
      <c r="R1" s="94"/>
      <c r="S1" s="94"/>
      <c r="T1" s="94"/>
      <c r="U1" s="93"/>
      <c r="V1" s="93"/>
      <c r="W1" s="93"/>
      <c r="X1" s="93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6"/>
      <c r="B2" s="87" t="s">
        <v>1918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6"/>
      <c r="B3" s="89" t="s">
        <v>1919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  <c r="AF3" s="91"/>
      <c r="AG3" s="91"/>
      <c r="AH3" s="91"/>
      <c r="AI3" s="91"/>
      <c r="AJ3" s="91"/>
      <c r="AK3" s="9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92"/>
      <c r="B4" s="96" t="s">
        <v>2131</v>
      </c>
      <c r="C4" s="97"/>
      <c r="D4" s="97"/>
      <c r="E4" s="97"/>
      <c r="F4" s="97"/>
      <c r="G4" s="97"/>
      <c r="H4" s="97"/>
      <c r="I4" s="97"/>
      <c r="J4" s="97"/>
      <c r="K4" s="97"/>
      <c r="L4" s="97" t="s">
        <v>2010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 t="s">
        <v>2132</v>
      </c>
      <c r="AE4" s="97"/>
      <c r="AF4" s="97"/>
      <c r="AG4" s="97"/>
      <c r="AH4" s="97"/>
      <c r="AI4" s="97"/>
      <c r="AJ4" s="97"/>
      <c r="AK4" s="97"/>
      <c r="AL4" s="97"/>
      <c r="AM4" s="136"/>
      <c r="AN4" s="133" t="s">
        <v>2011</v>
      </c>
      <c r="AO4" s="134"/>
      <c r="AP4" s="134"/>
      <c r="AQ4" s="134"/>
      <c r="AR4" s="134"/>
      <c r="AS4" s="134"/>
      <c r="AT4" s="134"/>
      <c r="AU4" s="134"/>
      <c r="AV4" s="134"/>
      <c r="AW4" s="134"/>
      <c r="AX4" s="135"/>
    </row>
    <row r="5" spans="1:50" customFormat="1" ht="27" customHeight="1" x14ac:dyDescent="0.25">
      <c r="A5" s="98" t="s">
        <v>1189</v>
      </c>
      <c r="B5" s="99"/>
      <c r="C5" s="100">
        <v>2023</v>
      </c>
      <c r="D5" s="101"/>
      <c r="E5" s="101"/>
      <c r="F5" s="101"/>
      <c r="G5" s="101"/>
      <c r="H5" s="101"/>
      <c r="I5" s="10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1" t="s">
        <v>1190</v>
      </c>
      <c r="B6" s="122"/>
      <c r="C6" s="123" t="s">
        <v>2148</v>
      </c>
      <c r="D6" s="123"/>
      <c r="E6" s="123"/>
      <c r="F6" s="123"/>
      <c r="G6" s="123"/>
      <c r="H6" s="123"/>
      <c r="I6" s="12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82"/>
      <c r="AB9" s="17"/>
      <c r="AC9" s="17"/>
      <c r="AD9" s="17"/>
      <c r="AE9" s="17"/>
      <c r="AF9" s="17"/>
      <c r="AG9" s="80"/>
      <c r="AH9" s="80"/>
      <c r="AI9" s="80"/>
      <c r="AJ9" s="80"/>
      <c r="AK9" s="17"/>
      <c r="AL9" s="17"/>
      <c r="AM9" s="17"/>
      <c r="AN9" s="17"/>
      <c r="AO9" s="17"/>
      <c r="AP9" s="80"/>
      <c r="AQ9" s="17"/>
      <c r="AR9" s="17"/>
      <c r="AS9" s="17"/>
      <c r="AT9" s="17"/>
      <c r="AU9" s="17"/>
      <c r="AW9" s="81"/>
    </row>
    <row r="10" spans="1:50" customFormat="1" ht="15" customHeight="1" x14ac:dyDescent="0.25">
      <c r="A10" s="103" t="s">
        <v>1206</v>
      </c>
      <c r="B10" s="104"/>
      <c r="C10" s="104"/>
      <c r="D10" s="104"/>
      <c r="E10" s="104"/>
      <c r="F10" s="104"/>
      <c r="G10" s="105"/>
      <c r="H10" s="124" t="s">
        <v>1207</v>
      </c>
      <c r="I10" s="125"/>
      <c r="J10" s="126"/>
      <c r="K10" s="112" t="s">
        <v>1208</v>
      </c>
      <c r="L10" s="114"/>
      <c r="M10" s="112" t="s">
        <v>2004</v>
      </c>
      <c r="N10" s="113"/>
      <c r="O10" s="114"/>
      <c r="P10" s="103" t="s">
        <v>1206</v>
      </c>
      <c r="Q10" s="104"/>
      <c r="R10" s="104"/>
      <c r="S10" s="104"/>
      <c r="T10" s="104"/>
      <c r="U10" s="104"/>
      <c r="V10" s="105"/>
      <c r="W10" s="112" t="s">
        <v>1207</v>
      </c>
      <c r="X10" s="113"/>
      <c r="Y10" s="114"/>
      <c r="Z10" s="150" t="s">
        <v>1209</v>
      </c>
      <c r="AA10" s="139" t="s">
        <v>2013</v>
      </c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  <c r="AP10" s="139" t="s">
        <v>2077</v>
      </c>
      <c r="AQ10" s="140"/>
      <c r="AR10" s="140"/>
      <c r="AS10" s="140"/>
      <c r="AT10" s="140"/>
      <c r="AU10" s="141"/>
      <c r="AV10" s="148" t="s">
        <v>2088</v>
      </c>
      <c r="AW10" s="148" t="s">
        <v>2084</v>
      </c>
      <c r="AX10" s="137" t="s">
        <v>2117</v>
      </c>
    </row>
    <row r="11" spans="1:50" customFormat="1" ht="15" customHeight="1" x14ac:dyDescent="0.25">
      <c r="A11" s="106"/>
      <c r="B11" s="107"/>
      <c r="C11" s="107"/>
      <c r="D11" s="107"/>
      <c r="E11" s="107"/>
      <c r="F11" s="107"/>
      <c r="G11" s="108"/>
      <c r="H11" s="127"/>
      <c r="I11" s="128"/>
      <c r="J11" s="129"/>
      <c r="K11" s="115"/>
      <c r="L11" s="117"/>
      <c r="M11" s="115"/>
      <c r="N11" s="116"/>
      <c r="O11" s="117"/>
      <c r="P11" s="106"/>
      <c r="Q11" s="107"/>
      <c r="R11" s="107"/>
      <c r="S11" s="107"/>
      <c r="T11" s="107"/>
      <c r="U11" s="107"/>
      <c r="V11" s="108"/>
      <c r="W11" s="115"/>
      <c r="X11" s="116"/>
      <c r="Y11" s="117"/>
      <c r="Z11" s="150"/>
      <c r="AA11" s="142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4"/>
      <c r="AP11" s="142"/>
      <c r="AQ11" s="143"/>
      <c r="AR11" s="143"/>
      <c r="AS11" s="143"/>
      <c r="AT11" s="143"/>
      <c r="AU11" s="144"/>
      <c r="AV11" s="149"/>
      <c r="AW11" s="149"/>
      <c r="AX11" s="137"/>
    </row>
    <row r="12" spans="1:50" customFormat="1" ht="15" hidden="1" customHeight="1" x14ac:dyDescent="0.25">
      <c r="A12" s="106"/>
      <c r="B12" s="107"/>
      <c r="C12" s="107"/>
      <c r="D12" s="107"/>
      <c r="E12" s="107"/>
      <c r="F12" s="107"/>
      <c r="G12" s="108"/>
      <c r="H12" s="127"/>
      <c r="I12" s="128"/>
      <c r="J12" s="129"/>
      <c r="K12" s="115"/>
      <c r="L12" s="117"/>
      <c r="M12" s="115"/>
      <c r="N12" s="116"/>
      <c r="O12" s="117"/>
      <c r="P12" s="106"/>
      <c r="Q12" s="107"/>
      <c r="R12" s="107"/>
      <c r="S12" s="107"/>
      <c r="T12" s="107"/>
      <c r="U12" s="107"/>
      <c r="V12" s="108"/>
      <c r="W12" s="115"/>
      <c r="X12" s="116"/>
      <c r="Y12" s="117"/>
      <c r="Z12" s="150"/>
      <c r="AA12" s="142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  <c r="AP12" s="145"/>
      <c r="AQ12" s="146"/>
      <c r="AR12" s="146"/>
      <c r="AS12" s="146"/>
      <c r="AT12" s="146"/>
      <c r="AU12" s="147"/>
      <c r="AV12" s="149"/>
      <c r="AW12" s="149"/>
      <c r="AX12" s="137"/>
    </row>
    <row r="13" spans="1:50" customFormat="1" ht="15" hidden="1" customHeight="1" x14ac:dyDescent="0.25">
      <c r="A13" s="106"/>
      <c r="B13" s="107"/>
      <c r="C13" s="107"/>
      <c r="D13" s="107"/>
      <c r="E13" s="107"/>
      <c r="F13" s="107"/>
      <c r="G13" s="108"/>
      <c r="H13" s="127"/>
      <c r="I13" s="128"/>
      <c r="J13" s="129"/>
      <c r="K13" s="115"/>
      <c r="L13" s="117"/>
      <c r="M13" s="115"/>
      <c r="N13" s="116"/>
      <c r="O13" s="117"/>
      <c r="P13" s="106"/>
      <c r="Q13" s="107"/>
      <c r="R13" s="107"/>
      <c r="S13" s="107"/>
      <c r="T13" s="107"/>
      <c r="U13" s="107"/>
      <c r="V13" s="108"/>
      <c r="W13" s="115"/>
      <c r="X13" s="116"/>
      <c r="Y13" s="117"/>
      <c r="Z13" s="150"/>
      <c r="AA13" s="142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4"/>
      <c r="AP13" s="36" t="s">
        <v>2072</v>
      </c>
      <c r="AQ13" s="37"/>
      <c r="AR13" s="65"/>
      <c r="AS13" s="65"/>
      <c r="AT13" s="37"/>
      <c r="AU13" s="37"/>
      <c r="AV13" s="149"/>
      <c r="AW13" s="149"/>
      <c r="AX13" s="137"/>
    </row>
    <row r="14" spans="1:50" customFormat="1" ht="15" hidden="1" customHeight="1" x14ac:dyDescent="0.25">
      <c r="A14" s="106"/>
      <c r="B14" s="107"/>
      <c r="C14" s="107"/>
      <c r="D14" s="107"/>
      <c r="E14" s="107"/>
      <c r="F14" s="107"/>
      <c r="G14" s="108"/>
      <c r="H14" s="127"/>
      <c r="I14" s="128"/>
      <c r="J14" s="129"/>
      <c r="K14" s="115"/>
      <c r="L14" s="117"/>
      <c r="M14" s="115"/>
      <c r="N14" s="116"/>
      <c r="O14" s="117"/>
      <c r="P14" s="106"/>
      <c r="Q14" s="107"/>
      <c r="R14" s="107"/>
      <c r="S14" s="107"/>
      <c r="T14" s="107"/>
      <c r="U14" s="107"/>
      <c r="V14" s="108"/>
      <c r="W14" s="115"/>
      <c r="X14" s="116"/>
      <c r="Y14" s="117"/>
      <c r="Z14" s="150"/>
      <c r="AA14" s="142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4"/>
      <c r="AP14" s="36" t="s">
        <v>2073</v>
      </c>
      <c r="AQ14" s="37"/>
      <c r="AR14" s="65"/>
      <c r="AS14" s="65"/>
      <c r="AT14" s="37"/>
      <c r="AU14" s="37"/>
      <c r="AV14" s="149"/>
      <c r="AW14" s="149"/>
      <c r="AX14" s="137"/>
    </row>
    <row r="15" spans="1:50" customFormat="1" ht="42" x14ac:dyDescent="0.25">
      <c r="A15" s="109"/>
      <c r="B15" s="110"/>
      <c r="C15" s="110"/>
      <c r="D15" s="110"/>
      <c r="E15" s="110"/>
      <c r="F15" s="110"/>
      <c r="G15" s="111"/>
      <c r="H15" s="130"/>
      <c r="I15" s="131"/>
      <c r="J15" s="132"/>
      <c r="K15" s="118"/>
      <c r="L15" s="120"/>
      <c r="M15" s="118"/>
      <c r="N15" s="119"/>
      <c r="O15" s="120"/>
      <c r="P15" s="109"/>
      <c r="Q15" s="110"/>
      <c r="R15" s="110"/>
      <c r="S15" s="110"/>
      <c r="T15" s="110"/>
      <c r="U15" s="110"/>
      <c r="V15" s="111"/>
      <c r="W15" s="118"/>
      <c r="X15" s="119"/>
      <c r="Y15" s="120"/>
      <c r="Z15" s="150"/>
      <c r="AA15" s="145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7"/>
      <c r="AP15" s="38" t="s">
        <v>2072</v>
      </c>
      <c r="AQ15" s="38" t="s">
        <v>2072</v>
      </c>
      <c r="AR15" s="38" t="s">
        <v>2022</v>
      </c>
      <c r="AS15" s="38" t="s">
        <v>2022</v>
      </c>
      <c r="AT15" s="38" t="s">
        <v>2022</v>
      </c>
      <c r="AU15" s="38" t="s">
        <v>2022</v>
      </c>
      <c r="AV15" s="149"/>
      <c r="AW15" s="149"/>
      <c r="AX15" s="137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2049</v>
      </c>
      <c r="AE16" s="45"/>
      <c r="AF16" s="45"/>
      <c r="AG16" s="45" t="s">
        <v>2050</v>
      </c>
      <c r="AH16" s="45"/>
      <c r="AI16" s="45"/>
      <c r="AJ16" s="45"/>
      <c r="AK16" s="45"/>
      <c r="AL16" s="45"/>
      <c r="AM16" s="45" t="s">
        <v>2062</v>
      </c>
      <c r="AN16" s="45"/>
      <c r="AO16" s="46"/>
      <c r="AP16" s="57" t="s">
        <v>2014</v>
      </c>
      <c r="AQ16" s="47" t="s">
        <v>2014</v>
      </c>
      <c r="AR16" s="47"/>
      <c r="AS16" s="47"/>
      <c r="AT16" s="47"/>
      <c r="AU16" s="48"/>
      <c r="AV16" s="149"/>
      <c r="AW16" s="149"/>
      <c r="AX16" s="137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2036</v>
      </c>
      <c r="AB17" s="49"/>
      <c r="AC17" s="49"/>
      <c r="AD17" s="49"/>
      <c r="AE17" s="45"/>
      <c r="AF17" s="45"/>
      <c r="AG17" s="45" t="s">
        <v>2053</v>
      </c>
      <c r="AH17" s="45"/>
      <c r="AI17" s="45"/>
      <c r="AJ17" s="45"/>
      <c r="AK17" s="45"/>
      <c r="AL17" s="45"/>
      <c r="AM17" s="45" t="s">
        <v>2063</v>
      </c>
      <c r="AN17" s="45"/>
      <c r="AO17" s="46"/>
      <c r="AP17" s="57" t="s">
        <v>2015</v>
      </c>
      <c r="AQ17" s="47" t="s">
        <v>2015</v>
      </c>
      <c r="AR17" s="47"/>
      <c r="AS17" s="47"/>
      <c r="AT17" s="47"/>
      <c r="AU17" s="48"/>
      <c r="AV17" s="149"/>
      <c r="AW17" s="149"/>
      <c r="AX17" s="137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2037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2064</v>
      </c>
      <c r="AN18" s="45"/>
      <c r="AO18" s="46"/>
      <c r="AP18" s="50" t="s">
        <v>2016</v>
      </c>
      <c r="AQ18" s="47" t="s">
        <v>2016</v>
      </c>
      <c r="AR18" s="47"/>
      <c r="AS18" s="47"/>
      <c r="AT18" s="47"/>
      <c r="AU18" s="48"/>
      <c r="AV18" s="149"/>
      <c r="AW18" s="149"/>
      <c r="AX18" s="137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2038</v>
      </c>
      <c r="AB19" s="49"/>
      <c r="AC19" s="49"/>
      <c r="AD19" s="49"/>
      <c r="AE19" s="45"/>
      <c r="AF19" s="45"/>
      <c r="AG19" s="45" t="s">
        <v>2051</v>
      </c>
      <c r="AH19" s="45"/>
      <c r="AI19" s="45"/>
      <c r="AJ19" s="45"/>
      <c r="AK19" s="45"/>
      <c r="AL19" s="45"/>
      <c r="AM19" s="45" t="s">
        <v>2061</v>
      </c>
      <c r="AN19" s="45"/>
      <c r="AO19" s="46"/>
      <c r="AP19" s="50" t="s">
        <v>2074</v>
      </c>
      <c r="AQ19" s="47" t="s">
        <v>2020</v>
      </c>
      <c r="AR19" s="47"/>
      <c r="AS19" s="47"/>
      <c r="AT19" s="47"/>
      <c r="AU19" s="48"/>
      <c r="AV19" s="149"/>
      <c r="AW19" s="149"/>
      <c r="AX19" s="137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2065</v>
      </c>
      <c r="AB20" s="49"/>
      <c r="AC20" s="49"/>
      <c r="AD20" s="49"/>
      <c r="AE20" s="45"/>
      <c r="AF20" s="45"/>
      <c r="AG20" s="45" t="s">
        <v>2054</v>
      </c>
      <c r="AH20" s="45"/>
      <c r="AI20" s="45"/>
      <c r="AJ20" s="45"/>
      <c r="AK20" s="45"/>
      <c r="AL20" s="45"/>
      <c r="AM20" s="58"/>
      <c r="AN20" s="45"/>
      <c r="AO20" s="46"/>
      <c r="AP20" s="50" t="s">
        <v>2075</v>
      </c>
      <c r="AQ20" s="47" t="s">
        <v>2017</v>
      </c>
      <c r="AR20" s="47"/>
      <c r="AS20" s="47"/>
      <c r="AT20" s="47"/>
      <c r="AU20" s="48"/>
      <c r="AV20" s="149"/>
      <c r="AW20" s="149"/>
      <c r="AX20" s="137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2066</v>
      </c>
      <c r="AB21" s="49"/>
      <c r="AC21" s="49"/>
      <c r="AD21" s="49"/>
      <c r="AE21" s="45"/>
      <c r="AF21" s="45"/>
      <c r="AG21" s="45" t="s">
        <v>2055</v>
      </c>
      <c r="AH21" s="45"/>
      <c r="AI21" s="45"/>
      <c r="AJ21" s="45"/>
      <c r="AK21" s="45"/>
      <c r="AL21" s="45"/>
      <c r="AM21" s="45"/>
      <c r="AN21" s="45"/>
      <c r="AO21" s="46"/>
      <c r="AP21" s="50" t="s">
        <v>2076</v>
      </c>
      <c r="AQ21" s="47" t="s">
        <v>2019</v>
      </c>
      <c r="AR21" s="47"/>
      <c r="AS21" s="47"/>
      <c r="AT21" s="47"/>
      <c r="AU21" s="48"/>
      <c r="AV21" s="149"/>
      <c r="AW21" s="149"/>
      <c r="AX21" s="137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2067</v>
      </c>
      <c r="AB22" s="49"/>
      <c r="AC22" s="49"/>
      <c r="AD22" s="49"/>
      <c r="AE22" s="45"/>
      <c r="AF22" s="45"/>
      <c r="AG22" s="45" t="s">
        <v>2057</v>
      </c>
      <c r="AH22" s="45"/>
      <c r="AI22" s="45"/>
      <c r="AJ22" s="45"/>
      <c r="AK22" s="45"/>
      <c r="AL22" s="45"/>
      <c r="AM22" s="45"/>
      <c r="AN22" s="45"/>
      <c r="AO22" s="46"/>
      <c r="AP22" s="50" t="s">
        <v>2017</v>
      </c>
      <c r="AQ22" s="47" t="s">
        <v>2018</v>
      </c>
      <c r="AR22" s="47"/>
      <c r="AS22" s="47"/>
      <c r="AT22" s="47"/>
      <c r="AU22" s="48"/>
      <c r="AV22" s="149"/>
      <c r="AW22" s="149"/>
      <c r="AX22" s="137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2068</v>
      </c>
      <c r="AB23" s="49"/>
      <c r="AC23" s="49"/>
      <c r="AD23" s="49"/>
      <c r="AE23" s="45"/>
      <c r="AF23" s="45"/>
      <c r="AG23" s="45" t="s">
        <v>2056</v>
      </c>
      <c r="AH23" s="45"/>
      <c r="AI23" s="45"/>
      <c r="AJ23" s="45"/>
      <c r="AK23" s="45"/>
      <c r="AL23" s="45"/>
      <c r="AM23" s="45"/>
      <c r="AN23" s="45"/>
      <c r="AO23" s="46"/>
      <c r="AP23" s="50" t="s">
        <v>2019</v>
      </c>
      <c r="AQ23" s="47" t="s">
        <v>1175</v>
      </c>
      <c r="AR23" s="47"/>
      <c r="AS23" s="47"/>
      <c r="AT23" s="47"/>
      <c r="AU23" s="48"/>
      <c r="AV23" s="149"/>
      <c r="AW23" s="149"/>
      <c r="AX23" s="137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2069</v>
      </c>
      <c r="AB24" s="49"/>
      <c r="AC24" s="49"/>
      <c r="AD24" s="49"/>
      <c r="AE24" s="45"/>
      <c r="AF24" s="45"/>
      <c r="AG24" s="45" t="s">
        <v>2052</v>
      </c>
      <c r="AH24" s="45"/>
      <c r="AI24" s="45"/>
      <c r="AJ24" s="45"/>
      <c r="AK24" s="45"/>
      <c r="AL24" s="45"/>
      <c r="AM24" s="45"/>
      <c r="AN24" s="45"/>
      <c r="AO24" s="46"/>
      <c r="AP24" s="50" t="s">
        <v>2018</v>
      </c>
      <c r="AQ24" s="47" t="s">
        <v>1176</v>
      </c>
      <c r="AR24" s="47"/>
      <c r="AS24" s="47"/>
      <c r="AT24" s="47"/>
      <c r="AU24" s="48"/>
      <c r="AV24" s="149"/>
      <c r="AW24" s="149"/>
      <c r="AX24" s="137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2070</v>
      </c>
      <c r="AB25" s="49"/>
      <c r="AC25" s="49"/>
      <c r="AD25" s="49"/>
      <c r="AE25" s="45"/>
      <c r="AF25" s="45"/>
      <c r="AG25" s="45" t="s">
        <v>2058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49"/>
      <c r="AW25" s="149"/>
      <c r="AX25" s="137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2118</v>
      </c>
      <c r="AB26" s="49"/>
      <c r="AC26" s="49"/>
      <c r="AD26" s="49"/>
      <c r="AE26" s="45"/>
      <c r="AF26" s="45"/>
      <c r="AG26" s="45" t="s">
        <v>2071</v>
      </c>
      <c r="AH26" s="45"/>
      <c r="AI26" s="45"/>
      <c r="AJ26" s="45"/>
      <c r="AK26" s="45"/>
      <c r="AL26" s="45" t="s">
        <v>2086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49"/>
      <c r="AW26" s="149"/>
      <c r="AX26" s="137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2059</v>
      </c>
      <c r="AB27" s="49"/>
      <c r="AC27" s="49"/>
      <c r="AD27" s="49"/>
      <c r="AE27" s="45"/>
      <c r="AF27" s="45"/>
      <c r="AG27" s="22" t="s">
        <v>2119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49"/>
      <c r="AW27" s="149"/>
      <c r="AX27" s="137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2060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49"/>
      <c r="AW28" s="149"/>
      <c r="AX28" s="137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49"/>
      <c r="AW29" s="149"/>
      <c r="AX29" s="137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49"/>
      <c r="AW30" s="149"/>
      <c r="AX30" s="137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49"/>
      <c r="AW31" s="149"/>
      <c r="AX31" s="137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49"/>
      <c r="AW32" s="149"/>
      <c r="AX32" s="137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49"/>
      <c r="AW33" s="149"/>
      <c r="AX33" s="137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49"/>
      <c r="AW34" s="149"/>
      <c r="AX34" s="137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49"/>
      <c r="AW35" s="149"/>
      <c r="AX35" s="137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1920</v>
      </c>
      <c r="AR36" s="47"/>
      <c r="AS36" s="47"/>
      <c r="AT36" s="47"/>
      <c r="AU36" s="48"/>
      <c r="AV36" s="149"/>
      <c r="AW36" s="149"/>
      <c r="AX36" s="137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49"/>
      <c r="AW37" s="149"/>
      <c r="AX37" s="137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1920</v>
      </c>
      <c r="AQ38" s="47"/>
      <c r="AR38" s="47"/>
      <c r="AS38" s="47"/>
      <c r="AT38" s="47"/>
      <c r="AU38" s="48"/>
      <c r="AV38" s="149"/>
      <c r="AW38" s="149"/>
      <c r="AX38" s="137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49"/>
      <c r="AW39" s="149"/>
      <c r="AX39" s="137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2129</v>
      </c>
      <c r="H40" s="49" t="s">
        <v>1170</v>
      </c>
      <c r="I40" s="49" t="s">
        <v>2005</v>
      </c>
      <c r="J40" s="49" t="s">
        <v>1171</v>
      </c>
      <c r="K40" s="49" t="s">
        <v>1172</v>
      </c>
      <c r="L40" s="49" t="s">
        <v>1917</v>
      </c>
      <c r="M40" s="49" t="s">
        <v>2006</v>
      </c>
      <c r="N40" s="49" t="s">
        <v>2002</v>
      </c>
      <c r="O40" s="49" t="s">
        <v>2007</v>
      </c>
      <c r="P40" s="49" t="s">
        <v>2008</v>
      </c>
      <c r="Q40" s="71" t="s">
        <v>2121</v>
      </c>
      <c r="R40" s="71" t="s">
        <v>2122</v>
      </c>
      <c r="S40" s="71" t="s">
        <v>2123</v>
      </c>
      <c r="T40" s="71" t="s">
        <v>2124</v>
      </c>
      <c r="U40" s="49" t="s">
        <v>1169</v>
      </c>
      <c r="V40" s="49" t="s">
        <v>2130</v>
      </c>
      <c r="W40" s="49" t="s">
        <v>1173</v>
      </c>
      <c r="X40" s="49" t="s">
        <v>1174</v>
      </c>
      <c r="Y40" s="49" t="s">
        <v>2009</v>
      </c>
      <c r="Z40" s="54" t="s">
        <v>2023</v>
      </c>
      <c r="AA40" s="49" t="s">
        <v>2067</v>
      </c>
      <c r="AB40" s="49" t="s">
        <v>2059</v>
      </c>
      <c r="AC40" s="49" t="s">
        <v>2059</v>
      </c>
      <c r="AD40" s="49" t="s">
        <v>2059</v>
      </c>
      <c r="AE40" s="49" t="s">
        <v>2059</v>
      </c>
      <c r="AF40" s="71" t="s">
        <v>2085</v>
      </c>
      <c r="AG40" s="49" t="s">
        <v>2119</v>
      </c>
      <c r="AH40" s="49" t="s">
        <v>2050</v>
      </c>
      <c r="AI40" s="49" t="s">
        <v>2057</v>
      </c>
      <c r="AJ40" s="49" t="s">
        <v>2052</v>
      </c>
      <c r="AK40" s="49" t="s">
        <v>2060</v>
      </c>
      <c r="AL40" s="71" t="s">
        <v>2086</v>
      </c>
      <c r="AM40" s="49" t="s">
        <v>2061</v>
      </c>
      <c r="AN40" s="49" t="s">
        <v>2061</v>
      </c>
      <c r="AO40" s="72" t="s">
        <v>2087</v>
      </c>
      <c r="AP40" s="55" t="s">
        <v>1175</v>
      </c>
      <c r="AQ40" s="55" t="s">
        <v>2021</v>
      </c>
      <c r="AR40" s="64" t="s">
        <v>2021</v>
      </c>
      <c r="AS40" s="64" t="s">
        <v>2021</v>
      </c>
      <c r="AT40" s="55" t="s">
        <v>2021</v>
      </c>
      <c r="AU40" s="55" t="s">
        <v>2021</v>
      </c>
      <c r="AV40" s="149"/>
      <c r="AW40" s="151"/>
      <c r="AX40" s="138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1979</v>
      </c>
      <c r="N41" s="32" t="s">
        <v>1925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1979</v>
      </c>
      <c r="N42" s="33" t="s">
        <v>1925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1979</v>
      </c>
      <c r="N43" s="33" t="s">
        <v>1925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1979</v>
      </c>
      <c r="N44" s="33" t="s">
        <v>1925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1980</v>
      </c>
      <c r="N45" s="33" t="s">
        <v>1926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1980</v>
      </c>
      <c r="N46" s="33" t="s">
        <v>1926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1980</v>
      </c>
      <c r="N47" s="33" t="s">
        <v>1926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1980</v>
      </c>
      <c r="N48" s="33" t="s">
        <v>1926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1924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1980</v>
      </c>
      <c r="N49" s="33" t="s">
        <v>1926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1980</v>
      </c>
      <c r="N50" s="33" t="s">
        <v>1926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1924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1980</v>
      </c>
      <c r="N51" s="33" t="s">
        <v>1926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1980</v>
      </c>
      <c r="N52" s="33" t="s">
        <v>1927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1924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1980</v>
      </c>
      <c r="N53" s="33" t="s">
        <v>1927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1924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1980</v>
      </c>
      <c r="N54" s="33" t="s">
        <v>1927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1980</v>
      </c>
      <c r="N55" s="33" t="s">
        <v>1927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1980</v>
      </c>
      <c r="N56" s="33" t="s">
        <v>1927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1980</v>
      </c>
      <c r="N57" s="33" t="s">
        <v>1927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1980</v>
      </c>
      <c r="N58" s="33" t="s">
        <v>1926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1980</v>
      </c>
      <c r="N59" s="33" t="s">
        <v>1926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1980</v>
      </c>
      <c r="N60" s="33" t="s">
        <v>1926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1980</v>
      </c>
      <c r="N61" s="33" t="s">
        <v>1926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1980</v>
      </c>
      <c r="N62" s="33" t="s">
        <v>1926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1980</v>
      </c>
      <c r="N63" s="33" t="s">
        <v>1926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1980</v>
      </c>
      <c r="N64" s="33" t="s">
        <v>1926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1980</v>
      </c>
      <c r="N65" s="33" t="s">
        <v>1926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1980</v>
      </c>
      <c r="N66" s="33" t="s">
        <v>1926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1980</v>
      </c>
      <c r="N67" s="33" t="s">
        <v>1926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1980</v>
      </c>
      <c r="N68" s="33" t="s">
        <v>1926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1980</v>
      </c>
      <c r="N69" s="33" t="s">
        <v>1926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1980</v>
      </c>
      <c r="N70" s="33" t="s">
        <v>1926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1980</v>
      </c>
      <c r="N71" s="33" t="s">
        <v>1926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1980</v>
      </c>
      <c r="N72" s="33" t="s">
        <v>1926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1980</v>
      </c>
      <c r="N73" s="33" t="s">
        <v>1926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1980</v>
      </c>
      <c r="N74" s="33" t="s">
        <v>1926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1980</v>
      </c>
      <c r="N75" s="33" t="s">
        <v>1926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1980</v>
      </c>
      <c r="N76" s="33" t="s">
        <v>1926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1980</v>
      </c>
      <c r="N77" s="33" t="s">
        <v>1926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1980</v>
      </c>
      <c r="N78" s="33" t="s">
        <v>1926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1980</v>
      </c>
      <c r="N79" s="33" t="s">
        <v>1926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1980</v>
      </c>
      <c r="N80" s="33" t="s">
        <v>1926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1980</v>
      </c>
      <c r="N81" s="33" t="s">
        <v>1926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1980</v>
      </c>
      <c r="N82" s="33" t="s">
        <v>1926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1980</v>
      </c>
      <c r="N83" s="33" t="s">
        <v>1926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1980</v>
      </c>
      <c r="N84" s="33" t="s">
        <v>1926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1980</v>
      </c>
      <c r="N85" s="33" t="s">
        <v>1926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1980</v>
      </c>
      <c r="N86" s="33" t="s">
        <v>1926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1980</v>
      </c>
      <c r="N87" s="33" t="s">
        <v>1926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1980</v>
      </c>
      <c r="N88" s="33" t="s">
        <v>1926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1980</v>
      </c>
      <c r="N89" s="33" t="s">
        <v>1926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1980</v>
      </c>
      <c r="N90" s="33" t="s">
        <v>1926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1980</v>
      </c>
      <c r="N91" s="33" t="s">
        <v>1926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1980</v>
      </c>
      <c r="N92" s="33" t="s">
        <v>1926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1980</v>
      </c>
      <c r="N93" s="33" t="s">
        <v>1926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1980</v>
      </c>
      <c r="N94" s="33" t="s">
        <v>1926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1980</v>
      </c>
      <c r="N95" s="33" t="s">
        <v>1926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1980</v>
      </c>
      <c r="N96" s="33" t="s">
        <v>1926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1980</v>
      </c>
      <c r="N97" s="33" t="s">
        <v>1926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1980</v>
      </c>
      <c r="N98" s="33" t="s">
        <v>1926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1980</v>
      </c>
      <c r="N99" s="33" t="s">
        <v>1926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1980</v>
      </c>
      <c r="N100" s="33" t="s">
        <v>1926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1980</v>
      </c>
      <c r="N101" s="33" t="s">
        <v>1926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1980</v>
      </c>
      <c r="N102" s="33" t="s">
        <v>1926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1980</v>
      </c>
      <c r="N103" s="33" t="s">
        <v>1926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1980</v>
      </c>
      <c r="N104" s="33" t="s">
        <v>1926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1980</v>
      </c>
      <c r="N105" s="33" t="s">
        <v>1926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1980</v>
      </c>
      <c r="N106" s="33" t="s">
        <v>1926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1980</v>
      </c>
      <c r="N107" s="33" t="s">
        <v>1926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1980</v>
      </c>
      <c r="N108" s="33" t="s">
        <v>1926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1980</v>
      </c>
      <c r="N109" s="33" t="s">
        <v>1926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1980</v>
      </c>
      <c r="N110" s="33" t="s">
        <v>1926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1980</v>
      </c>
      <c r="N111" s="33" t="s">
        <v>1926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1980</v>
      </c>
      <c r="N112" s="33" t="s">
        <v>1926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1980</v>
      </c>
      <c r="N113" s="33" t="s">
        <v>1926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1980</v>
      </c>
      <c r="N114" s="33" t="s">
        <v>1926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1980</v>
      </c>
      <c r="N115" s="33" t="s">
        <v>1926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1980</v>
      </c>
      <c r="N116" s="33" t="s">
        <v>1926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1980</v>
      </c>
      <c r="N117" s="33" t="s">
        <v>1926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1980</v>
      </c>
      <c r="N118" s="33" t="s">
        <v>1926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1980</v>
      </c>
      <c r="N119" s="33" t="s">
        <v>1926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1980</v>
      </c>
      <c r="N120" s="33" t="s">
        <v>1926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1980</v>
      </c>
      <c r="N121" s="33" t="s">
        <v>1926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1980</v>
      </c>
      <c r="N122" s="33" t="s">
        <v>1926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1981</v>
      </c>
      <c r="N123" s="33" t="s">
        <v>1928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1981</v>
      </c>
      <c r="N124" s="33" t="s">
        <v>1928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1981</v>
      </c>
      <c r="N125" s="33" t="s">
        <v>1928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1981</v>
      </c>
      <c r="N126" s="33" t="s">
        <v>1928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1981</v>
      </c>
      <c r="N127" s="33" t="s">
        <v>1928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1981</v>
      </c>
      <c r="N128" s="33" t="s">
        <v>1928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1981</v>
      </c>
      <c r="N129" s="33" t="s">
        <v>1928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1981</v>
      </c>
      <c r="N130" s="33" t="s">
        <v>1928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1981</v>
      </c>
      <c r="N131" s="33" t="s">
        <v>1928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1981</v>
      </c>
      <c r="N132" s="33" t="s">
        <v>1928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1981</v>
      </c>
      <c r="N133" s="33" t="s">
        <v>1928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1924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1981</v>
      </c>
      <c r="N134" s="33" t="s">
        <v>1928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1924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1981</v>
      </c>
      <c r="N135" s="33" t="s">
        <v>1928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1981</v>
      </c>
      <c r="N136" s="33" t="s">
        <v>1928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1981</v>
      </c>
      <c r="N137" s="33" t="s">
        <v>1928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1981</v>
      </c>
      <c r="N138" s="33" t="s">
        <v>1928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1981</v>
      </c>
      <c r="N139" s="33" t="s">
        <v>1928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1982</v>
      </c>
      <c r="N140" s="33" t="s">
        <v>1929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1982</v>
      </c>
      <c r="N141" s="33" t="s">
        <v>1930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1981</v>
      </c>
      <c r="N142" s="33" t="s">
        <v>1928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1924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1981</v>
      </c>
      <c r="N143" s="33" t="s">
        <v>1928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1981</v>
      </c>
      <c r="N144" s="33" t="s">
        <v>1928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1981</v>
      </c>
      <c r="N145" s="33" t="s">
        <v>1931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1981</v>
      </c>
      <c r="N146" s="33" t="s">
        <v>1928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1981</v>
      </c>
      <c r="N147" s="33" t="s">
        <v>1928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1981</v>
      </c>
      <c r="N148" s="33" t="s">
        <v>1931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1981</v>
      </c>
      <c r="N149" s="33" t="s">
        <v>1928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1981</v>
      </c>
      <c r="N150" s="33" t="s">
        <v>1931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1982</v>
      </c>
      <c r="N151" s="33" t="s">
        <v>1930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1981</v>
      </c>
      <c r="N152" s="33" t="s">
        <v>1931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1981</v>
      </c>
      <c r="N153" s="33" t="s">
        <v>1928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1981</v>
      </c>
      <c r="N154" s="33" t="s">
        <v>1928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1981</v>
      </c>
      <c r="N155" s="33" t="s">
        <v>1928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1981</v>
      </c>
      <c r="N156" s="33" t="s">
        <v>1931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1981</v>
      </c>
      <c r="N157" s="33" t="s">
        <v>1928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1981</v>
      </c>
      <c r="N158" s="33" t="s">
        <v>1928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1981</v>
      </c>
      <c r="N159" s="33" t="s">
        <v>1928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1924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1981</v>
      </c>
      <c r="N160" s="33" t="s">
        <v>1931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1981</v>
      </c>
      <c r="N161" s="33" t="s">
        <v>1931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1981</v>
      </c>
      <c r="N162" s="33" t="s">
        <v>1928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1981</v>
      </c>
      <c r="N163" s="33" t="s">
        <v>1931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1981</v>
      </c>
      <c r="N164" s="33" t="s">
        <v>1928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1981</v>
      </c>
      <c r="N165" s="33" t="s">
        <v>1928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1981</v>
      </c>
      <c r="N166" s="33" t="s">
        <v>1928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1981</v>
      </c>
      <c r="N167" s="33" t="s">
        <v>1928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1981</v>
      </c>
      <c r="N168" s="33" t="s">
        <v>1928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1981</v>
      </c>
      <c r="N169" s="33" t="s">
        <v>1928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1981</v>
      </c>
      <c r="N170" s="33" t="s">
        <v>1928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1981</v>
      </c>
      <c r="N171" s="33" t="s">
        <v>1928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1981</v>
      </c>
      <c r="N172" s="33" t="s">
        <v>1928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2125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1981</v>
      </c>
      <c r="N173" s="33" t="s">
        <v>1931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1981</v>
      </c>
      <c r="N174" s="33" t="s">
        <v>1931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1981</v>
      </c>
      <c r="N175" s="33" t="s">
        <v>1928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1981</v>
      </c>
      <c r="N176" s="33" t="s">
        <v>1928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1981</v>
      </c>
      <c r="N177" s="33" t="s">
        <v>1928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1981</v>
      </c>
      <c r="N178" s="33" t="s">
        <v>1928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1981</v>
      </c>
      <c r="N179" s="33" t="s">
        <v>1928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1981</v>
      </c>
      <c r="N180" s="33" t="s">
        <v>1928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1981</v>
      </c>
      <c r="N181" s="33" t="s">
        <v>1928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1981</v>
      </c>
      <c r="N182" s="33" t="s">
        <v>1928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1981</v>
      </c>
      <c r="N183" s="33" t="s">
        <v>1928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1981</v>
      </c>
      <c r="N184" s="33" t="s">
        <v>1928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1981</v>
      </c>
      <c r="N185" s="33" t="s">
        <v>1928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1981</v>
      </c>
      <c r="N186" s="33" t="s">
        <v>1928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1983</v>
      </c>
      <c r="N187" s="33" t="s">
        <v>1932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1981</v>
      </c>
      <c r="N188" s="33" t="s">
        <v>1928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1981</v>
      </c>
      <c r="N189" s="33" t="s">
        <v>1928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1981</v>
      </c>
      <c r="N190" s="33" t="s">
        <v>1928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1981</v>
      </c>
      <c r="N191" s="33" t="s">
        <v>1928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1981</v>
      </c>
      <c r="N192" s="33" t="s">
        <v>1928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1924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1981</v>
      </c>
      <c r="N193" s="33" t="s">
        <v>1928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1981</v>
      </c>
      <c r="N194" s="33" t="s">
        <v>1931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1981</v>
      </c>
      <c r="N195" s="33" t="s">
        <v>1928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1981</v>
      </c>
      <c r="N196" s="33" t="s">
        <v>1928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1981</v>
      </c>
      <c r="N197" s="33" t="s">
        <v>1931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1981</v>
      </c>
      <c r="N198" s="33" t="s">
        <v>1928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1981</v>
      </c>
      <c r="N199" s="33" t="s">
        <v>1928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1981</v>
      </c>
      <c r="N200" s="33" t="s">
        <v>1928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1981</v>
      </c>
      <c r="N201" s="33" t="s">
        <v>1928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1981</v>
      </c>
      <c r="N202" s="33" t="s">
        <v>1931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1984</v>
      </c>
      <c r="N203" s="33" t="s">
        <v>1933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1981</v>
      </c>
      <c r="N204" s="33" t="s">
        <v>1931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1981</v>
      </c>
      <c r="N205" s="33" t="s">
        <v>1931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1981</v>
      </c>
      <c r="N206" s="33" t="s">
        <v>1931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1981</v>
      </c>
      <c r="N207" s="33" t="s">
        <v>1928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1981</v>
      </c>
      <c r="N208" s="33" t="s">
        <v>1928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1981</v>
      </c>
      <c r="N209" s="33" t="s">
        <v>1928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1981</v>
      </c>
      <c r="N210" s="33" t="s">
        <v>1928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1981</v>
      </c>
      <c r="N211" s="33" t="s">
        <v>1928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1981</v>
      </c>
      <c r="N212" s="33" t="s">
        <v>1928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1981</v>
      </c>
      <c r="N213" s="33" t="s">
        <v>1931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1981</v>
      </c>
      <c r="N214" s="33" t="s">
        <v>1928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1981</v>
      </c>
      <c r="N215" s="33" t="s">
        <v>1931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1924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1981</v>
      </c>
      <c r="N216" s="33" t="s">
        <v>1928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1981</v>
      </c>
      <c r="N217" s="33" t="s">
        <v>1928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1981</v>
      </c>
      <c r="N218" s="33" t="s">
        <v>1928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1979</v>
      </c>
      <c r="N219" s="33" t="s">
        <v>1925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1979</v>
      </c>
      <c r="N220" s="33" t="s">
        <v>1925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1979</v>
      </c>
      <c r="N221" s="33" t="s">
        <v>1929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1979</v>
      </c>
      <c r="N222" s="33" t="s">
        <v>1929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1979</v>
      </c>
      <c r="N223" s="33" t="s">
        <v>1934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1979</v>
      </c>
      <c r="N224" s="33" t="s">
        <v>1934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1979</v>
      </c>
      <c r="N225" s="33" t="s">
        <v>1934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1979</v>
      </c>
      <c r="N226" s="33" t="s">
        <v>1934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1924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1979</v>
      </c>
      <c r="N227" s="33" t="s">
        <v>1934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1979</v>
      </c>
      <c r="N228" s="33" t="s">
        <v>1934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1979</v>
      </c>
      <c r="N229" s="33" t="s">
        <v>1934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1979</v>
      </c>
      <c r="N230" s="33" t="s">
        <v>1934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1924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1979</v>
      </c>
      <c r="N231" s="33" t="s">
        <v>1934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1979</v>
      </c>
      <c r="N232" s="33" t="s">
        <v>1934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1924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1979</v>
      </c>
      <c r="N233" s="33" t="s">
        <v>1934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1979</v>
      </c>
      <c r="N234" s="33" t="s">
        <v>1934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1924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1979</v>
      </c>
      <c r="N235" s="33" t="s">
        <v>1934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1979</v>
      </c>
      <c r="N236" s="33" t="s">
        <v>1934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1979</v>
      </c>
      <c r="N237" s="33" t="s">
        <v>1934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1924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1979</v>
      </c>
      <c r="N238" s="33" t="s">
        <v>1934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1979</v>
      </c>
      <c r="N239" s="33" t="s">
        <v>1934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1979</v>
      </c>
      <c r="N240" s="33" t="s">
        <v>1934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1924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1979</v>
      </c>
      <c r="N241" s="33" t="s">
        <v>1934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1979</v>
      </c>
      <c r="N242" s="33" t="s">
        <v>1934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1979</v>
      </c>
      <c r="N243" s="33" t="s">
        <v>1934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1979</v>
      </c>
      <c r="N244" s="33" t="s">
        <v>1934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1979</v>
      </c>
      <c r="N245" s="33" t="s">
        <v>1934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1924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1979</v>
      </c>
      <c r="N246" s="33" t="s">
        <v>1929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1979</v>
      </c>
      <c r="N247" s="33" t="s">
        <v>1929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1979</v>
      </c>
      <c r="N248" s="33" t="s">
        <v>1929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1979</v>
      </c>
      <c r="N249" s="33" t="s">
        <v>1929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1979</v>
      </c>
      <c r="N250" s="33" t="s">
        <v>1929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1979</v>
      </c>
      <c r="N251" s="33" t="s">
        <v>1929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1979</v>
      </c>
      <c r="N252" s="33" t="s">
        <v>1929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1979</v>
      </c>
      <c r="N253" s="33" t="s">
        <v>1929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1979</v>
      </c>
      <c r="N254" s="33" t="s">
        <v>1929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1979</v>
      </c>
      <c r="N255" s="33" t="s">
        <v>1929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1979</v>
      </c>
      <c r="N256" s="33" t="s">
        <v>1929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1979</v>
      </c>
      <c r="N257" s="33" t="s">
        <v>1929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1979</v>
      </c>
      <c r="N258" s="33" t="s">
        <v>1930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1979</v>
      </c>
      <c r="N259" s="33" t="s">
        <v>1929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1979</v>
      </c>
      <c r="N260" s="33" t="s">
        <v>1929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1979</v>
      </c>
      <c r="N261" s="33" t="s">
        <v>1929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1979</v>
      </c>
      <c r="N262" s="33" t="s">
        <v>1930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1985</v>
      </c>
      <c r="N263" s="33" t="s">
        <v>1935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1979</v>
      </c>
      <c r="N264" s="33" t="s">
        <v>1929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1979</v>
      </c>
      <c r="N265" s="33" t="s">
        <v>1929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1981</v>
      </c>
      <c r="N266" s="33" t="s">
        <v>1928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1979</v>
      </c>
      <c r="N267" s="33" t="s">
        <v>1929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1979</v>
      </c>
      <c r="N268" s="33" t="s">
        <v>1929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1979</v>
      </c>
      <c r="N269" s="33" t="s">
        <v>1930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1979</v>
      </c>
      <c r="N270" s="33" t="s">
        <v>1930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1979</v>
      </c>
      <c r="N271" s="33" t="s">
        <v>1929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1979</v>
      </c>
      <c r="N272" s="33" t="s">
        <v>1929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1979</v>
      </c>
      <c r="N273" s="33" t="s">
        <v>1930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1979</v>
      </c>
      <c r="N274" s="33" t="s">
        <v>1936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1979</v>
      </c>
      <c r="N275" s="33" t="s">
        <v>1929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1979</v>
      </c>
      <c r="N276" s="33" t="s">
        <v>1930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1979</v>
      </c>
      <c r="N277" s="33" t="s">
        <v>1930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1979</v>
      </c>
      <c r="N278" s="33" t="s">
        <v>1930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1979</v>
      </c>
      <c r="N279" s="33" t="s">
        <v>1930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1979</v>
      </c>
      <c r="N280" s="33" t="s">
        <v>1930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1979</v>
      </c>
      <c r="N281" s="33" t="s">
        <v>1930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1979</v>
      </c>
      <c r="N282" s="33" t="s">
        <v>1930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1979</v>
      </c>
      <c r="N283" s="33" t="s">
        <v>1929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1979</v>
      </c>
      <c r="N284" s="33" t="s">
        <v>1930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1979</v>
      </c>
      <c r="N285" s="33" t="s">
        <v>1930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1979</v>
      </c>
      <c r="N286" s="33" t="s">
        <v>1930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1979</v>
      </c>
      <c r="N287" s="33" t="s">
        <v>1930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1924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1979</v>
      </c>
      <c r="N288" s="33" t="s">
        <v>1930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1979</v>
      </c>
      <c r="N289" s="33" t="s">
        <v>1930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1979</v>
      </c>
      <c r="N290" s="33" t="s">
        <v>1930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1979</v>
      </c>
      <c r="N291" s="33" t="s">
        <v>1930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1979</v>
      </c>
      <c r="N292" s="33" t="s">
        <v>1930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1979</v>
      </c>
      <c r="N293" s="33" t="s">
        <v>1930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1979</v>
      </c>
      <c r="N294" s="33" t="s">
        <v>1930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1979</v>
      </c>
      <c r="N295" s="33" t="s">
        <v>1930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1979</v>
      </c>
      <c r="N296" s="33" t="s">
        <v>1930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1979</v>
      </c>
      <c r="N297" s="33" t="s">
        <v>1930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1979</v>
      </c>
      <c r="N298" s="33" t="s">
        <v>1930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1979</v>
      </c>
      <c r="N299" s="33" t="s">
        <v>1930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1979</v>
      </c>
      <c r="N300" s="33" t="s">
        <v>1930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1979</v>
      </c>
      <c r="N301" s="33" t="s">
        <v>1930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1979</v>
      </c>
      <c r="N302" s="33" t="s">
        <v>1930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1979</v>
      </c>
      <c r="N303" s="33" t="s">
        <v>1930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1979</v>
      </c>
      <c r="N304" s="33" t="s">
        <v>1930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1979</v>
      </c>
      <c r="N305" s="33" t="s">
        <v>1930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s="251" customFormat="1" ht="45" x14ac:dyDescent="0.25">
      <c r="A306" s="240" t="s">
        <v>592</v>
      </c>
      <c r="B306" s="240" t="s">
        <v>1144</v>
      </c>
      <c r="C306" s="240" t="s">
        <v>356</v>
      </c>
      <c r="D306" s="240" t="s">
        <v>357</v>
      </c>
      <c r="E306" s="240" t="s">
        <v>361</v>
      </c>
      <c r="F306" s="240">
        <v>198.6</v>
      </c>
      <c r="G306" s="69">
        <v>198.6</v>
      </c>
      <c r="H306" s="241">
        <v>2022520010092</v>
      </c>
      <c r="I306" s="242" t="s">
        <v>2231</v>
      </c>
      <c r="J306" s="242" t="s">
        <v>2393</v>
      </c>
      <c r="K306" s="242" t="s">
        <v>2232</v>
      </c>
      <c r="L306" s="242" t="s">
        <v>2233</v>
      </c>
      <c r="M306" s="242" t="s">
        <v>1979</v>
      </c>
      <c r="N306" s="242" t="s">
        <v>1937</v>
      </c>
      <c r="O306" s="254">
        <v>4101</v>
      </c>
      <c r="P306" s="240" t="s">
        <v>358</v>
      </c>
      <c r="Q306" s="254">
        <v>4101103</v>
      </c>
      <c r="R306" s="254" t="s">
        <v>2376</v>
      </c>
      <c r="S306" s="254">
        <v>410110300</v>
      </c>
      <c r="T306" s="254" t="s">
        <v>2377</v>
      </c>
      <c r="U306" s="240">
        <v>1</v>
      </c>
      <c r="V306" s="66">
        <v>1</v>
      </c>
      <c r="W306" s="243">
        <v>44927</v>
      </c>
      <c r="X306" s="243">
        <v>45291</v>
      </c>
      <c r="Y306" s="242" t="s">
        <v>2261</v>
      </c>
      <c r="Z306" s="242" t="s">
        <v>2164</v>
      </c>
      <c r="AA306" s="244"/>
      <c r="AB306" s="244">
        <v>0</v>
      </c>
      <c r="AC306" s="244">
        <v>0</v>
      </c>
      <c r="AD306" s="244">
        <v>0</v>
      </c>
      <c r="AE306" s="244">
        <v>0</v>
      </c>
      <c r="AF306" s="245">
        <f t="shared" si="22"/>
        <v>0</v>
      </c>
      <c r="AG306" s="246">
        <v>33600000</v>
      </c>
      <c r="AH306" s="246"/>
      <c r="AI306" s="247">
        <v>0</v>
      </c>
      <c r="AJ306" s="246">
        <v>0</v>
      </c>
      <c r="AK306" s="244">
        <v>0</v>
      </c>
      <c r="AL306" s="245">
        <f t="shared" si="23"/>
        <v>33600000</v>
      </c>
      <c r="AM306" s="244">
        <v>0</v>
      </c>
      <c r="AN306" s="244">
        <v>0</v>
      </c>
      <c r="AO306" s="245">
        <f t="shared" si="24"/>
        <v>0</v>
      </c>
      <c r="AP306" s="244">
        <v>0</v>
      </c>
      <c r="AQ306" s="244">
        <v>0</v>
      </c>
      <c r="AR306" s="244"/>
      <c r="AS306" s="244"/>
      <c r="AT306" s="244">
        <v>0</v>
      </c>
      <c r="AU306" s="244">
        <v>0</v>
      </c>
      <c r="AV306" s="248">
        <f t="shared" si="21"/>
        <v>0</v>
      </c>
      <c r="AW306" s="249">
        <f t="shared" si="25"/>
        <v>33600000</v>
      </c>
      <c r="AX306" s="250"/>
    </row>
    <row r="307" spans="1:50" s="251" customFormat="1" ht="45" x14ac:dyDescent="0.25">
      <c r="A307" s="240" t="s">
        <v>592</v>
      </c>
      <c r="B307" s="240" t="s">
        <v>1144</v>
      </c>
      <c r="C307" s="240" t="s">
        <v>356</v>
      </c>
      <c r="D307" s="240" t="s">
        <v>357</v>
      </c>
      <c r="E307" s="240" t="s">
        <v>361</v>
      </c>
      <c r="F307" s="240">
        <v>198.6</v>
      </c>
      <c r="G307" s="69">
        <v>198.6</v>
      </c>
      <c r="H307" s="241">
        <v>2022520010092</v>
      </c>
      <c r="I307" s="242" t="s">
        <v>2231</v>
      </c>
      <c r="J307" s="242" t="s">
        <v>2393</v>
      </c>
      <c r="K307" s="242" t="s">
        <v>2232</v>
      </c>
      <c r="L307" s="242" t="s">
        <v>2233</v>
      </c>
      <c r="M307" s="242" t="s">
        <v>1979</v>
      </c>
      <c r="N307" s="242" t="s">
        <v>1937</v>
      </c>
      <c r="O307" s="254">
        <v>4101</v>
      </c>
      <c r="P307" s="240" t="s">
        <v>359</v>
      </c>
      <c r="Q307" s="254">
        <v>4101046</v>
      </c>
      <c r="R307" s="254" t="s">
        <v>2378</v>
      </c>
      <c r="S307" s="254">
        <v>410104600</v>
      </c>
      <c r="T307" s="254" t="s">
        <v>2379</v>
      </c>
      <c r="U307" s="240">
        <v>1</v>
      </c>
      <c r="V307" s="66">
        <v>1</v>
      </c>
      <c r="W307" s="243">
        <v>44927</v>
      </c>
      <c r="X307" s="243">
        <v>45291</v>
      </c>
      <c r="Y307" s="242" t="s">
        <v>2262</v>
      </c>
      <c r="Z307" s="242" t="s">
        <v>2164</v>
      </c>
      <c r="AA307" s="244">
        <v>0</v>
      </c>
      <c r="AB307" s="244">
        <v>0</v>
      </c>
      <c r="AC307" s="244">
        <v>0</v>
      </c>
      <c r="AD307" s="244">
        <v>0</v>
      </c>
      <c r="AE307" s="244">
        <v>0</v>
      </c>
      <c r="AF307" s="245">
        <f t="shared" si="22"/>
        <v>0</v>
      </c>
      <c r="AG307" s="244">
        <v>39300000</v>
      </c>
      <c r="AH307" s="246"/>
      <c r="AI307" s="247">
        <v>0</v>
      </c>
      <c r="AJ307" s="246">
        <v>0</v>
      </c>
      <c r="AK307" s="244">
        <v>0</v>
      </c>
      <c r="AL307" s="245">
        <f t="shared" si="23"/>
        <v>39300000</v>
      </c>
      <c r="AM307" s="244">
        <v>0</v>
      </c>
      <c r="AN307" s="244">
        <v>0</v>
      </c>
      <c r="AO307" s="245">
        <f t="shared" si="24"/>
        <v>0</v>
      </c>
      <c r="AP307" s="244">
        <v>0</v>
      </c>
      <c r="AQ307" s="244">
        <v>0</v>
      </c>
      <c r="AR307" s="244"/>
      <c r="AS307" s="244"/>
      <c r="AT307" s="244">
        <v>0</v>
      </c>
      <c r="AU307" s="244">
        <v>0</v>
      </c>
      <c r="AV307" s="248">
        <f t="shared" si="21"/>
        <v>0</v>
      </c>
      <c r="AW307" s="249">
        <f t="shared" si="25"/>
        <v>39300000</v>
      </c>
      <c r="AX307" s="250"/>
    </row>
    <row r="308" spans="1:50" s="251" customFormat="1" ht="45" x14ac:dyDescent="0.25">
      <c r="A308" s="240" t="s">
        <v>592</v>
      </c>
      <c r="B308" s="240" t="s">
        <v>1144</v>
      </c>
      <c r="C308" s="240" t="s">
        <v>356</v>
      </c>
      <c r="D308" s="240" t="s">
        <v>357</v>
      </c>
      <c r="E308" s="240" t="s">
        <v>361</v>
      </c>
      <c r="F308" s="240">
        <v>198.6</v>
      </c>
      <c r="G308" s="69">
        <v>198.6</v>
      </c>
      <c r="H308" s="241">
        <v>2022520010092</v>
      </c>
      <c r="I308" s="242" t="s">
        <v>2231</v>
      </c>
      <c r="J308" s="242" t="s">
        <v>2393</v>
      </c>
      <c r="K308" s="242" t="s">
        <v>2232</v>
      </c>
      <c r="L308" s="242" t="s">
        <v>2233</v>
      </c>
      <c r="M308" s="242" t="s">
        <v>1979</v>
      </c>
      <c r="N308" s="242" t="s">
        <v>1937</v>
      </c>
      <c r="O308" s="254">
        <v>4101</v>
      </c>
      <c r="P308" s="240" t="s">
        <v>360</v>
      </c>
      <c r="Q308" s="254" t="s">
        <v>2193</v>
      </c>
      <c r="R308" s="254" t="s">
        <v>2194</v>
      </c>
      <c r="S308" s="254" t="s">
        <v>2195</v>
      </c>
      <c r="T308" s="254" t="s">
        <v>2196</v>
      </c>
      <c r="U308" s="240">
        <v>1</v>
      </c>
      <c r="V308" s="66">
        <v>1</v>
      </c>
      <c r="W308" s="243">
        <v>44927</v>
      </c>
      <c r="X308" s="243">
        <v>45291</v>
      </c>
      <c r="Y308" s="242" t="s">
        <v>2263</v>
      </c>
      <c r="Z308" s="242" t="s">
        <v>2164</v>
      </c>
      <c r="AA308" s="244">
        <v>0</v>
      </c>
      <c r="AB308" s="244">
        <v>0</v>
      </c>
      <c r="AC308" s="244">
        <v>0</v>
      </c>
      <c r="AD308" s="244">
        <v>0</v>
      </c>
      <c r="AE308" s="244">
        <v>0</v>
      </c>
      <c r="AF308" s="245">
        <f t="shared" si="22"/>
        <v>0</v>
      </c>
      <c r="AG308" s="244">
        <v>226300000</v>
      </c>
      <c r="AH308" s="246"/>
      <c r="AI308" s="247">
        <v>0</v>
      </c>
      <c r="AJ308" s="246">
        <v>0</v>
      </c>
      <c r="AK308" s="244">
        <v>0</v>
      </c>
      <c r="AL308" s="245">
        <f t="shared" si="23"/>
        <v>226300000</v>
      </c>
      <c r="AM308" s="244">
        <v>0</v>
      </c>
      <c r="AN308" s="244">
        <v>0</v>
      </c>
      <c r="AO308" s="245">
        <f t="shared" si="24"/>
        <v>0</v>
      </c>
      <c r="AP308" s="244">
        <v>0</v>
      </c>
      <c r="AQ308" s="244">
        <v>0</v>
      </c>
      <c r="AR308" s="244"/>
      <c r="AS308" s="244"/>
      <c r="AT308" s="244">
        <v>0</v>
      </c>
      <c r="AU308" s="244">
        <v>0</v>
      </c>
      <c r="AV308" s="248">
        <f t="shared" si="21"/>
        <v>0</v>
      </c>
      <c r="AW308" s="249">
        <f t="shared" si="25"/>
        <v>226300000</v>
      </c>
      <c r="AX308" s="250"/>
    </row>
    <row r="309" spans="1:50" s="251" customFormat="1" ht="75" x14ac:dyDescent="0.25">
      <c r="A309" s="240" t="s">
        <v>592</v>
      </c>
      <c r="B309" s="240" t="s">
        <v>1144</v>
      </c>
      <c r="C309" s="240" t="s">
        <v>356</v>
      </c>
      <c r="D309" s="240" t="s">
        <v>357</v>
      </c>
      <c r="E309" s="240" t="s">
        <v>361</v>
      </c>
      <c r="F309" s="240">
        <v>198.6</v>
      </c>
      <c r="G309" s="69">
        <v>198.6</v>
      </c>
      <c r="H309" s="241">
        <v>2022520010092</v>
      </c>
      <c r="I309" s="242" t="s">
        <v>2231</v>
      </c>
      <c r="J309" s="242" t="s">
        <v>2393</v>
      </c>
      <c r="K309" s="242" t="s">
        <v>2232</v>
      </c>
      <c r="L309" s="242" t="s">
        <v>2233</v>
      </c>
      <c r="M309" s="242" t="s">
        <v>1979</v>
      </c>
      <c r="N309" s="242" t="s">
        <v>1937</v>
      </c>
      <c r="O309" s="254">
        <v>4101</v>
      </c>
      <c r="P309" s="240" t="s">
        <v>1138</v>
      </c>
      <c r="Q309" s="254" t="s">
        <v>2235</v>
      </c>
      <c r="R309" s="254" t="s">
        <v>2236</v>
      </c>
      <c r="S309" s="254" t="s">
        <v>2237</v>
      </c>
      <c r="T309" s="254" t="s">
        <v>2238</v>
      </c>
      <c r="U309" s="240">
        <v>4</v>
      </c>
      <c r="V309" s="66">
        <v>4</v>
      </c>
      <c r="W309" s="243">
        <v>44927</v>
      </c>
      <c r="X309" s="243">
        <v>45291</v>
      </c>
      <c r="Y309" s="242" t="s">
        <v>2264</v>
      </c>
      <c r="Z309" s="242" t="s">
        <v>2164</v>
      </c>
      <c r="AA309" s="244"/>
      <c r="AB309" s="244">
        <v>0</v>
      </c>
      <c r="AC309" s="244">
        <v>0</v>
      </c>
      <c r="AD309" s="244">
        <v>0</v>
      </c>
      <c r="AE309" s="244">
        <v>0</v>
      </c>
      <c r="AF309" s="245">
        <f t="shared" si="22"/>
        <v>0</v>
      </c>
      <c r="AG309" s="244">
        <v>3040000000</v>
      </c>
      <c r="AH309" s="246"/>
      <c r="AI309" s="247">
        <v>0</v>
      </c>
      <c r="AJ309" s="246">
        <v>0</v>
      </c>
      <c r="AK309" s="244">
        <v>0</v>
      </c>
      <c r="AL309" s="245">
        <f t="shared" si="23"/>
        <v>3040000000</v>
      </c>
      <c r="AM309" s="244">
        <v>0</v>
      </c>
      <c r="AN309" s="244">
        <v>0</v>
      </c>
      <c r="AO309" s="245">
        <f t="shared" si="24"/>
        <v>0</v>
      </c>
      <c r="AP309" s="244">
        <v>0</v>
      </c>
      <c r="AQ309" s="244">
        <v>0</v>
      </c>
      <c r="AR309" s="244"/>
      <c r="AS309" s="244"/>
      <c r="AT309" s="244">
        <v>0</v>
      </c>
      <c r="AU309" s="244">
        <v>0</v>
      </c>
      <c r="AV309" s="248">
        <f t="shared" si="21"/>
        <v>0</v>
      </c>
      <c r="AW309" s="249">
        <f t="shared" si="25"/>
        <v>3040000000</v>
      </c>
      <c r="AX309" s="250"/>
    </row>
    <row r="310" spans="1:50" s="251" customFormat="1" ht="75" x14ac:dyDescent="0.25">
      <c r="A310" s="240" t="s">
        <v>592</v>
      </c>
      <c r="B310" s="240" t="s">
        <v>1144</v>
      </c>
      <c r="C310" s="240" t="s">
        <v>356</v>
      </c>
      <c r="D310" s="240" t="s">
        <v>357</v>
      </c>
      <c r="E310" s="240" t="s">
        <v>361</v>
      </c>
      <c r="F310" s="240">
        <v>198.6</v>
      </c>
      <c r="G310" s="69">
        <v>198.6</v>
      </c>
      <c r="H310" s="241">
        <v>2022520010092</v>
      </c>
      <c r="I310" s="242" t="s">
        <v>2231</v>
      </c>
      <c r="J310" s="242" t="s">
        <v>2393</v>
      </c>
      <c r="K310" s="242" t="s">
        <v>2232</v>
      </c>
      <c r="L310" s="242" t="s">
        <v>2233</v>
      </c>
      <c r="M310" s="242" t="s">
        <v>1979</v>
      </c>
      <c r="N310" s="242" t="s">
        <v>1937</v>
      </c>
      <c r="O310" s="254">
        <v>4101</v>
      </c>
      <c r="P310" s="240" t="s">
        <v>365</v>
      </c>
      <c r="Q310" s="254">
        <v>4101013</v>
      </c>
      <c r="R310" s="254" t="s">
        <v>2380</v>
      </c>
      <c r="S310" s="254">
        <v>410101301</v>
      </c>
      <c r="T310" s="254" t="s">
        <v>2381</v>
      </c>
      <c r="U310" s="240">
        <v>3</v>
      </c>
      <c r="V310" s="66">
        <v>3</v>
      </c>
      <c r="W310" s="243">
        <v>44927</v>
      </c>
      <c r="X310" s="243">
        <v>45291</v>
      </c>
      <c r="Y310" s="242" t="s">
        <v>2275</v>
      </c>
      <c r="Z310" s="242" t="s">
        <v>2164</v>
      </c>
      <c r="AA310" s="244">
        <v>0</v>
      </c>
      <c r="AB310" s="244">
        <v>0</v>
      </c>
      <c r="AC310" s="244">
        <v>0</v>
      </c>
      <c r="AD310" s="244">
        <v>0</v>
      </c>
      <c r="AE310" s="244">
        <v>0</v>
      </c>
      <c r="AF310" s="245">
        <f t="shared" si="22"/>
        <v>0</v>
      </c>
      <c r="AG310" s="246">
        <v>85982500</v>
      </c>
      <c r="AH310" s="246"/>
      <c r="AI310" s="247">
        <v>0</v>
      </c>
      <c r="AJ310" s="246">
        <v>0</v>
      </c>
      <c r="AK310" s="244">
        <v>0</v>
      </c>
      <c r="AL310" s="245">
        <f t="shared" si="23"/>
        <v>85982500</v>
      </c>
      <c r="AM310" s="244">
        <v>0</v>
      </c>
      <c r="AN310" s="244">
        <v>0</v>
      </c>
      <c r="AO310" s="245">
        <f t="shared" si="24"/>
        <v>0</v>
      </c>
      <c r="AP310" s="244">
        <v>0</v>
      </c>
      <c r="AQ310" s="244">
        <v>0</v>
      </c>
      <c r="AR310" s="244"/>
      <c r="AS310" s="244"/>
      <c r="AT310" s="244">
        <v>0</v>
      </c>
      <c r="AU310" s="244">
        <v>0</v>
      </c>
      <c r="AV310" s="248">
        <f t="shared" si="21"/>
        <v>0</v>
      </c>
      <c r="AW310" s="249">
        <f t="shared" si="25"/>
        <v>85982500</v>
      </c>
      <c r="AX310" s="250"/>
    </row>
    <row r="311" spans="1:50" s="251" customFormat="1" ht="45" x14ac:dyDescent="0.25">
      <c r="A311" s="240" t="s">
        <v>592</v>
      </c>
      <c r="B311" s="240" t="s">
        <v>1144</v>
      </c>
      <c r="C311" s="240" t="s">
        <v>356</v>
      </c>
      <c r="D311" s="240" t="s">
        <v>357</v>
      </c>
      <c r="E311" s="240" t="s">
        <v>361</v>
      </c>
      <c r="F311" s="240">
        <v>198.6</v>
      </c>
      <c r="G311" s="69">
        <v>198.6</v>
      </c>
      <c r="H311" s="241">
        <v>2022520010092</v>
      </c>
      <c r="I311" s="242" t="s">
        <v>2231</v>
      </c>
      <c r="J311" s="242" t="s">
        <v>2393</v>
      </c>
      <c r="K311" s="242" t="s">
        <v>2232</v>
      </c>
      <c r="L311" s="242" t="s">
        <v>2233</v>
      </c>
      <c r="M311" s="242" t="s">
        <v>1979</v>
      </c>
      <c r="N311" s="242" t="s">
        <v>1937</v>
      </c>
      <c r="O311" s="254">
        <v>4101</v>
      </c>
      <c r="P311" s="240" t="s">
        <v>363</v>
      </c>
      <c r="Q311" s="254" t="s">
        <v>2332</v>
      </c>
      <c r="R311" s="254" t="s">
        <v>2333</v>
      </c>
      <c r="S311" s="254" t="s">
        <v>2334</v>
      </c>
      <c r="T311" s="254" t="s">
        <v>2335</v>
      </c>
      <c r="U311" s="240">
        <v>1</v>
      </c>
      <c r="V311" s="66" t="s">
        <v>1924</v>
      </c>
      <c r="W311" s="243"/>
      <c r="X311" s="243"/>
      <c r="Y311" s="242"/>
      <c r="Z311" s="242" t="s">
        <v>2164</v>
      </c>
      <c r="AA311" s="244">
        <v>0</v>
      </c>
      <c r="AB311" s="244">
        <v>0</v>
      </c>
      <c r="AC311" s="244">
        <v>0</v>
      </c>
      <c r="AD311" s="244">
        <v>0</v>
      </c>
      <c r="AE311" s="244">
        <v>0</v>
      </c>
      <c r="AF311" s="245">
        <f t="shared" si="22"/>
        <v>0</v>
      </c>
      <c r="AG311" s="246"/>
      <c r="AH311" s="246"/>
      <c r="AI311" s="247">
        <v>0</v>
      </c>
      <c r="AJ311" s="246">
        <v>0</v>
      </c>
      <c r="AK311" s="244">
        <v>0</v>
      </c>
      <c r="AL311" s="245">
        <f t="shared" si="23"/>
        <v>0</v>
      </c>
      <c r="AM311" s="244">
        <v>0</v>
      </c>
      <c r="AN311" s="244">
        <v>0</v>
      </c>
      <c r="AO311" s="245">
        <f t="shared" si="24"/>
        <v>0</v>
      </c>
      <c r="AP311" s="244">
        <v>0</v>
      </c>
      <c r="AQ311" s="244">
        <v>0</v>
      </c>
      <c r="AR311" s="244"/>
      <c r="AS311" s="244"/>
      <c r="AT311" s="244">
        <v>0</v>
      </c>
      <c r="AU311" s="244">
        <v>0</v>
      </c>
      <c r="AV311" s="248">
        <f t="shared" si="21"/>
        <v>0</v>
      </c>
      <c r="AW311" s="249">
        <f t="shared" si="25"/>
        <v>0</v>
      </c>
      <c r="AX311" s="250"/>
    </row>
    <row r="312" spans="1:50" s="251" customFormat="1" ht="60" x14ac:dyDescent="0.25">
      <c r="A312" s="240" t="s">
        <v>592</v>
      </c>
      <c r="B312" s="240" t="s">
        <v>1144</v>
      </c>
      <c r="C312" s="240" t="s">
        <v>356</v>
      </c>
      <c r="D312" s="240" t="s">
        <v>357</v>
      </c>
      <c r="E312" s="240" t="s">
        <v>361</v>
      </c>
      <c r="F312" s="240">
        <v>198.6</v>
      </c>
      <c r="G312" s="69">
        <v>198.6</v>
      </c>
      <c r="H312" s="241">
        <v>2022520010092</v>
      </c>
      <c r="I312" s="242" t="s">
        <v>2231</v>
      </c>
      <c r="J312" s="242" t="s">
        <v>2393</v>
      </c>
      <c r="K312" s="242" t="s">
        <v>2232</v>
      </c>
      <c r="L312" s="242" t="s">
        <v>2233</v>
      </c>
      <c r="M312" s="242" t="s">
        <v>1979</v>
      </c>
      <c r="N312" s="242" t="s">
        <v>1937</v>
      </c>
      <c r="O312" s="254">
        <v>4101</v>
      </c>
      <c r="P312" s="240" t="s">
        <v>364</v>
      </c>
      <c r="Q312" s="254" t="s">
        <v>2239</v>
      </c>
      <c r="R312" s="254" t="s">
        <v>2240</v>
      </c>
      <c r="S312" s="254">
        <v>410107603</v>
      </c>
      <c r="T312" s="254" t="s">
        <v>2241</v>
      </c>
      <c r="U312" s="240">
        <v>340</v>
      </c>
      <c r="V312" s="66">
        <v>85</v>
      </c>
      <c r="W312" s="243">
        <v>44927</v>
      </c>
      <c r="X312" s="243">
        <v>45291</v>
      </c>
      <c r="Y312" s="242" t="s">
        <v>2266</v>
      </c>
      <c r="Z312" s="242" t="s">
        <v>2164</v>
      </c>
      <c r="AA312" s="244">
        <v>0</v>
      </c>
      <c r="AB312" s="244">
        <v>0</v>
      </c>
      <c r="AC312" s="244">
        <v>0</v>
      </c>
      <c r="AD312" s="244">
        <v>0</v>
      </c>
      <c r="AE312" s="244">
        <v>0</v>
      </c>
      <c r="AF312" s="245">
        <f t="shared" si="22"/>
        <v>0</v>
      </c>
      <c r="AG312" s="246">
        <v>19200000</v>
      </c>
      <c r="AH312" s="246"/>
      <c r="AI312" s="247">
        <v>0</v>
      </c>
      <c r="AJ312" s="246">
        <v>0</v>
      </c>
      <c r="AK312" s="244">
        <v>0</v>
      </c>
      <c r="AL312" s="245">
        <f t="shared" si="23"/>
        <v>19200000</v>
      </c>
      <c r="AM312" s="244">
        <v>0</v>
      </c>
      <c r="AN312" s="244">
        <v>0</v>
      </c>
      <c r="AO312" s="245">
        <f t="shared" si="24"/>
        <v>0</v>
      </c>
      <c r="AP312" s="244">
        <v>0</v>
      </c>
      <c r="AQ312" s="244">
        <v>0</v>
      </c>
      <c r="AR312" s="244"/>
      <c r="AS312" s="244"/>
      <c r="AT312" s="244">
        <v>0</v>
      </c>
      <c r="AU312" s="244">
        <v>0</v>
      </c>
      <c r="AV312" s="248">
        <f t="shared" si="21"/>
        <v>0</v>
      </c>
      <c r="AW312" s="249">
        <f t="shared" si="25"/>
        <v>19200000</v>
      </c>
      <c r="AX312" s="250"/>
    </row>
    <row r="313" spans="1:50" s="251" customFormat="1" ht="45" x14ac:dyDescent="0.25">
      <c r="A313" s="240" t="s">
        <v>592</v>
      </c>
      <c r="B313" s="240" t="s">
        <v>1144</v>
      </c>
      <c r="C313" s="240" t="s">
        <v>356</v>
      </c>
      <c r="D313" s="240" t="s">
        <v>357</v>
      </c>
      <c r="E313" s="240" t="s">
        <v>361</v>
      </c>
      <c r="F313" s="240">
        <v>198.6</v>
      </c>
      <c r="G313" s="69">
        <v>198.6</v>
      </c>
      <c r="H313" s="241">
        <v>2022520010092</v>
      </c>
      <c r="I313" s="242" t="s">
        <v>2231</v>
      </c>
      <c r="J313" s="242" t="s">
        <v>2393</v>
      </c>
      <c r="K313" s="242" t="s">
        <v>2232</v>
      </c>
      <c r="L313" s="242" t="s">
        <v>2233</v>
      </c>
      <c r="M313" s="242" t="s">
        <v>1979</v>
      </c>
      <c r="N313" s="242" t="s">
        <v>1937</v>
      </c>
      <c r="O313" s="254">
        <v>4101</v>
      </c>
      <c r="P313" s="240" t="s">
        <v>366</v>
      </c>
      <c r="Q313" s="254" t="s">
        <v>2242</v>
      </c>
      <c r="R313" s="254" t="s">
        <v>2243</v>
      </c>
      <c r="S313" s="254" t="s">
        <v>2244</v>
      </c>
      <c r="T313" s="254" t="s">
        <v>2245</v>
      </c>
      <c r="U313" s="240">
        <v>2</v>
      </c>
      <c r="V313" s="66">
        <v>2</v>
      </c>
      <c r="W313" s="243">
        <v>44927</v>
      </c>
      <c r="X313" s="243">
        <v>45291</v>
      </c>
      <c r="Y313" s="242" t="s">
        <v>2267</v>
      </c>
      <c r="Z313" s="242" t="s">
        <v>2164</v>
      </c>
      <c r="AA313" s="244">
        <v>0</v>
      </c>
      <c r="AB313" s="244">
        <v>0</v>
      </c>
      <c r="AC313" s="244">
        <v>0</v>
      </c>
      <c r="AD313" s="244">
        <v>0</v>
      </c>
      <c r="AE313" s="244">
        <v>0</v>
      </c>
      <c r="AF313" s="245">
        <f t="shared" si="22"/>
        <v>0</v>
      </c>
      <c r="AG313" s="244">
        <v>35900000</v>
      </c>
      <c r="AH313" s="246"/>
      <c r="AI313" s="247">
        <v>0</v>
      </c>
      <c r="AJ313" s="246">
        <v>0</v>
      </c>
      <c r="AK313" s="244">
        <v>0</v>
      </c>
      <c r="AL313" s="245">
        <f t="shared" si="23"/>
        <v>35900000</v>
      </c>
      <c r="AM313" s="244">
        <v>0</v>
      </c>
      <c r="AN313" s="244">
        <v>0</v>
      </c>
      <c r="AO313" s="245">
        <f t="shared" si="24"/>
        <v>0</v>
      </c>
      <c r="AP313" s="244">
        <v>0</v>
      </c>
      <c r="AQ313" s="244">
        <v>0</v>
      </c>
      <c r="AR313" s="244"/>
      <c r="AS313" s="244"/>
      <c r="AT313" s="244">
        <v>0</v>
      </c>
      <c r="AU313" s="244">
        <v>0</v>
      </c>
      <c r="AV313" s="248">
        <f t="shared" si="21"/>
        <v>0</v>
      </c>
      <c r="AW313" s="249">
        <f t="shared" si="25"/>
        <v>35900000</v>
      </c>
      <c r="AX313" s="250"/>
    </row>
    <row r="314" spans="1:50" s="251" customFormat="1" ht="45" x14ac:dyDescent="0.25">
      <c r="A314" s="240" t="s">
        <v>592</v>
      </c>
      <c r="B314" s="240" t="s">
        <v>1144</v>
      </c>
      <c r="C314" s="240" t="s">
        <v>356</v>
      </c>
      <c r="D314" s="240" t="s">
        <v>357</v>
      </c>
      <c r="E314" s="240" t="s">
        <v>361</v>
      </c>
      <c r="F314" s="240">
        <v>198.6</v>
      </c>
      <c r="G314" s="69">
        <v>198.6</v>
      </c>
      <c r="H314" s="241">
        <v>2022520010092</v>
      </c>
      <c r="I314" s="242" t="s">
        <v>2231</v>
      </c>
      <c r="J314" s="242" t="s">
        <v>2393</v>
      </c>
      <c r="K314" s="242" t="s">
        <v>2232</v>
      </c>
      <c r="L314" s="242" t="s">
        <v>2233</v>
      </c>
      <c r="M314" s="242" t="s">
        <v>1979</v>
      </c>
      <c r="N314" s="242" t="s">
        <v>1937</v>
      </c>
      <c r="O314" s="254">
        <v>4101</v>
      </c>
      <c r="P314" s="240" t="s">
        <v>367</v>
      </c>
      <c r="Q314" s="254" t="s">
        <v>2246</v>
      </c>
      <c r="R314" s="254" t="s">
        <v>2247</v>
      </c>
      <c r="S314" s="254" t="s">
        <v>2248</v>
      </c>
      <c r="T314" s="254" t="s">
        <v>2249</v>
      </c>
      <c r="U314" s="240">
        <v>2</v>
      </c>
      <c r="V314" s="66">
        <v>2</v>
      </c>
      <c r="W314" s="243">
        <v>44927</v>
      </c>
      <c r="X314" s="243">
        <v>45291</v>
      </c>
      <c r="Y314" s="242" t="s">
        <v>2268</v>
      </c>
      <c r="Z314" s="242" t="s">
        <v>2164</v>
      </c>
      <c r="AA314" s="244">
        <v>0</v>
      </c>
      <c r="AB314" s="244">
        <v>0</v>
      </c>
      <c r="AC314" s="244">
        <v>0</v>
      </c>
      <c r="AD314" s="244">
        <v>0</v>
      </c>
      <c r="AE314" s="244">
        <v>0</v>
      </c>
      <c r="AF314" s="245">
        <f t="shared" si="22"/>
        <v>0</v>
      </c>
      <c r="AG314" s="244">
        <v>21600000</v>
      </c>
      <c r="AH314" s="246"/>
      <c r="AI314" s="247">
        <v>0</v>
      </c>
      <c r="AJ314" s="246">
        <v>0</v>
      </c>
      <c r="AK314" s="244">
        <v>0</v>
      </c>
      <c r="AL314" s="245">
        <f t="shared" si="23"/>
        <v>21600000</v>
      </c>
      <c r="AM314" s="244">
        <v>0</v>
      </c>
      <c r="AN314" s="244">
        <v>0</v>
      </c>
      <c r="AO314" s="245">
        <f t="shared" si="24"/>
        <v>0</v>
      </c>
      <c r="AP314" s="244">
        <v>0</v>
      </c>
      <c r="AQ314" s="244">
        <v>0</v>
      </c>
      <c r="AR314" s="244"/>
      <c r="AS314" s="244"/>
      <c r="AT314" s="244">
        <v>0</v>
      </c>
      <c r="AU314" s="244">
        <v>0</v>
      </c>
      <c r="AV314" s="248">
        <f t="shared" si="21"/>
        <v>0</v>
      </c>
      <c r="AW314" s="249">
        <f t="shared" si="25"/>
        <v>21600000</v>
      </c>
      <c r="AX314" s="250"/>
    </row>
    <row r="315" spans="1:50" s="251" customFormat="1" ht="75" x14ac:dyDescent="0.25">
      <c r="A315" s="240" t="s">
        <v>592</v>
      </c>
      <c r="B315" s="240" t="s">
        <v>1144</v>
      </c>
      <c r="C315" s="240" t="s">
        <v>356</v>
      </c>
      <c r="D315" s="240" t="s">
        <v>357</v>
      </c>
      <c r="E315" s="240" t="s">
        <v>361</v>
      </c>
      <c r="F315" s="240">
        <v>198.6</v>
      </c>
      <c r="G315" s="69">
        <v>198.6</v>
      </c>
      <c r="H315" s="241">
        <v>2022520010092</v>
      </c>
      <c r="I315" s="242" t="s">
        <v>2231</v>
      </c>
      <c r="J315" s="242" t="s">
        <v>2393</v>
      </c>
      <c r="K315" s="242" t="s">
        <v>2232</v>
      </c>
      <c r="L315" s="242" t="s">
        <v>2233</v>
      </c>
      <c r="M315" s="242" t="s">
        <v>1979</v>
      </c>
      <c r="N315" s="242" t="s">
        <v>1937</v>
      </c>
      <c r="O315" s="254">
        <v>4101</v>
      </c>
      <c r="P315" s="240" t="s">
        <v>368</v>
      </c>
      <c r="Q315" s="254">
        <v>4101091</v>
      </c>
      <c r="R315" s="254" t="s">
        <v>2382</v>
      </c>
      <c r="S315" s="254">
        <v>410109100</v>
      </c>
      <c r="T315" s="254" t="s">
        <v>2383</v>
      </c>
      <c r="U315" s="240">
        <v>1</v>
      </c>
      <c r="V315" s="66">
        <v>1</v>
      </c>
      <c r="W315" s="243">
        <v>44927</v>
      </c>
      <c r="X315" s="243">
        <v>45291</v>
      </c>
      <c r="Y315" s="242" t="s">
        <v>2265</v>
      </c>
      <c r="Z315" s="242" t="s">
        <v>2164</v>
      </c>
      <c r="AA315" s="244">
        <v>0</v>
      </c>
      <c r="AB315" s="244">
        <v>0</v>
      </c>
      <c r="AC315" s="244">
        <v>0</v>
      </c>
      <c r="AD315" s="244">
        <v>0</v>
      </c>
      <c r="AE315" s="244">
        <v>0</v>
      </c>
      <c r="AF315" s="245">
        <f t="shared" si="22"/>
        <v>0</v>
      </c>
      <c r="AG315" s="244">
        <v>38700000</v>
      </c>
      <c r="AH315" s="246"/>
      <c r="AI315" s="247">
        <v>0</v>
      </c>
      <c r="AJ315" s="246">
        <v>0</v>
      </c>
      <c r="AK315" s="244">
        <v>0</v>
      </c>
      <c r="AL315" s="245">
        <f t="shared" si="23"/>
        <v>38700000</v>
      </c>
      <c r="AM315" s="244">
        <v>0</v>
      </c>
      <c r="AN315" s="244">
        <v>0</v>
      </c>
      <c r="AO315" s="245">
        <f t="shared" si="24"/>
        <v>0</v>
      </c>
      <c r="AP315" s="244">
        <v>0</v>
      </c>
      <c r="AQ315" s="244">
        <v>0</v>
      </c>
      <c r="AR315" s="244"/>
      <c r="AS315" s="244"/>
      <c r="AT315" s="244">
        <v>0</v>
      </c>
      <c r="AU315" s="244">
        <v>0</v>
      </c>
      <c r="AV315" s="248">
        <f t="shared" si="21"/>
        <v>0</v>
      </c>
      <c r="AW315" s="249">
        <f t="shared" si="25"/>
        <v>38700000</v>
      </c>
      <c r="AX315" s="250"/>
    </row>
    <row r="316" spans="1:50" s="251" customFormat="1" ht="60" x14ac:dyDescent="0.25">
      <c r="A316" s="240" t="s">
        <v>592</v>
      </c>
      <c r="B316" s="240" t="s">
        <v>1144</v>
      </c>
      <c r="C316" s="240" t="s">
        <v>356</v>
      </c>
      <c r="D316" s="240" t="s">
        <v>357</v>
      </c>
      <c r="E316" s="240" t="s">
        <v>361</v>
      </c>
      <c r="F316" s="240">
        <v>198.6</v>
      </c>
      <c r="G316" s="69">
        <v>198.6</v>
      </c>
      <c r="H316" s="241">
        <v>2022520010092</v>
      </c>
      <c r="I316" s="242" t="s">
        <v>2231</v>
      </c>
      <c r="J316" s="242" t="s">
        <v>2393</v>
      </c>
      <c r="K316" s="242" t="s">
        <v>2232</v>
      </c>
      <c r="L316" s="242" t="s">
        <v>2233</v>
      </c>
      <c r="M316" s="242" t="s">
        <v>1979</v>
      </c>
      <c r="N316" s="242" t="s">
        <v>1937</v>
      </c>
      <c r="O316" s="254">
        <v>4101</v>
      </c>
      <c r="P316" s="240" t="s">
        <v>369</v>
      </c>
      <c r="Q316" s="254" t="s">
        <v>2250</v>
      </c>
      <c r="R316" s="254" t="s">
        <v>2251</v>
      </c>
      <c r="S316" s="254" t="s">
        <v>2252</v>
      </c>
      <c r="T316" s="254" t="s">
        <v>2253</v>
      </c>
      <c r="U316" s="240">
        <v>12</v>
      </c>
      <c r="V316" s="66">
        <v>3</v>
      </c>
      <c r="W316" s="243">
        <v>44927</v>
      </c>
      <c r="X316" s="243">
        <v>45291</v>
      </c>
      <c r="Y316" s="242" t="s">
        <v>2269</v>
      </c>
      <c r="Z316" s="242" t="s">
        <v>2164</v>
      </c>
      <c r="AA316" s="244">
        <v>0</v>
      </c>
      <c r="AB316" s="244">
        <v>0</v>
      </c>
      <c r="AC316" s="244">
        <v>0</v>
      </c>
      <c r="AD316" s="244">
        <v>0</v>
      </c>
      <c r="AE316" s="244">
        <v>0</v>
      </c>
      <c r="AF316" s="245">
        <f t="shared" si="22"/>
        <v>0</v>
      </c>
      <c r="AG316" s="244">
        <v>40000000</v>
      </c>
      <c r="AH316" s="246"/>
      <c r="AI316" s="247">
        <v>0</v>
      </c>
      <c r="AJ316" s="246">
        <v>0</v>
      </c>
      <c r="AK316" s="244">
        <v>0</v>
      </c>
      <c r="AL316" s="245">
        <f t="shared" si="23"/>
        <v>40000000</v>
      </c>
      <c r="AM316" s="244">
        <v>0</v>
      </c>
      <c r="AN316" s="244">
        <v>0</v>
      </c>
      <c r="AO316" s="245">
        <f t="shared" si="24"/>
        <v>0</v>
      </c>
      <c r="AP316" s="244">
        <v>0</v>
      </c>
      <c r="AQ316" s="244">
        <v>0</v>
      </c>
      <c r="AR316" s="244"/>
      <c r="AS316" s="244"/>
      <c r="AT316" s="244">
        <v>0</v>
      </c>
      <c r="AU316" s="244">
        <v>0</v>
      </c>
      <c r="AV316" s="248">
        <f t="shared" si="21"/>
        <v>0</v>
      </c>
      <c r="AW316" s="249">
        <f t="shared" si="25"/>
        <v>40000000</v>
      </c>
      <c r="AX316" s="250"/>
    </row>
    <row r="317" spans="1:50" s="257" customFormat="1" ht="45" x14ac:dyDescent="0.25">
      <c r="A317" s="252">
        <v>2023</v>
      </c>
      <c r="B317" s="252" t="s">
        <v>1144</v>
      </c>
      <c r="C317" s="252" t="s">
        <v>356</v>
      </c>
      <c r="D317" s="252" t="s">
        <v>357</v>
      </c>
      <c r="E317" s="252" t="s">
        <v>361</v>
      </c>
      <c r="F317" s="252">
        <v>198.6</v>
      </c>
      <c r="G317" s="69">
        <v>198.6</v>
      </c>
      <c r="H317" s="253">
        <v>2022520010092</v>
      </c>
      <c r="I317" s="254" t="s">
        <v>2231</v>
      </c>
      <c r="J317" s="242" t="s">
        <v>2393</v>
      </c>
      <c r="K317" s="254" t="s">
        <v>2232</v>
      </c>
      <c r="L317" s="254" t="s">
        <v>2233</v>
      </c>
      <c r="M317" s="254" t="s">
        <v>1979</v>
      </c>
      <c r="N317" s="254" t="s">
        <v>1937</v>
      </c>
      <c r="O317" s="254">
        <v>4101</v>
      </c>
      <c r="P317" s="252" t="s">
        <v>370</v>
      </c>
      <c r="Q317" s="254">
        <v>4101073</v>
      </c>
      <c r="R317" s="254" t="s">
        <v>2374</v>
      </c>
      <c r="S317" s="254">
        <v>410107301</v>
      </c>
      <c r="T317" s="254" t="s">
        <v>2241</v>
      </c>
      <c r="U317" s="252">
        <v>8</v>
      </c>
      <c r="V317" s="66">
        <v>2</v>
      </c>
      <c r="W317" s="255">
        <v>44986</v>
      </c>
      <c r="X317" s="255">
        <v>45291</v>
      </c>
      <c r="Y317" s="254" t="s">
        <v>2270</v>
      </c>
      <c r="Z317" s="254" t="s">
        <v>2164</v>
      </c>
      <c r="AA317" s="244">
        <v>0</v>
      </c>
      <c r="AB317" s="244">
        <v>0</v>
      </c>
      <c r="AC317" s="244">
        <v>0</v>
      </c>
      <c r="AD317" s="244">
        <v>0</v>
      </c>
      <c r="AE317" s="244">
        <v>0</v>
      </c>
      <c r="AF317" s="245">
        <f t="shared" si="22"/>
        <v>0</v>
      </c>
      <c r="AG317" s="244">
        <v>3000000</v>
      </c>
      <c r="AH317" s="244"/>
      <c r="AI317" s="256">
        <v>0</v>
      </c>
      <c r="AJ317" s="244">
        <v>0</v>
      </c>
      <c r="AK317" s="244">
        <v>0</v>
      </c>
      <c r="AL317" s="245">
        <f t="shared" si="23"/>
        <v>3000000</v>
      </c>
      <c r="AM317" s="244">
        <v>0</v>
      </c>
      <c r="AN317" s="244">
        <v>0</v>
      </c>
      <c r="AO317" s="245">
        <f t="shared" si="24"/>
        <v>0</v>
      </c>
      <c r="AP317" s="244">
        <v>0</v>
      </c>
      <c r="AQ317" s="244">
        <v>0</v>
      </c>
      <c r="AR317" s="244"/>
      <c r="AS317" s="244"/>
      <c r="AT317" s="244">
        <v>0</v>
      </c>
      <c r="AU317" s="244">
        <v>0</v>
      </c>
      <c r="AV317" s="248">
        <f t="shared" si="21"/>
        <v>0</v>
      </c>
      <c r="AW317" s="249">
        <f t="shared" si="25"/>
        <v>3000000</v>
      </c>
      <c r="AX317" s="250"/>
    </row>
    <row r="318" spans="1:50" s="251" customFormat="1" ht="45" x14ac:dyDescent="0.25">
      <c r="A318" s="240" t="s">
        <v>592</v>
      </c>
      <c r="B318" s="240" t="s">
        <v>1144</v>
      </c>
      <c r="C318" s="240" t="s">
        <v>356</v>
      </c>
      <c r="D318" s="240" t="s">
        <v>357</v>
      </c>
      <c r="E318" s="240" t="s">
        <v>361</v>
      </c>
      <c r="F318" s="240">
        <v>198.6</v>
      </c>
      <c r="G318" s="69">
        <v>198.6</v>
      </c>
      <c r="H318" s="241">
        <v>2022520010092</v>
      </c>
      <c r="I318" s="242" t="s">
        <v>2231</v>
      </c>
      <c r="J318" s="242" t="s">
        <v>2393</v>
      </c>
      <c r="K318" s="242" t="s">
        <v>2232</v>
      </c>
      <c r="L318" s="242" t="s">
        <v>2233</v>
      </c>
      <c r="M318" s="242" t="s">
        <v>1979</v>
      </c>
      <c r="N318" s="242" t="s">
        <v>1937</v>
      </c>
      <c r="O318" s="254">
        <v>4101</v>
      </c>
      <c r="P318" s="240" t="s">
        <v>371</v>
      </c>
      <c r="Q318" s="254" t="s">
        <v>2254</v>
      </c>
      <c r="R318" s="254" t="s">
        <v>2187</v>
      </c>
      <c r="S318" s="254" t="s">
        <v>2255</v>
      </c>
      <c r="T318" s="254" t="s">
        <v>2188</v>
      </c>
      <c r="U318" s="240">
        <v>16</v>
      </c>
      <c r="V318" s="66">
        <v>4</v>
      </c>
      <c r="W318" s="243">
        <v>44927</v>
      </c>
      <c r="X318" s="243">
        <v>45291</v>
      </c>
      <c r="Y318" s="242" t="s">
        <v>2271</v>
      </c>
      <c r="Z318" s="242" t="s">
        <v>2164</v>
      </c>
      <c r="AA318" s="244">
        <v>0</v>
      </c>
      <c r="AB318" s="244">
        <v>0</v>
      </c>
      <c r="AC318" s="244">
        <v>0</v>
      </c>
      <c r="AD318" s="244">
        <v>0</v>
      </c>
      <c r="AE318" s="244">
        <v>0</v>
      </c>
      <c r="AF318" s="245">
        <f t="shared" si="22"/>
        <v>0</v>
      </c>
      <c r="AG318" s="244">
        <v>52200000</v>
      </c>
      <c r="AH318" s="246"/>
      <c r="AI318" s="247">
        <v>0</v>
      </c>
      <c r="AJ318" s="246">
        <v>0</v>
      </c>
      <c r="AK318" s="244">
        <v>0</v>
      </c>
      <c r="AL318" s="245">
        <f t="shared" si="23"/>
        <v>52200000</v>
      </c>
      <c r="AM318" s="244">
        <v>0</v>
      </c>
      <c r="AN318" s="244">
        <v>0</v>
      </c>
      <c r="AO318" s="245">
        <f t="shared" si="24"/>
        <v>0</v>
      </c>
      <c r="AP318" s="244">
        <v>0</v>
      </c>
      <c r="AQ318" s="244">
        <v>0</v>
      </c>
      <c r="AR318" s="244"/>
      <c r="AS318" s="244"/>
      <c r="AT318" s="244">
        <v>0</v>
      </c>
      <c r="AU318" s="244">
        <v>0</v>
      </c>
      <c r="AV318" s="248">
        <f t="shared" si="21"/>
        <v>0</v>
      </c>
      <c r="AW318" s="249">
        <f t="shared" si="25"/>
        <v>52200000</v>
      </c>
      <c r="AX318" s="250"/>
    </row>
    <row r="319" spans="1:50" s="251" customFormat="1" ht="45" x14ac:dyDescent="0.25">
      <c r="A319" s="240" t="s">
        <v>592</v>
      </c>
      <c r="B319" s="240" t="s">
        <v>1144</v>
      </c>
      <c r="C319" s="240" t="s">
        <v>356</v>
      </c>
      <c r="D319" s="240" t="s">
        <v>357</v>
      </c>
      <c r="E319" s="240" t="s">
        <v>361</v>
      </c>
      <c r="F319" s="240">
        <v>198.6</v>
      </c>
      <c r="G319" s="69">
        <v>198.6</v>
      </c>
      <c r="H319" s="241">
        <v>2022520010092</v>
      </c>
      <c r="I319" s="242" t="s">
        <v>2231</v>
      </c>
      <c r="J319" s="242" t="s">
        <v>2393</v>
      </c>
      <c r="K319" s="242" t="s">
        <v>2232</v>
      </c>
      <c r="L319" s="242" t="s">
        <v>2233</v>
      </c>
      <c r="M319" s="242" t="s">
        <v>1979</v>
      </c>
      <c r="N319" s="242" t="s">
        <v>1937</v>
      </c>
      <c r="O319" s="254">
        <v>4101</v>
      </c>
      <c r="P319" s="240" t="s">
        <v>372</v>
      </c>
      <c r="Q319" s="254" t="s">
        <v>2180</v>
      </c>
      <c r="R319" s="254" t="s">
        <v>2181</v>
      </c>
      <c r="S319" s="254" t="s">
        <v>2256</v>
      </c>
      <c r="T319" s="254" t="s">
        <v>2182</v>
      </c>
      <c r="U319" s="240">
        <v>4</v>
      </c>
      <c r="V319" s="66">
        <v>1</v>
      </c>
      <c r="W319" s="243">
        <v>44927</v>
      </c>
      <c r="X319" s="243">
        <v>45291</v>
      </c>
      <c r="Y319" s="242" t="s">
        <v>2272</v>
      </c>
      <c r="Z319" s="242" t="s">
        <v>2164</v>
      </c>
      <c r="AA319" s="244">
        <v>0</v>
      </c>
      <c r="AB319" s="244">
        <v>0</v>
      </c>
      <c r="AC319" s="244">
        <v>0</v>
      </c>
      <c r="AD319" s="244">
        <v>0</v>
      </c>
      <c r="AE319" s="244">
        <v>0</v>
      </c>
      <c r="AF319" s="245">
        <f t="shared" si="22"/>
        <v>0</v>
      </c>
      <c r="AG319" s="244">
        <v>75000000</v>
      </c>
      <c r="AH319" s="246"/>
      <c r="AI319" s="247">
        <v>0</v>
      </c>
      <c r="AJ319" s="246">
        <v>0</v>
      </c>
      <c r="AK319" s="244">
        <v>0</v>
      </c>
      <c r="AL319" s="245">
        <f t="shared" si="23"/>
        <v>75000000</v>
      </c>
      <c r="AM319" s="244">
        <v>0</v>
      </c>
      <c r="AN319" s="244">
        <v>0</v>
      </c>
      <c r="AO319" s="245">
        <f t="shared" si="24"/>
        <v>0</v>
      </c>
      <c r="AP319" s="244">
        <v>0</v>
      </c>
      <c r="AQ319" s="244">
        <v>0</v>
      </c>
      <c r="AR319" s="244"/>
      <c r="AS319" s="244"/>
      <c r="AT319" s="244">
        <v>0</v>
      </c>
      <c r="AU319" s="244">
        <v>0</v>
      </c>
      <c r="AV319" s="248">
        <f t="shared" si="21"/>
        <v>0</v>
      </c>
      <c r="AW319" s="249">
        <f t="shared" si="25"/>
        <v>75000000</v>
      </c>
      <c r="AX319" s="250"/>
    </row>
    <row r="320" spans="1:50" s="251" customFormat="1" ht="60" x14ac:dyDescent="0.25">
      <c r="A320" s="240" t="s">
        <v>592</v>
      </c>
      <c r="B320" s="240" t="s">
        <v>1144</v>
      </c>
      <c r="C320" s="240" t="s">
        <v>356</v>
      </c>
      <c r="D320" s="240" t="s">
        <v>357</v>
      </c>
      <c r="E320" s="240" t="s">
        <v>361</v>
      </c>
      <c r="F320" s="240">
        <v>198.6</v>
      </c>
      <c r="G320" s="69">
        <v>198.6</v>
      </c>
      <c r="H320" s="241">
        <v>2022520010092</v>
      </c>
      <c r="I320" s="242" t="s">
        <v>2231</v>
      </c>
      <c r="J320" s="242" t="s">
        <v>2393</v>
      </c>
      <c r="K320" s="242" t="s">
        <v>2232</v>
      </c>
      <c r="L320" s="242" t="s">
        <v>2233</v>
      </c>
      <c r="M320" s="242" t="s">
        <v>1979</v>
      </c>
      <c r="N320" s="242" t="s">
        <v>1937</v>
      </c>
      <c r="O320" s="254">
        <v>4101</v>
      </c>
      <c r="P320" s="240" t="s">
        <v>373</v>
      </c>
      <c r="Q320" s="254" t="s">
        <v>2257</v>
      </c>
      <c r="R320" s="254" t="s">
        <v>2258</v>
      </c>
      <c r="S320" s="254" t="s">
        <v>2259</v>
      </c>
      <c r="T320" s="254" t="s">
        <v>2260</v>
      </c>
      <c r="U320" s="240">
        <v>1</v>
      </c>
      <c r="V320" s="66">
        <v>1</v>
      </c>
      <c r="W320" s="243">
        <v>44927</v>
      </c>
      <c r="X320" s="243">
        <v>45291</v>
      </c>
      <c r="Y320" s="242" t="s">
        <v>2273</v>
      </c>
      <c r="Z320" s="242" t="s">
        <v>2164</v>
      </c>
      <c r="AA320" s="244">
        <v>0</v>
      </c>
      <c r="AB320" s="244">
        <v>0</v>
      </c>
      <c r="AC320" s="244">
        <v>0</v>
      </c>
      <c r="AD320" s="244">
        <v>0</v>
      </c>
      <c r="AE320" s="244">
        <v>0</v>
      </c>
      <c r="AF320" s="245">
        <f t="shared" si="22"/>
        <v>0</v>
      </c>
      <c r="AG320" s="244">
        <v>66000000</v>
      </c>
      <c r="AH320" s="246"/>
      <c r="AI320" s="247">
        <v>0</v>
      </c>
      <c r="AJ320" s="246">
        <v>0</v>
      </c>
      <c r="AK320" s="244">
        <v>0</v>
      </c>
      <c r="AL320" s="245">
        <f t="shared" si="23"/>
        <v>66000000</v>
      </c>
      <c r="AM320" s="244">
        <v>0</v>
      </c>
      <c r="AN320" s="244">
        <v>0</v>
      </c>
      <c r="AO320" s="245">
        <f t="shared" si="24"/>
        <v>0</v>
      </c>
      <c r="AP320" s="244">
        <v>0</v>
      </c>
      <c r="AQ320" s="244">
        <v>0</v>
      </c>
      <c r="AR320" s="244"/>
      <c r="AS320" s="244"/>
      <c r="AT320" s="244">
        <v>0</v>
      </c>
      <c r="AU320" s="244">
        <v>0</v>
      </c>
      <c r="AV320" s="248">
        <f t="shared" si="21"/>
        <v>0</v>
      </c>
      <c r="AW320" s="249">
        <f t="shared" si="25"/>
        <v>66000000</v>
      </c>
      <c r="AX320" s="250"/>
    </row>
    <row r="321" spans="1:50" s="251" customFormat="1" ht="45" x14ac:dyDescent="0.25">
      <c r="A321" s="240" t="s">
        <v>592</v>
      </c>
      <c r="B321" s="240" t="s">
        <v>1144</v>
      </c>
      <c r="C321" s="240" t="s">
        <v>356</v>
      </c>
      <c r="D321" s="240" t="s">
        <v>357</v>
      </c>
      <c r="E321" s="240" t="s">
        <v>361</v>
      </c>
      <c r="F321" s="240">
        <v>198.6</v>
      </c>
      <c r="G321" s="69">
        <v>198.6</v>
      </c>
      <c r="H321" s="241">
        <v>2022520010092</v>
      </c>
      <c r="I321" s="242" t="s">
        <v>2231</v>
      </c>
      <c r="J321" s="242" t="s">
        <v>2393</v>
      </c>
      <c r="K321" s="242" t="s">
        <v>2232</v>
      </c>
      <c r="L321" s="242" t="s">
        <v>2233</v>
      </c>
      <c r="M321" s="242" t="s">
        <v>1979</v>
      </c>
      <c r="N321" s="242" t="s">
        <v>1937</v>
      </c>
      <c r="O321" s="254">
        <v>4101</v>
      </c>
      <c r="P321" s="240" t="s">
        <v>374</v>
      </c>
      <c r="Q321" s="254" t="s">
        <v>2201</v>
      </c>
      <c r="R321" s="254" t="s">
        <v>2202</v>
      </c>
      <c r="S321" s="254" t="s">
        <v>2203</v>
      </c>
      <c r="T321" s="254" t="s">
        <v>2204</v>
      </c>
      <c r="U321" s="240">
        <v>4</v>
      </c>
      <c r="V321" s="66">
        <v>1</v>
      </c>
      <c r="W321" s="243">
        <v>44927</v>
      </c>
      <c r="X321" s="243">
        <v>45291</v>
      </c>
      <c r="Y321" s="242" t="s">
        <v>2274</v>
      </c>
      <c r="Z321" s="242" t="s">
        <v>2164</v>
      </c>
      <c r="AA321" s="244">
        <v>0</v>
      </c>
      <c r="AB321" s="244">
        <v>0</v>
      </c>
      <c r="AC321" s="244">
        <v>0</v>
      </c>
      <c r="AD321" s="244">
        <v>0</v>
      </c>
      <c r="AE321" s="244">
        <v>0</v>
      </c>
      <c r="AF321" s="245">
        <f t="shared" si="22"/>
        <v>0</v>
      </c>
      <c r="AG321" s="244">
        <v>19200000</v>
      </c>
      <c r="AH321" s="246"/>
      <c r="AI321" s="247">
        <v>0</v>
      </c>
      <c r="AJ321" s="246">
        <v>0</v>
      </c>
      <c r="AK321" s="244">
        <v>0</v>
      </c>
      <c r="AL321" s="245">
        <f t="shared" si="23"/>
        <v>19200000</v>
      </c>
      <c r="AM321" s="244">
        <v>0</v>
      </c>
      <c r="AN321" s="244">
        <v>0</v>
      </c>
      <c r="AO321" s="245">
        <f t="shared" si="24"/>
        <v>0</v>
      </c>
      <c r="AP321" s="244">
        <v>0</v>
      </c>
      <c r="AQ321" s="244">
        <v>0</v>
      </c>
      <c r="AR321" s="244"/>
      <c r="AS321" s="244"/>
      <c r="AT321" s="244">
        <v>0</v>
      </c>
      <c r="AU321" s="244">
        <v>0</v>
      </c>
      <c r="AV321" s="248">
        <f t="shared" si="21"/>
        <v>0</v>
      </c>
      <c r="AW321" s="249">
        <f t="shared" si="25"/>
        <v>19200000</v>
      </c>
      <c r="AX321" s="250"/>
    </row>
    <row r="322" spans="1:50" s="251" customFormat="1" ht="45" x14ac:dyDescent="0.25">
      <c r="A322" s="240" t="s">
        <v>592</v>
      </c>
      <c r="B322" s="240" t="s">
        <v>1144</v>
      </c>
      <c r="C322" s="240" t="s">
        <v>356</v>
      </c>
      <c r="D322" s="240" t="s">
        <v>357</v>
      </c>
      <c r="E322" s="240" t="s">
        <v>361</v>
      </c>
      <c r="F322" s="240">
        <v>198.6</v>
      </c>
      <c r="G322" s="69">
        <v>198.6</v>
      </c>
      <c r="H322" s="241">
        <v>2022520010092</v>
      </c>
      <c r="I322" s="242" t="s">
        <v>2231</v>
      </c>
      <c r="J322" s="242" t="s">
        <v>2393</v>
      </c>
      <c r="K322" s="242" t="s">
        <v>2232</v>
      </c>
      <c r="L322" s="242" t="s">
        <v>2233</v>
      </c>
      <c r="M322" s="242" t="s">
        <v>1979</v>
      </c>
      <c r="N322" s="242" t="s">
        <v>1937</v>
      </c>
      <c r="O322" s="254">
        <v>4101</v>
      </c>
      <c r="P322" s="240" t="s">
        <v>377</v>
      </c>
      <c r="Q322" s="254">
        <v>4101014</v>
      </c>
      <c r="R322" s="254" t="s">
        <v>2384</v>
      </c>
      <c r="S322" s="254">
        <v>410101400</v>
      </c>
      <c r="T322" s="254" t="s">
        <v>2385</v>
      </c>
      <c r="U322" s="240">
        <v>1</v>
      </c>
      <c r="V322" s="66">
        <v>1</v>
      </c>
      <c r="W322" s="243">
        <v>44927</v>
      </c>
      <c r="X322" s="243">
        <v>45291</v>
      </c>
      <c r="Y322" s="242" t="s">
        <v>2276</v>
      </c>
      <c r="Z322" s="242" t="s">
        <v>2164</v>
      </c>
      <c r="AA322" s="244">
        <v>0</v>
      </c>
      <c r="AB322" s="244">
        <v>0</v>
      </c>
      <c r="AC322" s="244">
        <v>0</v>
      </c>
      <c r="AD322" s="244">
        <v>0</v>
      </c>
      <c r="AE322" s="244">
        <v>0</v>
      </c>
      <c r="AF322" s="245">
        <f t="shared" si="22"/>
        <v>0</v>
      </c>
      <c r="AG322" s="244">
        <v>538367500</v>
      </c>
      <c r="AH322" s="246"/>
      <c r="AI322" s="247">
        <v>0</v>
      </c>
      <c r="AJ322" s="246">
        <v>0</v>
      </c>
      <c r="AK322" s="244">
        <v>0</v>
      </c>
      <c r="AL322" s="245">
        <f t="shared" si="23"/>
        <v>538367500</v>
      </c>
      <c r="AM322" s="244">
        <v>0</v>
      </c>
      <c r="AN322" s="244">
        <v>0</v>
      </c>
      <c r="AO322" s="245">
        <f t="shared" si="24"/>
        <v>0</v>
      </c>
      <c r="AP322" s="244">
        <v>0</v>
      </c>
      <c r="AQ322" s="244">
        <v>0</v>
      </c>
      <c r="AR322" s="244"/>
      <c r="AS322" s="244"/>
      <c r="AT322" s="244">
        <v>0</v>
      </c>
      <c r="AU322" s="244">
        <v>0</v>
      </c>
      <c r="AV322" s="248">
        <f t="shared" si="21"/>
        <v>0</v>
      </c>
      <c r="AW322" s="249">
        <f t="shared" si="25"/>
        <v>538367500</v>
      </c>
      <c r="AX322" s="250"/>
    </row>
    <row r="323" spans="1:50" s="251" customFormat="1" ht="45" x14ac:dyDescent="0.25">
      <c r="A323" s="240" t="s">
        <v>592</v>
      </c>
      <c r="B323" s="240" t="s">
        <v>1144</v>
      </c>
      <c r="C323" s="240" t="s">
        <v>356</v>
      </c>
      <c r="D323" s="240" t="s">
        <v>357</v>
      </c>
      <c r="E323" s="240" t="s">
        <v>361</v>
      </c>
      <c r="F323" s="240">
        <v>198.6</v>
      </c>
      <c r="G323" s="69">
        <v>198.6</v>
      </c>
      <c r="H323" s="241">
        <v>2022520010072</v>
      </c>
      <c r="I323" s="242" t="s">
        <v>2172</v>
      </c>
      <c r="J323" s="242" t="s">
        <v>2394</v>
      </c>
      <c r="K323" s="242"/>
      <c r="L323" s="242"/>
      <c r="M323" s="242" t="s">
        <v>1979</v>
      </c>
      <c r="N323" s="242" t="s">
        <v>1937</v>
      </c>
      <c r="O323" s="254">
        <v>4101</v>
      </c>
      <c r="P323" s="240" t="s">
        <v>378</v>
      </c>
      <c r="Q323" s="254">
        <v>4101068</v>
      </c>
      <c r="R323" s="254" t="s">
        <v>2178</v>
      </c>
      <c r="S323" s="254">
        <v>410106802</v>
      </c>
      <c r="T323" s="254" t="s">
        <v>2179</v>
      </c>
      <c r="U323" s="240">
        <v>36</v>
      </c>
      <c r="V323" s="66">
        <v>9</v>
      </c>
      <c r="W323" s="243">
        <v>44927</v>
      </c>
      <c r="X323" s="243">
        <v>45291</v>
      </c>
      <c r="Y323" s="242" t="s">
        <v>2205</v>
      </c>
      <c r="Z323" s="242" t="s">
        <v>2164</v>
      </c>
      <c r="AA323" s="244">
        <v>0</v>
      </c>
      <c r="AB323" s="244">
        <v>0</v>
      </c>
      <c r="AC323" s="244">
        <v>0</v>
      </c>
      <c r="AD323" s="244">
        <v>0</v>
      </c>
      <c r="AE323" s="244">
        <v>0</v>
      </c>
      <c r="AF323" s="245">
        <f t="shared" si="22"/>
        <v>0</v>
      </c>
      <c r="AG323" s="246">
        <v>11600000</v>
      </c>
      <c r="AH323" s="246"/>
      <c r="AI323" s="247">
        <v>0</v>
      </c>
      <c r="AJ323" s="246">
        <v>0</v>
      </c>
      <c r="AK323" s="244">
        <v>0</v>
      </c>
      <c r="AL323" s="245">
        <f t="shared" si="23"/>
        <v>11600000</v>
      </c>
      <c r="AM323" s="244">
        <v>0</v>
      </c>
      <c r="AN323" s="244">
        <v>0</v>
      </c>
      <c r="AO323" s="245">
        <f t="shared" si="24"/>
        <v>0</v>
      </c>
      <c r="AP323" s="244">
        <v>0</v>
      </c>
      <c r="AQ323" s="244">
        <v>0</v>
      </c>
      <c r="AR323" s="244"/>
      <c r="AS323" s="244"/>
      <c r="AT323" s="244">
        <v>0</v>
      </c>
      <c r="AU323" s="244">
        <v>0</v>
      </c>
      <c r="AV323" s="248">
        <f t="shared" si="21"/>
        <v>0</v>
      </c>
      <c r="AW323" s="249">
        <f t="shared" si="25"/>
        <v>11600000</v>
      </c>
      <c r="AX323" s="250"/>
    </row>
    <row r="324" spans="1:50" s="251" customFormat="1" ht="45" x14ac:dyDescent="0.25">
      <c r="A324" s="240" t="s">
        <v>592</v>
      </c>
      <c r="B324" s="240" t="s">
        <v>1144</v>
      </c>
      <c r="C324" s="240" t="s">
        <v>356</v>
      </c>
      <c r="D324" s="240" t="s">
        <v>357</v>
      </c>
      <c r="E324" s="240" t="s">
        <v>361</v>
      </c>
      <c r="F324" s="240">
        <v>198.6</v>
      </c>
      <c r="G324" s="69">
        <v>198.6</v>
      </c>
      <c r="H324" s="241">
        <v>2022520010072</v>
      </c>
      <c r="I324" s="242" t="s">
        <v>2172</v>
      </c>
      <c r="J324" s="242" t="s">
        <v>2394</v>
      </c>
      <c r="K324" s="242"/>
      <c r="L324" s="242"/>
      <c r="M324" s="242" t="s">
        <v>1979</v>
      </c>
      <c r="N324" s="242" t="s">
        <v>1937</v>
      </c>
      <c r="O324" s="254">
        <v>4101</v>
      </c>
      <c r="P324" s="240" t="s">
        <v>375</v>
      </c>
      <c r="Q324" s="258" t="s">
        <v>2180</v>
      </c>
      <c r="R324" s="254" t="s">
        <v>2181</v>
      </c>
      <c r="S324" s="258">
        <v>410103800</v>
      </c>
      <c r="T324" s="254" t="s">
        <v>2182</v>
      </c>
      <c r="U324" s="240">
        <v>12</v>
      </c>
      <c r="V324" s="66">
        <v>3</v>
      </c>
      <c r="W324" s="243">
        <v>44927</v>
      </c>
      <c r="X324" s="243">
        <v>45291</v>
      </c>
      <c r="Y324" s="242" t="s">
        <v>2206</v>
      </c>
      <c r="Z324" s="242" t="s">
        <v>2164</v>
      </c>
      <c r="AA324" s="244">
        <v>0</v>
      </c>
      <c r="AB324" s="244">
        <v>0</v>
      </c>
      <c r="AC324" s="244">
        <v>0</v>
      </c>
      <c r="AD324" s="244">
        <v>0</v>
      </c>
      <c r="AE324" s="244">
        <v>0</v>
      </c>
      <c r="AF324" s="245">
        <f t="shared" si="22"/>
        <v>0</v>
      </c>
      <c r="AG324" s="246">
        <v>17400000</v>
      </c>
      <c r="AH324" s="246"/>
      <c r="AI324" s="247">
        <v>0</v>
      </c>
      <c r="AJ324" s="246">
        <v>0</v>
      </c>
      <c r="AK324" s="244">
        <v>0</v>
      </c>
      <c r="AL324" s="245">
        <f t="shared" si="23"/>
        <v>17400000</v>
      </c>
      <c r="AM324" s="244">
        <v>0</v>
      </c>
      <c r="AN324" s="244">
        <v>0</v>
      </c>
      <c r="AO324" s="245">
        <f t="shared" si="24"/>
        <v>0</v>
      </c>
      <c r="AP324" s="244">
        <v>0</v>
      </c>
      <c r="AQ324" s="244">
        <v>0</v>
      </c>
      <c r="AR324" s="244"/>
      <c r="AS324" s="244"/>
      <c r="AT324" s="244">
        <v>0</v>
      </c>
      <c r="AU324" s="244">
        <v>0</v>
      </c>
      <c r="AV324" s="248">
        <f t="shared" si="21"/>
        <v>0</v>
      </c>
      <c r="AW324" s="249">
        <f t="shared" si="25"/>
        <v>17400000</v>
      </c>
      <c r="AX324" s="250"/>
    </row>
    <row r="325" spans="1:50" s="251" customFormat="1" ht="45" x14ac:dyDescent="0.25">
      <c r="A325" s="240" t="s">
        <v>592</v>
      </c>
      <c r="B325" s="240" t="s">
        <v>1144</v>
      </c>
      <c r="C325" s="240" t="s">
        <v>356</v>
      </c>
      <c r="D325" s="240" t="s">
        <v>357</v>
      </c>
      <c r="E325" s="240" t="s">
        <v>361</v>
      </c>
      <c r="F325" s="240">
        <v>198.6</v>
      </c>
      <c r="G325" s="69">
        <v>198.6</v>
      </c>
      <c r="H325" s="241">
        <v>2022520010072</v>
      </c>
      <c r="I325" s="242" t="s">
        <v>2172</v>
      </c>
      <c r="J325" s="242" t="s">
        <v>2394</v>
      </c>
      <c r="K325" s="242"/>
      <c r="L325" s="242"/>
      <c r="M325" s="242" t="s">
        <v>1979</v>
      </c>
      <c r="N325" s="242" t="s">
        <v>1937</v>
      </c>
      <c r="O325" s="254">
        <v>4101</v>
      </c>
      <c r="P325" s="240" t="s">
        <v>376</v>
      </c>
      <c r="Q325" s="258" t="s">
        <v>2183</v>
      </c>
      <c r="R325" s="254" t="s">
        <v>2184</v>
      </c>
      <c r="S325" s="258" t="s">
        <v>2185</v>
      </c>
      <c r="T325" s="254" t="s">
        <v>2186</v>
      </c>
      <c r="U325" s="240">
        <v>8</v>
      </c>
      <c r="V325" s="66">
        <v>3</v>
      </c>
      <c r="W325" s="243">
        <v>44927</v>
      </c>
      <c r="X325" s="243">
        <v>45291</v>
      </c>
      <c r="Y325" s="242" t="s">
        <v>2207</v>
      </c>
      <c r="Z325" s="242" t="s">
        <v>2164</v>
      </c>
      <c r="AA325" s="244">
        <v>0</v>
      </c>
      <c r="AB325" s="244">
        <v>0</v>
      </c>
      <c r="AC325" s="244">
        <v>0</v>
      </c>
      <c r="AD325" s="244">
        <v>0</v>
      </c>
      <c r="AE325" s="244">
        <v>0</v>
      </c>
      <c r="AF325" s="245">
        <f t="shared" si="22"/>
        <v>0</v>
      </c>
      <c r="AG325" s="246">
        <v>10800000</v>
      </c>
      <c r="AH325" s="246"/>
      <c r="AI325" s="247">
        <v>0</v>
      </c>
      <c r="AJ325" s="246">
        <v>0</v>
      </c>
      <c r="AK325" s="244">
        <v>0</v>
      </c>
      <c r="AL325" s="245">
        <f t="shared" si="23"/>
        <v>10800000</v>
      </c>
      <c r="AM325" s="244">
        <v>0</v>
      </c>
      <c r="AN325" s="244">
        <v>0</v>
      </c>
      <c r="AO325" s="245">
        <f t="shared" si="24"/>
        <v>0</v>
      </c>
      <c r="AP325" s="244">
        <v>0</v>
      </c>
      <c r="AQ325" s="244">
        <v>0</v>
      </c>
      <c r="AR325" s="244"/>
      <c r="AS325" s="244"/>
      <c r="AT325" s="244">
        <v>0</v>
      </c>
      <c r="AU325" s="244">
        <v>0</v>
      </c>
      <c r="AV325" s="248">
        <f t="shared" si="21"/>
        <v>0</v>
      </c>
      <c r="AW325" s="249">
        <f t="shared" si="25"/>
        <v>10800000</v>
      </c>
      <c r="AX325" s="250"/>
    </row>
    <row r="326" spans="1:50" s="251" customFormat="1" ht="45" x14ac:dyDescent="0.25">
      <c r="A326" s="240" t="s">
        <v>592</v>
      </c>
      <c r="B326" s="240" t="s">
        <v>1144</v>
      </c>
      <c r="C326" s="240" t="s">
        <v>356</v>
      </c>
      <c r="D326" s="240" t="s">
        <v>357</v>
      </c>
      <c r="E326" s="240" t="s">
        <v>361</v>
      </c>
      <c r="F326" s="240">
        <v>198.6</v>
      </c>
      <c r="G326" s="69">
        <v>198.6</v>
      </c>
      <c r="H326" s="241">
        <v>2022520010072</v>
      </c>
      <c r="I326" s="242" t="s">
        <v>2172</v>
      </c>
      <c r="J326" s="242" t="s">
        <v>2394</v>
      </c>
      <c r="K326" s="242"/>
      <c r="L326" s="242"/>
      <c r="M326" s="242" t="s">
        <v>1979</v>
      </c>
      <c r="N326" s="242" t="s">
        <v>1937</v>
      </c>
      <c r="O326" s="254">
        <v>4101</v>
      </c>
      <c r="P326" s="240" t="s">
        <v>379</v>
      </c>
      <c r="Q326" s="258">
        <v>4101047</v>
      </c>
      <c r="R326" s="254" t="s">
        <v>2187</v>
      </c>
      <c r="S326" s="258">
        <v>410104700</v>
      </c>
      <c r="T326" s="254" t="s">
        <v>2188</v>
      </c>
      <c r="U326" s="240">
        <v>16</v>
      </c>
      <c r="V326" s="66">
        <v>4</v>
      </c>
      <c r="W326" s="243">
        <v>44927</v>
      </c>
      <c r="X326" s="243">
        <v>45291</v>
      </c>
      <c r="Y326" s="242" t="s">
        <v>2208</v>
      </c>
      <c r="Z326" s="242" t="s">
        <v>2164</v>
      </c>
      <c r="AA326" s="244">
        <v>0</v>
      </c>
      <c r="AB326" s="244">
        <v>0</v>
      </c>
      <c r="AC326" s="244">
        <v>0</v>
      </c>
      <c r="AD326" s="244">
        <v>0</v>
      </c>
      <c r="AE326" s="244">
        <v>0</v>
      </c>
      <c r="AF326" s="245">
        <f t="shared" si="22"/>
        <v>0</v>
      </c>
      <c r="AG326" s="246">
        <v>11600000</v>
      </c>
      <c r="AH326" s="246"/>
      <c r="AI326" s="247">
        <v>0</v>
      </c>
      <c r="AJ326" s="246">
        <v>0</v>
      </c>
      <c r="AK326" s="244">
        <v>0</v>
      </c>
      <c r="AL326" s="245">
        <f t="shared" si="23"/>
        <v>11600000</v>
      </c>
      <c r="AM326" s="244">
        <v>0</v>
      </c>
      <c r="AN326" s="244">
        <v>0</v>
      </c>
      <c r="AO326" s="245">
        <f t="shared" si="24"/>
        <v>0</v>
      </c>
      <c r="AP326" s="244">
        <v>0</v>
      </c>
      <c r="AQ326" s="244">
        <v>0</v>
      </c>
      <c r="AR326" s="244"/>
      <c r="AS326" s="244"/>
      <c r="AT326" s="244">
        <v>0</v>
      </c>
      <c r="AU326" s="244">
        <v>0</v>
      </c>
      <c r="AV326" s="248">
        <f t="shared" si="21"/>
        <v>0</v>
      </c>
      <c r="AW326" s="249">
        <f t="shared" si="25"/>
        <v>11600000</v>
      </c>
      <c r="AX326" s="250"/>
    </row>
    <row r="327" spans="1:50" s="251" customFormat="1" ht="60" x14ac:dyDescent="0.25">
      <c r="A327" s="240" t="s">
        <v>592</v>
      </c>
      <c r="B327" s="240" t="s">
        <v>1144</v>
      </c>
      <c r="C327" s="240" t="s">
        <v>356</v>
      </c>
      <c r="D327" s="240" t="s">
        <v>357</v>
      </c>
      <c r="E327" s="240" t="s">
        <v>361</v>
      </c>
      <c r="F327" s="240">
        <v>198.6</v>
      </c>
      <c r="G327" s="69">
        <v>198.6</v>
      </c>
      <c r="H327" s="241">
        <v>2022520010072</v>
      </c>
      <c r="I327" s="242" t="s">
        <v>2172</v>
      </c>
      <c r="J327" s="242" t="s">
        <v>2394</v>
      </c>
      <c r="K327" s="242"/>
      <c r="L327" s="242"/>
      <c r="M327" s="242" t="s">
        <v>1979</v>
      </c>
      <c r="N327" s="242" t="s">
        <v>1937</v>
      </c>
      <c r="O327" s="254">
        <v>4101</v>
      </c>
      <c r="P327" s="240" t="s">
        <v>380</v>
      </c>
      <c r="Q327" s="258">
        <v>4101100</v>
      </c>
      <c r="R327" s="254" t="s">
        <v>2371</v>
      </c>
      <c r="S327" s="258">
        <v>410110000</v>
      </c>
      <c r="T327" s="254" t="s">
        <v>2238</v>
      </c>
      <c r="U327" s="240">
        <v>1</v>
      </c>
      <c r="V327" s="66">
        <v>1</v>
      </c>
      <c r="W327" s="243">
        <v>44927</v>
      </c>
      <c r="X327" s="243">
        <v>45291</v>
      </c>
      <c r="Y327" s="242" t="s">
        <v>2209</v>
      </c>
      <c r="Z327" s="242" t="s">
        <v>2164</v>
      </c>
      <c r="AA327" s="244">
        <v>0</v>
      </c>
      <c r="AB327" s="244">
        <v>0</v>
      </c>
      <c r="AC327" s="244">
        <v>0</v>
      </c>
      <c r="AD327" s="244">
        <v>0</v>
      </c>
      <c r="AE327" s="244">
        <v>0</v>
      </c>
      <c r="AF327" s="245">
        <f t="shared" si="22"/>
        <v>0</v>
      </c>
      <c r="AG327" s="246">
        <v>17400000</v>
      </c>
      <c r="AH327" s="246"/>
      <c r="AI327" s="247">
        <v>0</v>
      </c>
      <c r="AJ327" s="246">
        <v>0</v>
      </c>
      <c r="AK327" s="244">
        <v>0</v>
      </c>
      <c r="AL327" s="245">
        <f t="shared" si="23"/>
        <v>17400000</v>
      </c>
      <c r="AM327" s="244">
        <v>0</v>
      </c>
      <c r="AN327" s="244">
        <v>0</v>
      </c>
      <c r="AO327" s="245">
        <f t="shared" si="24"/>
        <v>0</v>
      </c>
      <c r="AP327" s="244">
        <v>0</v>
      </c>
      <c r="AQ327" s="244">
        <v>0</v>
      </c>
      <c r="AR327" s="244"/>
      <c r="AS327" s="244"/>
      <c r="AT327" s="244">
        <v>0</v>
      </c>
      <c r="AU327" s="244">
        <v>0</v>
      </c>
      <c r="AV327" s="248">
        <f t="shared" si="21"/>
        <v>0</v>
      </c>
      <c r="AW327" s="249">
        <f t="shared" si="25"/>
        <v>17400000</v>
      </c>
      <c r="AX327" s="250"/>
    </row>
    <row r="328" spans="1:50" s="251" customFormat="1" ht="60" x14ac:dyDescent="0.25">
      <c r="A328" s="240" t="s">
        <v>592</v>
      </c>
      <c r="B328" s="240" t="s">
        <v>1144</v>
      </c>
      <c r="C328" s="240" t="s">
        <v>356</v>
      </c>
      <c r="D328" s="240" t="s">
        <v>357</v>
      </c>
      <c r="E328" s="240" t="s">
        <v>361</v>
      </c>
      <c r="F328" s="240">
        <v>198.6</v>
      </c>
      <c r="G328" s="69">
        <v>198.6</v>
      </c>
      <c r="H328" s="241">
        <v>2022520010072</v>
      </c>
      <c r="I328" s="242" t="s">
        <v>2172</v>
      </c>
      <c r="J328" s="242" t="s">
        <v>2394</v>
      </c>
      <c r="K328" s="242"/>
      <c r="L328" s="242"/>
      <c r="M328" s="242" t="s">
        <v>1979</v>
      </c>
      <c r="N328" s="242" t="s">
        <v>1937</v>
      </c>
      <c r="O328" s="254">
        <v>4101</v>
      </c>
      <c r="P328" s="240" t="s">
        <v>381</v>
      </c>
      <c r="Q328" s="258">
        <v>4101098</v>
      </c>
      <c r="R328" s="254" t="s">
        <v>2372</v>
      </c>
      <c r="S328" s="258">
        <v>410109800</v>
      </c>
      <c r="T328" s="254" t="s">
        <v>2373</v>
      </c>
      <c r="U328" s="240">
        <v>1</v>
      </c>
      <c r="V328" s="66">
        <v>1</v>
      </c>
      <c r="W328" s="243">
        <v>44927</v>
      </c>
      <c r="X328" s="243">
        <v>45291</v>
      </c>
      <c r="Y328" s="242" t="s">
        <v>2210</v>
      </c>
      <c r="Z328" s="242" t="s">
        <v>2164</v>
      </c>
      <c r="AA328" s="244">
        <v>0</v>
      </c>
      <c r="AB328" s="244">
        <v>0</v>
      </c>
      <c r="AC328" s="244">
        <v>0</v>
      </c>
      <c r="AD328" s="244">
        <v>0</v>
      </c>
      <c r="AE328" s="244">
        <v>0</v>
      </c>
      <c r="AF328" s="245">
        <f t="shared" si="22"/>
        <v>0</v>
      </c>
      <c r="AG328" s="246">
        <v>9583333</v>
      </c>
      <c r="AH328" s="246"/>
      <c r="AI328" s="247">
        <v>0</v>
      </c>
      <c r="AJ328" s="246">
        <v>0</v>
      </c>
      <c r="AK328" s="244">
        <v>0</v>
      </c>
      <c r="AL328" s="245">
        <f t="shared" si="23"/>
        <v>9583333</v>
      </c>
      <c r="AM328" s="244">
        <v>0</v>
      </c>
      <c r="AN328" s="244">
        <v>0</v>
      </c>
      <c r="AO328" s="245">
        <f t="shared" si="24"/>
        <v>0</v>
      </c>
      <c r="AP328" s="244">
        <v>0</v>
      </c>
      <c r="AQ328" s="244">
        <v>0</v>
      </c>
      <c r="AR328" s="244"/>
      <c r="AS328" s="244"/>
      <c r="AT328" s="244">
        <v>0</v>
      </c>
      <c r="AU328" s="244">
        <v>0</v>
      </c>
      <c r="AV328" s="248">
        <f t="shared" si="21"/>
        <v>0</v>
      </c>
      <c r="AW328" s="249">
        <f t="shared" si="25"/>
        <v>9583333</v>
      </c>
      <c r="AX328" s="250"/>
    </row>
    <row r="329" spans="1:50" s="251" customFormat="1" ht="90" x14ac:dyDescent="0.25">
      <c r="A329" s="240" t="s">
        <v>592</v>
      </c>
      <c r="B329" s="240" t="s">
        <v>1144</v>
      </c>
      <c r="C329" s="240" t="s">
        <v>356</v>
      </c>
      <c r="D329" s="240" t="s">
        <v>357</v>
      </c>
      <c r="E329" s="240" t="s">
        <v>361</v>
      </c>
      <c r="F329" s="240">
        <v>198.6</v>
      </c>
      <c r="G329" s="69">
        <v>198.6</v>
      </c>
      <c r="H329" s="241">
        <v>2022520010072</v>
      </c>
      <c r="I329" s="242" t="s">
        <v>2172</v>
      </c>
      <c r="J329" s="242" t="s">
        <v>2394</v>
      </c>
      <c r="K329" s="254"/>
      <c r="L329" s="254"/>
      <c r="M329" s="254" t="s">
        <v>1979</v>
      </c>
      <c r="N329" s="254" t="s">
        <v>1937</v>
      </c>
      <c r="O329" s="254">
        <v>4101</v>
      </c>
      <c r="P329" s="252" t="s">
        <v>382</v>
      </c>
      <c r="Q329" s="258">
        <v>4101073</v>
      </c>
      <c r="R329" s="254" t="s">
        <v>2374</v>
      </c>
      <c r="S329" s="258">
        <v>410107300</v>
      </c>
      <c r="T329" s="254" t="s">
        <v>2375</v>
      </c>
      <c r="U329" s="252">
        <v>1</v>
      </c>
      <c r="V329" s="66">
        <v>1</v>
      </c>
      <c r="W329" s="243">
        <v>44927</v>
      </c>
      <c r="X329" s="243">
        <v>45291</v>
      </c>
      <c r="Y329" s="254" t="s">
        <v>2211</v>
      </c>
      <c r="Z329" s="242" t="s">
        <v>2164</v>
      </c>
      <c r="AA329" s="244">
        <v>0</v>
      </c>
      <c r="AB329" s="244">
        <v>0</v>
      </c>
      <c r="AC329" s="244">
        <v>0</v>
      </c>
      <c r="AD329" s="244">
        <v>0</v>
      </c>
      <c r="AE329" s="244">
        <v>0</v>
      </c>
      <c r="AF329" s="245">
        <f t="shared" si="22"/>
        <v>0</v>
      </c>
      <c r="AG329" s="246">
        <v>9583333</v>
      </c>
      <c r="AH329" s="246"/>
      <c r="AI329" s="247">
        <v>0</v>
      </c>
      <c r="AJ329" s="246">
        <v>0</v>
      </c>
      <c r="AK329" s="244">
        <v>0</v>
      </c>
      <c r="AL329" s="245">
        <f t="shared" si="23"/>
        <v>9583333</v>
      </c>
      <c r="AM329" s="244">
        <v>0</v>
      </c>
      <c r="AN329" s="244">
        <v>0</v>
      </c>
      <c r="AO329" s="245">
        <f t="shared" si="24"/>
        <v>0</v>
      </c>
      <c r="AP329" s="244">
        <v>0</v>
      </c>
      <c r="AQ329" s="244">
        <v>0</v>
      </c>
      <c r="AR329" s="244"/>
      <c r="AS329" s="244"/>
      <c r="AT329" s="244">
        <v>0</v>
      </c>
      <c r="AU329" s="244">
        <v>0</v>
      </c>
      <c r="AV329" s="248">
        <f t="shared" si="21"/>
        <v>0</v>
      </c>
      <c r="AW329" s="249">
        <f t="shared" si="25"/>
        <v>9583333</v>
      </c>
      <c r="AX329" s="250"/>
    </row>
    <row r="330" spans="1:50" s="251" customFormat="1" ht="75" x14ac:dyDescent="0.25">
      <c r="A330" s="240" t="s">
        <v>592</v>
      </c>
      <c r="B330" s="240" t="s">
        <v>1144</v>
      </c>
      <c r="C330" s="240" t="s">
        <v>356</v>
      </c>
      <c r="D330" s="240" t="s">
        <v>357</v>
      </c>
      <c r="E330" s="240" t="s">
        <v>361</v>
      </c>
      <c r="F330" s="240">
        <v>198.6</v>
      </c>
      <c r="G330" s="69">
        <v>198.6</v>
      </c>
      <c r="H330" s="241">
        <v>2022520010072</v>
      </c>
      <c r="I330" s="242" t="s">
        <v>2172</v>
      </c>
      <c r="J330" s="242" t="s">
        <v>2394</v>
      </c>
      <c r="K330" s="254"/>
      <c r="L330" s="254"/>
      <c r="M330" s="254" t="s">
        <v>1979</v>
      </c>
      <c r="N330" s="254" t="s">
        <v>1937</v>
      </c>
      <c r="O330" s="254">
        <v>4101</v>
      </c>
      <c r="P330" s="252" t="s">
        <v>384</v>
      </c>
      <c r="Q330" s="258" t="s">
        <v>2189</v>
      </c>
      <c r="R330" s="254" t="s">
        <v>2190</v>
      </c>
      <c r="S330" s="258" t="s">
        <v>2191</v>
      </c>
      <c r="T330" s="254" t="s">
        <v>2192</v>
      </c>
      <c r="U330" s="252">
        <v>1</v>
      </c>
      <c r="V330" s="66">
        <v>1</v>
      </c>
      <c r="W330" s="243">
        <v>44927</v>
      </c>
      <c r="X330" s="243">
        <v>45291</v>
      </c>
      <c r="Y330" s="254" t="s">
        <v>2212</v>
      </c>
      <c r="Z330" s="242" t="s">
        <v>2164</v>
      </c>
      <c r="AA330" s="244">
        <v>0</v>
      </c>
      <c r="AB330" s="244">
        <v>0</v>
      </c>
      <c r="AC330" s="244">
        <v>0</v>
      </c>
      <c r="AD330" s="244">
        <v>0</v>
      </c>
      <c r="AE330" s="244">
        <v>0</v>
      </c>
      <c r="AF330" s="245">
        <f t="shared" si="22"/>
        <v>0</v>
      </c>
      <c r="AG330" s="246">
        <v>7500000</v>
      </c>
      <c r="AH330" s="246"/>
      <c r="AI330" s="247">
        <v>0</v>
      </c>
      <c r="AJ330" s="246">
        <v>0</v>
      </c>
      <c r="AK330" s="244">
        <v>0</v>
      </c>
      <c r="AL330" s="245">
        <f t="shared" si="23"/>
        <v>7500000</v>
      </c>
      <c r="AM330" s="244">
        <v>0</v>
      </c>
      <c r="AN330" s="244">
        <v>0</v>
      </c>
      <c r="AO330" s="245">
        <f t="shared" si="24"/>
        <v>0</v>
      </c>
      <c r="AP330" s="244">
        <v>0</v>
      </c>
      <c r="AQ330" s="244">
        <v>0</v>
      </c>
      <c r="AR330" s="244"/>
      <c r="AS330" s="244"/>
      <c r="AT330" s="244">
        <v>0</v>
      </c>
      <c r="AU330" s="244">
        <v>0</v>
      </c>
      <c r="AV330" s="248">
        <f t="shared" si="21"/>
        <v>0</v>
      </c>
      <c r="AW330" s="249">
        <f t="shared" si="25"/>
        <v>7500000</v>
      </c>
      <c r="AX330" s="250"/>
    </row>
    <row r="331" spans="1:50" s="251" customFormat="1" ht="120" x14ac:dyDescent="0.25">
      <c r="A331" s="240" t="s">
        <v>592</v>
      </c>
      <c r="B331" s="240" t="s">
        <v>1144</v>
      </c>
      <c r="C331" s="240" t="s">
        <v>356</v>
      </c>
      <c r="D331" s="240" t="s">
        <v>357</v>
      </c>
      <c r="E331" s="240" t="s">
        <v>361</v>
      </c>
      <c r="F331" s="240">
        <v>198.6</v>
      </c>
      <c r="G331" s="69">
        <v>198.6</v>
      </c>
      <c r="H331" s="241">
        <v>2022520010072</v>
      </c>
      <c r="I331" s="242" t="s">
        <v>2172</v>
      </c>
      <c r="J331" s="242" t="s">
        <v>2394</v>
      </c>
      <c r="K331" s="254"/>
      <c r="L331" s="254"/>
      <c r="M331" s="254" t="s">
        <v>1979</v>
      </c>
      <c r="N331" s="254" t="s">
        <v>1937</v>
      </c>
      <c r="O331" s="254">
        <v>4101</v>
      </c>
      <c r="P331" s="252" t="s">
        <v>383</v>
      </c>
      <c r="Q331" s="258" t="s">
        <v>2193</v>
      </c>
      <c r="R331" s="254" t="s">
        <v>2194</v>
      </c>
      <c r="S331" s="258" t="s">
        <v>2195</v>
      </c>
      <c r="T331" s="254" t="s">
        <v>2196</v>
      </c>
      <c r="U331" s="252">
        <v>16</v>
      </c>
      <c r="V331" s="66">
        <v>4</v>
      </c>
      <c r="W331" s="243">
        <v>44927</v>
      </c>
      <c r="X331" s="243">
        <v>45291</v>
      </c>
      <c r="Y331" s="254" t="s">
        <v>2213</v>
      </c>
      <c r="Z331" s="242" t="s">
        <v>2164</v>
      </c>
      <c r="AA331" s="244">
        <v>0</v>
      </c>
      <c r="AB331" s="244">
        <v>0</v>
      </c>
      <c r="AC331" s="244">
        <v>0</v>
      </c>
      <c r="AD331" s="244">
        <v>0</v>
      </c>
      <c r="AE331" s="244">
        <v>0</v>
      </c>
      <c r="AF331" s="245">
        <f t="shared" si="22"/>
        <v>0</v>
      </c>
      <c r="AG331" s="246">
        <v>7500000</v>
      </c>
      <c r="AH331" s="246"/>
      <c r="AI331" s="247">
        <v>0</v>
      </c>
      <c r="AJ331" s="246">
        <v>0</v>
      </c>
      <c r="AK331" s="244">
        <v>0</v>
      </c>
      <c r="AL331" s="245">
        <f t="shared" si="23"/>
        <v>7500000</v>
      </c>
      <c r="AM331" s="244">
        <v>0</v>
      </c>
      <c r="AN331" s="244">
        <v>0</v>
      </c>
      <c r="AO331" s="245">
        <f t="shared" si="24"/>
        <v>0</v>
      </c>
      <c r="AP331" s="244">
        <v>0</v>
      </c>
      <c r="AQ331" s="244">
        <v>0</v>
      </c>
      <c r="AR331" s="244"/>
      <c r="AS331" s="244"/>
      <c r="AT331" s="244">
        <v>0</v>
      </c>
      <c r="AU331" s="244">
        <v>0</v>
      </c>
      <c r="AV331" s="248">
        <f t="shared" si="21"/>
        <v>0</v>
      </c>
      <c r="AW331" s="249">
        <f t="shared" si="25"/>
        <v>7500000</v>
      </c>
      <c r="AX331" s="250"/>
    </row>
    <row r="332" spans="1:50" s="251" customFormat="1" ht="90" x14ac:dyDescent="0.25">
      <c r="A332" s="240" t="s">
        <v>592</v>
      </c>
      <c r="B332" s="240" t="s">
        <v>1144</v>
      </c>
      <c r="C332" s="240" t="s">
        <v>356</v>
      </c>
      <c r="D332" s="240" t="s">
        <v>357</v>
      </c>
      <c r="E332" s="240" t="s">
        <v>361</v>
      </c>
      <c r="F332" s="240">
        <v>198.6</v>
      </c>
      <c r="G332" s="69">
        <v>198.6</v>
      </c>
      <c r="H332" s="241">
        <v>2022520010072</v>
      </c>
      <c r="I332" s="242" t="s">
        <v>2172</v>
      </c>
      <c r="J332" s="242" t="s">
        <v>2394</v>
      </c>
      <c r="K332" s="254"/>
      <c r="L332" s="254"/>
      <c r="M332" s="254" t="s">
        <v>1979</v>
      </c>
      <c r="N332" s="254" t="s">
        <v>1937</v>
      </c>
      <c r="O332" s="254">
        <v>4101</v>
      </c>
      <c r="P332" s="252" t="s">
        <v>385</v>
      </c>
      <c r="Q332" s="258" t="s">
        <v>2197</v>
      </c>
      <c r="R332" s="254" t="s">
        <v>2198</v>
      </c>
      <c r="S332" s="258" t="s">
        <v>2199</v>
      </c>
      <c r="T332" s="254" t="s">
        <v>2200</v>
      </c>
      <c r="U332" s="252">
        <v>1</v>
      </c>
      <c r="V332" s="66">
        <v>1</v>
      </c>
      <c r="W332" s="243">
        <v>44927</v>
      </c>
      <c r="X332" s="243">
        <v>45291</v>
      </c>
      <c r="Y332" s="254" t="s">
        <v>2214</v>
      </c>
      <c r="Z332" s="242" t="s">
        <v>2164</v>
      </c>
      <c r="AA332" s="244">
        <v>0</v>
      </c>
      <c r="AB332" s="244">
        <v>0</v>
      </c>
      <c r="AC332" s="244">
        <v>0</v>
      </c>
      <c r="AD332" s="244">
        <v>0</v>
      </c>
      <c r="AE332" s="244">
        <v>0</v>
      </c>
      <c r="AF332" s="245">
        <f t="shared" si="22"/>
        <v>0</v>
      </c>
      <c r="AG332" s="246">
        <v>16700000</v>
      </c>
      <c r="AH332" s="246"/>
      <c r="AI332" s="247">
        <v>0</v>
      </c>
      <c r="AJ332" s="246">
        <v>0</v>
      </c>
      <c r="AK332" s="244">
        <v>0</v>
      </c>
      <c r="AL332" s="245">
        <f t="shared" si="23"/>
        <v>16700000</v>
      </c>
      <c r="AM332" s="244">
        <v>0</v>
      </c>
      <c r="AN332" s="244">
        <v>0</v>
      </c>
      <c r="AO332" s="245">
        <f t="shared" si="24"/>
        <v>0</v>
      </c>
      <c r="AP332" s="244">
        <v>0</v>
      </c>
      <c r="AQ332" s="244">
        <v>0</v>
      </c>
      <c r="AR332" s="244"/>
      <c r="AS332" s="244"/>
      <c r="AT332" s="244">
        <v>0</v>
      </c>
      <c r="AU332" s="244">
        <v>0</v>
      </c>
      <c r="AV332" s="248">
        <f t="shared" si="21"/>
        <v>0</v>
      </c>
      <c r="AW332" s="249">
        <f t="shared" si="25"/>
        <v>16700000</v>
      </c>
      <c r="AX332" s="250"/>
    </row>
    <row r="333" spans="1:50" s="251" customFormat="1" ht="90" x14ac:dyDescent="0.25">
      <c r="A333" s="240" t="s">
        <v>592</v>
      </c>
      <c r="B333" s="240" t="s">
        <v>1144</v>
      </c>
      <c r="C333" s="240" t="s">
        <v>356</v>
      </c>
      <c r="D333" s="240" t="s">
        <v>357</v>
      </c>
      <c r="E333" s="240" t="s">
        <v>361</v>
      </c>
      <c r="F333" s="240">
        <v>198.6</v>
      </c>
      <c r="G333" s="69">
        <v>198.6</v>
      </c>
      <c r="H333" s="241">
        <v>2022520010072</v>
      </c>
      <c r="I333" s="242" t="s">
        <v>2172</v>
      </c>
      <c r="J333" s="242" t="s">
        <v>2394</v>
      </c>
      <c r="K333" s="254"/>
      <c r="L333" s="254"/>
      <c r="M333" s="254" t="s">
        <v>1979</v>
      </c>
      <c r="N333" s="254" t="s">
        <v>1937</v>
      </c>
      <c r="O333" s="254">
        <v>4101</v>
      </c>
      <c r="P333" s="252" t="s">
        <v>386</v>
      </c>
      <c r="Q333" s="258" t="s">
        <v>2201</v>
      </c>
      <c r="R333" s="254" t="s">
        <v>2202</v>
      </c>
      <c r="S333" s="258" t="s">
        <v>2203</v>
      </c>
      <c r="T333" s="254" t="s">
        <v>2204</v>
      </c>
      <c r="U333" s="252">
        <v>1</v>
      </c>
      <c r="V333" s="66">
        <v>1</v>
      </c>
      <c r="W333" s="243">
        <v>44927</v>
      </c>
      <c r="X333" s="243">
        <v>45291</v>
      </c>
      <c r="Y333" s="254" t="s">
        <v>2215</v>
      </c>
      <c r="Z333" s="242" t="s">
        <v>2164</v>
      </c>
      <c r="AA333" s="244">
        <v>0</v>
      </c>
      <c r="AB333" s="244">
        <v>0</v>
      </c>
      <c r="AC333" s="244">
        <v>0</v>
      </c>
      <c r="AD333" s="244">
        <v>0</v>
      </c>
      <c r="AE333" s="244">
        <v>0</v>
      </c>
      <c r="AF333" s="245">
        <f t="shared" si="22"/>
        <v>0</v>
      </c>
      <c r="AG333" s="246">
        <v>9583334</v>
      </c>
      <c r="AH333" s="246"/>
      <c r="AI333" s="247">
        <v>0</v>
      </c>
      <c r="AJ333" s="246">
        <v>0</v>
      </c>
      <c r="AK333" s="244">
        <v>0</v>
      </c>
      <c r="AL333" s="245">
        <f t="shared" si="23"/>
        <v>9583334</v>
      </c>
      <c r="AM333" s="244">
        <v>0</v>
      </c>
      <c r="AN333" s="244">
        <v>0</v>
      </c>
      <c r="AO333" s="245">
        <f t="shared" si="24"/>
        <v>0</v>
      </c>
      <c r="AP333" s="244">
        <v>0</v>
      </c>
      <c r="AQ333" s="244">
        <v>0</v>
      </c>
      <c r="AR333" s="244"/>
      <c r="AS333" s="244"/>
      <c r="AT333" s="244">
        <v>0</v>
      </c>
      <c r="AU333" s="244">
        <v>0</v>
      </c>
      <c r="AV333" s="248">
        <f t="shared" si="21"/>
        <v>0</v>
      </c>
      <c r="AW333" s="249">
        <f t="shared" si="25"/>
        <v>9583334</v>
      </c>
      <c r="AX333" s="250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1986</v>
      </c>
      <c r="N334" s="32" t="s">
        <v>1938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1924</v>
      </c>
      <c r="W334" s="10" t="s">
        <v>1476</v>
      </c>
      <c r="X334" s="10" t="s">
        <v>1477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1986</v>
      </c>
      <c r="N335" s="32" t="s">
        <v>1938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1477</v>
      </c>
      <c r="X335" s="10" t="s">
        <v>1478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1986</v>
      </c>
      <c r="N336" s="32" t="s">
        <v>1938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1478</v>
      </c>
      <c r="X336" s="10" t="s">
        <v>1479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1986</v>
      </c>
      <c r="N337" s="32" t="s">
        <v>1938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1479</v>
      </c>
      <c r="X337" s="10" t="s">
        <v>1480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1986</v>
      </c>
      <c r="N338" s="32" t="s">
        <v>1938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1480</v>
      </c>
      <c r="X338" s="10" t="s">
        <v>1481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1986</v>
      </c>
      <c r="N339" s="32" t="s">
        <v>1938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1481</v>
      </c>
      <c r="X339" s="10" t="s">
        <v>1482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1986</v>
      </c>
      <c r="N340" s="32" t="s">
        <v>1938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1482</v>
      </c>
      <c r="X340" s="10" t="s">
        <v>1483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1986</v>
      </c>
      <c r="N341" s="32" t="s">
        <v>1938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1483</v>
      </c>
      <c r="X341" s="10" t="s">
        <v>1484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1986</v>
      </c>
      <c r="N342" s="32" t="s">
        <v>1938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1484</v>
      </c>
      <c r="X342" s="10" t="s">
        <v>1485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1986</v>
      </c>
      <c r="N343" s="32" t="s">
        <v>1938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1485</v>
      </c>
      <c r="X343" s="10" t="s">
        <v>1486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1986</v>
      </c>
      <c r="N344" s="32" t="s">
        <v>1938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1924</v>
      </c>
      <c r="W344" s="10" t="s">
        <v>1486</v>
      </c>
      <c r="X344" s="10" t="s">
        <v>1487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1986</v>
      </c>
      <c r="N345" s="32" t="s">
        <v>1938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1924</v>
      </c>
      <c r="W345" s="10" t="s">
        <v>1487</v>
      </c>
      <c r="X345" s="10" t="s">
        <v>1488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1986</v>
      </c>
      <c r="N346" s="32" t="s">
        <v>1938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1488</v>
      </c>
      <c r="X346" s="10" t="s">
        <v>1489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1986</v>
      </c>
      <c r="N347" s="32" t="s">
        <v>1939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1489</v>
      </c>
      <c r="X347" s="10" t="s">
        <v>1490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1986</v>
      </c>
      <c r="N348" s="32" t="s">
        <v>1939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1490</v>
      </c>
      <c r="X348" s="10" t="s">
        <v>1491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1986</v>
      </c>
      <c r="N349" s="33" t="s">
        <v>1939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1491</v>
      </c>
      <c r="X349" s="8" t="s">
        <v>1492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1986</v>
      </c>
      <c r="N350" s="33" t="s">
        <v>1939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1492</v>
      </c>
      <c r="X350" s="8" t="s">
        <v>1493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1986</v>
      </c>
      <c r="N351" s="33" t="s">
        <v>1939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1493</v>
      </c>
      <c r="X351" s="8" t="s">
        <v>1494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1986</v>
      </c>
      <c r="N352" s="33" t="s">
        <v>1939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1494</v>
      </c>
      <c r="X352" s="8" t="s">
        <v>1495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1986</v>
      </c>
      <c r="N353" s="33" t="s">
        <v>1939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1495</v>
      </c>
      <c r="X353" s="8" t="s">
        <v>1496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2128</v>
      </c>
      <c r="H354" s="6"/>
      <c r="I354" s="6"/>
      <c r="J354" s="6"/>
      <c r="K354" s="6"/>
      <c r="L354" s="6"/>
      <c r="M354" s="33" t="s">
        <v>1986</v>
      </c>
      <c r="N354" s="33" t="s">
        <v>1939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1496</v>
      </c>
      <c r="X354" s="8" t="s">
        <v>1497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1986</v>
      </c>
      <c r="N355" s="33" t="s">
        <v>1939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1497</v>
      </c>
      <c r="X355" s="8" t="s">
        <v>1498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1986</v>
      </c>
      <c r="N356" s="33" t="s">
        <v>1939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1498</v>
      </c>
      <c r="X356" s="8" t="s">
        <v>1499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1986</v>
      </c>
      <c r="N357" s="32" t="s">
        <v>1939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1499</v>
      </c>
      <c r="X357" s="10" t="s">
        <v>1500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1986</v>
      </c>
      <c r="N358" s="32" t="s">
        <v>1939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1500</v>
      </c>
      <c r="X358" s="10" t="s">
        <v>1501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1986</v>
      </c>
      <c r="N359" s="32" t="s">
        <v>1939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1501</v>
      </c>
      <c r="X359" s="10" t="s">
        <v>1502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1986</v>
      </c>
      <c r="N360" s="32" t="s">
        <v>1939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1502</v>
      </c>
      <c r="X360" s="10" t="s">
        <v>1503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1986</v>
      </c>
      <c r="N361" s="32" t="s">
        <v>1939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1503</v>
      </c>
      <c r="X361" s="10" t="s">
        <v>1504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1986</v>
      </c>
      <c r="N362" s="32" t="s">
        <v>1939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1504</v>
      </c>
      <c r="X362" s="10" t="s">
        <v>1505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1924</v>
      </c>
      <c r="H363" s="6"/>
      <c r="I363" s="6"/>
      <c r="J363" s="6"/>
      <c r="K363" s="6"/>
      <c r="L363" s="9"/>
      <c r="M363" s="32" t="s">
        <v>1986</v>
      </c>
      <c r="N363" s="32" t="s">
        <v>1939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1505</v>
      </c>
      <c r="X363" s="10" t="s">
        <v>1506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1986</v>
      </c>
      <c r="N364" s="32" t="s">
        <v>1939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1506</v>
      </c>
      <c r="X364" s="10" t="s">
        <v>1507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1924</v>
      </c>
      <c r="H365" s="6"/>
      <c r="I365" s="6"/>
      <c r="J365" s="6"/>
      <c r="K365" s="6"/>
      <c r="L365" s="9"/>
      <c r="M365" s="32" t="s">
        <v>1986</v>
      </c>
      <c r="N365" s="32" t="s">
        <v>1939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1924</v>
      </c>
      <c r="W365" s="10" t="s">
        <v>1507</v>
      </c>
      <c r="X365" s="10" t="s">
        <v>1508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1986</v>
      </c>
      <c r="N366" s="32" t="s">
        <v>1939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1508</v>
      </c>
      <c r="X366" s="10" t="s">
        <v>1509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1986</v>
      </c>
      <c r="N367" s="32" t="s">
        <v>1939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1509</v>
      </c>
      <c r="X367" s="10" t="s">
        <v>1510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1986</v>
      </c>
      <c r="N368" s="32" t="s">
        <v>1939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1924</v>
      </c>
      <c r="W368" s="10" t="s">
        <v>1510</v>
      </c>
      <c r="X368" s="10" t="s">
        <v>1511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1986</v>
      </c>
      <c r="N369" s="32" t="s">
        <v>1939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1511</v>
      </c>
      <c r="X369" s="10" t="s">
        <v>1512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1986</v>
      </c>
      <c r="N370" s="32" t="s">
        <v>1939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1512</v>
      </c>
      <c r="X370" s="10" t="s">
        <v>1513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1986</v>
      </c>
      <c r="N371" s="32" t="s">
        <v>1939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1513</v>
      </c>
      <c r="X371" s="10" t="s">
        <v>1514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1986</v>
      </c>
      <c r="N372" s="32" t="s">
        <v>1939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1514</v>
      </c>
      <c r="X372" s="10" t="s">
        <v>1515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1986</v>
      </c>
      <c r="N373" s="32" t="s">
        <v>1939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1515</v>
      </c>
      <c r="X373" s="10" t="s">
        <v>1516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1986</v>
      </c>
      <c r="N374" s="32" t="s">
        <v>1940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1516</v>
      </c>
      <c r="X374" s="10" t="s">
        <v>1517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1986</v>
      </c>
      <c r="N375" s="32" t="s">
        <v>1940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1517</v>
      </c>
      <c r="X375" s="10" t="s">
        <v>1518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1986</v>
      </c>
      <c r="N376" s="32" t="s">
        <v>1940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1518</v>
      </c>
      <c r="X376" s="10" t="s">
        <v>1519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1986</v>
      </c>
      <c r="N377" s="32" t="s">
        <v>1940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1519</v>
      </c>
      <c r="X377" s="10" t="s">
        <v>1520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1986</v>
      </c>
      <c r="N378" s="32" t="s">
        <v>1940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1520</v>
      </c>
      <c r="X378" s="10" t="s">
        <v>1521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1986</v>
      </c>
      <c r="N379" s="32" t="s">
        <v>1940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1521</v>
      </c>
      <c r="X379" s="10" t="s">
        <v>1522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1986</v>
      </c>
      <c r="N380" s="32" t="s">
        <v>1940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1522</v>
      </c>
      <c r="X380" s="10" t="s">
        <v>1523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1986</v>
      </c>
      <c r="N381" s="32" t="s">
        <v>1940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1523</v>
      </c>
      <c r="X381" s="10" t="s">
        <v>1524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1986</v>
      </c>
      <c r="N382" s="32" t="s">
        <v>1940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1524</v>
      </c>
      <c r="X382" s="10" t="s">
        <v>1525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1986</v>
      </c>
      <c r="N383" s="32" t="s">
        <v>1939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1525</v>
      </c>
      <c r="X383" s="10" t="s">
        <v>1526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1986</v>
      </c>
      <c r="N384" s="32" t="s">
        <v>1939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1526</v>
      </c>
      <c r="X384" s="10" t="s">
        <v>1527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1981</v>
      </c>
      <c r="N385" s="32" t="s">
        <v>1928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1527</v>
      </c>
      <c r="X385" s="10" t="s">
        <v>1528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1986</v>
      </c>
      <c r="N386" s="32" t="s">
        <v>1939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1528</v>
      </c>
      <c r="X386" s="10" t="s">
        <v>1529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1924</v>
      </c>
      <c r="H387" s="6"/>
      <c r="I387" s="6"/>
      <c r="J387" s="6"/>
      <c r="K387" s="6"/>
      <c r="L387" s="9"/>
      <c r="M387" s="32" t="s">
        <v>1986</v>
      </c>
      <c r="N387" s="32" t="s">
        <v>1939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1924</v>
      </c>
      <c r="W387" s="10" t="s">
        <v>1529</v>
      </c>
      <c r="X387" s="10" t="s">
        <v>1530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1987</v>
      </c>
      <c r="N388" s="32" t="s">
        <v>1941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1530</v>
      </c>
      <c r="X388" s="10" t="s">
        <v>1531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1987</v>
      </c>
      <c r="N389" s="32" t="s">
        <v>1941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1531</v>
      </c>
      <c r="X389" s="10" t="s">
        <v>1532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1987</v>
      </c>
      <c r="N390" s="32" t="s">
        <v>1941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1532</v>
      </c>
      <c r="X390" s="10" t="s">
        <v>1533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1987</v>
      </c>
      <c r="N391" s="32" t="s">
        <v>1942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1533</v>
      </c>
      <c r="X391" s="10" t="s">
        <v>1534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1987</v>
      </c>
      <c r="N392" s="32" t="s">
        <v>1942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1534</v>
      </c>
      <c r="X392" s="10" t="s">
        <v>1535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1987</v>
      </c>
      <c r="N393" s="32" t="s">
        <v>1942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1535</v>
      </c>
      <c r="X393" s="10" t="s">
        <v>1536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1987</v>
      </c>
      <c r="N394" s="32" t="s">
        <v>1941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1536</v>
      </c>
      <c r="X394" s="10" t="s">
        <v>1537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1987</v>
      </c>
      <c r="N395" s="33" t="s">
        <v>1941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1537</v>
      </c>
      <c r="X395" s="8" t="s">
        <v>1538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1987</v>
      </c>
      <c r="N396" s="33" t="s">
        <v>1941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1538</v>
      </c>
      <c r="X396" s="8" t="s">
        <v>1539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1987</v>
      </c>
      <c r="N397" s="33" t="s">
        <v>1941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1539</v>
      </c>
      <c r="X397" s="8" t="s">
        <v>1540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1987</v>
      </c>
      <c r="N398" s="33" t="s">
        <v>1941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1540</v>
      </c>
      <c r="X398" s="8" t="s">
        <v>1541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1987</v>
      </c>
      <c r="N399" s="33" t="s">
        <v>1941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1541</v>
      </c>
      <c r="X399" s="8" t="s">
        <v>1542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1987</v>
      </c>
      <c r="N400" s="33" t="s">
        <v>1941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1542</v>
      </c>
      <c r="X400" s="8" t="s">
        <v>1543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1987</v>
      </c>
      <c r="N401" s="33" t="s">
        <v>1941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1543</v>
      </c>
      <c r="X401" s="8" t="s">
        <v>1544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1987</v>
      </c>
      <c r="N402" s="33" t="s">
        <v>1941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1544</v>
      </c>
      <c r="X402" s="8" t="s">
        <v>1545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1987</v>
      </c>
      <c r="N403" s="33" t="s">
        <v>1941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1545</v>
      </c>
      <c r="X403" s="8" t="s">
        <v>1546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1987</v>
      </c>
      <c r="N404" s="33" t="s">
        <v>1941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1546</v>
      </c>
      <c r="X404" s="8" t="s">
        <v>1547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1987</v>
      </c>
      <c r="N405" s="33" t="s">
        <v>1941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1547</v>
      </c>
      <c r="X405" s="8" t="s">
        <v>1548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1987</v>
      </c>
      <c r="N406" s="33" t="s">
        <v>1941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1548</v>
      </c>
      <c r="X406" s="8" t="s">
        <v>1549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1987</v>
      </c>
      <c r="N407" s="33" t="s">
        <v>1941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2126</v>
      </c>
      <c r="W407" s="8" t="s">
        <v>1549</v>
      </c>
      <c r="X407" s="8" t="s">
        <v>1550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1987</v>
      </c>
      <c r="N408" s="33" t="s">
        <v>1942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1550</v>
      </c>
      <c r="X408" s="8" t="s">
        <v>1551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1987</v>
      </c>
      <c r="N409" s="33" t="s">
        <v>1941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2127</v>
      </c>
      <c r="W409" s="8" t="s">
        <v>1551</v>
      </c>
      <c r="X409" s="8" t="s">
        <v>1552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1987</v>
      </c>
      <c r="N410" s="33" t="s">
        <v>1941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1552</v>
      </c>
      <c r="X410" s="8" t="s">
        <v>1553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1987</v>
      </c>
      <c r="N411" s="33" t="s">
        <v>1941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1553</v>
      </c>
      <c r="X411" s="8" t="s">
        <v>1554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1987</v>
      </c>
      <c r="N412" s="33" t="s">
        <v>1941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1554</v>
      </c>
      <c r="X412" s="8" t="s">
        <v>1555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1987</v>
      </c>
      <c r="N413" s="33" t="s">
        <v>1941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1555</v>
      </c>
      <c r="X413" s="8" t="s">
        <v>1556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1987</v>
      </c>
      <c r="N414" s="33" t="s">
        <v>1941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1924</v>
      </c>
      <c r="W414" s="8" t="s">
        <v>1556</v>
      </c>
      <c r="X414" s="8" t="s">
        <v>1557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1987</v>
      </c>
      <c r="N415" s="33" t="s">
        <v>1941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1924</v>
      </c>
      <c r="W415" s="8" t="s">
        <v>1557</v>
      </c>
      <c r="X415" s="8" t="s">
        <v>1558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1987</v>
      </c>
      <c r="N416" s="33" t="s">
        <v>1941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1558</v>
      </c>
      <c r="X416" s="8" t="s">
        <v>1559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1987</v>
      </c>
      <c r="N417" s="33" t="s">
        <v>1941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1559</v>
      </c>
      <c r="X417" s="8" t="s">
        <v>1560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1987</v>
      </c>
      <c r="N418" s="33" t="s">
        <v>1941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1560</v>
      </c>
      <c r="X418" s="8" t="s">
        <v>1561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1987</v>
      </c>
      <c r="N419" s="33" t="s">
        <v>1941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1561</v>
      </c>
      <c r="X419" s="8" t="s">
        <v>1562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1987</v>
      </c>
      <c r="N420" s="33" t="s">
        <v>1941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1562</v>
      </c>
      <c r="X420" s="8" t="s">
        <v>1563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1987</v>
      </c>
      <c r="N421" s="33" t="s">
        <v>1941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1563</v>
      </c>
      <c r="X421" s="8" t="s">
        <v>1564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1987</v>
      </c>
      <c r="N422" s="33" t="s">
        <v>1941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1564</v>
      </c>
      <c r="X422" s="8" t="s">
        <v>1565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1987</v>
      </c>
      <c r="N423" s="33" t="s">
        <v>1941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1565</v>
      </c>
      <c r="X423" s="8" t="s">
        <v>1566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1987</v>
      </c>
      <c r="N424" s="33" t="s">
        <v>1941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1566</v>
      </c>
      <c r="X424" s="8" t="s">
        <v>1567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1987</v>
      </c>
      <c r="N425" s="33" t="s">
        <v>1941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1567</v>
      </c>
      <c r="X425" s="8" t="s">
        <v>1568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1987</v>
      </c>
      <c r="N426" s="33" t="s">
        <v>1941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1568</v>
      </c>
      <c r="X426" s="8" t="s">
        <v>1569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1987</v>
      </c>
      <c r="N427" s="33" t="s">
        <v>1941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1569</v>
      </c>
      <c r="X427" s="8" t="s">
        <v>1570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1987</v>
      </c>
      <c r="N428" s="33" t="s">
        <v>1942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1570</v>
      </c>
      <c r="X428" s="8" t="s">
        <v>1571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1987</v>
      </c>
      <c r="N429" s="33" t="s">
        <v>1941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1571</v>
      </c>
      <c r="X429" s="8" t="s">
        <v>1572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1987</v>
      </c>
      <c r="N430" s="33" t="s">
        <v>1941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1572</v>
      </c>
      <c r="X430" s="8" t="s">
        <v>1573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1987</v>
      </c>
      <c r="N431" s="33" t="s">
        <v>1941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1573</v>
      </c>
      <c r="X431" s="8" t="s">
        <v>1574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1924</v>
      </c>
      <c r="H432" s="6"/>
      <c r="I432" s="6"/>
      <c r="J432" s="6"/>
      <c r="K432" s="6"/>
      <c r="L432" s="6"/>
      <c r="M432" s="33" t="s">
        <v>1987</v>
      </c>
      <c r="N432" s="33" t="s">
        <v>1941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1924</v>
      </c>
      <c r="W432" s="8" t="s">
        <v>1574</v>
      </c>
      <c r="X432" s="8" t="s">
        <v>1575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1924</v>
      </c>
      <c r="H433" s="6"/>
      <c r="I433" s="6"/>
      <c r="J433" s="6"/>
      <c r="K433" s="6"/>
      <c r="L433" s="6"/>
      <c r="M433" s="33" t="s">
        <v>1987</v>
      </c>
      <c r="N433" s="33" t="s">
        <v>1941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1924</v>
      </c>
      <c r="W433" s="8" t="s">
        <v>1575</v>
      </c>
      <c r="X433" s="8" t="s">
        <v>1576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1924</v>
      </c>
      <c r="H434" s="6"/>
      <c r="I434" s="6"/>
      <c r="J434" s="6"/>
      <c r="K434" s="6"/>
      <c r="L434" s="6"/>
      <c r="M434" s="33" t="s">
        <v>1987</v>
      </c>
      <c r="N434" s="33" t="s">
        <v>1941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1924</v>
      </c>
      <c r="W434" s="8" t="s">
        <v>1576</v>
      </c>
      <c r="X434" s="8" t="s">
        <v>1577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1924</v>
      </c>
      <c r="H435" s="6"/>
      <c r="I435" s="6"/>
      <c r="J435" s="6"/>
      <c r="K435" s="6"/>
      <c r="L435" s="6"/>
      <c r="M435" s="33" t="s">
        <v>1987</v>
      </c>
      <c r="N435" s="33" t="s">
        <v>1941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1924</v>
      </c>
      <c r="W435" s="8" t="s">
        <v>1577</v>
      </c>
      <c r="X435" s="8" t="s">
        <v>1578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1924</v>
      </c>
      <c r="H436" s="6"/>
      <c r="I436" s="6"/>
      <c r="J436" s="6"/>
      <c r="K436" s="6"/>
      <c r="L436" s="6"/>
      <c r="M436" s="33" t="s">
        <v>1987</v>
      </c>
      <c r="N436" s="33" t="s">
        <v>1941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1924</v>
      </c>
      <c r="W436" s="8" t="s">
        <v>1578</v>
      </c>
      <c r="X436" s="8" t="s">
        <v>1579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1988</v>
      </c>
      <c r="N437" s="33" t="s">
        <v>1943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1579</v>
      </c>
      <c r="X437" s="8" t="s">
        <v>1580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1988</v>
      </c>
      <c r="N438" s="33" t="s">
        <v>1943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1580</v>
      </c>
      <c r="X438" s="8" t="s">
        <v>1581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1988</v>
      </c>
      <c r="N439" s="33" t="s">
        <v>1943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1581</v>
      </c>
      <c r="X439" s="8" t="s">
        <v>1582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1988</v>
      </c>
      <c r="N440" s="33" t="s">
        <v>1943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1582</v>
      </c>
      <c r="X440" s="8" t="s">
        <v>1583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1988</v>
      </c>
      <c r="N441" s="33" t="s">
        <v>1943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1924</v>
      </c>
      <c r="W441" s="8" t="s">
        <v>1583</v>
      </c>
      <c r="X441" s="8" t="s">
        <v>1584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1988</v>
      </c>
      <c r="N442" s="33" t="s">
        <v>1943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1924</v>
      </c>
      <c r="W442" s="8" t="s">
        <v>1584</v>
      </c>
      <c r="X442" s="8" t="s">
        <v>1585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1988</v>
      </c>
      <c r="N443" s="33" t="s">
        <v>1943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1585</v>
      </c>
      <c r="X443" s="8" t="s">
        <v>1586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1988</v>
      </c>
      <c r="N444" s="33" t="s">
        <v>1943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1586</v>
      </c>
      <c r="X444" s="8" t="s">
        <v>1587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1988</v>
      </c>
      <c r="N445" s="33" t="s">
        <v>1943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1587</v>
      </c>
      <c r="X445" s="8" t="s">
        <v>1588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1988</v>
      </c>
      <c r="N446" s="33" t="s">
        <v>1943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1588</v>
      </c>
      <c r="X446" s="8" t="s">
        <v>1589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1988</v>
      </c>
      <c r="N447" s="33" t="s">
        <v>1943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1589</v>
      </c>
      <c r="X447" s="8" t="s">
        <v>1590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1988</v>
      </c>
      <c r="N448" s="33" t="s">
        <v>1943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1590</v>
      </c>
      <c r="X448" s="8" t="s">
        <v>1591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1988</v>
      </c>
      <c r="N449" s="33" t="s">
        <v>1943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1591</v>
      </c>
      <c r="X449" s="8" t="s">
        <v>1592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1988</v>
      </c>
      <c r="N450" s="33" t="s">
        <v>1943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1592</v>
      </c>
      <c r="X450" s="8" t="s">
        <v>1593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1988</v>
      </c>
      <c r="N451" s="33" t="s">
        <v>1943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1593</v>
      </c>
      <c r="X451" s="8" t="s">
        <v>1594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1988</v>
      </c>
      <c r="N452" s="33" t="s">
        <v>1943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1594</v>
      </c>
      <c r="X452" s="8" t="s">
        <v>1595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1988</v>
      </c>
      <c r="N453" s="33" t="s">
        <v>1943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1595</v>
      </c>
      <c r="X453" s="8" t="s">
        <v>1596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1988</v>
      </c>
      <c r="N454" s="33" t="s">
        <v>1943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1596</v>
      </c>
      <c r="X454" s="8" t="s">
        <v>1597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1988</v>
      </c>
      <c r="N455" s="33" t="s">
        <v>1943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1924</v>
      </c>
      <c r="W455" s="8" t="s">
        <v>1597</v>
      </c>
      <c r="X455" s="8" t="s">
        <v>1598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1988</v>
      </c>
      <c r="N456" s="33" t="s">
        <v>1943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1598</v>
      </c>
      <c r="X456" s="8" t="s">
        <v>1599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1988</v>
      </c>
      <c r="N457" s="33" t="s">
        <v>1943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1599</v>
      </c>
      <c r="X457" s="8" t="s">
        <v>1600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1989</v>
      </c>
      <c r="N458" s="32" t="s">
        <v>1944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1600</v>
      </c>
      <c r="X458" s="10" t="s">
        <v>1601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1989</v>
      </c>
      <c r="N459" s="32" t="s">
        <v>1944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1601</v>
      </c>
      <c r="X459" s="10" t="s">
        <v>1602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1989</v>
      </c>
      <c r="N460" s="32" t="s">
        <v>1944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1602</v>
      </c>
      <c r="X460" s="10" t="s">
        <v>1603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1989</v>
      </c>
      <c r="N461" s="32" t="s">
        <v>1944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1603</v>
      </c>
      <c r="X461" s="10" t="s">
        <v>1604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1989</v>
      </c>
      <c r="N462" s="32" t="s">
        <v>1944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1604</v>
      </c>
      <c r="X462" s="10" t="s">
        <v>1605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1989</v>
      </c>
      <c r="N463" s="33" t="s">
        <v>1944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1605</v>
      </c>
      <c r="X463" s="8" t="s">
        <v>1606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1989</v>
      </c>
      <c r="N464" s="33" t="s">
        <v>1944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1606</v>
      </c>
      <c r="X464" s="8" t="s">
        <v>1607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1989</v>
      </c>
      <c r="N465" s="33" t="s">
        <v>1944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1924</v>
      </c>
      <c r="W465" s="8" t="s">
        <v>1607</v>
      </c>
      <c r="X465" s="8" t="s">
        <v>1608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1989</v>
      </c>
      <c r="N466" s="33" t="s">
        <v>1944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1608</v>
      </c>
      <c r="X466" s="8" t="s">
        <v>1609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1989</v>
      </c>
      <c r="N467" s="33" t="s">
        <v>1944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1609</v>
      </c>
      <c r="X467" s="8" t="s">
        <v>1610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1989</v>
      </c>
      <c r="N468" s="33" t="s">
        <v>1944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1610</v>
      </c>
      <c r="X468" s="8" t="s">
        <v>1611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1989</v>
      </c>
      <c r="N469" s="33" t="s">
        <v>1944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1611</v>
      </c>
      <c r="X469" s="8" t="s">
        <v>1612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1989</v>
      </c>
      <c r="N470" s="33" t="s">
        <v>1944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1612</v>
      </c>
      <c r="X470" s="8" t="s">
        <v>1613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1989</v>
      </c>
      <c r="N471" s="33" t="s">
        <v>1944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1613</v>
      </c>
      <c r="X471" s="8" t="s">
        <v>1614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1989</v>
      </c>
      <c r="N472" s="33" t="s">
        <v>1944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1614</v>
      </c>
      <c r="X472" s="8" t="s">
        <v>1615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1989</v>
      </c>
      <c r="N473" s="33" t="s">
        <v>1944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1615</v>
      </c>
      <c r="X473" s="8" t="s">
        <v>1616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1989</v>
      </c>
      <c r="N474" s="33" t="s">
        <v>1944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1924</v>
      </c>
      <c r="W474" s="8" t="s">
        <v>1616</v>
      </c>
      <c r="X474" s="8" t="s">
        <v>1617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1989</v>
      </c>
      <c r="N475" s="33" t="s">
        <v>1944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1617</v>
      </c>
      <c r="X475" s="8" t="s">
        <v>1618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1989</v>
      </c>
      <c r="N476" s="33" t="s">
        <v>1944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1618</v>
      </c>
      <c r="X476" s="8" t="s">
        <v>1619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1989</v>
      </c>
      <c r="N477" s="33" t="s">
        <v>1944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1619</v>
      </c>
      <c r="X477" s="8" t="s">
        <v>1620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1989</v>
      </c>
      <c r="N478" s="33" t="s">
        <v>1944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1620</v>
      </c>
      <c r="X478" s="8" t="s">
        <v>1621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1989</v>
      </c>
      <c r="N479" s="33" t="s">
        <v>1944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1621</v>
      </c>
      <c r="X479" s="8" t="s">
        <v>1622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1989</v>
      </c>
      <c r="N480" s="33" t="s">
        <v>1944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1622</v>
      </c>
      <c r="X480" s="8" t="s">
        <v>1623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1989</v>
      </c>
      <c r="N481" s="33" t="s">
        <v>1944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1924</v>
      </c>
      <c r="W481" s="8" t="s">
        <v>1623</v>
      </c>
      <c r="X481" s="8" t="s">
        <v>1624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1989</v>
      </c>
      <c r="N482" s="33" t="s">
        <v>1944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1624</v>
      </c>
      <c r="X482" s="8" t="s">
        <v>1625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1989</v>
      </c>
      <c r="N483" s="33" t="s">
        <v>1944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1625</v>
      </c>
      <c r="X483" s="8" t="s">
        <v>1626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1989</v>
      </c>
      <c r="N484" s="33" t="s">
        <v>1944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1626</v>
      </c>
      <c r="X484" s="8" t="s">
        <v>1627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1989</v>
      </c>
      <c r="N485" s="33" t="s">
        <v>1944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1627</v>
      </c>
      <c r="X485" s="8" t="s">
        <v>1628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1989</v>
      </c>
      <c r="N486" s="33" t="s">
        <v>1944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1628</v>
      </c>
      <c r="X486" s="8" t="s">
        <v>1629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1989</v>
      </c>
      <c r="N487" s="33" t="s">
        <v>1944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1629</v>
      </c>
      <c r="X487" s="8" t="s">
        <v>1630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1990</v>
      </c>
      <c r="N488" s="33" t="s">
        <v>1945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1630</v>
      </c>
      <c r="X488" s="8" t="s">
        <v>1631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1990</v>
      </c>
      <c r="N489" s="33" t="s">
        <v>1945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1631</v>
      </c>
      <c r="X489" s="8" t="s">
        <v>1632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1990</v>
      </c>
      <c r="N490" s="33" t="s">
        <v>1945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1924</v>
      </c>
      <c r="W490" s="8" t="s">
        <v>1632</v>
      </c>
      <c r="X490" s="8" t="s">
        <v>1633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1990</v>
      </c>
      <c r="N491" s="33" t="s">
        <v>1945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1633</v>
      </c>
      <c r="X491" s="8" t="s">
        <v>1634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1990</v>
      </c>
      <c r="N492" s="33" t="s">
        <v>1946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1924</v>
      </c>
      <c r="W492" s="8" t="s">
        <v>1634</v>
      </c>
      <c r="X492" s="8" t="s">
        <v>1635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1990</v>
      </c>
      <c r="N493" s="33" t="s">
        <v>1947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1924</v>
      </c>
      <c r="W493" s="8" t="s">
        <v>1635</v>
      </c>
      <c r="X493" s="8" t="s">
        <v>1636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1990</v>
      </c>
      <c r="N494" s="33" t="s">
        <v>1947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1636</v>
      </c>
      <c r="X494" s="8" t="s">
        <v>1637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1990</v>
      </c>
      <c r="N495" s="33" t="s">
        <v>1947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1637</v>
      </c>
      <c r="X495" s="8" t="s">
        <v>1638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1990</v>
      </c>
      <c r="N496" s="33" t="s">
        <v>1945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1638</v>
      </c>
      <c r="X496" s="8" t="s">
        <v>1639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1990</v>
      </c>
      <c r="N497" s="33" t="s">
        <v>1946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1924</v>
      </c>
      <c r="W497" s="8" t="s">
        <v>1639</v>
      </c>
      <c r="X497" s="8" t="s">
        <v>1640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1990</v>
      </c>
      <c r="N498" s="33" t="s">
        <v>1946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1640</v>
      </c>
      <c r="X498" s="8" t="s">
        <v>1641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1990</v>
      </c>
      <c r="N499" s="33" t="s">
        <v>1945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1641</v>
      </c>
      <c r="X499" s="8" t="s">
        <v>1642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1989</v>
      </c>
      <c r="N500" s="33" t="s">
        <v>1944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1642</v>
      </c>
      <c r="X500" s="8" t="s">
        <v>1643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1989</v>
      </c>
      <c r="N501" s="33" t="s">
        <v>1944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1924</v>
      </c>
      <c r="W501" s="8" t="s">
        <v>1643</v>
      </c>
      <c r="X501" s="8" t="s">
        <v>1644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1989</v>
      </c>
      <c r="N502" s="33" t="s">
        <v>1944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1924</v>
      </c>
      <c r="W502" s="8" t="s">
        <v>1644</v>
      </c>
      <c r="X502" s="8" t="s">
        <v>1645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1989</v>
      </c>
      <c r="N503" s="33" t="s">
        <v>1948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1645</v>
      </c>
      <c r="X503" s="8" t="s">
        <v>1646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1989</v>
      </c>
      <c r="N504" s="33" t="s">
        <v>1948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1646</v>
      </c>
      <c r="X504" s="8" t="s">
        <v>1647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1989</v>
      </c>
      <c r="N505" s="33" t="s">
        <v>1948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1647</v>
      </c>
      <c r="X505" s="8" t="s">
        <v>1648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1989</v>
      </c>
      <c r="N506" s="33" t="s">
        <v>1948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1648</v>
      </c>
      <c r="X506" s="8" t="s">
        <v>1649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1989</v>
      </c>
      <c r="N507" s="33" t="s">
        <v>1948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1649</v>
      </c>
      <c r="X507" s="8" t="s">
        <v>1650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1989</v>
      </c>
      <c r="N508" s="33" t="s">
        <v>1948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1650</v>
      </c>
      <c r="X508" s="8" t="s">
        <v>1651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1991</v>
      </c>
      <c r="N509" s="33" t="s">
        <v>1949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1651</v>
      </c>
      <c r="X509" s="8" t="s">
        <v>1652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1991</v>
      </c>
      <c r="N510" s="33" t="s">
        <v>1949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1652</v>
      </c>
      <c r="X510" s="8" t="s">
        <v>1653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1991</v>
      </c>
      <c r="N511" s="33" t="s">
        <v>1949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1653</v>
      </c>
      <c r="X511" s="8" t="s">
        <v>1654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1991</v>
      </c>
      <c r="N512" s="33" t="s">
        <v>1950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1924</v>
      </c>
      <c r="W512" s="8" t="s">
        <v>1654</v>
      </c>
      <c r="X512" s="8" t="s">
        <v>1655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1991</v>
      </c>
      <c r="N513" s="33" t="s">
        <v>1950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1924</v>
      </c>
      <c r="W513" s="8" t="s">
        <v>1655</v>
      </c>
      <c r="X513" s="8" t="s">
        <v>1656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1991</v>
      </c>
      <c r="N514" s="33" t="s">
        <v>1951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1656</v>
      </c>
      <c r="X514" s="8" t="s">
        <v>1657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1991</v>
      </c>
      <c r="N515" s="33" t="s">
        <v>1951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1924</v>
      </c>
      <c r="W515" s="8" t="s">
        <v>1657</v>
      </c>
      <c r="X515" s="8" t="s">
        <v>1658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1991</v>
      </c>
      <c r="N516" s="33" t="s">
        <v>1952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1658</v>
      </c>
      <c r="X516" s="8" t="s">
        <v>1659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1991</v>
      </c>
      <c r="N517" s="33" t="s">
        <v>1949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1659</v>
      </c>
      <c r="X517" s="8" t="s">
        <v>1660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1991</v>
      </c>
      <c r="N518" s="33" t="s">
        <v>1949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1660</v>
      </c>
      <c r="X518" s="8" t="s">
        <v>1661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1991</v>
      </c>
      <c r="N519" s="33" t="s">
        <v>1951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1661</v>
      </c>
      <c r="X519" s="8" t="s">
        <v>1662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1991</v>
      </c>
      <c r="N520" s="33" t="s">
        <v>1951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1924</v>
      </c>
      <c r="W520" s="8" t="s">
        <v>1662</v>
      </c>
      <c r="X520" s="8" t="s">
        <v>1663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1991</v>
      </c>
      <c r="N521" s="33" t="s">
        <v>1949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1663</v>
      </c>
      <c r="X521" s="8" t="s">
        <v>1664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1991</v>
      </c>
      <c r="N522" s="33" t="s">
        <v>1950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1664</v>
      </c>
      <c r="X522" s="8" t="s">
        <v>1665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1991</v>
      </c>
      <c r="N523" s="33" t="s">
        <v>1950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1924</v>
      </c>
      <c r="W523" s="8" t="s">
        <v>1665</v>
      </c>
      <c r="X523" s="8" t="s">
        <v>1666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1991</v>
      </c>
      <c r="N524" s="33" t="s">
        <v>1950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1666</v>
      </c>
      <c r="X524" s="8" t="s">
        <v>1667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1991</v>
      </c>
      <c r="N525" s="33" t="s">
        <v>1950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1667</v>
      </c>
      <c r="X525" s="8" t="s">
        <v>1668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1991</v>
      </c>
      <c r="N526" s="33" t="s">
        <v>1949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1668</v>
      </c>
      <c r="X526" s="8" t="s">
        <v>1669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1991</v>
      </c>
      <c r="N527" s="33" t="s">
        <v>1949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1669</v>
      </c>
      <c r="X527" s="8" t="s">
        <v>1670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1991</v>
      </c>
      <c r="N528" s="33" t="s">
        <v>1950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1670</v>
      </c>
      <c r="X528" s="8" t="s">
        <v>1671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1991</v>
      </c>
      <c r="N529" s="33" t="s">
        <v>1950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1671</v>
      </c>
      <c r="X529" s="8" t="s">
        <v>1672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1991</v>
      </c>
      <c r="N530" s="33" t="s">
        <v>1950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1672</v>
      </c>
      <c r="X530" s="8" t="s">
        <v>1673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1991</v>
      </c>
      <c r="N531" s="33" t="s">
        <v>1952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1673</v>
      </c>
      <c r="X531" s="8" t="s">
        <v>1674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1991</v>
      </c>
      <c r="N532" s="33" t="s">
        <v>1950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1674</v>
      </c>
      <c r="X532" s="8" t="s">
        <v>1675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1991</v>
      </c>
      <c r="N533" s="33" t="s">
        <v>1950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1675</v>
      </c>
      <c r="X533" s="8" t="s">
        <v>1676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1991</v>
      </c>
      <c r="N534" s="33" t="s">
        <v>1950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1924</v>
      </c>
      <c r="W534" s="8" t="s">
        <v>1676</v>
      </c>
      <c r="X534" s="8" t="s">
        <v>1677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1991</v>
      </c>
      <c r="N535" s="33" t="s">
        <v>1950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1677</v>
      </c>
      <c r="X535" s="8" t="s">
        <v>1678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1991</v>
      </c>
      <c r="N536" s="33" t="s">
        <v>1950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1924</v>
      </c>
      <c r="W536" s="8" t="s">
        <v>1678</v>
      </c>
      <c r="X536" s="8" t="s">
        <v>1679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1991</v>
      </c>
      <c r="N537" s="33" t="s">
        <v>1950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1679</v>
      </c>
      <c r="X537" s="8" t="s">
        <v>1680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1992</v>
      </c>
      <c r="N538" s="33" t="s">
        <v>1953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1680</v>
      </c>
      <c r="X538" s="8" t="s">
        <v>1681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1992</v>
      </c>
      <c r="N539" s="33" t="s">
        <v>1953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1681</v>
      </c>
      <c r="X539" s="8" t="s">
        <v>1682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1992</v>
      </c>
      <c r="N540" s="33" t="s">
        <v>1953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1682</v>
      </c>
      <c r="X540" s="8" t="s">
        <v>1683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1992</v>
      </c>
      <c r="N541" s="33" t="s">
        <v>1953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1683</v>
      </c>
      <c r="X541" s="8" t="s">
        <v>1684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1992</v>
      </c>
      <c r="N542" s="33" t="s">
        <v>1953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1684</v>
      </c>
      <c r="X542" s="8" t="s">
        <v>1685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1992</v>
      </c>
      <c r="N543" s="33" t="s">
        <v>1953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1685</v>
      </c>
      <c r="X543" s="8" t="s">
        <v>1686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1992</v>
      </c>
      <c r="N544" s="33" t="s">
        <v>1953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1686</v>
      </c>
      <c r="X544" s="8" t="s">
        <v>1687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1924</v>
      </c>
      <c r="H545" s="6"/>
      <c r="I545" s="6"/>
      <c r="J545" s="6"/>
      <c r="K545" s="6"/>
      <c r="L545" s="6"/>
      <c r="M545" s="33" t="s">
        <v>1992</v>
      </c>
      <c r="N545" s="33" t="s">
        <v>1954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1924</v>
      </c>
      <c r="W545" s="10" t="s">
        <v>1687</v>
      </c>
      <c r="X545" s="8" t="s">
        <v>1688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1924</v>
      </c>
      <c r="H546" s="6"/>
      <c r="I546" s="6"/>
      <c r="J546" s="6"/>
      <c r="K546" s="6"/>
      <c r="L546" s="6"/>
      <c r="M546" s="33" t="s">
        <v>1992</v>
      </c>
      <c r="N546" s="33" t="s">
        <v>1954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1924</v>
      </c>
      <c r="W546" s="10" t="s">
        <v>1688</v>
      </c>
      <c r="X546" s="8" t="s">
        <v>1689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1924</v>
      </c>
      <c r="H547" s="6"/>
      <c r="I547" s="6"/>
      <c r="J547" s="6"/>
      <c r="K547" s="6"/>
      <c r="L547" s="6"/>
      <c r="M547" s="33" t="s">
        <v>1992</v>
      </c>
      <c r="N547" s="33" t="s">
        <v>1954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1924</v>
      </c>
      <c r="W547" s="10" t="s">
        <v>1689</v>
      </c>
      <c r="X547" s="8" t="s">
        <v>1690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1924</v>
      </c>
      <c r="H548" s="6"/>
      <c r="I548" s="6"/>
      <c r="J548" s="6"/>
      <c r="K548" s="6"/>
      <c r="L548" s="6"/>
      <c r="M548" s="33" t="s">
        <v>1992</v>
      </c>
      <c r="N548" s="33" t="s">
        <v>1954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1924</v>
      </c>
      <c r="W548" s="10" t="s">
        <v>1690</v>
      </c>
      <c r="X548" s="8" t="s">
        <v>1691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1924</v>
      </c>
      <c r="H549" s="6"/>
      <c r="I549" s="6"/>
      <c r="J549" s="6"/>
      <c r="K549" s="6"/>
      <c r="L549" s="6"/>
      <c r="M549" s="33" t="s">
        <v>1992</v>
      </c>
      <c r="N549" s="33" t="s">
        <v>1954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1924</v>
      </c>
      <c r="W549" s="10" t="s">
        <v>1691</v>
      </c>
      <c r="X549" s="8" t="s">
        <v>1692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1992</v>
      </c>
      <c r="N550" s="33" t="s">
        <v>1954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1692</v>
      </c>
      <c r="X550" s="8" t="s">
        <v>1693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1924</v>
      </c>
      <c r="H551" s="6"/>
      <c r="I551" s="6"/>
      <c r="J551" s="6"/>
      <c r="K551" s="6"/>
      <c r="L551" s="6"/>
      <c r="M551" s="33" t="s">
        <v>1992</v>
      </c>
      <c r="N551" s="33" t="s">
        <v>1954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1924</v>
      </c>
      <c r="W551" s="10" t="s">
        <v>1693</v>
      </c>
      <c r="X551" s="8" t="s">
        <v>1694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1924</v>
      </c>
      <c r="H552" s="6"/>
      <c r="I552" s="6"/>
      <c r="J552" s="6"/>
      <c r="K552" s="6"/>
      <c r="L552" s="6"/>
      <c r="M552" s="33" t="s">
        <v>1992</v>
      </c>
      <c r="N552" s="33" t="s">
        <v>1954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1924</v>
      </c>
      <c r="W552" s="10" t="s">
        <v>1694</v>
      </c>
      <c r="X552" s="8" t="s">
        <v>1695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1924</v>
      </c>
      <c r="H553" s="6"/>
      <c r="I553" s="6"/>
      <c r="J553" s="6"/>
      <c r="K553" s="6"/>
      <c r="L553" s="6"/>
      <c r="M553" s="33" t="s">
        <v>1992</v>
      </c>
      <c r="N553" s="33" t="s">
        <v>1954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1924</v>
      </c>
      <c r="W553" s="10" t="s">
        <v>1695</v>
      </c>
      <c r="X553" s="8" t="s">
        <v>1696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1924</v>
      </c>
      <c r="H554" s="6"/>
      <c r="I554" s="6"/>
      <c r="J554" s="6"/>
      <c r="K554" s="6"/>
      <c r="L554" s="6"/>
      <c r="M554" s="33" t="s">
        <v>1992</v>
      </c>
      <c r="N554" s="33" t="s">
        <v>1954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1924</v>
      </c>
      <c r="W554" s="8" t="s">
        <v>1696</v>
      </c>
      <c r="X554" s="8" t="s">
        <v>1697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1924</v>
      </c>
      <c r="H555" s="6"/>
      <c r="I555" s="6"/>
      <c r="J555" s="6"/>
      <c r="K555" s="6"/>
      <c r="L555" s="6"/>
      <c r="M555" s="33" t="s">
        <v>1992</v>
      </c>
      <c r="N555" s="33" t="s">
        <v>1954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1697</v>
      </c>
      <c r="X555" s="8" t="s">
        <v>1698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1924</v>
      </c>
      <c r="H556" s="6"/>
      <c r="I556" s="6"/>
      <c r="J556" s="6"/>
      <c r="K556" s="6"/>
      <c r="L556" s="6"/>
      <c r="M556" s="33" t="s">
        <v>1992</v>
      </c>
      <c r="N556" s="33" t="s">
        <v>1954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1698</v>
      </c>
      <c r="X556" s="8" t="s">
        <v>1699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1924</v>
      </c>
      <c r="H557" s="6"/>
      <c r="I557" s="6"/>
      <c r="J557" s="6"/>
      <c r="K557" s="6"/>
      <c r="L557" s="6"/>
      <c r="M557" s="33" t="s">
        <v>1992</v>
      </c>
      <c r="N557" s="33" t="s">
        <v>1954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1699</v>
      </c>
      <c r="X557" s="8" t="s">
        <v>1700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1924</v>
      </c>
      <c r="H558" s="6"/>
      <c r="I558" s="6"/>
      <c r="J558" s="6"/>
      <c r="K558" s="6"/>
      <c r="L558" s="6"/>
      <c r="M558" s="33" t="s">
        <v>1992</v>
      </c>
      <c r="N558" s="33" t="s">
        <v>1953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1924</v>
      </c>
      <c r="W558" s="8" t="s">
        <v>1700</v>
      </c>
      <c r="X558" s="8" t="s">
        <v>1701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1924</v>
      </c>
      <c r="H559" s="6"/>
      <c r="I559" s="6"/>
      <c r="J559" s="6"/>
      <c r="K559" s="6"/>
      <c r="L559" s="6"/>
      <c r="M559" s="33" t="s">
        <v>1992</v>
      </c>
      <c r="N559" s="33" t="s">
        <v>1954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1924</v>
      </c>
      <c r="W559" s="8" t="s">
        <v>1701</v>
      </c>
      <c r="X559" s="8" t="s">
        <v>1702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1992</v>
      </c>
      <c r="N560" s="33" t="s">
        <v>1954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1702</v>
      </c>
      <c r="X560" s="8" t="s">
        <v>1703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1924</v>
      </c>
      <c r="H561" s="6"/>
      <c r="I561" s="6"/>
      <c r="J561" s="6"/>
      <c r="K561" s="6"/>
      <c r="L561" s="6"/>
      <c r="M561" s="33" t="s">
        <v>1992</v>
      </c>
      <c r="N561" s="33" t="s">
        <v>1954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1924</v>
      </c>
      <c r="W561" s="8" t="s">
        <v>1703</v>
      </c>
      <c r="X561" s="8" t="s">
        <v>1704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1992</v>
      </c>
      <c r="N562" s="33" t="s">
        <v>1953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1704</v>
      </c>
      <c r="X562" s="8" t="s">
        <v>1705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1992</v>
      </c>
      <c r="N563" s="33" t="s">
        <v>1953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1705</v>
      </c>
      <c r="X563" s="8" t="s">
        <v>1706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1992</v>
      </c>
      <c r="N564" s="33" t="s">
        <v>1953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1706</v>
      </c>
      <c r="X564" s="8" t="s">
        <v>1707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1992</v>
      </c>
      <c r="N565" s="33" t="s">
        <v>1953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1707</v>
      </c>
      <c r="X565" s="8" t="s">
        <v>1708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1992</v>
      </c>
      <c r="N566" s="33" t="s">
        <v>1953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1708</v>
      </c>
      <c r="X566" s="8" t="s">
        <v>1709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1992</v>
      </c>
      <c r="N567" s="33" t="s">
        <v>1953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1709</v>
      </c>
      <c r="X567" s="8" t="s">
        <v>1710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1992</v>
      </c>
      <c r="N568" s="33" t="s">
        <v>1953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1710</v>
      </c>
      <c r="X568" s="8" t="s">
        <v>1711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1992</v>
      </c>
      <c r="N569" s="33" t="s">
        <v>1953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1711</v>
      </c>
      <c r="X569" s="8" t="s">
        <v>1712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1992</v>
      </c>
      <c r="N570" s="33" t="s">
        <v>1953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1712</v>
      </c>
      <c r="X570" s="8" t="s">
        <v>1713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1992</v>
      </c>
      <c r="N571" s="33" t="s">
        <v>1953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1713</v>
      </c>
      <c r="X571" s="8" t="s">
        <v>1714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1992</v>
      </c>
      <c r="N572" s="33" t="s">
        <v>1953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1714</v>
      </c>
      <c r="X572" s="8" t="s">
        <v>1715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1992</v>
      </c>
      <c r="N573" s="33" t="s">
        <v>1953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1715</v>
      </c>
      <c r="X573" s="8" t="s">
        <v>1716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1992</v>
      </c>
      <c r="N574" s="33" t="s">
        <v>1953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1716</v>
      </c>
      <c r="X574" s="8" t="s">
        <v>1717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1992</v>
      </c>
      <c r="N575" s="33" t="s">
        <v>1953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1717</v>
      </c>
      <c r="X575" s="8" t="s">
        <v>1718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1924</v>
      </c>
      <c r="H576" s="6"/>
      <c r="I576" s="6"/>
      <c r="J576" s="6"/>
      <c r="K576" s="6"/>
      <c r="L576" s="6"/>
      <c r="M576" s="33" t="s">
        <v>1992</v>
      </c>
      <c r="N576" s="33" t="s">
        <v>1953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1718</v>
      </c>
      <c r="X576" s="8" t="s">
        <v>1719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1924</v>
      </c>
      <c r="H577" s="6"/>
      <c r="I577" s="6"/>
      <c r="J577" s="6"/>
      <c r="K577" s="6"/>
      <c r="L577" s="6"/>
      <c r="M577" s="33" t="s">
        <v>1992</v>
      </c>
      <c r="N577" s="33" t="s">
        <v>1954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1719</v>
      </c>
      <c r="X577" s="8" t="s">
        <v>1720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1924</v>
      </c>
      <c r="H578" s="6"/>
      <c r="I578" s="6"/>
      <c r="J578" s="6"/>
      <c r="K578" s="6"/>
      <c r="L578" s="6"/>
      <c r="M578" s="33" t="s">
        <v>1992</v>
      </c>
      <c r="N578" s="33" t="s">
        <v>1954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1924</v>
      </c>
      <c r="W578" s="8" t="s">
        <v>1720</v>
      </c>
      <c r="X578" s="8" t="s">
        <v>1721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1924</v>
      </c>
      <c r="H579" s="6"/>
      <c r="I579" s="6"/>
      <c r="J579" s="6"/>
      <c r="K579" s="6"/>
      <c r="L579" s="6"/>
      <c r="M579" s="33" t="s">
        <v>1992</v>
      </c>
      <c r="N579" s="33" t="s">
        <v>1954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1924</v>
      </c>
      <c r="W579" s="8" t="s">
        <v>1721</v>
      </c>
      <c r="X579" s="8" t="s">
        <v>1722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1924</v>
      </c>
      <c r="H580" s="6"/>
      <c r="I580" s="6"/>
      <c r="J580" s="6"/>
      <c r="K580" s="6"/>
      <c r="L580" s="6"/>
      <c r="M580" s="33" t="s">
        <v>1992</v>
      </c>
      <c r="N580" s="33" t="s">
        <v>1954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1924</v>
      </c>
      <c r="W580" s="8" t="s">
        <v>1722</v>
      </c>
      <c r="X580" s="8" t="s">
        <v>1723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1992</v>
      </c>
      <c r="N581" s="33" t="s">
        <v>1953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1723</v>
      </c>
      <c r="X581" s="8" t="s">
        <v>1724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1992</v>
      </c>
      <c r="N582" s="33" t="s">
        <v>1953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1724</v>
      </c>
      <c r="X582" s="8" t="s">
        <v>1725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1992</v>
      </c>
      <c r="N583" s="33" t="s">
        <v>1953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1725</v>
      </c>
      <c r="X583" s="8" t="s">
        <v>1726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1992</v>
      </c>
      <c r="N584" s="33" t="s">
        <v>1953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1726</v>
      </c>
      <c r="X584" s="8" t="s">
        <v>1727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1992</v>
      </c>
      <c r="N585" s="33" t="s">
        <v>1953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1727</v>
      </c>
      <c r="X585" s="8" t="s">
        <v>1728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1992</v>
      </c>
      <c r="N586" s="33" t="s">
        <v>1953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1728</v>
      </c>
      <c r="X586" s="8" t="s">
        <v>1729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1992</v>
      </c>
      <c r="N587" s="33" t="s">
        <v>1953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1729</v>
      </c>
      <c r="X587" s="8" t="s">
        <v>1730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1992</v>
      </c>
      <c r="N588" s="33" t="s">
        <v>1953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1730</v>
      </c>
      <c r="X588" s="8" t="s">
        <v>1731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1992</v>
      </c>
      <c r="N589" s="33" t="s">
        <v>1953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1731</v>
      </c>
      <c r="X589" s="8" t="s">
        <v>1732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1993</v>
      </c>
      <c r="N590" s="33" t="s">
        <v>1955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1732</v>
      </c>
      <c r="X590" s="8" t="s">
        <v>1733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1993</v>
      </c>
      <c r="N591" s="33" t="s">
        <v>1955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1733</v>
      </c>
      <c r="X591" s="8" t="s">
        <v>1734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1993</v>
      </c>
      <c r="N592" s="33" t="s">
        <v>1955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1734</v>
      </c>
      <c r="X592" s="8" t="s">
        <v>1735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1993</v>
      </c>
      <c r="N593" s="33" t="s">
        <v>1955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1735</v>
      </c>
      <c r="X593" s="8" t="s">
        <v>1736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1993</v>
      </c>
      <c r="N594" s="33" t="s">
        <v>1955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1736</v>
      </c>
      <c r="X594" s="8" t="s">
        <v>1737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1983</v>
      </c>
      <c r="N595" s="33" t="s">
        <v>1956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1924</v>
      </c>
      <c r="W595" s="8" t="s">
        <v>1737</v>
      </c>
      <c r="X595" s="8" t="s">
        <v>1738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1983</v>
      </c>
      <c r="N596" s="33" t="s">
        <v>1957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1924</v>
      </c>
      <c r="W596" s="8" t="s">
        <v>1738</v>
      </c>
      <c r="X596" s="8" t="s">
        <v>1739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1983</v>
      </c>
      <c r="N597" s="33" t="s">
        <v>1957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1924</v>
      </c>
      <c r="W597" s="8" t="s">
        <v>1739</v>
      </c>
      <c r="X597" s="8" t="s">
        <v>1740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1924</v>
      </c>
      <c r="H598" s="6"/>
      <c r="I598" s="6"/>
      <c r="J598" s="6"/>
      <c r="K598" s="6"/>
      <c r="L598" s="6"/>
      <c r="M598" s="33" t="s">
        <v>1983</v>
      </c>
      <c r="N598" s="33" t="s">
        <v>1956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1924</v>
      </c>
      <c r="W598" s="8" t="s">
        <v>1740</v>
      </c>
      <c r="X598" s="8" t="s">
        <v>1741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1983</v>
      </c>
      <c r="N599" s="33" t="s">
        <v>1958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1741</v>
      </c>
      <c r="X599" s="8" t="s">
        <v>1742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1924</v>
      </c>
      <c r="H600" s="6"/>
      <c r="I600" s="6"/>
      <c r="J600" s="6"/>
      <c r="K600" s="6"/>
      <c r="L600" s="6"/>
      <c r="M600" s="33" t="s">
        <v>1983</v>
      </c>
      <c r="N600" s="33" t="s">
        <v>1956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1924</v>
      </c>
      <c r="W600" s="8" t="s">
        <v>1742</v>
      </c>
      <c r="X600" s="8" t="s">
        <v>1743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1983</v>
      </c>
      <c r="N601" s="33" t="s">
        <v>1958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2126</v>
      </c>
      <c r="W601" s="8" t="s">
        <v>1743</v>
      </c>
      <c r="X601" s="8" t="s">
        <v>1744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1983</v>
      </c>
      <c r="N602" s="33" t="s">
        <v>1956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1744</v>
      </c>
      <c r="X602" s="8" t="s">
        <v>1745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1983</v>
      </c>
      <c r="N603" s="32" t="s">
        <v>1932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1745</v>
      </c>
      <c r="X603" s="10" t="s">
        <v>1746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1983</v>
      </c>
      <c r="N604" s="33" t="s">
        <v>1958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1746</v>
      </c>
      <c r="X604" s="8" t="s">
        <v>1747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1983</v>
      </c>
      <c r="N605" s="33" t="s">
        <v>1958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1747</v>
      </c>
      <c r="X605" s="8" t="s">
        <v>1748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1983</v>
      </c>
      <c r="N606" s="33" t="s">
        <v>1958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1748</v>
      </c>
      <c r="X606" s="8" t="s">
        <v>1749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1983</v>
      </c>
      <c r="N607" s="33" t="s">
        <v>1956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1749</v>
      </c>
      <c r="X607" s="8" t="s">
        <v>1750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1983</v>
      </c>
      <c r="N608" s="33" t="s">
        <v>1959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1750</v>
      </c>
      <c r="X608" s="8" t="s">
        <v>1751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1983</v>
      </c>
      <c r="N609" s="33" t="s">
        <v>1956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1751</v>
      </c>
      <c r="X609" s="8" t="s">
        <v>1752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1983</v>
      </c>
      <c r="N610" s="33" t="s">
        <v>1956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1752</v>
      </c>
      <c r="X610" s="8" t="s">
        <v>1753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1983</v>
      </c>
      <c r="N611" s="33" t="s">
        <v>1959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1753</v>
      </c>
      <c r="X611" s="8" t="s">
        <v>1754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1983</v>
      </c>
      <c r="N612" s="33" t="s">
        <v>1932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1754</v>
      </c>
      <c r="X612" s="8" t="s">
        <v>1755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1983</v>
      </c>
      <c r="N613" s="33" t="s">
        <v>1932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1755</v>
      </c>
      <c r="X613" s="8" t="s">
        <v>1756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1983</v>
      </c>
      <c r="N614" s="33" t="s">
        <v>1932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1756</v>
      </c>
      <c r="X614" s="8" t="s">
        <v>1757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1983</v>
      </c>
      <c r="N615" s="33" t="s">
        <v>1932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1757</v>
      </c>
      <c r="X615" s="8" t="s">
        <v>1758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1983</v>
      </c>
      <c r="N616" s="33" t="s">
        <v>1959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1758</v>
      </c>
      <c r="X616" s="8" t="s">
        <v>1759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1983</v>
      </c>
      <c r="N617" s="33" t="s">
        <v>1959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1759</v>
      </c>
      <c r="X617" s="8" t="s">
        <v>1760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2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1924</v>
      </c>
      <c r="H618" s="6"/>
      <c r="I618" s="6"/>
      <c r="J618" s="6"/>
      <c r="K618" s="6"/>
      <c r="L618" s="6"/>
      <c r="M618" s="33" t="s">
        <v>1983</v>
      </c>
      <c r="N618" s="33" t="s">
        <v>1959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1924</v>
      </c>
      <c r="W618" s="8" t="s">
        <v>1760</v>
      </c>
      <c r="X618" s="8" t="s">
        <v>1761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3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3" si="48">SUM(AG618:AK618)</f>
        <v>0</v>
      </c>
      <c r="AM618" s="11">
        <v>0</v>
      </c>
      <c r="AN618" s="11">
        <v>0</v>
      </c>
      <c r="AO618" s="34">
        <f t="shared" ref="AO618:AO683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3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1983</v>
      </c>
      <c r="N619" s="33" t="s">
        <v>1932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1761</v>
      </c>
      <c r="X619" s="8" t="s">
        <v>1762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1983</v>
      </c>
      <c r="N620" s="33" t="s">
        <v>1957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1762</v>
      </c>
      <c r="X620" s="8" t="s">
        <v>1763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1983</v>
      </c>
      <c r="N621" s="33" t="s">
        <v>1957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1763</v>
      </c>
      <c r="X621" s="8" t="s">
        <v>1764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1983</v>
      </c>
      <c r="N622" s="33" t="s">
        <v>1960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1924</v>
      </c>
      <c r="W622" s="8" t="s">
        <v>1764</v>
      </c>
      <c r="X622" s="8" t="s">
        <v>1765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1983</v>
      </c>
      <c r="N623" s="33" t="s">
        <v>1959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1924</v>
      </c>
      <c r="W623" s="8" t="s">
        <v>1765</v>
      </c>
      <c r="X623" s="8" t="s">
        <v>1766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1924</v>
      </c>
      <c r="H624" s="6"/>
      <c r="I624" s="6"/>
      <c r="J624" s="6"/>
      <c r="K624" s="6"/>
      <c r="L624" s="6"/>
      <c r="M624" s="33" t="s">
        <v>1983</v>
      </c>
      <c r="N624" s="33" t="s">
        <v>1959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1924</v>
      </c>
      <c r="W624" s="8" t="s">
        <v>1766</v>
      </c>
      <c r="X624" s="8" t="s">
        <v>1767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1983</v>
      </c>
      <c r="N625" s="33" t="s">
        <v>1960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1767</v>
      </c>
      <c r="X625" s="8" t="s">
        <v>1768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1983</v>
      </c>
      <c r="N626" s="33" t="s">
        <v>1957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1924</v>
      </c>
      <c r="W626" s="8" t="s">
        <v>1768</v>
      </c>
      <c r="X626" s="8" t="s">
        <v>1769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1983</v>
      </c>
      <c r="N627" s="33" t="s">
        <v>1959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1769</v>
      </c>
      <c r="X627" s="8" t="s">
        <v>1770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1983</v>
      </c>
      <c r="N628" s="33" t="s">
        <v>1960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1924</v>
      </c>
      <c r="W628" s="8" t="s">
        <v>1770</v>
      </c>
      <c r="X628" s="8" t="s">
        <v>1771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1983</v>
      </c>
      <c r="N629" s="33" t="s">
        <v>1960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1771</v>
      </c>
      <c r="X629" s="8" t="s">
        <v>1772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1983</v>
      </c>
      <c r="N630" s="33" t="s">
        <v>1932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1772</v>
      </c>
      <c r="X630" s="8" t="s">
        <v>1773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1983</v>
      </c>
      <c r="N631" s="33" t="s">
        <v>1959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1924</v>
      </c>
      <c r="W631" s="8" t="s">
        <v>1773</v>
      </c>
      <c r="X631" s="8" t="s">
        <v>1774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1983</v>
      </c>
      <c r="N632" s="33" t="s">
        <v>1959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1774</v>
      </c>
      <c r="X632" s="8" t="s">
        <v>1775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1983</v>
      </c>
      <c r="N633" s="33" t="s">
        <v>1959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1775</v>
      </c>
      <c r="X633" s="8" t="s">
        <v>1776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1983</v>
      </c>
      <c r="N634" s="33" t="s">
        <v>1959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1776</v>
      </c>
      <c r="X634" s="8" t="s">
        <v>1777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1983</v>
      </c>
      <c r="N635" s="33" t="s">
        <v>1959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1777</v>
      </c>
      <c r="X635" s="8" t="s">
        <v>1778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1983</v>
      </c>
      <c r="N636" s="33" t="s">
        <v>1958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1778</v>
      </c>
      <c r="X636" s="8" t="s">
        <v>1779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1983</v>
      </c>
      <c r="N637" s="33" t="s">
        <v>1959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1779</v>
      </c>
      <c r="X637" s="8" t="s">
        <v>1780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1983</v>
      </c>
      <c r="N638" s="33" t="s">
        <v>1958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1924</v>
      </c>
      <c r="W638" s="8" t="s">
        <v>1780</v>
      </c>
      <c r="X638" s="8" t="s">
        <v>1781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1983</v>
      </c>
      <c r="N639" s="33" t="s">
        <v>1958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1781</v>
      </c>
      <c r="X639" s="8" t="s">
        <v>1782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1983</v>
      </c>
      <c r="N640" s="33" t="s">
        <v>1959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1782</v>
      </c>
      <c r="X640" s="8" t="s">
        <v>1783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1983</v>
      </c>
      <c r="N641" s="33" t="s">
        <v>1959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1924</v>
      </c>
      <c r="W641" s="8" t="s">
        <v>1783</v>
      </c>
      <c r="X641" s="8" t="s">
        <v>1784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s="251" customFormat="1" ht="60" x14ac:dyDescent="0.25">
      <c r="A642" s="240" t="s">
        <v>829</v>
      </c>
      <c r="B642" s="240" t="s">
        <v>1160</v>
      </c>
      <c r="C642" s="240" t="s">
        <v>830</v>
      </c>
      <c r="D642" s="240" t="s">
        <v>832</v>
      </c>
      <c r="E642" s="240" t="s">
        <v>831</v>
      </c>
      <c r="F642" s="240">
        <v>100</v>
      </c>
      <c r="G642" s="69">
        <v>100</v>
      </c>
      <c r="H642" s="241"/>
      <c r="I642" s="242"/>
      <c r="J642" s="242"/>
      <c r="K642" s="242"/>
      <c r="L642" s="242"/>
      <c r="M642" s="242" t="s">
        <v>1985</v>
      </c>
      <c r="N642" s="242" t="s">
        <v>1961</v>
      </c>
      <c r="O642" s="254">
        <v>4501</v>
      </c>
      <c r="P642" s="240" t="s">
        <v>7</v>
      </c>
      <c r="Q642" s="254" t="s">
        <v>2329</v>
      </c>
      <c r="R642" s="254" t="s">
        <v>2234</v>
      </c>
      <c r="S642" s="254" t="s">
        <v>2330</v>
      </c>
      <c r="T642" s="254" t="s">
        <v>2331</v>
      </c>
      <c r="U642" s="240">
        <v>1</v>
      </c>
      <c r="V642" s="66" t="s">
        <v>1924</v>
      </c>
      <c r="W642" s="243"/>
      <c r="X642" s="243"/>
      <c r="Y642" s="242"/>
      <c r="Z642" s="242" t="s">
        <v>2164</v>
      </c>
      <c r="AA642" s="244">
        <v>0</v>
      </c>
      <c r="AB642" s="244">
        <v>0</v>
      </c>
      <c r="AC642" s="244">
        <v>0</v>
      </c>
      <c r="AD642" s="244">
        <v>0</v>
      </c>
      <c r="AE642" s="244">
        <v>0</v>
      </c>
      <c r="AF642" s="245">
        <f t="shared" si="47"/>
        <v>0</v>
      </c>
      <c r="AG642" s="246">
        <v>0</v>
      </c>
      <c r="AH642" s="246">
        <v>0</v>
      </c>
      <c r="AI642" s="247">
        <v>0</v>
      </c>
      <c r="AJ642" s="246">
        <v>0</v>
      </c>
      <c r="AK642" s="244">
        <v>0</v>
      </c>
      <c r="AL642" s="245">
        <f t="shared" si="48"/>
        <v>0</v>
      </c>
      <c r="AM642" s="244">
        <v>0</v>
      </c>
      <c r="AN642" s="244">
        <v>0</v>
      </c>
      <c r="AO642" s="245">
        <f t="shared" si="49"/>
        <v>0</v>
      </c>
      <c r="AP642" s="244">
        <v>0</v>
      </c>
      <c r="AQ642" s="244">
        <v>0</v>
      </c>
      <c r="AR642" s="244"/>
      <c r="AS642" s="244"/>
      <c r="AT642" s="244">
        <v>0</v>
      </c>
      <c r="AU642" s="244">
        <v>0</v>
      </c>
      <c r="AV642" s="248">
        <f t="shared" si="46"/>
        <v>0</v>
      </c>
      <c r="AW642" s="249">
        <f t="shared" si="50"/>
        <v>0</v>
      </c>
      <c r="AX642" s="250"/>
    </row>
    <row r="643" spans="1:50" s="251" customFormat="1" ht="60" x14ac:dyDescent="0.25">
      <c r="A643" s="240" t="s">
        <v>829</v>
      </c>
      <c r="B643" s="240" t="s">
        <v>1160</v>
      </c>
      <c r="C643" s="240" t="s">
        <v>830</v>
      </c>
      <c r="D643" s="240" t="s">
        <v>832</v>
      </c>
      <c r="E643" s="240" t="s">
        <v>831</v>
      </c>
      <c r="F643" s="240">
        <v>100</v>
      </c>
      <c r="G643" s="69">
        <v>100</v>
      </c>
      <c r="H643" s="241">
        <v>2022520010140</v>
      </c>
      <c r="I643" s="242" t="s">
        <v>2360</v>
      </c>
      <c r="J643" s="242" t="s">
        <v>2395</v>
      </c>
      <c r="K643" s="242"/>
      <c r="L643" s="242"/>
      <c r="M643" s="242" t="s">
        <v>1985</v>
      </c>
      <c r="N643" s="242" t="s">
        <v>1961</v>
      </c>
      <c r="O643" s="254">
        <v>4501</v>
      </c>
      <c r="P643" s="240" t="s">
        <v>8</v>
      </c>
      <c r="Q643" s="259">
        <v>4501045</v>
      </c>
      <c r="R643" s="259" t="s">
        <v>2220</v>
      </c>
      <c r="S643" s="259">
        <v>450104500</v>
      </c>
      <c r="T643" s="259" t="s">
        <v>2221</v>
      </c>
      <c r="U643" s="240">
        <v>1</v>
      </c>
      <c r="V643" s="66">
        <v>1</v>
      </c>
      <c r="W643" s="243">
        <v>44986</v>
      </c>
      <c r="X643" s="243">
        <v>45291</v>
      </c>
      <c r="Y643" s="242" t="s">
        <v>2326</v>
      </c>
      <c r="Z643" s="242" t="s">
        <v>2164</v>
      </c>
      <c r="AA643" s="244"/>
      <c r="AB643" s="244">
        <v>0</v>
      </c>
      <c r="AC643" s="244">
        <v>0</v>
      </c>
      <c r="AD643" s="244">
        <v>0</v>
      </c>
      <c r="AE643" s="244">
        <v>0</v>
      </c>
      <c r="AF643" s="245">
        <f t="shared" si="47"/>
        <v>0</v>
      </c>
      <c r="AG643" s="246">
        <v>30000000</v>
      </c>
      <c r="AH643" s="246">
        <v>0</v>
      </c>
      <c r="AI643" s="247">
        <v>0</v>
      </c>
      <c r="AJ643" s="246">
        <v>0</v>
      </c>
      <c r="AK643" s="244">
        <v>0</v>
      </c>
      <c r="AL643" s="245">
        <f t="shared" si="48"/>
        <v>30000000</v>
      </c>
      <c r="AM643" s="244">
        <v>0</v>
      </c>
      <c r="AN643" s="244">
        <v>0</v>
      </c>
      <c r="AO643" s="245">
        <f t="shared" si="49"/>
        <v>0</v>
      </c>
      <c r="AP643" s="244">
        <v>0</v>
      </c>
      <c r="AQ643" s="244">
        <v>0</v>
      </c>
      <c r="AR643" s="244"/>
      <c r="AS643" s="244"/>
      <c r="AT643" s="244">
        <v>0</v>
      </c>
      <c r="AU643" s="244">
        <v>0</v>
      </c>
      <c r="AV643" s="248">
        <f t="shared" si="46"/>
        <v>0</v>
      </c>
      <c r="AW643" s="249">
        <f t="shared" si="50"/>
        <v>30000000</v>
      </c>
      <c r="AX643" s="250"/>
    </row>
    <row r="644" spans="1:50" s="251" customFormat="1" ht="60" x14ac:dyDescent="0.25">
      <c r="A644" s="240" t="s">
        <v>829</v>
      </c>
      <c r="B644" s="240" t="s">
        <v>1160</v>
      </c>
      <c r="C644" s="240" t="s">
        <v>830</v>
      </c>
      <c r="D644" s="240" t="s">
        <v>832</v>
      </c>
      <c r="E644" s="240" t="s">
        <v>831</v>
      </c>
      <c r="F644" s="240">
        <v>100</v>
      </c>
      <c r="G644" s="69">
        <v>100</v>
      </c>
      <c r="H644" s="241"/>
      <c r="I644" s="242"/>
      <c r="J644" s="242"/>
      <c r="K644" s="242"/>
      <c r="L644" s="242"/>
      <c r="M644" s="242" t="s">
        <v>1985</v>
      </c>
      <c r="N644" s="242" t="s">
        <v>1961</v>
      </c>
      <c r="O644" s="254">
        <v>4501</v>
      </c>
      <c r="P644" s="240" t="s">
        <v>1130</v>
      </c>
      <c r="Q644" s="259">
        <v>4501031</v>
      </c>
      <c r="R644" s="259" t="s">
        <v>2327</v>
      </c>
      <c r="S644" s="259">
        <v>450103100</v>
      </c>
      <c r="T644" s="259" t="s">
        <v>2328</v>
      </c>
      <c r="U644" s="240">
        <v>1</v>
      </c>
      <c r="V644" s="66" t="s">
        <v>1924</v>
      </c>
      <c r="W644" s="243"/>
      <c r="X644" s="243"/>
      <c r="Y644" s="242"/>
      <c r="Z644" s="242" t="s">
        <v>2164</v>
      </c>
      <c r="AA644" s="244">
        <v>0</v>
      </c>
      <c r="AB644" s="244">
        <v>0</v>
      </c>
      <c r="AC644" s="244">
        <v>0</v>
      </c>
      <c r="AD644" s="244">
        <v>0</v>
      </c>
      <c r="AE644" s="244">
        <v>0</v>
      </c>
      <c r="AF644" s="245">
        <f t="shared" si="47"/>
        <v>0</v>
      </c>
      <c r="AG644" s="246">
        <v>0</v>
      </c>
      <c r="AH644" s="246">
        <v>0</v>
      </c>
      <c r="AI644" s="247">
        <v>0</v>
      </c>
      <c r="AJ644" s="246">
        <v>0</v>
      </c>
      <c r="AK644" s="244">
        <v>0</v>
      </c>
      <c r="AL644" s="245">
        <f t="shared" si="48"/>
        <v>0</v>
      </c>
      <c r="AM644" s="244">
        <v>0</v>
      </c>
      <c r="AN644" s="244">
        <v>0</v>
      </c>
      <c r="AO644" s="245">
        <f t="shared" si="49"/>
        <v>0</v>
      </c>
      <c r="AP644" s="244">
        <v>0</v>
      </c>
      <c r="AQ644" s="244">
        <v>0</v>
      </c>
      <c r="AR644" s="244"/>
      <c r="AS644" s="244"/>
      <c r="AT644" s="244">
        <v>0</v>
      </c>
      <c r="AU644" s="244">
        <v>0</v>
      </c>
      <c r="AV644" s="248">
        <f t="shared" si="46"/>
        <v>0</v>
      </c>
      <c r="AW644" s="249">
        <f t="shared" si="50"/>
        <v>0</v>
      </c>
      <c r="AX644" s="250"/>
    </row>
    <row r="645" spans="1:50" s="251" customFormat="1" ht="60" x14ac:dyDescent="0.25">
      <c r="A645" s="240" t="s">
        <v>829</v>
      </c>
      <c r="B645" s="240" t="s">
        <v>1160</v>
      </c>
      <c r="C645" s="240" t="s">
        <v>830</v>
      </c>
      <c r="D645" s="240" t="s">
        <v>832</v>
      </c>
      <c r="E645" s="240" t="s">
        <v>831</v>
      </c>
      <c r="F645" s="240">
        <v>100</v>
      </c>
      <c r="G645" s="69">
        <v>100</v>
      </c>
      <c r="H645" s="241"/>
      <c r="I645" s="242"/>
      <c r="J645" s="242"/>
      <c r="K645" s="242"/>
      <c r="L645" s="242"/>
      <c r="M645" s="242" t="s">
        <v>1985</v>
      </c>
      <c r="N645" s="242" t="s">
        <v>1961</v>
      </c>
      <c r="O645" s="254">
        <v>4501</v>
      </c>
      <c r="P645" s="240" t="s">
        <v>833</v>
      </c>
      <c r="Q645" s="259">
        <v>4501029</v>
      </c>
      <c r="R645" s="259" t="s">
        <v>2161</v>
      </c>
      <c r="S645" s="259">
        <v>450102900</v>
      </c>
      <c r="T645" s="259" t="s">
        <v>2163</v>
      </c>
      <c r="U645" s="240">
        <v>1</v>
      </c>
      <c r="V645" s="66" t="s">
        <v>1924</v>
      </c>
      <c r="W645" s="243"/>
      <c r="X645" s="243"/>
      <c r="Y645" s="242"/>
      <c r="Z645" s="242" t="s">
        <v>2164</v>
      </c>
      <c r="AA645" s="244">
        <v>0</v>
      </c>
      <c r="AB645" s="244">
        <v>0</v>
      </c>
      <c r="AC645" s="244">
        <v>0</v>
      </c>
      <c r="AD645" s="244">
        <v>0</v>
      </c>
      <c r="AE645" s="244">
        <v>0</v>
      </c>
      <c r="AF645" s="245">
        <f t="shared" si="47"/>
        <v>0</v>
      </c>
      <c r="AG645" s="246">
        <v>0</v>
      </c>
      <c r="AH645" s="246">
        <v>0</v>
      </c>
      <c r="AI645" s="247">
        <v>0</v>
      </c>
      <c r="AJ645" s="246">
        <v>0</v>
      </c>
      <c r="AK645" s="244">
        <v>0</v>
      </c>
      <c r="AL645" s="245">
        <f t="shared" si="48"/>
        <v>0</v>
      </c>
      <c r="AM645" s="244">
        <v>0</v>
      </c>
      <c r="AN645" s="244">
        <v>0</v>
      </c>
      <c r="AO645" s="245">
        <f t="shared" si="49"/>
        <v>0</v>
      </c>
      <c r="AP645" s="244">
        <v>0</v>
      </c>
      <c r="AQ645" s="244">
        <v>0</v>
      </c>
      <c r="AR645" s="244"/>
      <c r="AS645" s="244"/>
      <c r="AT645" s="244">
        <v>0</v>
      </c>
      <c r="AU645" s="244">
        <v>0</v>
      </c>
      <c r="AV645" s="248">
        <f t="shared" si="46"/>
        <v>0</v>
      </c>
      <c r="AW645" s="249">
        <f t="shared" si="50"/>
        <v>0</v>
      </c>
      <c r="AX645" s="250"/>
    </row>
    <row r="646" spans="1:50" s="251" customFormat="1" ht="60" x14ac:dyDescent="0.25">
      <c r="A646" s="240" t="s">
        <v>829</v>
      </c>
      <c r="B646" s="240" t="s">
        <v>1160</v>
      </c>
      <c r="C646" s="240" t="s">
        <v>830</v>
      </c>
      <c r="D646" s="240" t="s">
        <v>832</v>
      </c>
      <c r="E646" s="240" t="s">
        <v>831</v>
      </c>
      <c r="F646" s="240">
        <v>100</v>
      </c>
      <c r="G646" s="69">
        <v>100</v>
      </c>
      <c r="H646" s="241"/>
      <c r="I646" s="242"/>
      <c r="J646" s="242"/>
      <c r="K646" s="242"/>
      <c r="L646" s="242"/>
      <c r="M646" s="242" t="s">
        <v>1985</v>
      </c>
      <c r="N646" s="242" t="s">
        <v>1961</v>
      </c>
      <c r="O646" s="254">
        <v>4501</v>
      </c>
      <c r="P646" s="240" t="s">
        <v>834</v>
      </c>
      <c r="Q646" s="259">
        <v>4501026</v>
      </c>
      <c r="R646" s="259" t="s">
        <v>2216</v>
      </c>
      <c r="S646" s="259">
        <v>450102600</v>
      </c>
      <c r="T646" s="259" t="s">
        <v>2217</v>
      </c>
      <c r="U646" s="240">
        <v>3</v>
      </c>
      <c r="V646" s="66" t="s">
        <v>1924</v>
      </c>
      <c r="W646" s="243"/>
      <c r="X646" s="243"/>
      <c r="Y646" s="242"/>
      <c r="Z646" s="242" t="s">
        <v>2164</v>
      </c>
      <c r="AA646" s="244">
        <v>0</v>
      </c>
      <c r="AB646" s="244">
        <v>0</v>
      </c>
      <c r="AC646" s="244">
        <v>0</v>
      </c>
      <c r="AD646" s="244">
        <v>0</v>
      </c>
      <c r="AE646" s="244">
        <v>0</v>
      </c>
      <c r="AF646" s="245">
        <f t="shared" si="47"/>
        <v>0</v>
      </c>
      <c r="AG646" s="246">
        <v>0</v>
      </c>
      <c r="AH646" s="246">
        <v>0</v>
      </c>
      <c r="AI646" s="247">
        <v>0</v>
      </c>
      <c r="AJ646" s="246">
        <v>0</v>
      </c>
      <c r="AK646" s="244">
        <v>0</v>
      </c>
      <c r="AL646" s="245">
        <f t="shared" si="48"/>
        <v>0</v>
      </c>
      <c r="AM646" s="244">
        <v>0</v>
      </c>
      <c r="AN646" s="244">
        <v>0</v>
      </c>
      <c r="AO646" s="245">
        <f t="shared" si="49"/>
        <v>0</v>
      </c>
      <c r="AP646" s="244">
        <v>0</v>
      </c>
      <c r="AQ646" s="244">
        <v>0</v>
      </c>
      <c r="AR646" s="244"/>
      <c r="AS646" s="244"/>
      <c r="AT646" s="244">
        <v>0</v>
      </c>
      <c r="AU646" s="244">
        <v>0</v>
      </c>
      <c r="AV646" s="248">
        <f t="shared" si="46"/>
        <v>0</v>
      </c>
      <c r="AW646" s="249">
        <f t="shared" si="50"/>
        <v>0</v>
      </c>
      <c r="AX646" s="250"/>
    </row>
    <row r="647" spans="1:50" s="251" customFormat="1" ht="75" x14ac:dyDescent="0.25">
      <c r="A647" s="240" t="s">
        <v>829</v>
      </c>
      <c r="B647" s="240" t="s">
        <v>362</v>
      </c>
      <c r="C647" s="240" t="s">
        <v>835</v>
      </c>
      <c r="D647" s="240" t="s">
        <v>837</v>
      </c>
      <c r="E647" s="240" t="s">
        <v>836</v>
      </c>
      <c r="F647" s="240">
        <v>12</v>
      </c>
      <c r="G647" s="69">
        <v>12</v>
      </c>
      <c r="H647" s="241">
        <v>2022520010085</v>
      </c>
      <c r="I647" s="242" t="s">
        <v>2173</v>
      </c>
      <c r="J647" s="242" t="s">
        <v>2396</v>
      </c>
      <c r="K647" s="242"/>
      <c r="L647" s="242"/>
      <c r="M647" s="242" t="s">
        <v>1985</v>
      </c>
      <c r="N647" s="242" t="s">
        <v>1961</v>
      </c>
      <c r="O647" s="254">
        <v>4501</v>
      </c>
      <c r="P647" s="240" t="s">
        <v>838</v>
      </c>
      <c r="Q647" s="254">
        <v>4501026</v>
      </c>
      <c r="R647" s="254" t="s">
        <v>2216</v>
      </c>
      <c r="S647" s="254">
        <v>450102600</v>
      </c>
      <c r="T647" s="254" t="s">
        <v>2217</v>
      </c>
      <c r="U647" s="240">
        <v>1</v>
      </c>
      <c r="V647" s="66">
        <v>1</v>
      </c>
      <c r="W647" s="243">
        <v>44927</v>
      </c>
      <c r="X647" s="243">
        <v>45291</v>
      </c>
      <c r="Y647" s="242" t="s">
        <v>2224</v>
      </c>
      <c r="Z647" s="242" t="s">
        <v>2164</v>
      </c>
      <c r="AA647" s="244">
        <v>9845626.9900000002</v>
      </c>
      <c r="AB647" s="244">
        <v>0</v>
      </c>
      <c r="AC647" s="244">
        <v>0</v>
      </c>
      <c r="AD647" s="244">
        <v>0</v>
      </c>
      <c r="AE647" s="244">
        <v>0</v>
      </c>
      <c r="AF647" s="245">
        <f t="shared" si="47"/>
        <v>9845626.9900000002</v>
      </c>
      <c r="AG647" s="246">
        <f>69154373.01+308000000+500000000</f>
        <v>877154373.00999999</v>
      </c>
      <c r="AH647" s="246">
        <v>0</v>
      </c>
      <c r="AI647" s="247">
        <v>2475178339.8099999</v>
      </c>
      <c r="AJ647" s="246">
        <v>0</v>
      </c>
      <c r="AK647" s="244">
        <v>0</v>
      </c>
      <c r="AL647" s="245">
        <f t="shared" si="48"/>
        <v>3352332712.8199997</v>
      </c>
      <c r="AM647" s="244">
        <v>0</v>
      </c>
      <c r="AN647" s="244">
        <v>0</v>
      </c>
      <c r="AO647" s="245">
        <f t="shared" si="49"/>
        <v>0</v>
      </c>
      <c r="AP647" s="244">
        <v>572447558.66999996</v>
      </c>
      <c r="AQ647" s="244">
        <v>0</v>
      </c>
      <c r="AR647" s="244"/>
      <c r="AS647" s="244"/>
      <c r="AT647" s="244">
        <v>0</v>
      </c>
      <c r="AU647" s="244">
        <v>0</v>
      </c>
      <c r="AV647" s="248">
        <f t="shared" si="46"/>
        <v>572447558.66999996</v>
      </c>
      <c r="AW647" s="249">
        <f t="shared" si="50"/>
        <v>3934625898.4799995</v>
      </c>
      <c r="AX647" s="250"/>
    </row>
    <row r="648" spans="1:50" s="251" customFormat="1" ht="90" x14ac:dyDescent="0.25">
      <c r="A648" s="240" t="s">
        <v>829</v>
      </c>
      <c r="B648" s="240" t="s">
        <v>362</v>
      </c>
      <c r="C648" s="240" t="s">
        <v>835</v>
      </c>
      <c r="D648" s="240" t="s">
        <v>837</v>
      </c>
      <c r="E648" s="240" t="s">
        <v>839</v>
      </c>
      <c r="F648" s="240">
        <v>381.2</v>
      </c>
      <c r="G648" s="69">
        <v>381.2</v>
      </c>
      <c r="H648" s="241">
        <v>2022520010071</v>
      </c>
      <c r="I648" s="242" t="s">
        <v>2174</v>
      </c>
      <c r="J648" s="242" t="s">
        <v>2387</v>
      </c>
      <c r="K648" s="242"/>
      <c r="L648" s="242"/>
      <c r="M648" s="242" t="s">
        <v>1985</v>
      </c>
      <c r="N648" s="242" t="s">
        <v>1961</v>
      </c>
      <c r="O648" s="254">
        <v>4501</v>
      </c>
      <c r="P648" s="240" t="s">
        <v>840</v>
      </c>
      <c r="Q648" s="254">
        <v>4501020</v>
      </c>
      <c r="R648" s="254" t="s">
        <v>2218</v>
      </c>
      <c r="S648" s="254">
        <v>450102000</v>
      </c>
      <c r="T648" s="254" t="s">
        <v>2219</v>
      </c>
      <c r="U648" s="240">
        <v>5</v>
      </c>
      <c r="V648" s="66">
        <v>2</v>
      </c>
      <c r="W648" s="243">
        <v>44927</v>
      </c>
      <c r="X648" s="243">
        <v>45291</v>
      </c>
      <c r="Y648" s="242" t="s">
        <v>2392</v>
      </c>
      <c r="Z648" s="242" t="s">
        <v>2164</v>
      </c>
      <c r="AA648" s="244">
        <v>0</v>
      </c>
      <c r="AB648" s="244">
        <v>0</v>
      </c>
      <c r="AC648" s="244">
        <v>0</v>
      </c>
      <c r="AD648" s="244">
        <v>0</v>
      </c>
      <c r="AE648" s="244">
        <v>0</v>
      </c>
      <c r="AF648" s="245">
        <f t="shared" si="47"/>
        <v>0</v>
      </c>
      <c r="AG648" s="246">
        <f>2001000000+222000000</f>
        <v>2223000000</v>
      </c>
      <c r="AH648" s="246">
        <v>0</v>
      </c>
      <c r="AI648" s="247">
        <v>0</v>
      </c>
      <c r="AJ648" s="246"/>
      <c r="AK648" s="244"/>
      <c r="AL648" s="245">
        <f t="shared" si="48"/>
        <v>2223000000</v>
      </c>
      <c r="AM648" s="244">
        <v>0</v>
      </c>
      <c r="AN648" s="244">
        <v>0</v>
      </c>
      <c r="AO648" s="245">
        <f t="shared" si="49"/>
        <v>0</v>
      </c>
      <c r="AP648" s="244">
        <v>0</v>
      </c>
      <c r="AQ648" s="244">
        <v>0</v>
      </c>
      <c r="AR648" s="244"/>
      <c r="AS648" s="244"/>
      <c r="AT648" s="244">
        <v>0</v>
      </c>
      <c r="AU648" s="244">
        <v>0</v>
      </c>
      <c r="AV648" s="248">
        <f t="shared" si="46"/>
        <v>0</v>
      </c>
      <c r="AW648" s="249">
        <f t="shared" si="50"/>
        <v>2223000000</v>
      </c>
      <c r="AX648" s="250"/>
    </row>
    <row r="649" spans="1:50" s="257" customFormat="1" ht="90" x14ac:dyDescent="0.25">
      <c r="A649" s="252" t="s">
        <v>829</v>
      </c>
      <c r="B649" s="252" t="s">
        <v>362</v>
      </c>
      <c r="C649" s="252" t="s">
        <v>835</v>
      </c>
      <c r="D649" s="252" t="s">
        <v>837</v>
      </c>
      <c r="E649" s="252" t="s">
        <v>839</v>
      </c>
      <c r="F649" s="252">
        <v>381.2</v>
      </c>
      <c r="G649" s="69">
        <v>388.3</v>
      </c>
      <c r="H649" s="253">
        <v>2021520010114</v>
      </c>
      <c r="I649" s="254" t="s">
        <v>2386</v>
      </c>
      <c r="J649" s="254" t="s">
        <v>2175</v>
      </c>
      <c r="K649" s="254"/>
      <c r="L649" s="254"/>
      <c r="M649" s="254" t="s">
        <v>1994</v>
      </c>
      <c r="N649" s="254" t="s">
        <v>2388</v>
      </c>
      <c r="O649" s="254">
        <v>1206</v>
      </c>
      <c r="P649" s="252" t="s">
        <v>840</v>
      </c>
      <c r="Q649" s="254">
        <v>1206015</v>
      </c>
      <c r="R649" s="254" t="s">
        <v>2389</v>
      </c>
      <c r="S649" s="254">
        <v>120601500</v>
      </c>
      <c r="T649" s="254" t="s">
        <v>2390</v>
      </c>
      <c r="U649" s="252">
        <v>5</v>
      </c>
      <c r="V649" s="66">
        <v>2</v>
      </c>
      <c r="W649" s="255">
        <v>44562</v>
      </c>
      <c r="X649" s="255">
        <v>45291</v>
      </c>
      <c r="Y649" s="254" t="s">
        <v>2391</v>
      </c>
      <c r="Z649" s="254" t="s">
        <v>2164</v>
      </c>
      <c r="AA649" s="244">
        <v>0</v>
      </c>
      <c r="AB649" s="244">
        <v>0</v>
      </c>
      <c r="AC649" s="244">
        <v>0</v>
      </c>
      <c r="AD649" s="244">
        <v>0</v>
      </c>
      <c r="AE649" s="244">
        <v>0</v>
      </c>
      <c r="AF649" s="245">
        <f t="shared" ref="AF649:AF650" si="51">SUM(AA649:AE649)</f>
        <v>0</v>
      </c>
      <c r="AG649" s="244"/>
      <c r="AH649" s="244">
        <v>0</v>
      </c>
      <c r="AI649" s="256">
        <v>0</v>
      </c>
      <c r="AJ649" s="244">
        <f>6861000000-AJ650-3500000000-2095576260</f>
        <v>265423740</v>
      </c>
      <c r="AK649" s="244"/>
      <c r="AL649" s="245">
        <f>SUM(AG649:AK649)</f>
        <v>265423740</v>
      </c>
      <c r="AM649" s="244">
        <v>0</v>
      </c>
      <c r="AN649" s="244">
        <v>0</v>
      </c>
      <c r="AO649" s="245">
        <f t="shared" ref="AO649:AO650" si="52">SUM(AM649:AN649)</f>
        <v>0</v>
      </c>
      <c r="AP649" s="244">
        <v>0</v>
      </c>
      <c r="AQ649" s="244">
        <v>0</v>
      </c>
      <c r="AR649" s="244"/>
      <c r="AS649" s="244"/>
      <c r="AT649" s="244">
        <v>0</v>
      </c>
      <c r="AU649" s="244">
        <v>0</v>
      </c>
      <c r="AV649" s="248">
        <f t="shared" ref="AV649:AV650" si="53">SUM(AP649:AU649)</f>
        <v>0</v>
      </c>
      <c r="AW649" s="249">
        <f t="shared" ref="AW649" si="54">AF649+AL649+AO649+AV649</f>
        <v>265423740</v>
      </c>
      <c r="AX649" s="250"/>
    </row>
    <row r="650" spans="1:50" s="257" customFormat="1" ht="69.75" customHeight="1" x14ac:dyDescent="0.25">
      <c r="A650" s="252" t="s">
        <v>829</v>
      </c>
      <c r="B650" s="252" t="s">
        <v>362</v>
      </c>
      <c r="C650" s="252" t="s">
        <v>835</v>
      </c>
      <c r="D650" s="252" t="s">
        <v>837</v>
      </c>
      <c r="E650" s="252" t="s">
        <v>836</v>
      </c>
      <c r="F650" s="252">
        <v>12</v>
      </c>
      <c r="G650" s="69">
        <v>12</v>
      </c>
      <c r="H650" s="253">
        <v>2023520010003</v>
      </c>
      <c r="I650" s="254" t="s">
        <v>2403</v>
      </c>
      <c r="J650" s="254" t="s">
        <v>2404</v>
      </c>
      <c r="K650" s="254"/>
      <c r="L650" s="254"/>
      <c r="M650" s="254" t="s">
        <v>1985</v>
      </c>
      <c r="N650" s="254" t="s">
        <v>1961</v>
      </c>
      <c r="O650" s="254">
        <v>4501</v>
      </c>
      <c r="P650" s="252" t="s">
        <v>841</v>
      </c>
      <c r="Q650" s="254">
        <v>4501028</v>
      </c>
      <c r="R650" s="254" t="s">
        <v>2222</v>
      </c>
      <c r="S650" s="254">
        <v>450102800</v>
      </c>
      <c r="T650" s="254" t="s">
        <v>2223</v>
      </c>
      <c r="U650" s="252">
        <v>2</v>
      </c>
      <c r="V650" s="66">
        <v>1</v>
      </c>
      <c r="W650" s="255">
        <v>45139</v>
      </c>
      <c r="X650" s="255">
        <v>45291</v>
      </c>
      <c r="Y650" s="254" t="s">
        <v>2405</v>
      </c>
      <c r="Z650" s="254" t="s">
        <v>2164</v>
      </c>
      <c r="AA650" s="244">
        <v>0</v>
      </c>
      <c r="AB650" s="244">
        <v>0</v>
      </c>
      <c r="AC650" s="244">
        <v>0</v>
      </c>
      <c r="AD650" s="244">
        <v>0</v>
      </c>
      <c r="AE650" s="244">
        <v>0</v>
      </c>
      <c r="AF650" s="245">
        <f t="shared" si="51"/>
        <v>0</v>
      </c>
      <c r="AG650" s="244"/>
      <c r="AH650" s="244">
        <v>0</v>
      </c>
      <c r="AI650" s="256">
        <v>0</v>
      </c>
      <c r="AJ650" s="244">
        <v>1000000000</v>
      </c>
      <c r="AK650" s="244"/>
      <c r="AL650" s="245">
        <f>SUM(AG650:AK650)</f>
        <v>1000000000</v>
      </c>
      <c r="AM650" s="244">
        <v>0</v>
      </c>
      <c r="AN650" s="244">
        <v>0</v>
      </c>
      <c r="AO650" s="245">
        <f t="shared" si="52"/>
        <v>0</v>
      </c>
      <c r="AP650" s="244">
        <v>0</v>
      </c>
      <c r="AQ650" s="244">
        <v>0</v>
      </c>
      <c r="AR650" s="244"/>
      <c r="AS650" s="244"/>
      <c r="AT650" s="244">
        <v>0</v>
      </c>
      <c r="AU650" s="244">
        <v>0</v>
      </c>
      <c r="AV650" s="248">
        <f t="shared" si="53"/>
        <v>0</v>
      </c>
      <c r="AW650" s="249">
        <f>AF650+AL650+AO650+AV650</f>
        <v>1000000000</v>
      </c>
      <c r="AX650" s="250"/>
    </row>
    <row r="651" spans="1:50" s="251" customFormat="1" ht="45" x14ac:dyDescent="0.25">
      <c r="A651" s="240" t="s">
        <v>829</v>
      </c>
      <c r="B651" s="240" t="s">
        <v>362</v>
      </c>
      <c r="C651" s="240" t="s">
        <v>835</v>
      </c>
      <c r="D651" s="240" t="s">
        <v>837</v>
      </c>
      <c r="E651" s="240" t="s">
        <v>849</v>
      </c>
      <c r="F651" s="240">
        <v>1395.5</v>
      </c>
      <c r="G651" s="69">
        <v>1395.5</v>
      </c>
      <c r="H651" s="241">
        <v>2022520010081</v>
      </c>
      <c r="I651" s="242" t="s">
        <v>2176</v>
      </c>
      <c r="J651" s="242" t="s">
        <v>2397</v>
      </c>
      <c r="K651" s="242"/>
      <c r="L651" s="242"/>
      <c r="M651" s="242" t="s">
        <v>1985</v>
      </c>
      <c r="N651" s="242" t="s">
        <v>1961</v>
      </c>
      <c r="O651" s="254">
        <v>4501</v>
      </c>
      <c r="P651" s="240" t="s">
        <v>845</v>
      </c>
      <c r="Q651" s="254">
        <v>4501047</v>
      </c>
      <c r="R651" s="254" t="s">
        <v>2156</v>
      </c>
      <c r="S651" s="254">
        <v>450104700</v>
      </c>
      <c r="T651" s="254" t="s">
        <v>2158</v>
      </c>
      <c r="U651" s="240">
        <v>1200</v>
      </c>
      <c r="V651" s="66">
        <v>340</v>
      </c>
      <c r="W651" s="243">
        <v>44927</v>
      </c>
      <c r="X651" s="243">
        <v>45291</v>
      </c>
      <c r="Y651" s="242" t="s">
        <v>2228</v>
      </c>
      <c r="Z651" s="242" t="s">
        <v>2164</v>
      </c>
      <c r="AA651" s="246"/>
      <c r="AB651" s="244">
        <v>0</v>
      </c>
      <c r="AC651" s="244">
        <v>0</v>
      </c>
      <c r="AD651" s="244">
        <v>0</v>
      </c>
      <c r="AE651" s="244">
        <v>0</v>
      </c>
      <c r="AF651" s="245">
        <f t="shared" si="47"/>
        <v>0</v>
      </c>
      <c r="AG651" s="246">
        <v>967000000</v>
      </c>
      <c r="AH651" s="246">
        <v>54000000</v>
      </c>
      <c r="AI651" s="247"/>
      <c r="AJ651" s="246">
        <v>0</v>
      </c>
      <c r="AK651" s="244">
        <v>0</v>
      </c>
      <c r="AL651" s="245">
        <f t="shared" si="48"/>
        <v>1021000000</v>
      </c>
      <c r="AM651" s="244">
        <v>0</v>
      </c>
      <c r="AN651" s="244">
        <v>0</v>
      </c>
      <c r="AO651" s="245">
        <f t="shared" si="49"/>
        <v>0</v>
      </c>
      <c r="AP651" s="244">
        <v>0</v>
      </c>
      <c r="AQ651" s="244">
        <v>0</v>
      </c>
      <c r="AR651" s="244"/>
      <c r="AS651" s="244"/>
      <c r="AT651" s="244">
        <v>0</v>
      </c>
      <c r="AU651" s="244">
        <v>0</v>
      </c>
      <c r="AV651" s="248">
        <f t="shared" si="46"/>
        <v>0</v>
      </c>
      <c r="AW651" s="249">
        <f t="shared" si="50"/>
        <v>1021000000</v>
      </c>
      <c r="AX651" s="250"/>
    </row>
    <row r="652" spans="1:50" s="251" customFormat="1" ht="45" x14ac:dyDescent="0.25">
      <c r="A652" s="240" t="s">
        <v>829</v>
      </c>
      <c r="B652" s="240" t="s">
        <v>362</v>
      </c>
      <c r="C652" s="240" t="s">
        <v>835</v>
      </c>
      <c r="D652" s="240" t="s">
        <v>837</v>
      </c>
      <c r="E652" s="240" t="s">
        <v>849</v>
      </c>
      <c r="F652" s="240">
        <v>1395.5</v>
      </c>
      <c r="G652" s="69">
        <v>1395.5</v>
      </c>
      <c r="H652" s="241">
        <v>2022520010073</v>
      </c>
      <c r="I652" s="242" t="s">
        <v>2177</v>
      </c>
      <c r="J652" s="242" t="s">
        <v>2398</v>
      </c>
      <c r="K652" s="242"/>
      <c r="L652" s="242"/>
      <c r="M652" s="242" t="s">
        <v>1985</v>
      </c>
      <c r="N652" s="242" t="s">
        <v>1961</v>
      </c>
      <c r="O652" s="254">
        <v>4501</v>
      </c>
      <c r="P652" s="240" t="s">
        <v>847</v>
      </c>
      <c r="Q652" s="254">
        <v>4501048</v>
      </c>
      <c r="R652" s="254" t="s">
        <v>2152</v>
      </c>
      <c r="S652" s="254">
        <v>450104800</v>
      </c>
      <c r="T652" s="254" t="s">
        <v>2154</v>
      </c>
      <c r="U652" s="240">
        <v>4</v>
      </c>
      <c r="V652" s="66">
        <v>1</v>
      </c>
      <c r="W652" s="243">
        <v>44927</v>
      </c>
      <c r="X652" s="243">
        <v>45291</v>
      </c>
      <c r="Y652" s="242" t="s">
        <v>2227</v>
      </c>
      <c r="Z652" s="242" t="s">
        <v>2164</v>
      </c>
      <c r="AA652" s="246">
        <v>64400000</v>
      </c>
      <c r="AB652" s="244">
        <v>0</v>
      </c>
      <c r="AC652" s="244">
        <v>0</v>
      </c>
      <c r="AD652" s="244">
        <v>0</v>
      </c>
      <c r="AE652" s="244">
        <v>0</v>
      </c>
      <c r="AF652" s="245">
        <f t="shared" si="47"/>
        <v>64400000</v>
      </c>
      <c r="AG652" s="246"/>
      <c r="AH652" s="246">
        <v>0</v>
      </c>
      <c r="AI652" s="247"/>
      <c r="AJ652" s="246">
        <v>0</v>
      </c>
      <c r="AK652" s="244">
        <v>0</v>
      </c>
      <c r="AL652" s="245">
        <f t="shared" si="48"/>
        <v>0</v>
      </c>
      <c r="AM652" s="244">
        <v>0</v>
      </c>
      <c r="AN652" s="244">
        <v>0</v>
      </c>
      <c r="AO652" s="245">
        <f t="shared" si="49"/>
        <v>0</v>
      </c>
      <c r="AP652" s="244">
        <v>0</v>
      </c>
      <c r="AQ652" s="244">
        <v>0</v>
      </c>
      <c r="AR652" s="244"/>
      <c r="AS652" s="244"/>
      <c r="AT652" s="244">
        <v>0</v>
      </c>
      <c r="AU652" s="244">
        <v>0</v>
      </c>
      <c r="AV652" s="248">
        <f t="shared" si="46"/>
        <v>0</v>
      </c>
      <c r="AW652" s="249">
        <f t="shared" si="50"/>
        <v>64400000</v>
      </c>
      <c r="AX652" s="250"/>
    </row>
    <row r="653" spans="1:50" s="251" customFormat="1" ht="60" x14ac:dyDescent="0.25">
      <c r="A653" s="240" t="s">
        <v>829</v>
      </c>
      <c r="B653" s="240" t="s">
        <v>362</v>
      </c>
      <c r="C653" s="240" t="s">
        <v>835</v>
      </c>
      <c r="D653" s="240" t="s">
        <v>837</v>
      </c>
      <c r="E653" s="240" t="s">
        <v>849</v>
      </c>
      <c r="F653" s="240">
        <v>1395.5</v>
      </c>
      <c r="G653" s="69">
        <v>1395.5</v>
      </c>
      <c r="H653" s="241">
        <v>2022520010073</v>
      </c>
      <c r="I653" s="242" t="s">
        <v>2177</v>
      </c>
      <c r="J653" s="242" t="s">
        <v>2398</v>
      </c>
      <c r="K653" s="242"/>
      <c r="L653" s="242"/>
      <c r="M653" s="242" t="s">
        <v>1985</v>
      </c>
      <c r="N653" s="242" t="s">
        <v>1961</v>
      </c>
      <c r="O653" s="254">
        <v>4501</v>
      </c>
      <c r="P653" s="240" t="s">
        <v>846</v>
      </c>
      <c r="Q653" s="254">
        <v>4501045</v>
      </c>
      <c r="R653" s="254" t="s">
        <v>2220</v>
      </c>
      <c r="S653" s="254">
        <v>450104500</v>
      </c>
      <c r="T653" s="254" t="s">
        <v>2221</v>
      </c>
      <c r="U653" s="240">
        <v>48</v>
      </c>
      <c r="V653" s="66">
        <v>12</v>
      </c>
      <c r="W653" s="243">
        <v>44927</v>
      </c>
      <c r="X653" s="243">
        <v>45291</v>
      </c>
      <c r="Y653" s="242" t="s">
        <v>2226</v>
      </c>
      <c r="Z653" s="242" t="s">
        <v>2164</v>
      </c>
      <c r="AA653" s="244">
        <v>67200000</v>
      </c>
      <c r="AB653" s="244">
        <v>0</v>
      </c>
      <c r="AC653" s="244">
        <v>0</v>
      </c>
      <c r="AD653" s="244">
        <v>0</v>
      </c>
      <c r="AE653" s="244">
        <v>0</v>
      </c>
      <c r="AF653" s="245">
        <f t="shared" si="47"/>
        <v>67200000</v>
      </c>
      <c r="AG653" s="246"/>
      <c r="AH653" s="246">
        <v>0</v>
      </c>
      <c r="AI653" s="247"/>
      <c r="AJ653" s="246">
        <v>0</v>
      </c>
      <c r="AK653" s="244">
        <v>0</v>
      </c>
      <c r="AL653" s="245">
        <f t="shared" si="48"/>
        <v>0</v>
      </c>
      <c r="AM653" s="244">
        <v>0</v>
      </c>
      <c r="AN653" s="244">
        <v>0</v>
      </c>
      <c r="AO653" s="245">
        <f t="shared" si="49"/>
        <v>0</v>
      </c>
      <c r="AP653" s="244">
        <v>0</v>
      </c>
      <c r="AQ653" s="244">
        <v>0</v>
      </c>
      <c r="AR653" s="244"/>
      <c r="AS653" s="244"/>
      <c r="AT653" s="244">
        <v>0</v>
      </c>
      <c r="AU653" s="244">
        <v>0</v>
      </c>
      <c r="AV653" s="248">
        <f t="shared" si="46"/>
        <v>0</v>
      </c>
      <c r="AW653" s="249">
        <f t="shared" si="50"/>
        <v>67200000</v>
      </c>
      <c r="AX653" s="250"/>
    </row>
    <row r="654" spans="1:50" s="251" customFormat="1" ht="60" x14ac:dyDescent="0.25">
      <c r="A654" s="240" t="s">
        <v>829</v>
      </c>
      <c r="B654" s="240" t="s">
        <v>362</v>
      </c>
      <c r="C654" s="240" t="s">
        <v>835</v>
      </c>
      <c r="D654" s="240" t="s">
        <v>837</v>
      </c>
      <c r="E654" s="240" t="s">
        <v>849</v>
      </c>
      <c r="F654" s="240">
        <v>1395.5</v>
      </c>
      <c r="G654" s="69">
        <v>1395.5</v>
      </c>
      <c r="H654" s="241">
        <v>2022520010081</v>
      </c>
      <c r="I654" s="242" t="s">
        <v>2176</v>
      </c>
      <c r="J654" s="242" t="s">
        <v>2397</v>
      </c>
      <c r="K654" s="242"/>
      <c r="L654" s="242"/>
      <c r="M654" s="242" t="s">
        <v>1985</v>
      </c>
      <c r="N654" s="242" t="s">
        <v>1961</v>
      </c>
      <c r="O654" s="254">
        <v>4501</v>
      </c>
      <c r="P654" s="240" t="s">
        <v>848</v>
      </c>
      <c r="Q654" s="254">
        <v>4501048</v>
      </c>
      <c r="R654" s="254" t="s">
        <v>2152</v>
      </c>
      <c r="S654" s="254">
        <v>450104800</v>
      </c>
      <c r="T654" s="254" t="s">
        <v>2154</v>
      </c>
      <c r="U654" s="240">
        <v>40</v>
      </c>
      <c r="V654" s="66">
        <v>10</v>
      </c>
      <c r="W654" s="243">
        <v>44927</v>
      </c>
      <c r="X654" s="243">
        <v>45291</v>
      </c>
      <c r="Y654" s="242" t="s">
        <v>2229</v>
      </c>
      <c r="Z654" s="242" t="s">
        <v>2164</v>
      </c>
      <c r="AA654" s="246">
        <v>20000000</v>
      </c>
      <c r="AB654" s="244">
        <v>0</v>
      </c>
      <c r="AC654" s="244">
        <v>0</v>
      </c>
      <c r="AD654" s="244">
        <v>0</v>
      </c>
      <c r="AE654" s="244">
        <v>0</v>
      </c>
      <c r="AF654" s="245">
        <f t="shared" si="47"/>
        <v>20000000</v>
      </c>
      <c r="AG654" s="246">
        <v>77800000</v>
      </c>
      <c r="AH654" s="246">
        <v>33855209</v>
      </c>
      <c r="AI654" s="247"/>
      <c r="AJ654" s="246">
        <v>0</v>
      </c>
      <c r="AK654" s="244">
        <v>0</v>
      </c>
      <c r="AL654" s="245">
        <f t="shared" si="48"/>
        <v>111655209</v>
      </c>
      <c r="AM654" s="244">
        <v>0</v>
      </c>
      <c r="AN654" s="244">
        <v>0</v>
      </c>
      <c r="AO654" s="245">
        <f t="shared" si="49"/>
        <v>0</v>
      </c>
      <c r="AP654" s="244">
        <v>0</v>
      </c>
      <c r="AQ654" s="244">
        <v>0</v>
      </c>
      <c r="AR654" s="244"/>
      <c r="AS654" s="244"/>
      <c r="AT654" s="244">
        <v>0</v>
      </c>
      <c r="AU654" s="244">
        <v>0</v>
      </c>
      <c r="AV654" s="248">
        <f t="shared" si="46"/>
        <v>0</v>
      </c>
      <c r="AW654" s="249">
        <f t="shared" si="50"/>
        <v>131655209</v>
      </c>
      <c r="AX654" s="250"/>
    </row>
    <row r="655" spans="1:50" s="251" customFormat="1" ht="45" x14ac:dyDescent="0.25">
      <c r="A655" s="240" t="s">
        <v>829</v>
      </c>
      <c r="B655" s="240" t="s">
        <v>362</v>
      </c>
      <c r="C655" s="240" t="s">
        <v>835</v>
      </c>
      <c r="D655" s="240" t="s">
        <v>837</v>
      </c>
      <c r="E655" s="240" t="s">
        <v>849</v>
      </c>
      <c r="F655" s="240">
        <v>1395.5</v>
      </c>
      <c r="G655" s="69">
        <v>1395.5</v>
      </c>
      <c r="H655" s="241">
        <v>2022520010085</v>
      </c>
      <c r="I655" s="242" t="s">
        <v>2173</v>
      </c>
      <c r="J655" s="242" t="s">
        <v>2396</v>
      </c>
      <c r="K655" s="242"/>
      <c r="L655" s="242"/>
      <c r="M655" s="242" t="s">
        <v>1985</v>
      </c>
      <c r="N655" s="242" t="s">
        <v>1961</v>
      </c>
      <c r="O655" s="254">
        <v>4501</v>
      </c>
      <c r="P655" s="240" t="s">
        <v>841</v>
      </c>
      <c r="Q655" s="254">
        <v>4501028</v>
      </c>
      <c r="R655" s="254" t="s">
        <v>2222</v>
      </c>
      <c r="S655" s="254">
        <v>450102800</v>
      </c>
      <c r="T655" s="254" t="s">
        <v>2223</v>
      </c>
      <c r="U655" s="240">
        <v>2</v>
      </c>
      <c r="V655" s="66">
        <v>2</v>
      </c>
      <c r="W655" s="243">
        <v>44927</v>
      </c>
      <c r="X655" s="243">
        <v>45291</v>
      </c>
      <c r="Y655" s="242" t="s">
        <v>2225</v>
      </c>
      <c r="Z655" s="242" t="s">
        <v>2164</v>
      </c>
      <c r="AA655" s="244">
        <v>19540482.350000001</v>
      </c>
      <c r="AB655" s="244">
        <v>0</v>
      </c>
      <c r="AC655" s="244">
        <v>0</v>
      </c>
      <c r="AD655" s="244">
        <v>0</v>
      </c>
      <c r="AE655" s="244">
        <v>0</v>
      </c>
      <c r="AF655" s="245">
        <f t="shared" si="47"/>
        <v>19540482.350000001</v>
      </c>
      <c r="AG655" s="246">
        <v>1127459517.6500001</v>
      </c>
      <c r="AH655" s="246">
        <v>0</v>
      </c>
      <c r="AI655" s="247">
        <v>55000000</v>
      </c>
      <c r="AJ655" s="246">
        <v>0</v>
      </c>
      <c r="AK655" s="244">
        <v>0</v>
      </c>
      <c r="AL655" s="245">
        <f t="shared" si="48"/>
        <v>1182459517.6500001</v>
      </c>
      <c r="AM655" s="244">
        <v>0</v>
      </c>
      <c r="AN655" s="244">
        <v>0</v>
      </c>
      <c r="AO655" s="245">
        <f t="shared" si="49"/>
        <v>0</v>
      </c>
      <c r="AP655" s="244">
        <v>540000000</v>
      </c>
      <c r="AQ655" s="244">
        <v>0</v>
      </c>
      <c r="AR655" s="244"/>
      <c r="AS655" s="244"/>
      <c r="AT655" s="244">
        <v>0</v>
      </c>
      <c r="AU655" s="244">
        <v>0</v>
      </c>
      <c r="AV655" s="248">
        <f t="shared" si="46"/>
        <v>540000000</v>
      </c>
      <c r="AW655" s="249">
        <f t="shared" si="50"/>
        <v>1742000000</v>
      </c>
      <c r="AX655" s="250"/>
    </row>
    <row r="656" spans="1:50" s="251" customFormat="1" ht="90" x14ac:dyDescent="0.25">
      <c r="A656" s="240" t="s">
        <v>829</v>
      </c>
      <c r="B656" s="240" t="s">
        <v>362</v>
      </c>
      <c r="C656" s="240" t="s">
        <v>835</v>
      </c>
      <c r="D656" s="240" t="s">
        <v>842</v>
      </c>
      <c r="E656" s="240" t="s">
        <v>855</v>
      </c>
      <c r="F656" s="240">
        <v>70</v>
      </c>
      <c r="G656" s="69">
        <v>70</v>
      </c>
      <c r="H656" s="241">
        <v>2022520010070</v>
      </c>
      <c r="I656" s="242" t="s">
        <v>2149</v>
      </c>
      <c r="J656" s="242" t="s">
        <v>2150</v>
      </c>
      <c r="K656" s="242"/>
      <c r="L656" s="242"/>
      <c r="M656" s="242" t="s">
        <v>1985</v>
      </c>
      <c r="N656" s="242" t="s">
        <v>1961</v>
      </c>
      <c r="O656" s="254">
        <v>4501</v>
      </c>
      <c r="P656" s="240" t="s">
        <v>850</v>
      </c>
      <c r="Q656" s="260" t="s">
        <v>2151</v>
      </c>
      <c r="R656" s="260" t="s">
        <v>2152</v>
      </c>
      <c r="S656" s="260" t="s">
        <v>2153</v>
      </c>
      <c r="T656" s="260" t="s">
        <v>2154</v>
      </c>
      <c r="U656" s="240">
        <v>1</v>
      </c>
      <c r="V656" s="66">
        <v>1</v>
      </c>
      <c r="W656" s="243">
        <v>44927</v>
      </c>
      <c r="X656" s="243">
        <v>45291</v>
      </c>
      <c r="Y656" s="242" t="s">
        <v>2165</v>
      </c>
      <c r="Z656" s="242" t="s">
        <v>2164</v>
      </c>
      <c r="AA656" s="246">
        <f>267700000+35221139.12</f>
        <v>302921139.12</v>
      </c>
      <c r="AB656" s="244">
        <v>0</v>
      </c>
      <c r="AC656" s="244">
        <v>0</v>
      </c>
      <c r="AD656" s="244">
        <v>0</v>
      </c>
      <c r="AE656" s="244">
        <v>0</v>
      </c>
      <c r="AF656" s="245">
        <f t="shared" si="47"/>
        <v>302921139.12</v>
      </c>
      <c r="AG656" s="246">
        <f>5000000+16758860.88</f>
        <v>21758860.880000003</v>
      </c>
      <c r="AH656" s="246"/>
      <c r="AI656" s="247">
        <v>0</v>
      </c>
      <c r="AJ656" s="246">
        <v>0</v>
      </c>
      <c r="AK656" s="244">
        <v>0</v>
      </c>
      <c r="AL656" s="245">
        <f t="shared" si="48"/>
        <v>21758860.880000003</v>
      </c>
      <c r="AM656" s="244">
        <v>0</v>
      </c>
      <c r="AN656" s="244">
        <v>0</v>
      </c>
      <c r="AO656" s="245">
        <f t="shared" si="49"/>
        <v>0</v>
      </c>
      <c r="AP656" s="244">
        <v>0</v>
      </c>
      <c r="AQ656" s="244">
        <v>0</v>
      </c>
      <c r="AR656" s="244"/>
      <c r="AS656" s="244"/>
      <c r="AT656" s="244">
        <v>0</v>
      </c>
      <c r="AU656" s="244">
        <v>0</v>
      </c>
      <c r="AV656" s="248">
        <f t="shared" si="46"/>
        <v>0</v>
      </c>
      <c r="AW656" s="249">
        <f t="shared" si="50"/>
        <v>324680000</v>
      </c>
      <c r="AX656" s="250"/>
    </row>
    <row r="657" spans="1:50" s="251" customFormat="1" ht="90" x14ac:dyDescent="0.25">
      <c r="A657" s="240" t="s">
        <v>829</v>
      </c>
      <c r="B657" s="240" t="s">
        <v>362</v>
      </c>
      <c r="C657" s="240" t="s">
        <v>835</v>
      </c>
      <c r="D657" s="240" t="s">
        <v>842</v>
      </c>
      <c r="E657" s="240" t="s">
        <v>855</v>
      </c>
      <c r="F657" s="240">
        <v>70</v>
      </c>
      <c r="G657" s="69">
        <v>70</v>
      </c>
      <c r="H657" s="241">
        <v>2022520010070</v>
      </c>
      <c r="I657" s="242" t="s">
        <v>2149</v>
      </c>
      <c r="J657" s="242" t="s">
        <v>2150</v>
      </c>
      <c r="K657" s="242"/>
      <c r="L657" s="242"/>
      <c r="M657" s="242" t="s">
        <v>1985</v>
      </c>
      <c r="N657" s="242" t="s">
        <v>1961</v>
      </c>
      <c r="O657" s="254">
        <v>4501</v>
      </c>
      <c r="P657" s="240" t="s">
        <v>851</v>
      </c>
      <c r="Q657" s="254">
        <v>4501008</v>
      </c>
      <c r="R657" s="254" t="s">
        <v>2362</v>
      </c>
      <c r="S657" s="254" t="s">
        <v>2365</v>
      </c>
      <c r="T657" s="254" t="s">
        <v>2366</v>
      </c>
      <c r="U657" s="240">
        <v>40000</v>
      </c>
      <c r="V657" s="66">
        <v>12000</v>
      </c>
      <c r="W657" s="243">
        <v>44927</v>
      </c>
      <c r="X657" s="243">
        <v>45291</v>
      </c>
      <c r="Y657" s="242" t="s">
        <v>2166</v>
      </c>
      <c r="Z657" s="242" t="s">
        <v>2164</v>
      </c>
      <c r="AA657" s="246">
        <v>194900000</v>
      </c>
      <c r="AB657" s="244">
        <v>0</v>
      </c>
      <c r="AC657" s="244">
        <v>0</v>
      </c>
      <c r="AD657" s="244">
        <v>0</v>
      </c>
      <c r="AE657" s="244">
        <v>0</v>
      </c>
      <c r="AF657" s="245">
        <f t="shared" si="47"/>
        <v>194900000</v>
      </c>
      <c r="AG657" s="246">
        <f>8750000+25400000</f>
        <v>34150000</v>
      </c>
      <c r="AH657" s="246"/>
      <c r="AI657" s="247">
        <v>0</v>
      </c>
      <c r="AJ657" s="246">
        <v>0</v>
      </c>
      <c r="AK657" s="244">
        <v>0</v>
      </c>
      <c r="AL657" s="245">
        <f t="shared" si="48"/>
        <v>34150000</v>
      </c>
      <c r="AM657" s="244">
        <v>0</v>
      </c>
      <c r="AN657" s="244">
        <v>0</v>
      </c>
      <c r="AO657" s="245">
        <f t="shared" si="49"/>
        <v>0</v>
      </c>
      <c r="AP657" s="244">
        <v>0</v>
      </c>
      <c r="AQ657" s="244">
        <v>0</v>
      </c>
      <c r="AR657" s="244"/>
      <c r="AS657" s="244"/>
      <c r="AT657" s="244">
        <v>0</v>
      </c>
      <c r="AU657" s="244">
        <v>0</v>
      </c>
      <c r="AV657" s="248">
        <f t="shared" si="46"/>
        <v>0</v>
      </c>
      <c r="AW657" s="249">
        <f t="shared" si="50"/>
        <v>229050000</v>
      </c>
      <c r="AX657" s="250"/>
    </row>
    <row r="658" spans="1:50" s="251" customFormat="1" ht="60" x14ac:dyDescent="0.25">
      <c r="A658" s="240" t="s">
        <v>829</v>
      </c>
      <c r="B658" s="240" t="s">
        <v>362</v>
      </c>
      <c r="C658" s="240" t="s">
        <v>835</v>
      </c>
      <c r="D658" s="240" t="s">
        <v>842</v>
      </c>
      <c r="E658" s="240" t="s">
        <v>855</v>
      </c>
      <c r="F658" s="240">
        <v>70</v>
      </c>
      <c r="G658" s="69">
        <v>70</v>
      </c>
      <c r="H658" s="241">
        <v>2022520010070</v>
      </c>
      <c r="I658" s="242" t="s">
        <v>2149</v>
      </c>
      <c r="J658" s="242" t="s">
        <v>2150</v>
      </c>
      <c r="K658" s="242"/>
      <c r="L658" s="242"/>
      <c r="M658" s="242" t="s">
        <v>1985</v>
      </c>
      <c r="N658" s="242" t="s">
        <v>1961</v>
      </c>
      <c r="O658" s="254">
        <v>4501</v>
      </c>
      <c r="P658" s="240" t="s">
        <v>852</v>
      </c>
      <c r="Q658" s="254">
        <v>4501046</v>
      </c>
      <c r="R658" s="254" t="s">
        <v>2234</v>
      </c>
      <c r="S658" s="254" t="s">
        <v>2330</v>
      </c>
      <c r="T658" s="254" t="s">
        <v>2331</v>
      </c>
      <c r="U658" s="240">
        <v>50</v>
      </c>
      <c r="V658" s="66">
        <v>15</v>
      </c>
      <c r="W658" s="243">
        <v>44927</v>
      </c>
      <c r="X658" s="243">
        <v>45291</v>
      </c>
      <c r="Y658" s="242" t="s">
        <v>2167</v>
      </c>
      <c r="Z658" s="242" t="s">
        <v>2164</v>
      </c>
      <c r="AA658" s="246">
        <v>21600000</v>
      </c>
      <c r="AB658" s="244">
        <v>0</v>
      </c>
      <c r="AC658" s="244">
        <v>0</v>
      </c>
      <c r="AD658" s="244">
        <v>0</v>
      </c>
      <c r="AE658" s="244">
        <v>0</v>
      </c>
      <c r="AF658" s="245">
        <f t="shared" si="47"/>
        <v>21600000</v>
      </c>
      <c r="AG658" s="246">
        <f>2400000+4800000</f>
        <v>7200000</v>
      </c>
      <c r="AH658" s="246"/>
      <c r="AI658" s="247">
        <v>0</v>
      </c>
      <c r="AJ658" s="246">
        <v>0</v>
      </c>
      <c r="AK658" s="244">
        <v>0</v>
      </c>
      <c r="AL658" s="245">
        <f t="shared" si="48"/>
        <v>7200000</v>
      </c>
      <c r="AM658" s="244">
        <v>0</v>
      </c>
      <c r="AN658" s="244">
        <v>0</v>
      </c>
      <c r="AO658" s="245">
        <f t="shared" si="49"/>
        <v>0</v>
      </c>
      <c r="AP658" s="244">
        <v>0</v>
      </c>
      <c r="AQ658" s="244">
        <v>0</v>
      </c>
      <c r="AR658" s="244"/>
      <c r="AS658" s="244"/>
      <c r="AT658" s="244">
        <v>0</v>
      </c>
      <c r="AU658" s="244">
        <v>0</v>
      </c>
      <c r="AV658" s="248">
        <f t="shared" si="46"/>
        <v>0</v>
      </c>
      <c r="AW658" s="249">
        <f t="shared" si="50"/>
        <v>28800000</v>
      </c>
      <c r="AX658" s="250"/>
    </row>
    <row r="659" spans="1:50" s="251" customFormat="1" ht="60" x14ac:dyDescent="0.25">
      <c r="A659" s="240" t="s">
        <v>829</v>
      </c>
      <c r="B659" s="240" t="s">
        <v>362</v>
      </c>
      <c r="C659" s="240" t="s">
        <v>835</v>
      </c>
      <c r="D659" s="240" t="s">
        <v>842</v>
      </c>
      <c r="E659" s="240" t="s">
        <v>855</v>
      </c>
      <c r="F659" s="240">
        <v>70</v>
      </c>
      <c r="G659" s="69">
        <v>70</v>
      </c>
      <c r="H659" s="241">
        <v>2022520010070</v>
      </c>
      <c r="I659" s="242" t="s">
        <v>2149</v>
      </c>
      <c r="J659" s="242" t="s">
        <v>2150</v>
      </c>
      <c r="K659" s="242"/>
      <c r="L659" s="242"/>
      <c r="M659" s="242" t="s">
        <v>1985</v>
      </c>
      <c r="N659" s="242" t="s">
        <v>1961</v>
      </c>
      <c r="O659" s="254">
        <v>4501</v>
      </c>
      <c r="P659" s="240" t="s">
        <v>853</v>
      </c>
      <c r="Q659" s="254" t="s">
        <v>2155</v>
      </c>
      <c r="R659" s="254" t="s">
        <v>2156</v>
      </c>
      <c r="S659" s="254" t="s">
        <v>2157</v>
      </c>
      <c r="T659" s="254" t="s">
        <v>2158</v>
      </c>
      <c r="U659" s="240">
        <v>8000</v>
      </c>
      <c r="V659" s="66">
        <v>2500</v>
      </c>
      <c r="W659" s="243">
        <v>44927</v>
      </c>
      <c r="X659" s="243">
        <v>45291</v>
      </c>
      <c r="Y659" s="242" t="s">
        <v>2168</v>
      </c>
      <c r="Z659" s="242" t="s">
        <v>2164</v>
      </c>
      <c r="AA659" s="246">
        <v>87300000</v>
      </c>
      <c r="AB659" s="244">
        <v>0</v>
      </c>
      <c r="AC659" s="244">
        <v>0</v>
      </c>
      <c r="AD659" s="244">
        <v>0</v>
      </c>
      <c r="AE659" s="244">
        <v>0</v>
      </c>
      <c r="AF659" s="245">
        <f t="shared" si="47"/>
        <v>87300000</v>
      </c>
      <c r="AG659" s="246">
        <f>9700000+4800000</f>
        <v>14500000</v>
      </c>
      <c r="AH659" s="246"/>
      <c r="AI659" s="247">
        <v>0</v>
      </c>
      <c r="AJ659" s="246">
        <v>0</v>
      </c>
      <c r="AK659" s="244">
        <v>0</v>
      </c>
      <c r="AL659" s="245">
        <f t="shared" si="48"/>
        <v>14500000</v>
      </c>
      <c r="AM659" s="244">
        <v>0</v>
      </c>
      <c r="AN659" s="244">
        <v>0</v>
      </c>
      <c r="AO659" s="245">
        <f t="shared" si="49"/>
        <v>0</v>
      </c>
      <c r="AP659" s="244">
        <v>0</v>
      </c>
      <c r="AQ659" s="244">
        <v>0</v>
      </c>
      <c r="AR659" s="244"/>
      <c r="AS659" s="244"/>
      <c r="AT659" s="244">
        <v>0</v>
      </c>
      <c r="AU659" s="244">
        <v>0</v>
      </c>
      <c r="AV659" s="248">
        <f t="shared" si="46"/>
        <v>0</v>
      </c>
      <c r="AW659" s="249">
        <f t="shared" si="50"/>
        <v>101800000</v>
      </c>
      <c r="AX659" s="250"/>
    </row>
    <row r="660" spans="1:50" s="251" customFormat="1" ht="60" x14ac:dyDescent="0.25">
      <c r="A660" s="240" t="s">
        <v>829</v>
      </c>
      <c r="B660" s="240" t="s">
        <v>362</v>
      </c>
      <c r="C660" s="240" t="s">
        <v>835</v>
      </c>
      <c r="D660" s="240" t="s">
        <v>842</v>
      </c>
      <c r="E660" s="240" t="s">
        <v>856</v>
      </c>
      <c r="F660" s="240">
        <v>70</v>
      </c>
      <c r="G660" s="69">
        <v>70</v>
      </c>
      <c r="H660" s="241">
        <v>2022520010070</v>
      </c>
      <c r="I660" s="242" t="s">
        <v>2149</v>
      </c>
      <c r="J660" s="242" t="s">
        <v>2150</v>
      </c>
      <c r="K660" s="242"/>
      <c r="L660" s="242"/>
      <c r="M660" s="242" t="s">
        <v>1985</v>
      </c>
      <c r="N660" s="242" t="s">
        <v>1961</v>
      </c>
      <c r="O660" s="254">
        <v>4501</v>
      </c>
      <c r="P660" s="240" t="s">
        <v>854</v>
      </c>
      <c r="Q660" s="254" t="s">
        <v>2160</v>
      </c>
      <c r="R660" s="254" t="s">
        <v>2161</v>
      </c>
      <c r="S660" s="254" t="s">
        <v>2162</v>
      </c>
      <c r="T660" s="254" t="s">
        <v>2163</v>
      </c>
      <c r="U660" s="240">
        <v>2</v>
      </c>
      <c r="V660" s="66">
        <v>2</v>
      </c>
      <c r="W660" s="243">
        <v>44927</v>
      </c>
      <c r="X660" s="243">
        <v>45291</v>
      </c>
      <c r="Y660" s="242" t="s">
        <v>2169</v>
      </c>
      <c r="Z660" s="242" t="s">
        <v>2164</v>
      </c>
      <c r="AA660" s="246">
        <v>60300000</v>
      </c>
      <c r="AB660" s="244">
        <v>0</v>
      </c>
      <c r="AC660" s="244">
        <v>0</v>
      </c>
      <c r="AD660" s="244">
        <v>0</v>
      </c>
      <c r="AE660" s="244">
        <v>0</v>
      </c>
      <c r="AF660" s="245">
        <f t="shared" si="47"/>
        <v>60300000</v>
      </c>
      <c r="AG660" s="246">
        <f>750000+13110000</f>
        <v>13860000</v>
      </c>
      <c r="AH660" s="246"/>
      <c r="AI660" s="247">
        <v>0</v>
      </c>
      <c r="AJ660" s="246">
        <v>0</v>
      </c>
      <c r="AK660" s="244">
        <v>0</v>
      </c>
      <c r="AL660" s="245">
        <f t="shared" si="48"/>
        <v>13860000</v>
      </c>
      <c r="AM660" s="244">
        <v>0</v>
      </c>
      <c r="AN660" s="244">
        <v>0</v>
      </c>
      <c r="AO660" s="245">
        <f t="shared" si="49"/>
        <v>0</v>
      </c>
      <c r="AP660" s="244">
        <v>0</v>
      </c>
      <c r="AQ660" s="244">
        <v>0</v>
      </c>
      <c r="AR660" s="244"/>
      <c r="AS660" s="244"/>
      <c r="AT660" s="244">
        <v>0</v>
      </c>
      <c r="AU660" s="244">
        <v>0</v>
      </c>
      <c r="AV660" s="248">
        <f t="shared" si="46"/>
        <v>0</v>
      </c>
      <c r="AW660" s="249">
        <f t="shared" si="50"/>
        <v>74160000</v>
      </c>
      <c r="AX660" s="250"/>
    </row>
    <row r="661" spans="1:50" s="251" customFormat="1" ht="60" x14ac:dyDescent="0.25">
      <c r="A661" s="240" t="s">
        <v>829</v>
      </c>
      <c r="B661" s="240" t="s">
        <v>362</v>
      </c>
      <c r="C661" s="240" t="s">
        <v>835</v>
      </c>
      <c r="D661" s="240" t="s">
        <v>842</v>
      </c>
      <c r="E661" s="240" t="s">
        <v>856</v>
      </c>
      <c r="F661" s="240">
        <v>70</v>
      </c>
      <c r="G661" s="69">
        <v>70</v>
      </c>
      <c r="H661" s="241">
        <v>2022520010070</v>
      </c>
      <c r="I661" s="242" t="s">
        <v>2149</v>
      </c>
      <c r="J661" s="242" t="s">
        <v>2150</v>
      </c>
      <c r="K661" s="242"/>
      <c r="L661" s="242"/>
      <c r="M661" s="242" t="s">
        <v>1985</v>
      </c>
      <c r="N661" s="242" t="s">
        <v>1961</v>
      </c>
      <c r="O661" s="254">
        <v>4501</v>
      </c>
      <c r="P661" s="240" t="s">
        <v>843</v>
      </c>
      <c r="Q661" s="254">
        <v>4501001</v>
      </c>
      <c r="R661" s="254" t="s">
        <v>2159</v>
      </c>
      <c r="S661" s="254" t="s">
        <v>2280</v>
      </c>
      <c r="T661" s="254" t="s">
        <v>2281</v>
      </c>
      <c r="U661" s="240">
        <v>4000</v>
      </c>
      <c r="V661" s="66">
        <v>1200</v>
      </c>
      <c r="W661" s="243">
        <v>44927</v>
      </c>
      <c r="X661" s="243">
        <v>45291</v>
      </c>
      <c r="Y661" s="242" t="s">
        <v>2170</v>
      </c>
      <c r="Z661" s="242" t="s">
        <v>2164</v>
      </c>
      <c r="AA661" s="246">
        <v>86400000</v>
      </c>
      <c r="AB661" s="244">
        <v>0</v>
      </c>
      <c r="AC661" s="244">
        <v>0</v>
      </c>
      <c r="AD661" s="244">
        <v>0</v>
      </c>
      <c r="AE661" s="244">
        <v>0</v>
      </c>
      <c r="AF661" s="245">
        <f t="shared" si="47"/>
        <v>86400000</v>
      </c>
      <c r="AG661" s="246">
        <f>13200000+2360000</f>
        <v>15560000</v>
      </c>
      <c r="AH661" s="246"/>
      <c r="AI661" s="247">
        <v>0</v>
      </c>
      <c r="AJ661" s="246">
        <v>0</v>
      </c>
      <c r="AK661" s="244">
        <v>0</v>
      </c>
      <c r="AL661" s="245">
        <f t="shared" si="48"/>
        <v>15560000</v>
      </c>
      <c r="AM661" s="244">
        <v>0</v>
      </c>
      <c r="AN661" s="244">
        <v>0</v>
      </c>
      <c r="AO661" s="245">
        <f t="shared" si="49"/>
        <v>0</v>
      </c>
      <c r="AP661" s="244">
        <v>0</v>
      </c>
      <c r="AQ661" s="244">
        <v>0</v>
      </c>
      <c r="AR661" s="244"/>
      <c r="AS661" s="244"/>
      <c r="AT661" s="244">
        <v>0</v>
      </c>
      <c r="AU661" s="244">
        <v>0</v>
      </c>
      <c r="AV661" s="248">
        <f t="shared" si="46"/>
        <v>0</v>
      </c>
      <c r="AW661" s="249">
        <f t="shared" si="50"/>
        <v>101960000</v>
      </c>
      <c r="AX661" s="250"/>
    </row>
    <row r="662" spans="1:50" s="251" customFormat="1" ht="60" x14ac:dyDescent="0.25">
      <c r="A662" s="240" t="s">
        <v>829</v>
      </c>
      <c r="B662" s="240" t="s">
        <v>362</v>
      </c>
      <c r="C662" s="240" t="s">
        <v>835</v>
      </c>
      <c r="D662" s="240" t="s">
        <v>842</v>
      </c>
      <c r="E662" s="240" t="s">
        <v>856</v>
      </c>
      <c r="F662" s="240">
        <v>70</v>
      </c>
      <c r="G662" s="69">
        <v>70</v>
      </c>
      <c r="H662" s="241">
        <v>2022520010070</v>
      </c>
      <c r="I662" s="242" t="s">
        <v>2149</v>
      </c>
      <c r="J662" s="242" t="s">
        <v>2150</v>
      </c>
      <c r="K662" s="242"/>
      <c r="L662" s="242"/>
      <c r="M662" s="242" t="s">
        <v>1985</v>
      </c>
      <c r="N662" s="242" t="s">
        <v>1961</v>
      </c>
      <c r="O662" s="254">
        <v>4501</v>
      </c>
      <c r="P662" s="240" t="s">
        <v>844</v>
      </c>
      <c r="Q662" s="254">
        <v>4501007</v>
      </c>
      <c r="R662" s="254" t="s">
        <v>2361</v>
      </c>
      <c r="S662" s="254" t="s">
        <v>2363</v>
      </c>
      <c r="T662" s="254" t="s">
        <v>2364</v>
      </c>
      <c r="U662" s="240">
        <v>2280</v>
      </c>
      <c r="V662" s="66">
        <v>720</v>
      </c>
      <c r="W662" s="243">
        <v>44927</v>
      </c>
      <c r="X662" s="243">
        <v>45291</v>
      </c>
      <c r="Y662" s="242" t="s">
        <v>2171</v>
      </c>
      <c r="Z662" s="242" t="s">
        <v>2164</v>
      </c>
      <c r="AA662" s="246">
        <v>116200000</v>
      </c>
      <c r="AB662" s="244">
        <v>0</v>
      </c>
      <c r="AC662" s="244">
        <v>0</v>
      </c>
      <c r="AD662" s="244">
        <v>0</v>
      </c>
      <c r="AE662" s="244">
        <v>0</v>
      </c>
      <c r="AF662" s="245">
        <f t="shared" si="47"/>
        <v>116200000</v>
      </c>
      <c r="AG662" s="246">
        <f>11500000+19750000</f>
        <v>31250000</v>
      </c>
      <c r="AH662" s="246"/>
      <c r="AI662" s="247">
        <v>0</v>
      </c>
      <c r="AJ662" s="246">
        <v>0</v>
      </c>
      <c r="AK662" s="244">
        <v>0</v>
      </c>
      <c r="AL662" s="245">
        <f t="shared" si="48"/>
        <v>31250000</v>
      </c>
      <c r="AM662" s="244">
        <v>0</v>
      </c>
      <c r="AN662" s="244">
        <v>0</v>
      </c>
      <c r="AO662" s="245">
        <f t="shared" si="49"/>
        <v>0</v>
      </c>
      <c r="AP662" s="244">
        <v>0</v>
      </c>
      <c r="AQ662" s="244">
        <v>0</v>
      </c>
      <c r="AR662" s="244"/>
      <c r="AS662" s="244"/>
      <c r="AT662" s="244">
        <v>0</v>
      </c>
      <c r="AU662" s="244">
        <v>0</v>
      </c>
      <c r="AV662" s="248">
        <f t="shared" si="46"/>
        <v>0</v>
      </c>
      <c r="AW662" s="249">
        <f t="shared" si="50"/>
        <v>147450000</v>
      </c>
      <c r="AX662" s="250"/>
    </row>
    <row r="663" spans="1:50" s="251" customFormat="1" ht="60" x14ac:dyDescent="0.25">
      <c r="A663" s="240" t="s">
        <v>829</v>
      </c>
      <c r="B663" s="240" t="s">
        <v>362</v>
      </c>
      <c r="C663" s="240" t="s">
        <v>835</v>
      </c>
      <c r="D663" s="240" t="s">
        <v>867</v>
      </c>
      <c r="E663" s="240" t="s">
        <v>866</v>
      </c>
      <c r="F663" s="240">
        <v>100</v>
      </c>
      <c r="G663" s="69">
        <v>100</v>
      </c>
      <c r="H663" s="241">
        <v>2022520010069</v>
      </c>
      <c r="I663" s="242" t="s">
        <v>2302</v>
      </c>
      <c r="J663" s="242" t="s">
        <v>2399</v>
      </c>
      <c r="K663" s="242"/>
      <c r="L663" s="242"/>
      <c r="M663" s="242" t="s">
        <v>1985</v>
      </c>
      <c r="N663" s="242" t="s">
        <v>1961</v>
      </c>
      <c r="O663" s="254">
        <v>4501</v>
      </c>
      <c r="P663" s="240" t="s">
        <v>859</v>
      </c>
      <c r="Q663" s="254" t="s">
        <v>2303</v>
      </c>
      <c r="R663" s="254" t="s">
        <v>2304</v>
      </c>
      <c r="S663" s="254" t="s">
        <v>2305</v>
      </c>
      <c r="T663" s="254" t="s">
        <v>2306</v>
      </c>
      <c r="U663" s="240">
        <v>400</v>
      </c>
      <c r="V663" s="66">
        <v>100</v>
      </c>
      <c r="W663" s="243">
        <v>44927</v>
      </c>
      <c r="X663" s="243">
        <v>45291</v>
      </c>
      <c r="Y663" s="242" t="s">
        <v>2312</v>
      </c>
      <c r="Z663" s="242" t="s">
        <v>2164</v>
      </c>
      <c r="AA663" s="246">
        <v>46800000</v>
      </c>
      <c r="AB663" s="244">
        <v>0</v>
      </c>
      <c r="AC663" s="244">
        <v>0</v>
      </c>
      <c r="AD663" s="244">
        <v>0</v>
      </c>
      <c r="AE663" s="244">
        <v>0</v>
      </c>
      <c r="AF663" s="245">
        <f t="shared" si="47"/>
        <v>46800000</v>
      </c>
      <c r="AG663" s="246"/>
      <c r="AH663" s="246"/>
      <c r="AI663" s="247"/>
      <c r="AJ663" s="246">
        <v>0</v>
      </c>
      <c r="AK663" s="244">
        <v>0</v>
      </c>
      <c r="AL663" s="245">
        <f t="shared" si="48"/>
        <v>0</v>
      </c>
      <c r="AM663" s="244">
        <v>0</v>
      </c>
      <c r="AN663" s="244">
        <v>0</v>
      </c>
      <c r="AO663" s="245">
        <f t="shared" si="49"/>
        <v>0</v>
      </c>
      <c r="AP663" s="244">
        <v>0</v>
      </c>
      <c r="AQ663" s="244">
        <v>0</v>
      </c>
      <c r="AR663" s="244"/>
      <c r="AS663" s="244"/>
      <c r="AT663" s="244">
        <v>0</v>
      </c>
      <c r="AU663" s="244">
        <v>0</v>
      </c>
      <c r="AV663" s="248">
        <f t="shared" si="46"/>
        <v>0</v>
      </c>
      <c r="AW663" s="249">
        <f t="shared" si="50"/>
        <v>46800000</v>
      </c>
      <c r="AX663" s="250"/>
    </row>
    <row r="664" spans="1:50" s="251" customFormat="1" ht="45" x14ac:dyDescent="0.25">
      <c r="A664" s="240" t="s">
        <v>829</v>
      </c>
      <c r="B664" s="240" t="s">
        <v>362</v>
      </c>
      <c r="C664" s="240" t="s">
        <v>835</v>
      </c>
      <c r="D664" s="240" t="s">
        <v>867</v>
      </c>
      <c r="E664" s="240" t="s">
        <v>866</v>
      </c>
      <c r="F664" s="240">
        <v>100</v>
      </c>
      <c r="G664" s="69">
        <v>100</v>
      </c>
      <c r="H664" s="241">
        <v>2022520010069</v>
      </c>
      <c r="I664" s="242" t="s">
        <v>2302</v>
      </c>
      <c r="J664" s="242" t="s">
        <v>2399</v>
      </c>
      <c r="K664" s="242"/>
      <c r="L664" s="242"/>
      <c r="M664" s="242" t="s">
        <v>1985</v>
      </c>
      <c r="N664" s="242" t="s">
        <v>1961</v>
      </c>
      <c r="O664" s="254">
        <v>4501</v>
      </c>
      <c r="P664" s="240" t="s">
        <v>857</v>
      </c>
      <c r="Q664" s="254" t="s">
        <v>2282</v>
      </c>
      <c r="R664" s="254" t="s">
        <v>2283</v>
      </c>
      <c r="S664" s="254" t="s">
        <v>2307</v>
      </c>
      <c r="T664" s="254" t="s">
        <v>2308</v>
      </c>
      <c r="U664" s="240">
        <v>20</v>
      </c>
      <c r="V664" s="66">
        <v>5</v>
      </c>
      <c r="W664" s="243">
        <v>44927</v>
      </c>
      <c r="X664" s="243">
        <v>45291</v>
      </c>
      <c r="Y664" s="242" t="s">
        <v>2311</v>
      </c>
      <c r="Z664" s="242" t="s">
        <v>2164</v>
      </c>
      <c r="AA664" s="246">
        <v>42900000</v>
      </c>
      <c r="AB664" s="244">
        <v>0</v>
      </c>
      <c r="AC664" s="244">
        <v>0</v>
      </c>
      <c r="AD664" s="244">
        <v>0</v>
      </c>
      <c r="AE664" s="244">
        <v>0</v>
      </c>
      <c r="AF664" s="245">
        <f t="shared" si="47"/>
        <v>42900000</v>
      </c>
      <c r="AG664" s="246"/>
      <c r="AH664" s="246"/>
      <c r="AI664" s="247"/>
      <c r="AJ664" s="246">
        <v>0</v>
      </c>
      <c r="AK664" s="244">
        <v>0</v>
      </c>
      <c r="AL664" s="245">
        <f t="shared" si="48"/>
        <v>0</v>
      </c>
      <c r="AM664" s="244">
        <v>0</v>
      </c>
      <c r="AN664" s="244">
        <v>0</v>
      </c>
      <c r="AO664" s="245">
        <f t="shared" si="49"/>
        <v>0</v>
      </c>
      <c r="AP664" s="244">
        <v>0</v>
      </c>
      <c r="AQ664" s="244">
        <v>0</v>
      </c>
      <c r="AR664" s="244"/>
      <c r="AS664" s="244"/>
      <c r="AT664" s="244">
        <v>0</v>
      </c>
      <c r="AU664" s="244">
        <v>0</v>
      </c>
      <c r="AV664" s="248">
        <f t="shared" si="46"/>
        <v>0</v>
      </c>
      <c r="AW664" s="249">
        <f t="shared" si="50"/>
        <v>42900000</v>
      </c>
      <c r="AX664" s="250"/>
    </row>
    <row r="665" spans="1:50" s="251" customFormat="1" ht="75" x14ac:dyDescent="0.25">
      <c r="A665" s="240" t="s">
        <v>829</v>
      </c>
      <c r="B665" s="240" t="s">
        <v>362</v>
      </c>
      <c r="C665" s="240" t="s">
        <v>835</v>
      </c>
      <c r="D665" s="240" t="s">
        <v>867</v>
      </c>
      <c r="E665" s="240" t="s">
        <v>866</v>
      </c>
      <c r="F665" s="240">
        <v>100</v>
      </c>
      <c r="G665" s="69">
        <v>100</v>
      </c>
      <c r="H665" s="241">
        <v>2022520010069</v>
      </c>
      <c r="I665" s="242" t="s">
        <v>2302</v>
      </c>
      <c r="J665" s="242" t="s">
        <v>2399</v>
      </c>
      <c r="K665" s="242"/>
      <c r="L665" s="242"/>
      <c r="M665" s="242" t="s">
        <v>1985</v>
      </c>
      <c r="N665" s="242" t="s">
        <v>1961</v>
      </c>
      <c r="O665" s="254">
        <v>4501</v>
      </c>
      <c r="P665" s="240" t="s">
        <v>860</v>
      </c>
      <c r="Q665" s="254" t="s">
        <v>2279</v>
      </c>
      <c r="R665" s="254" t="s">
        <v>2159</v>
      </c>
      <c r="S665" s="254" t="s">
        <v>2280</v>
      </c>
      <c r="T665" s="254" t="s">
        <v>2281</v>
      </c>
      <c r="U665" s="240">
        <v>420</v>
      </c>
      <c r="V665" s="66">
        <v>130</v>
      </c>
      <c r="W665" s="243">
        <v>44927</v>
      </c>
      <c r="X665" s="243">
        <v>45291</v>
      </c>
      <c r="Y665" s="242" t="s">
        <v>2313</v>
      </c>
      <c r="Z665" s="242" t="s">
        <v>2164</v>
      </c>
      <c r="AA665" s="246">
        <v>49500000</v>
      </c>
      <c r="AB665" s="244">
        <v>0</v>
      </c>
      <c r="AC665" s="244">
        <v>0</v>
      </c>
      <c r="AD665" s="244">
        <v>0</v>
      </c>
      <c r="AE665" s="244">
        <v>0</v>
      </c>
      <c r="AF665" s="245">
        <f t="shared" si="47"/>
        <v>49500000</v>
      </c>
      <c r="AG665" s="246"/>
      <c r="AH665" s="246"/>
      <c r="AI665" s="247"/>
      <c r="AJ665" s="246">
        <v>0</v>
      </c>
      <c r="AK665" s="244">
        <v>0</v>
      </c>
      <c r="AL665" s="245">
        <f t="shared" si="48"/>
        <v>0</v>
      </c>
      <c r="AM665" s="244">
        <v>0</v>
      </c>
      <c r="AN665" s="244">
        <v>0</v>
      </c>
      <c r="AO665" s="245">
        <f t="shared" si="49"/>
        <v>0</v>
      </c>
      <c r="AP665" s="244">
        <v>0</v>
      </c>
      <c r="AQ665" s="244">
        <v>0</v>
      </c>
      <c r="AR665" s="244"/>
      <c r="AS665" s="244"/>
      <c r="AT665" s="244">
        <v>0</v>
      </c>
      <c r="AU665" s="244">
        <v>0</v>
      </c>
      <c r="AV665" s="248">
        <f t="shared" si="46"/>
        <v>0</v>
      </c>
      <c r="AW665" s="249">
        <f t="shared" si="50"/>
        <v>49500000</v>
      </c>
      <c r="AX665" s="250"/>
    </row>
    <row r="666" spans="1:50" s="251" customFormat="1" ht="60" x14ac:dyDescent="0.25">
      <c r="A666" s="240" t="s">
        <v>829</v>
      </c>
      <c r="B666" s="240" t="s">
        <v>362</v>
      </c>
      <c r="C666" s="240" t="s">
        <v>835</v>
      </c>
      <c r="D666" s="240" t="s">
        <v>867</v>
      </c>
      <c r="E666" s="240" t="s">
        <v>866</v>
      </c>
      <c r="F666" s="240">
        <v>100</v>
      </c>
      <c r="G666" s="69">
        <v>100</v>
      </c>
      <c r="H666" s="241">
        <v>2022520010069</v>
      </c>
      <c r="I666" s="242" t="s">
        <v>2302</v>
      </c>
      <c r="J666" s="242" t="s">
        <v>2399</v>
      </c>
      <c r="K666" s="242"/>
      <c r="L666" s="242"/>
      <c r="M666" s="242" t="s">
        <v>1985</v>
      </c>
      <c r="N666" s="242" t="s">
        <v>1961</v>
      </c>
      <c r="O666" s="254">
        <v>4501</v>
      </c>
      <c r="P666" s="240" t="s">
        <v>861</v>
      </c>
      <c r="Q666" s="254" t="s">
        <v>2151</v>
      </c>
      <c r="R666" s="254" t="s">
        <v>2152</v>
      </c>
      <c r="S666" s="254" t="s">
        <v>2153</v>
      </c>
      <c r="T666" s="254" t="s">
        <v>2154</v>
      </c>
      <c r="U666" s="240">
        <v>1</v>
      </c>
      <c r="V666" s="66">
        <v>1</v>
      </c>
      <c r="W666" s="243">
        <v>44927</v>
      </c>
      <c r="X666" s="243">
        <v>45291</v>
      </c>
      <c r="Y666" s="242" t="s">
        <v>2322</v>
      </c>
      <c r="Z666" s="242" t="s">
        <v>2164</v>
      </c>
      <c r="AA666" s="246">
        <v>71600000</v>
      </c>
      <c r="AB666" s="244">
        <v>0</v>
      </c>
      <c r="AC666" s="244">
        <v>0</v>
      </c>
      <c r="AD666" s="244">
        <v>0</v>
      </c>
      <c r="AE666" s="244">
        <v>0</v>
      </c>
      <c r="AF666" s="245">
        <f t="shared" si="47"/>
        <v>71600000</v>
      </c>
      <c r="AG666" s="246"/>
      <c r="AH666" s="246"/>
      <c r="AI666" s="247"/>
      <c r="AJ666" s="246">
        <v>0</v>
      </c>
      <c r="AK666" s="244">
        <v>0</v>
      </c>
      <c r="AL666" s="245">
        <f t="shared" si="48"/>
        <v>0</v>
      </c>
      <c r="AM666" s="244">
        <v>0</v>
      </c>
      <c r="AN666" s="244">
        <v>0</v>
      </c>
      <c r="AO666" s="245">
        <f t="shared" si="49"/>
        <v>0</v>
      </c>
      <c r="AP666" s="244">
        <v>0</v>
      </c>
      <c r="AQ666" s="244">
        <v>0</v>
      </c>
      <c r="AR666" s="244"/>
      <c r="AS666" s="244"/>
      <c r="AT666" s="244">
        <v>0</v>
      </c>
      <c r="AU666" s="244">
        <v>0</v>
      </c>
      <c r="AV666" s="248">
        <f t="shared" si="46"/>
        <v>0</v>
      </c>
      <c r="AW666" s="249">
        <f t="shared" si="50"/>
        <v>71600000</v>
      </c>
      <c r="AX666" s="250"/>
    </row>
    <row r="667" spans="1:50" s="251" customFormat="1" ht="60" x14ac:dyDescent="0.25">
      <c r="A667" s="240" t="s">
        <v>829</v>
      </c>
      <c r="B667" s="240" t="s">
        <v>362</v>
      </c>
      <c r="C667" s="240" t="s">
        <v>835</v>
      </c>
      <c r="D667" s="240" t="s">
        <v>867</v>
      </c>
      <c r="E667" s="240" t="s">
        <v>866</v>
      </c>
      <c r="F667" s="252">
        <v>100</v>
      </c>
      <c r="G667" s="69">
        <v>100</v>
      </c>
      <c r="H667" s="241">
        <v>2022520010069</v>
      </c>
      <c r="I667" s="242" t="s">
        <v>2302</v>
      </c>
      <c r="J667" s="242" t="s">
        <v>2399</v>
      </c>
      <c r="K667" s="242"/>
      <c r="L667" s="242"/>
      <c r="M667" s="242" t="s">
        <v>1985</v>
      </c>
      <c r="N667" s="242" t="s">
        <v>1961</v>
      </c>
      <c r="O667" s="254">
        <v>4501</v>
      </c>
      <c r="P667" s="240" t="s">
        <v>858</v>
      </c>
      <c r="Q667" s="254" t="s">
        <v>2284</v>
      </c>
      <c r="R667" s="254" t="s">
        <v>2285</v>
      </c>
      <c r="S667" s="254" t="s">
        <v>2286</v>
      </c>
      <c r="T667" s="254" t="s">
        <v>2287</v>
      </c>
      <c r="U667" s="252">
        <v>16</v>
      </c>
      <c r="V667" s="66">
        <v>4</v>
      </c>
      <c r="W667" s="243">
        <v>44927</v>
      </c>
      <c r="X667" s="243">
        <v>45291</v>
      </c>
      <c r="Y667" s="242" t="s">
        <v>2323</v>
      </c>
      <c r="Z667" s="242" t="s">
        <v>2164</v>
      </c>
      <c r="AA667" s="246">
        <v>24000000</v>
      </c>
      <c r="AB667" s="244">
        <v>0</v>
      </c>
      <c r="AC667" s="244">
        <v>0</v>
      </c>
      <c r="AD667" s="244">
        <v>0</v>
      </c>
      <c r="AE667" s="244">
        <v>0</v>
      </c>
      <c r="AF667" s="245">
        <f t="shared" si="47"/>
        <v>24000000</v>
      </c>
      <c r="AG667" s="246"/>
      <c r="AH667" s="246"/>
      <c r="AI667" s="247"/>
      <c r="AJ667" s="246">
        <v>0</v>
      </c>
      <c r="AK667" s="244">
        <v>0</v>
      </c>
      <c r="AL667" s="245">
        <f t="shared" si="48"/>
        <v>0</v>
      </c>
      <c r="AM667" s="244">
        <v>0</v>
      </c>
      <c r="AN667" s="244">
        <v>0</v>
      </c>
      <c r="AO667" s="245">
        <f t="shared" si="49"/>
        <v>0</v>
      </c>
      <c r="AP667" s="244">
        <v>0</v>
      </c>
      <c r="AQ667" s="244">
        <v>0</v>
      </c>
      <c r="AR667" s="244"/>
      <c r="AS667" s="244"/>
      <c r="AT667" s="244">
        <v>0</v>
      </c>
      <c r="AU667" s="244">
        <v>0</v>
      </c>
      <c r="AV667" s="248">
        <f t="shared" si="46"/>
        <v>0</v>
      </c>
      <c r="AW667" s="249">
        <f t="shared" si="50"/>
        <v>24000000</v>
      </c>
      <c r="AX667" s="250"/>
    </row>
    <row r="668" spans="1:50" s="251" customFormat="1" ht="60" x14ac:dyDescent="0.25">
      <c r="A668" s="240" t="s">
        <v>829</v>
      </c>
      <c r="B668" s="240" t="s">
        <v>362</v>
      </c>
      <c r="C668" s="240" t="s">
        <v>835</v>
      </c>
      <c r="D668" s="240" t="s">
        <v>867</v>
      </c>
      <c r="E668" s="240" t="s">
        <v>866</v>
      </c>
      <c r="F668" s="240">
        <v>100</v>
      </c>
      <c r="G668" s="69">
        <v>100</v>
      </c>
      <c r="H668" s="241">
        <v>2022520010087</v>
      </c>
      <c r="I668" s="242" t="s">
        <v>2301</v>
      </c>
      <c r="J668" s="242" t="s">
        <v>2400</v>
      </c>
      <c r="K668" s="242"/>
      <c r="L668" s="242"/>
      <c r="M668" s="242" t="s">
        <v>1985</v>
      </c>
      <c r="N668" s="242" t="s">
        <v>1961</v>
      </c>
      <c r="O668" s="254">
        <v>4501</v>
      </c>
      <c r="P668" s="240" t="s">
        <v>862</v>
      </c>
      <c r="Q668" s="254" t="s">
        <v>2329</v>
      </c>
      <c r="R668" s="254" t="s">
        <v>2234</v>
      </c>
      <c r="S668" s="254" t="s">
        <v>2330</v>
      </c>
      <c r="T668" s="254" t="s">
        <v>2331</v>
      </c>
      <c r="U668" s="240">
        <v>32</v>
      </c>
      <c r="V668" s="66">
        <v>8</v>
      </c>
      <c r="W668" s="243">
        <v>44927</v>
      </c>
      <c r="X668" s="243">
        <v>45291</v>
      </c>
      <c r="Y668" s="242" t="s">
        <v>2314</v>
      </c>
      <c r="Z668" s="242" t="s">
        <v>2164</v>
      </c>
      <c r="AA668" s="246">
        <v>30000000</v>
      </c>
      <c r="AB668" s="244">
        <v>0</v>
      </c>
      <c r="AC668" s="244">
        <v>0</v>
      </c>
      <c r="AD668" s="244">
        <v>0</v>
      </c>
      <c r="AE668" s="244">
        <v>0</v>
      </c>
      <c r="AF668" s="245">
        <f t="shared" si="47"/>
        <v>30000000</v>
      </c>
      <c r="AG668" s="246"/>
      <c r="AH668" s="246">
        <v>0</v>
      </c>
      <c r="AI668" s="247"/>
      <c r="AJ668" s="246">
        <v>0</v>
      </c>
      <c r="AK668" s="244">
        <v>0</v>
      </c>
      <c r="AL668" s="245">
        <f t="shared" si="48"/>
        <v>0</v>
      </c>
      <c r="AM668" s="244">
        <v>0</v>
      </c>
      <c r="AN668" s="244">
        <v>0</v>
      </c>
      <c r="AO668" s="245">
        <f t="shared" si="49"/>
        <v>0</v>
      </c>
      <c r="AP668" s="244">
        <v>0</v>
      </c>
      <c r="AQ668" s="244">
        <v>0</v>
      </c>
      <c r="AR668" s="244"/>
      <c r="AS668" s="244"/>
      <c r="AT668" s="244">
        <v>0</v>
      </c>
      <c r="AU668" s="244">
        <v>0</v>
      </c>
      <c r="AV668" s="248">
        <f t="shared" si="46"/>
        <v>0</v>
      </c>
      <c r="AW668" s="249">
        <f t="shared" si="50"/>
        <v>30000000</v>
      </c>
      <c r="AX668" s="250"/>
    </row>
    <row r="669" spans="1:50" s="251" customFormat="1" ht="60" x14ac:dyDescent="0.25">
      <c r="A669" s="240" t="s">
        <v>829</v>
      </c>
      <c r="B669" s="240" t="s">
        <v>362</v>
      </c>
      <c r="C669" s="240" t="s">
        <v>835</v>
      </c>
      <c r="D669" s="240" t="s">
        <v>867</v>
      </c>
      <c r="E669" s="240" t="s">
        <v>866</v>
      </c>
      <c r="F669" s="240">
        <v>100</v>
      </c>
      <c r="G669" s="69">
        <v>100</v>
      </c>
      <c r="H669" s="241">
        <v>2022520010069</v>
      </c>
      <c r="I669" s="242" t="s">
        <v>2302</v>
      </c>
      <c r="J669" s="242" t="s">
        <v>2399</v>
      </c>
      <c r="K669" s="242"/>
      <c r="L669" s="242"/>
      <c r="M669" s="242" t="s">
        <v>1985</v>
      </c>
      <c r="N669" s="242" t="s">
        <v>1961</v>
      </c>
      <c r="O669" s="254">
        <v>4501</v>
      </c>
      <c r="P669" s="240" t="s">
        <v>863</v>
      </c>
      <c r="Q669" s="254" t="s">
        <v>2277</v>
      </c>
      <c r="R669" s="254" t="s">
        <v>2278</v>
      </c>
      <c r="S669" s="254" t="s">
        <v>2309</v>
      </c>
      <c r="T669" s="254" t="s">
        <v>2310</v>
      </c>
      <c r="U669" s="240">
        <v>4</v>
      </c>
      <c r="V669" s="66">
        <v>4</v>
      </c>
      <c r="W669" s="243">
        <v>44927</v>
      </c>
      <c r="X669" s="243">
        <v>45291</v>
      </c>
      <c r="Y669" s="242" t="s">
        <v>2324</v>
      </c>
      <c r="Z669" s="242" t="s">
        <v>2164</v>
      </c>
      <c r="AA669" s="246">
        <v>40700000</v>
      </c>
      <c r="AB669" s="244">
        <v>0</v>
      </c>
      <c r="AC669" s="244">
        <v>0</v>
      </c>
      <c r="AD669" s="244">
        <v>0</v>
      </c>
      <c r="AE669" s="244">
        <v>0</v>
      </c>
      <c r="AF669" s="245">
        <f t="shared" si="47"/>
        <v>40700000</v>
      </c>
      <c r="AG669" s="246"/>
      <c r="AH669" s="246"/>
      <c r="AI669" s="247"/>
      <c r="AJ669" s="246">
        <v>0</v>
      </c>
      <c r="AK669" s="244">
        <v>0</v>
      </c>
      <c r="AL669" s="245">
        <f t="shared" si="48"/>
        <v>0</v>
      </c>
      <c r="AM669" s="244">
        <v>0</v>
      </c>
      <c r="AN669" s="244">
        <v>0</v>
      </c>
      <c r="AO669" s="245">
        <f t="shared" si="49"/>
        <v>0</v>
      </c>
      <c r="AP669" s="244">
        <v>0</v>
      </c>
      <c r="AQ669" s="244">
        <v>0</v>
      </c>
      <c r="AR669" s="244"/>
      <c r="AS669" s="244"/>
      <c r="AT669" s="244">
        <v>0</v>
      </c>
      <c r="AU669" s="244">
        <v>0</v>
      </c>
      <c r="AV669" s="248">
        <f t="shared" si="46"/>
        <v>0</v>
      </c>
      <c r="AW669" s="249">
        <f t="shared" si="50"/>
        <v>40700000</v>
      </c>
      <c r="AX669" s="250"/>
    </row>
    <row r="670" spans="1:50" s="251" customFormat="1" ht="60" x14ac:dyDescent="0.25">
      <c r="A670" s="240" t="s">
        <v>829</v>
      </c>
      <c r="B670" s="240" t="s">
        <v>362</v>
      </c>
      <c r="C670" s="240" t="s">
        <v>835</v>
      </c>
      <c r="D670" s="240" t="s">
        <v>867</v>
      </c>
      <c r="E670" s="240" t="s">
        <v>866</v>
      </c>
      <c r="F670" s="240">
        <v>100</v>
      </c>
      <c r="G670" s="69">
        <v>100</v>
      </c>
      <c r="H670" s="241">
        <v>2022520010069</v>
      </c>
      <c r="I670" s="242" t="s">
        <v>2302</v>
      </c>
      <c r="J670" s="242" t="s">
        <v>2399</v>
      </c>
      <c r="K670" s="242"/>
      <c r="L670" s="242"/>
      <c r="M670" s="242" t="s">
        <v>1985</v>
      </c>
      <c r="N670" s="242" t="s">
        <v>1961</v>
      </c>
      <c r="O670" s="254">
        <v>4501</v>
      </c>
      <c r="P670" s="240" t="s">
        <v>864</v>
      </c>
      <c r="Q670" s="254" t="s">
        <v>2367</v>
      </c>
      <c r="R670" s="254" t="s">
        <v>2368</v>
      </c>
      <c r="S670" s="254" t="s">
        <v>2369</v>
      </c>
      <c r="T670" s="254" t="s">
        <v>2370</v>
      </c>
      <c r="U670" s="240">
        <v>24</v>
      </c>
      <c r="V670" s="66">
        <v>6</v>
      </c>
      <c r="W670" s="243">
        <v>44927</v>
      </c>
      <c r="X670" s="243">
        <v>45291</v>
      </c>
      <c r="Y670" s="242" t="s">
        <v>2325</v>
      </c>
      <c r="Z670" s="242" t="s">
        <v>2164</v>
      </c>
      <c r="AA670" s="246">
        <v>26400000</v>
      </c>
      <c r="AB670" s="244">
        <v>0</v>
      </c>
      <c r="AC670" s="244">
        <v>0</v>
      </c>
      <c r="AD670" s="244">
        <v>0</v>
      </c>
      <c r="AE670" s="244">
        <v>0</v>
      </c>
      <c r="AF670" s="245">
        <f t="shared" si="47"/>
        <v>26400000</v>
      </c>
      <c r="AG670" s="246"/>
      <c r="AH670" s="246"/>
      <c r="AI670" s="247"/>
      <c r="AJ670" s="246">
        <v>0</v>
      </c>
      <c r="AK670" s="244">
        <v>0</v>
      </c>
      <c r="AL670" s="245">
        <f t="shared" si="48"/>
        <v>0</v>
      </c>
      <c r="AM670" s="244">
        <v>0</v>
      </c>
      <c r="AN670" s="244">
        <v>0</v>
      </c>
      <c r="AO670" s="245">
        <f t="shared" si="49"/>
        <v>0</v>
      </c>
      <c r="AP670" s="244">
        <v>0</v>
      </c>
      <c r="AQ670" s="244">
        <v>0</v>
      </c>
      <c r="AR670" s="244"/>
      <c r="AS670" s="244"/>
      <c r="AT670" s="244">
        <v>0</v>
      </c>
      <c r="AU670" s="244">
        <v>0</v>
      </c>
      <c r="AV670" s="248">
        <f t="shared" si="46"/>
        <v>0</v>
      </c>
      <c r="AW670" s="249">
        <f t="shared" si="50"/>
        <v>26400000</v>
      </c>
      <c r="AX670" s="250"/>
    </row>
    <row r="671" spans="1:50" s="251" customFormat="1" ht="60" x14ac:dyDescent="0.25">
      <c r="A671" s="240" t="s">
        <v>829</v>
      </c>
      <c r="B671" s="240" t="s">
        <v>362</v>
      </c>
      <c r="C671" s="240" t="s">
        <v>835</v>
      </c>
      <c r="D671" s="240" t="s">
        <v>867</v>
      </c>
      <c r="E671" s="240" t="s">
        <v>866</v>
      </c>
      <c r="F671" s="240">
        <v>100</v>
      </c>
      <c r="G671" s="69">
        <v>100</v>
      </c>
      <c r="H671" s="241">
        <v>2022520010087</v>
      </c>
      <c r="I671" s="242" t="s">
        <v>2301</v>
      </c>
      <c r="J671" s="242" t="s">
        <v>2400</v>
      </c>
      <c r="K671" s="242"/>
      <c r="L671" s="242"/>
      <c r="M671" s="242" t="s">
        <v>1985</v>
      </c>
      <c r="N671" s="242" t="s">
        <v>1961</v>
      </c>
      <c r="O671" s="254">
        <v>4501</v>
      </c>
      <c r="P671" s="240" t="s">
        <v>865</v>
      </c>
      <c r="Q671" s="254" t="s">
        <v>2279</v>
      </c>
      <c r="R671" s="254" t="s">
        <v>2159</v>
      </c>
      <c r="S671" s="254" t="s">
        <v>2280</v>
      </c>
      <c r="T671" s="254" t="s">
        <v>2281</v>
      </c>
      <c r="U671" s="240">
        <v>16</v>
      </c>
      <c r="V671" s="66">
        <v>6</v>
      </c>
      <c r="W671" s="243">
        <v>44927</v>
      </c>
      <c r="X671" s="243">
        <v>45291</v>
      </c>
      <c r="Y671" s="242" t="s">
        <v>2315</v>
      </c>
      <c r="Z671" s="242" t="s">
        <v>2164</v>
      </c>
      <c r="AA671" s="246">
        <v>28800000</v>
      </c>
      <c r="AB671" s="244">
        <v>0</v>
      </c>
      <c r="AC671" s="244">
        <v>0</v>
      </c>
      <c r="AD671" s="244">
        <v>0</v>
      </c>
      <c r="AE671" s="244">
        <v>0</v>
      </c>
      <c r="AF671" s="245">
        <f t="shared" si="47"/>
        <v>28800000</v>
      </c>
      <c r="AG671" s="246"/>
      <c r="AH671" s="246">
        <v>0</v>
      </c>
      <c r="AI671" s="247"/>
      <c r="AJ671" s="246">
        <v>0</v>
      </c>
      <c r="AK671" s="244">
        <v>0</v>
      </c>
      <c r="AL671" s="245">
        <f t="shared" si="48"/>
        <v>0</v>
      </c>
      <c r="AM671" s="244">
        <v>0</v>
      </c>
      <c r="AN671" s="244">
        <v>0</v>
      </c>
      <c r="AO671" s="245">
        <f t="shared" si="49"/>
        <v>0</v>
      </c>
      <c r="AP671" s="244">
        <v>0</v>
      </c>
      <c r="AQ671" s="244">
        <v>0</v>
      </c>
      <c r="AR671" s="244"/>
      <c r="AS671" s="244"/>
      <c r="AT671" s="244">
        <v>0</v>
      </c>
      <c r="AU671" s="244">
        <v>0</v>
      </c>
      <c r="AV671" s="248">
        <f t="shared" si="46"/>
        <v>0</v>
      </c>
      <c r="AW671" s="249">
        <f t="shared" si="50"/>
        <v>28800000</v>
      </c>
      <c r="AX671" s="250"/>
    </row>
    <row r="672" spans="1:50" s="251" customFormat="1" ht="75" x14ac:dyDescent="0.25">
      <c r="A672" s="240" t="s">
        <v>829</v>
      </c>
      <c r="B672" s="240" t="s">
        <v>362</v>
      </c>
      <c r="C672" s="240" t="s">
        <v>835</v>
      </c>
      <c r="D672" s="240" t="s">
        <v>867</v>
      </c>
      <c r="E672" s="240" t="s">
        <v>868</v>
      </c>
      <c r="F672" s="240">
        <v>100</v>
      </c>
      <c r="G672" s="69">
        <v>100</v>
      </c>
      <c r="H672" s="241">
        <v>2022520010069</v>
      </c>
      <c r="I672" s="242" t="s">
        <v>2302</v>
      </c>
      <c r="J672" s="242" t="s">
        <v>2399</v>
      </c>
      <c r="K672" s="242"/>
      <c r="L672" s="242"/>
      <c r="M672" s="242" t="s">
        <v>1985</v>
      </c>
      <c r="N672" s="242" t="s">
        <v>1961</v>
      </c>
      <c r="O672" s="254">
        <v>4501</v>
      </c>
      <c r="P672" s="240" t="s">
        <v>869</v>
      </c>
      <c r="Q672" s="254" t="s">
        <v>2155</v>
      </c>
      <c r="R672" s="254" t="s">
        <v>2156</v>
      </c>
      <c r="S672" s="254" t="s">
        <v>2157</v>
      </c>
      <c r="T672" s="254" t="s">
        <v>2158</v>
      </c>
      <c r="U672" s="240">
        <v>300</v>
      </c>
      <c r="V672" s="66">
        <v>90</v>
      </c>
      <c r="W672" s="243">
        <v>44927</v>
      </c>
      <c r="X672" s="243">
        <v>45291</v>
      </c>
      <c r="Y672" s="242" t="s">
        <v>2321</v>
      </c>
      <c r="Z672" s="242" t="s">
        <v>2164</v>
      </c>
      <c r="AA672" s="246">
        <v>113800000</v>
      </c>
      <c r="AB672" s="244">
        <v>0</v>
      </c>
      <c r="AC672" s="244">
        <v>0</v>
      </c>
      <c r="AD672" s="244">
        <v>0</v>
      </c>
      <c r="AE672" s="244">
        <v>0</v>
      </c>
      <c r="AF672" s="245">
        <f t="shared" si="47"/>
        <v>113800000</v>
      </c>
      <c r="AG672" s="246"/>
      <c r="AH672" s="246"/>
      <c r="AI672" s="247"/>
      <c r="AJ672" s="246">
        <v>0</v>
      </c>
      <c r="AK672" s="244">
        <v>0</v>
      </c>
      <c r="AL672" s="245">
        <f t="shared" si="48"/>
        <v>0</v>
      </c>
      <c r="AM672" s="244">
        <v>0</v>
      </c>
      <c r="AN672" s="244">
        <v>0</v>
      </c>
      <c r="AO672" s="245">
        <f t="shared" si="49"/>
        <v>0</v>
      </c>
      <c r="AP672" s="244">
        <v>0</v>
      </c>
      <c r="AQ672" s="244">
        <v>0</v>
      </c>
      <c r="AR672" s="244"/>
      <c r="AS672" s="244"/>
      <c r="AT672" s="244">
        <v>0</v>
      </c>
      <c r="AU672" s="244">
        <v>0</v>
      </c>
      <c r="AV672" s="248">
        <f t="shared" si="46"/>
        <v>0</v>
      </c>
      <c r="AW672" s="249">
        <f t="shared" si="50"/>
        <v>113800000</v>
      </c>
      <c r="AX672" s="250"/>
    </row>
    <row r="673" spans="1:50" s="251" customFormat="1" ht="60" customHeight="1" x14ac:dyDescent="0.25">
      <c r="A673" s="240" t="s">
        <v>829</v>
      </c>
      <c r="B673" s="240" t="s">
        <v>362</v>
      </c>
      <c r="C673" s="240" t="s">
        <v>835</v>
      </c>
      <c r="D673" s="240" t="s">
        <v>867</v>
      </c>
      <c r="E673" s="240" t="s">
        <v>868</v>
      </c>
      <c r="F673" s="240">
        <v>100</v>
      </c>
      <c r="G673" s="69">
        <v>100</v>
      </c>
      <c r="H673" s="241">
        <v>2022520010087</v>
      </c>
      <c r="I673" s="242" t="s">
        <v>2301</v>
      </c>
      <c r="J673" s="242" t="s">
        <v>2400</v>
      </c>
      <c r="K673" s="242"/>
      <c r="L673" s="242"/>
      <c r="M673" s="242" t="s">
        <v>1985</v>
      </c>
      <c r="N673" s="242" t="s">
        <v>1961</v>
      </c>
      <c r="O673" s="254">
        <v>4501</v>
      </c>
      <c r="P673" s="240" t="s">
        <v>870</v>
      </c>
      <c r="Q673" s="254" t="s">
        <v>2284</v>
      </c>
      <c r="R673" s="254" t="s">
        <v>2285</v>
      </c>
      <c r="S673" s="254" t="s">
        <v>2286</v>
      </c>
      <c r="T673" s="254" t="s">
        <v>2287</v>
      </c>
      <c r="U673" s="240">
        <v>400</v>
      </c>
      <c r="V673" s="66">
        <v>125</v>
      </c>
      <c r="W673" s="243">
        <v>44927</v>
      </c>
      <c r="X673" s="243">
        <v>45291</v>
      </c>
      <c r="Y673" s="242" t="s">
        <v>2316</v>
      </c>
      <c r="Z673" s="242" t="s">
        <v>2164</v>
      </c>
      <c r="AA673" s="246">
        <v>21600000</v>
      </c>
      <c r="AB673" s="244">
        <v>0</v>
      </c>
      <c r="AC673" s="244">
        <v>0</v>
      </c>
      <c r="AD673" s="244">
        <v>0</v>
      </c>
      <c r="AE673" s="244">
        <v>0</v>
      </c>
      <c r="AF673" s="245">
        <f t="shared" si="47"/>
        <v>21600000</v>
      </c>
      <c r="AG673" s="246"/>
      <c r="AH673" s="246">
        <v>0</v>
      </c>
      <c r="AI673" s="247"/>
      <c r="AJ673" s="246">
        <v>0</v>
      </c>
      <c r="AK673" s="244">
        <v>0</v>
      </c>
      <c r="AL673" s="245">
        <f t="shared" si="48"/>
        <v>0</v>
      </c>
      <c r="AM673" s="244">
        <v>0</v>
      </c>
      <c r="AN673" s="244">
        <v>0</v>
      </c>
      <c r="AO673" s="245">
        <f t="shared" si="49"/>
        <v>0</v>
      </c>
      <c r="AP673" s="244">
        <v>0</v>
      </c>
      <c r="AQ673" s="244">
        <v>0</v>
      </c>
      <c r="AR673" s="244"/>
      <c r="AS673" s="244"/>
      <c r="AT673" s="244">
        <v>0</v>
      </c>
      <c r="AU673" s="244">
        <v>0</v>
      </c>
      <c r="AV673" s="248">
        <f t="shared" si="46"/>
        <v>0</v>
      </c>
      <c r="AW673" s="249">
        <f t="shared" si="50"/>
        <v>21600000</v>
      </c>
      <c r="AX673" s="250"/>
    </row>
    <row r="674" spans="1:50" s="251" customFormat="1" ht="60" customHeight="1" x14ac:dyDescent="0.25">
      <c r="A674" s="240" t="s">
        <v>829</v>
      </c>
      <c r="B674" s="240" t="s">
        <v>362</v>
      </c>
      <c r="C674" s="240" t="s">
        <v>835</v>
      </c>
      <c r="D674" s="240" t="s">
        <v>867</v>
      </c>
      <c r="E674" s="240" t="s">
        <v>868</v>
      </c>
      <c r="F674" s="240">
        <v>100</v>
      </c>
      <c r="G674" s="69">
        <v>100</v>
      </c>
      <c r="H674" s="241">
        <v>2022520010087</v>
      </c>
      <c r="I674" s="242" t="s">
        <v>2301</v>
      </c>
      <c r="J674" s="242" t="s">
        <v>2400</v>
      </c>
      <c r="K674" s="242"/>
      <c r="L674" s="242"/>
      <c r="M674" s="242" t="s">
        <v>1985</v>
      </c>
      <c r="N674" s="242" t="s">
        <v>1961</v>
      </c>
      <c r="O674" s="254">
        <v>4501</v>
      </c>
      <c r="P674" s="240" t="s">
        <v>871</v>
      </c>
      <c r="Q674" s="254" t="s">
        <v>2282</v>
      </c>
      <c r="R674" s="254" t="s">
        <v>2283</v>
      </c>
      <c r="S674" s="254" t="s">
        <v>2307</v>
      </c>
      <c r="T674" s="254" t="s">
        <v>2308</v>
      </c>
      <c r="U674" s="240">
        <v>6000</v>
      </c>
      <c r="V674" s="66">
        <v>2000</v>
      </c>
      <c r="W674" s="243">
        <v>44927</v>
      </c>
      <c r="X674" s="243">
        <v>45291</v>
      </c>
      <c r="Y674" s="242" t="s">
        <v>2317</v>
      </c>
      <c r="Z674" s="242" t="s">
        <v>2164</v>
      </c>
      <c r="AA674" s="246">
        <v>18700000</v>
      </c>
      <c r="AB674" s="244">
        <v>0</v>
      </c>
      <c r="AC674" s="244">
        <v>0</v>
      </c>
      <c r="AD674" s="244">
        <v>0</v>
      </c>
      <c r="AE674" s="244">
        <v>0</v>
      </c>
      <c r="AF674" s="245">
        <f t="shared" si="47"/>
        <v>18700000</v>
      </c>
      <c r="AG674" s="246"/>
      <c r="AH674" s="246">
        <v>0</v>
      </c>
      <c r="AI674" s="247"/>
      <c r="AJ674" s="246">
        <v>0</v>
      </c>
      <c r="AK674" s="244">
        <v>0</v>
      </c>
      <c r="AL674" s="245">
        <f t="shared" si="48"/>
        <v>0</v>
      </c>
      <c r="AM674" s="244">
        <v>0</v>
      </c>
      <c r="AN674" s="244">
        <v>0</v>
      </c>
      <c r="AO674" s="245">
        <f t="shared" si="49"/>
        <v>0</v>
      </c>
      <c r="AP674" s="244">
        <v>0</v>
      </c>
      <c r="AQ674" s="244">
        <v>0</v>
      </c>
      <c r="AR674" s="244"/>
      <c r="AS674" s="244"/>
      <c r="AT674" s="244">
        <v>0</v>
      </c>
      <c r="AU674" s="244">
        <v>0</v>
      </c>
      <c r="AV674" s="248">
        <f t="shared" si="46"/>
        <v>0</v>
      </c>
      <c r="AW674" s="249">
        <f t="shared" si="50"/>
        <v>18700000</v>
      </c>
      <c r="AX674" s="250"/>
    </row>
    <row r="675" spans="1:50" s="251" customFormat="1" ht="60" customHeight="1" x14ac:dyDescent="0.25">
      <c r="A675" s="240" t="s">
        <v>829</v>
      </c>
      <c r="B675" s="240" t="s">
        <v>362</v>
      </c>
      <c r="C675" s="240" t="s">
        <v>835</v>
      </c>
      <c r="D675" s="240" t="s">
        <v>867</v>
      </c>
      <c r="E675" s="240" t="s">
        <v>868</v>
      </c>
      <c r="F675" s="240">
        <v>100</v>
      </c>
      <c r="G675" s="69">
        <v>100</v>
      </c>
      <c r="H675" s="241">
        <v>2022520010087</v>
      </c>
      <c r="I675" s="242" t="s">
        <v>2301</v>
      </c>
      <c r="J675" s="242" t="s">
        <v>2400</v>
      </c>
      <c r="K675" s="242"/>
      <c r="L675" s="242"/>
      <c r="M675" s="242" t="s">
        <v>1985</v>
      </c>
      <c r="N675" s="242" t="s">
        <v>1961</v>
      </c>
      <c r="O675" s="254">
        <v>4501</v>
      </c>
      <c r="P675" s="240" t="s">
        <v>872</v>
      </c>
      <c r="Q675" s="254" t="s">
        <v>2367</v>
      </c>
      <c r="R675" s="254" t="s">
        <v>2368</v>
      </c>
      <c r="S675" s="254" t="s">
        <v>2369</v>
      </c>
      <c r="T675" s="254" t="s">
        <v>2370</v>
      </c>
      <c r="U675" s="240">
        <v>600</v>
      </c>
      <c r="V675" s="66">
        <v>200</v>
      </c>
      <c r="W675" s="243">
        <v>44927</v>
      </c>
      <c r="X675" s="243">
        <v>45291</v>
      </c>
      <c r="Y675" s="242" t="s">
        <v>2318</v>
      </c>
      <c r="Z675" s="242" t="s">
        <v>2164</v>
      </c>
      <c r="AA675" s="246">
        <v>26400000</v>
      </c>
      <c r="AB675" s="244">
        <v>0</v>
      </c>
      <c r="AC675" s="244">
        <v>0</v>
      </c>
      <c r="AD675" s="244">
        <v>0</v>
      </c>
      <c r="AE675" s="244">
        <v>0</v>
      </c>
      <c r="AF675" s="245">
        <f t="shared" si="47"/>
        <v>26400000</v>
      </c>
      <c r="AG675" s="246"/>
      <c r="AH675" s="246">
        <v>0</v>
      </c>
      <c r="AI675" s="247"/>
      <c r="AJ675" s="246">
        <v>0</v>
      </c>
      <c r="AK675" s="244">
        <v>0</v>
      </c>
      <c r="AL675" s="245">
        <f t="shared" si="48"/>
        <v>0</v>
      </c>
      <c r="AM675" s="244">
        <v>0</v>
      </c>
      <c r="AN675" s="244">
        <v>0</v>
      </c>
      <c r="AO675" s="245">
        <f t="shared" si="49"/>
        <v>0</v>
      </c>
      <c r="AP675" s="244">
        <v>0</v>
      </c>
      <c r="AQ675" s="244">
        <v>0</v>
      </c>
      <c r="AR675" s="244"/>
      <c r="AS675" s="244"/>
      <c r="AT675" s="244">
        <v>0</v>
      </c>
      <c r="AU675" s="244">
        <v>0</v>
      </c>
      <c r="AV675" s="248">
        <f t="shared" si="46"/>
        <v>0</v>
      </c>
      <c r="AW675" s="249">
        <f t="shared" si="50"/>
        <v>26400000</v>
      </c>
      <c r="AX675" s="250"/>
    </row>
    <row r="676" spans="1:50" s="251" customFormat="1" ht="60" customHeight="1" x14ac:dyDescent="0.25">
      <c r="A676" s="240" t="s">
        <v>829</v>
      </c>
      <c r="B676" s="240" t="s">
        <v>362</v>
      </c>
      <c r="C676" s="240" t="s">
        <v>835</v>
      </c>
      <c r="D676" s="240" t="s">
        <v>867</v>
      </c>
      <c r="E676" s="240" t="s">
        <v>868</v>
      </c>
      <c r="F676" s="240">
        <v>100</v>
      </c>
      <c r="G676" s="69">
        <v>100</v>
      </c>
      <c r="H676" s="241">
        <v>2022520010087</v>
      </c>
      <c r="I676" s="242" t="s">
        <v>2301</v>
      </c>
      <c r="J676" s="242" t="s">
        <v>2400</v>
      </c>
      <c r="K676" s="242"/>
      <c r="L676" s="242"/>
      <c r="M676" s="242" t="s">
        <v>1985</v>
      </c>
      <c r="N676" s="242" t="s">
        <v>1961</v>
      </c>
      <c r="O676" s="254">
        <v>4501</v>
      </c>
      <c r="P676" s="240" t="s">
        <v>873</v>
      </c>
      <c r="Q676" s="254" t="s">
        <v>2303</v>
      </c>
      <c r="R676" s="254" t="s">
        <v>2304</v>
      </c>
      <c r="S676" s="254" t="s">
        <v>2305</v>
      </c>
      <c r="T676" s="254" t="s">
        <v>2306</v>
      </c>
      <c r="U676" s="240">
        <v>6000</v>
      </c>
      <c r="V676" s="66">
        <v>2000</v>
      </c>
      <c r="W676" s="243">
        <v>44927</v>
      </c>
      <c r="X676" s="243">
        <v>45291</v>
      </c>
      <c r="Y676" s="242" t="s">
        <v>2319</v>
      </c>
      <c r="Z676" s="242" t="s">
        <v>2164</v>
      </c>
      <c r="AA676" s="246">
        <v>31600000</v>
      </c>
      <c r="AB676" s="244">
        <v>0</v>
      </c>
      <c r="AC676" s="244">
        <v>0</v>
      </c>
      <c r="AD676" s="244">
        <v>0</v>
      </c>
      <c r="AE676" s="244">
        <v>0</v>
      </c>
      <c r="AF676" s="245">
        <f t="shared" si="47"/>
        <v>31600000</v>
      </c>
      <c r="AG676" s="246"/>
      <c r="AH676" s="246">
        <v>0</v>
      </c>
      <c r="AI676" s="247"/>
      <c r="AJ676" s="246">
        <v>0</v>
      </c>
      <c r="AK676" s="244">
        <v>0</v>
      </c>
      <c r="AL676" s="245">
        <f t="shared" si="48"/>
        <v>0</v>
      </c>
      <c r="AM676" s="244">
        <v>0</v>
      </c>
      <c r="AN676" s="244">
        <v>0</v>
      </c>
      <c r="AO676" s="245">
        <f t="shared" si="49"/>
        <v>0</v>
      </c>
      <c r="AP676" s="244">
        <v>0</v>
      </c>
      <c r="AQ676" s="244">
        <v>0</v>
      </c>
      <c r="AR676" s="244"/>
      <c r="AS676" s="244"/>
      <c r="AT676" s="244">
        <v>0</v>
      </c>
      <c r="AU676" s="244">
        <v>0</v>
      </c>
      <c r="AV676" s="248">
        <f t="shared" si="46"/>
        <v>0</v>
      </c>
      <c r="AW676" s="249">
        <f t="shared" si="50"/>
        <v>31600000</v>
      </c>
      <c r="AX676" s="250"/>
    </row>
    <row r="677" spans="1:50" s="251" customFormat="1" ht="60" customHeight="1" x14ac:dyDescent="0.25">
      <c r="A677" s="240" t="s">
        <v>829</v>
      </c>
      <c r="B677" s="240" t="s">
        <v>362</v>
      </c>
      <c r="C677" s="240" t="s">
        <v>835</v>
      </c>
      <c r="D677" s="240" t="s">
        <v>867</v>
      </c>
      <c r="E677" s="240" t="s">
        <v>868</v>
      </c>
      <c r="F677" s="240">
        <v>100</v>
      </c>
      <c r="G677" s="69">
        <v>100</v>
      </c>
      <c r="H677" s="241">
        <v>2022520010087</v>
      </c>
      <c r="I677" s="242" t="s">
        <v>2301</v>
      </c>
      <c r="J677" s="242" t="s">
        <v>2400</v>
      </c>
      <c r="K677" s="242"/>
      <c r="L677" s="242"/>
      <c r="M677" s="242" t="s">
        <v>1985</v>
      </c>
      <c r="N677" s="242" t="s">
        <v>1961</v>
      </c>
      <c r="O677" s="254">
        <v>4501</v>
      </c>
      <c r="P677" s="240" t="s">
        <v>874</v>
      </c>
      <c r="Q677" s="254" t="s">
        <v>2277</v>
      </c>
      <c r="R677" s="254" t="s">
        <v>2278</v>
      </c>
      <c r="S677" s="254" t="s">
        <v>2402</v>
      </c>
      <c r="T677" s="254" t="s">
        <v>2370</v>
      </c>
      <c r="U677" s="240">
        <v>800</v>
      </c>
      <c r="V677" s="66">
        <v>200</v>
      </c>
      <c r="W677" s="243">
        <v>44927</v>
      </c>
      <c r="X677" s="243">
        <v>45291</v>
      </c>
      <c r="Y677" s="242" t="s">
        <v>2320</v>
      </c>
      <c r="Z677" s="242" t="s">
        <v>2164</v>
      </c>
      <c r="AA677" s="246">
        <v>58400000</v>
      </c>
      <c r="AB677" s="244">
        <v>0</v>
      </c>
      <c r="AC677" s="244">
        <v>0</v>
      </c>
      <c r="AD677" s="244">
        <v>0</v>
      </c>
      <c r="AE677" s="244">
        <v>0</v>
      </c>
      <c r="AF677" s="245">
        <f t="shared" si="47"/>
        <v>58400000</v>
      </c>
      <c r="AG677" s="246"/>
      <c r="AH677" s="246"/>
      <c r="AI677" s="247"/>
      <c r="AJ677" s="246">
        <v>0</v>
      </c>
      <c r="AK677" s="244">
        <v>0</v>
      </c>
      <c r="AL677" s="245">
        <f t="shared" si="48"/>
        <v>0</v>
      </c>
      <c r="AM677" s="244">
        <v>0</v>
      </c>
      <c r="AN677" s="244">
        <v>0</v>
      </c>
      <c r="AO677" s="245">
        <f t="shared" si="49"/>
        <v>0</v>
      </c>
      <c r="AP677" s="244">
        <v>0</v>
      </c>
      <c r="AQ677" s="244">
        <v>0</v>
      </c>
      <c r="AR677" s="244"/>
      <c r="AS677" s="244"/>
      <c r="AT677" s="244">
        <v>0</v>
      </c>
      <c r="AU677" s="244">
        <v>0</v>
      </c>
      <c r="AV677" s="248">
        <f t="shared" si="46"/>
        <v>0</v>
      </c>
      <c r="AW677" s="249">
        <f t="shared" si="50"/>
        <v>58400000</v>
      </c>
      <c r="AX677" s="250"/>
    </row>
    <row r="678" spans="1:50" s="251" customFormat="1" ht="30" x14ac:dyDescent="0.25">
      <c r="A678" s="240" t="s">
        <v>829</v>
      </c>
      <c r="B678" s="240" t="s">
        <v>362</v>
      </c>
      <c r="C678" s="240" t="s">
        <v>835</v>
      </c>
      <c r="D678" s="240" t="s">
        <v>876</v>
      </c>
      <c r="E678" s="240" t="s">
        <v>875</v>
      </c>
      <c r="F678" s="240">
        <v>100</v>
      </c>
      <c r="G678" s="69">
        <v>100</v>
      </c>
      <c r="H678" s="241">
        <v>2022520010088</v>
      </c>
      <c r="I678" s="242" t="s">
        <v>2230</v>
      </c>
      <c r="J678" s="242" t="s">
        <v>2401</v>
      </c>
      <c r="K678" s="242"/>
      <c r="L678" s="242"/>
      <c r="M678" s="242" t="s">
        <v>1994</v>
      </c>
      <c r="N678" s="242" t="s">
        <v>1962</v>
      </c>
      <c r="O678" s="254">
        <v>1202</v>
      </c>
      <c r="P678" s="240" t="s">
        <v>877</v>
      </c>
      <c r="Q678" s="254">
        <v>1202001</v>
      </c>
      <c r="R678" s="254" t="s">
        <v>2336</v>
      </c>
      <c r="S678" s="254">
        <v>120200100</v>
      </c>
      <c r="T678" s="254" t="s">
        <v>2348</v>
      </c>
      <c r="U678" s="240">
        <v>1</v>
      </c>
      <c r="V678" s="66">
        <v>1</v>
      </c>
      <c r="W678" s="243">
        <v>44927</v>
      </c>
      <c r="X678" s="243">
        <v>45291</v>
      </c>
      <c r="Y678" s="242" t="s">
        <v>2288</v>
      </c>
      <c r="Z678" s="242" t="s">
        <v>2164</v>
      </c>
      <c r="AA678" s="244">
        <v>90300000</v>
      </c>
      <c r="AB678" s="244">
        <v>0</v>
      </c>
      <c r="AC678" s="244">
        <v>0</v>
      </c>
      <c r="AD678" s="244">
        <v>0</v>
      </c>
      <c r="AE678" s="244">
        <v>0</v>
      </c>
      <c r="AF678" s="245">
        <f t="shared" si="47"/>
        <v>90300000</v>
      </c>
      <c r="AG678" s="246">
        <v>13900000</v>
      </c>
      <c r="AH678" s="246"/>
      <c r="AI678" s="247"/>
      <c r="AJ678" s="246">
        <v>0</v>
      </c>
      <c r="AK678" s="244">
        <v>0</v>
      </c>
      <c r="AL678" s="245">
        <f t="shared" si="48"/>
        <v>13900000</v>
      </c>
      <c r="AM678" s="244">
        <v>0</v>
      </c>
      <c r="AN678" s="244">
        <v>0</v>
      </c>
      <c r="AO678" s="245">
        <f t="shared" si="49"/>
        <v>0</v>
      </c>
      <c r="AP678" s="244">
        <v>0</v>
      </c>
      <c r="AQ678" s="244">
        <v>0</v>
      </c>
      <c r="AR678" s="244"/>
      <c r="AS678" s="244"/>
      <c r="AT678" s="244">
        <v>0</v>
      </c>
      <c r="AU678" s="244">
        <v>0</v>
      </c>
      <c r="AV678" s="248">
        <f t="shared" si="46"/>
        <v>0</v>
      </c>
      <c r="AW678" s="249">
        <f t="shared" si="50"/>
        <v>104200000</v>
      </c>
      <c r="AX678" s="250"/>
    </row>
    <row r="679" spans="1:50" s="251" customFormat="1" ht="30" x14ac:dyDescent="0.25">
      <c r="A679" s="240" t="s">
        <v>829</v>
      </c>
      <c r="B679" s="240" t="s">
        <v>362</v>
      </c>
      <c r="C679" s="240" t="s">
        <v>835</v>
      </c>
      <c r="D679" s="240" t="s">
        <v>876</v>
      </c>
      <c r="E679" s="240" t="s">
        <v>875</v>
      </c>
      <c r="F679" s="240">
        <v>100</v>
      </c>
      <c r="G679" s="69">
        <v>100</v>
      </c>
      <c r="H679" s="241">
        <v>2022520010088</v>
      </c>
      <c r="I679" s="242" t="s">
        <v>2230</v>
      </c>
      <c r="J679" s="242" t="s">
        <v>2401</v>
      </c>
      <c r="K679" s="242"/>
      <c r="L679" s="242"/>
      <c r="M679" s="242" t="s">
        <v>1994</v>
      </c>
      <c r="N679" s="242" t="s">
        <v>1962</v>
      </c>
      <c r="O679" s="254">
        <v>1202</v>
      </c>
      <c r="P679" s="240" t="s">
        <v>878</v>
      </c>
      <c r="Q679" s="254">
        <v>1202013</v>
      </c>
      <c r="R679" s="254" t="s">
        <v>2337</v>
      </c>
      <c r="S679" s="254">
        <v>120201300</v>
      </c>
      <c r="T679" s="254" t="s">
        <v>2349</v>
      </c>
      <c r="U679" s="240">
        <v>1</v>
      </c>
      <c r="V679" s="66">
        <v>1</v>
      </c>
      <c r="W679" s="243">
        <v>44927</v>
      </c>
      <c r="X679" s="243">
        <v>45291</v>
      </c>
      <c r="Y679" s="242" t="s">
        <v>2289</v>
      </c>
      <c r="Z679" s="242" t="s">
        <v>2164</v>
      </c>
      <c r="AA679" s="244">
        <v>98400000</v>
      </c>
      <c r="AB679" s="244">
        <v>0</v>
      </c>
      <c r="AC679" s="244">
        <v>0</v>
      </c>
      <c r="AD679" s="244">
        <v>0</v>
      </c>
      <c r="AE679" s="244">
        <v>0</v>
      </c>
      <c r="AF679" s="245">
        <f t="shared" si="47"/>
        <v>98400000</v>
      </c>
      <c r="AG679" s="246">
        <v>9200000</v>
      </c>
      <c r="AH679" s="246"/>
      <c r="AI679" s="247"/>
      <c r="AJ679" s="246">
        <v>0</v>
      </c>
      <c r="AK679" s="244">
        <v>0</v>
      </c>
      <c r="AL679" s="245">
        <f t="shared" si="48"/>
        <v>9200000</v>
      </c>
      <c r="AM679" s="244">
        <v>0</v>
      </c>
      <c r="AN679" s="244">
        <v>0</v>
      </c>
      <c r="AO679" s="245">
        <f t="shared" si="49"/>
        <v>0</v>
      </c>
      <c r="AP679" s="244">
        <v>0</v>
      </c>
      <c r="AQ679" s="244">
        <v>0</v>
      </c>
      <c r="AR679" s="244"/>
      <c r="AS679" s="244"/>
      <c r="AT679" s="244">
        <v>0</v>
      </c>
      <c r="AU679" s="244">
        <v>0</v>
      </c>
      <c r="AV679" s="248">
        <f t="shared" si="46"/>
        <v>0</v>
      </c>
      <c r="AW679" s="249">
        <f t="shared" si="50"/>
        <v>107600000</v>
      </c>
      <c r="AX679" s="250"/>
    </row>
    <row r="680" spans="1:50" s="251" customFormat="1" ht="30" x14ac:dyDescent="0.25">
      <c r="A680" s="240" t="s">
        <v>829</v>
      </c>
      <c r="B680" s="240" t="s">
        <v>362</v>
      </c>
      <c r="C680" s="240" t="s">
        <v>835</v>
      </c>
      <c r="D680" s="240" t="s">
        <v>876</v>
      </c>
      <c r="E680" s="240" t="s">
        <v>875</v>
      </c>
      <c r="F680" s="240">
        <v>100</v>
      </c>
      <c r="G680" s="69">
        <v>100</v>
      </c>
      <c r="H680" s="241">
        <v>2022520010088</v>
      </c>
      <c r="I680" s="242" t="s">
        <v>2230</v>
      </c>
      <c r="J680" s="242" t="s">
        <v>2401</v>
      </c>
      <c r="K680" s="242"/>
      <c r="L680" s="242"/>
      <c r="M680" s="242" t="s">
        <v>1994</v>
      </c>
      <c r="N680" s="242" t="s">
        <v>1962</v>
      </c>
      <c r="O680" s="254">
        <v>1202</v>
      </c>
      <c r="P680" s="240" t="s">
        <v>879</v>
      </c>
      <c r="Q680" s="254">
        <v>1202003</v>
      </c>
      <c r="R680" s="254" t="s">
        <v>2338</v>
      </c>
      <c r="S680" s="254">
        <v>120200300</v>
      </c>
      <c r="T680" s="254" t="s">
        <v>2338</v>
      </c>
      <c r="U680" s="240">
        <v>1</v>
      </c>
      <c r="V680" s="66">
        <v>1</v>
      </c>
      <c r="W680" s="243">
        <v>44927</v>
      </c>
      <c r="X680" s="243">
        <v>45291</v>
      </c>
      <c r="Y680" s="242" t="s">
        <v>2291</v>
      </c>
      <c r="Z680" s="242" t="s">
        <v>2164</v>
      </c>
      <c r="AA680" s="244">
        <v>64800000</v>
      </c>
      <c r="AB680" s="244">
        <v>0</v>
      </c>
      <c r="AC680" s="244">
        <v>0</v>
      </c>
      <c r="AD680" s="244">
        <v>0</v>
      </c>
      <c r="AE680" s="244">
        <v>0</v>
      </c>
      <c r="AF680" s="245">
        <f t="shared" si="47"/>
        <v>64800000</v>
      </c>
      <c r="AG680" s="246">
        <v>14400000</v>
      </c>
      <c r="AH680" s="246"/>
      <c r="AI680" s="247"/>
      <c r="AJ680" s="246">
        <v>0</v>
      </c>
      <c r="AK680" s="244">
        <v>0</v>
      </c>
      <c r="AL680" s="245">
        <f t="shared" si="48"/>
        <v>14400000</v>
      </c>
      <c r="AM680" s="244">
        <v>0</v>
      </c>
      <c r="AN680" s="244">
        <v>0</v>
      </c>
      <c r="AO680" s="245">
        <f t="shared" si="49"/>
        <v>0</v>
      </c>
      <c r="AP680" s="244">
        <v>0</v>
      </c>
      <c r="AQ680" s="244">
        <v>0</v>
      </c>
      <c r="AR680" s="244"/>
      <c r="AS680" s="244"/>
      <c r="AT680" s="244">
        <v>0</v>
      </c>
      <c r="AU680" s="244">
        <v>0</v>
      </c>
      <c r="AV680" s="248">
        <f t="shared" si="46"/>
        <v>0</v>
      </c>
      <c r="AW680" s="249">
        <f t="shared" si="50"/>
        <v>79200000</v>
      </c>
      <c r="AX680" s="250"/>
    </row>
    <row r="681" spans="1:50" s="251" customFormat="1" ht="45" x14ac:dyDescent="0.25">
      <c r="A681" s="240" t="s">
        <v>829</v>
      </c>
      <c r="B681" s="240" t="s">
        <v>362</v>
      </c>
      <c r="C681" s="240" t="s">
        <v>835</v>
      </c>
      <c r="D681" s="240" t="s">
        <v>876</v>
      </c>
      <c r="E681" s="240" t="s">
        <v>875</v>
      </c>
      <c r="F681" s="240">
        <v>100</v>
      </c>
      <c r="G681" s="69">
        <v>100</v>
      </c>
      <c r="H681" s="241">
        <v>2022520010088</v>
      </c>
      <c r="I681" s="242" t="s">
        <v>2230</v>
      </c>
      <c r="J681" s="242" t="s">
        <v>2401</v>
      </c>
      <c r="K681" s="242"/>
      <c r="L681" s="242"/>
      <c r="M681" s="242" t="s">
        <v>1994</v>
      </c>
      <c r="N681" s="242" t="s">
        <v>1962</v>
      </c>
      <c r="O681" s="254">
        <v>1202</v>
      </c>
      <c r="P681" s="240" t="s">
        <v>880</v>
      </c>
      <c r="Q681" s="254">
        <v>1202033</v>
      </c>
      <c r="R681" s="254" t="s">
        <v>2339</v>
      </c>
      <c r="S681" s="254">
        <v>120203300</v>
      </c>
      <c r="T681" s="254" t="s">
        <v>2350</v>
      </c>
      <c r="U681" s="240">
        <v>40</v>
      </c>
      <c r="V681" s="66">
        <v>11</v>
      </c>
      <c r="W681" s="243">
        <v>44927</v>
      </c>
      <c r="X681" s="243">
        <v>45291</v>
      </c>
      <c r="Y681" s="242" t="s">
        <v>2292</v>
      </c>
      <c r="Z681" s="242" t="s">
        <v>2164</v>
      </c>
      <c r="AA681" s="244">
        <v>21600000</v>
      </c>
      <c r="AB681" s="244">
        <v>0</v>
      </c>
      <c r="AC681" s="244">
        <v>0</v>
      </c>
      <c r="AD681" s="244">
        <v>0</v>
      </c>
      <c r="AE681" s="244">
        <v>0</v>
      </c>
      <c r="AF681" s="245">
        <f t="shared" si="47"/>
        <v>21600000</v>
      </c>
      <c r="AG681" s="246">
        <v>4800000</v>
      </c>
      <c r="AH681" s="246"/>
      <c r="AI681" s="247"/>
      <c r="AJ681" s="246">
        <v>0</v>
      </c>
      <c r="AK681" s="244">
        <v>0</v>
      </c>
      <c r="AL681" s="245">
        <f t="shared" si="48"/>
        <v>4800000</v>
      </c>
      <c r="AM681" s="244">
        <v>0</v>
      </c>
      <c r="AN681" s="244">
        <v>0</v>
      </c>
      <c r="AO681" s="245">
        <f t="shared" si="49"/>
        <v>0</v>
      </c>
      <c r="AP681" s="244">
        <v>0</v>
      </c>
      <c r="AQ681" s="244">
        <v>0</v>
      </c>
      <c r="AR681" s="244"/>
      <c r="AS681" s="244"/>
      <c r="AT681" s="244">
        <v>0</v>
      </c>
      <c r="AU681" s="244">
        <v>0</v>
      </c>
      <c r="AV681" s="248">
        <f t="shared" si="46"/>
        <v>0</v>
      </c>
      <c r="AW681" s="249">
        <f t="shared" si="50"/>
        <v>26400000</v>
      </c>
      <c r="AX681" s="250"/>
    </row>
    <row r="682" spans="1:50" s="251" customFormat="1" ht="45" x14ac:dyDescent="0.25">
      <c r="A682" s="240" t="s">
        <v>829</v>
      </c>
      <c r="B682" s="240" t="s">
        <v>362</v>
      </c>
      <c r="C682" s="240" t="s">
        <v>835</v>
      </c>
      <c r="D682" s="240" t="s">
        <v>876</v>
      </c>
      <c r="E682" s="240" t="s">
        <v>875</v>
      </c>
      <c r="F682" s="240">
        <v>100</v>
      </c>
      <c r="G682" s="69">
        <v>100</v>
      </c>
      <c r="H682" s="241">
        <v>2022520010088</v>
      </c>
      <c r="I682" s="242" t="s">
        <v>2230</v>
      </c>
      <c r="J682" s="242" t="s">
        <v>2401</v>
      </c>
      <c r="K682" s="242"/>
      <c r="L682" s="242"/>
      <c r="M682" s="242" t="s">
        <v>1994</v>
      </c>
      <c r="N682" s="242" t="s">
        <v>1962</v>
      </c>
      <c r="O682" s="254">
        <v>1202</v>
      </c>
      <c r="P682" s="240" t="s">
        <v>884</v>
      </c>
      <c r="Q682" s="254">
        <v>1202027</v>
      </c>
      <c r="R682" s="254" t="s">
        <v>2340</v>
      </c>
      <c r="S682" s="254">
        <v>120202700</v>
      </c>
      <c r="T682" s="254" t="s">
        <v>2351</v>
      </c>
      <c r="U682" s="240">
        <v>120</v>
      </c>
      <c r="V682" s="66">
        <v>35</v>
      </c>
      <c r="W682" s="243">
        <v>44927</v>
      </c>
      <c r="X682" s="243">
        <v>45291</v>
      </c>
      <c r="Y682" s="242" t="s">
        <v>2290</v>
      </c>
      <c r="Z682" s="242" t="s">
        <v>2164</v>
      </c>
      <c r="AA682" s="244">
        <v>22800000</v>
      </c>
      <c r="AB682" s="244">
        <v>0</v>
      </c>
      <c r="AC682" s="244">
        <v>0</v>
      </c>
      <c r="AD682" s="244">
        <v>0</v>
      </c>
      <c r="AE682" s="244">
        <v>0</v>
      </c>
      <c r="AF682" s="245">
        <f t="shared" si="47"/>
        <v>22800000</v>
      </c>
      <c r="AG682" s="246">
        <v>0</v>
      </c>
      <c r="AH682" s="246"/>
      <c r="AI682" s="247"/>
      <c r="AJ682" s="246">
        <v>0</v>
      </c>
      <c r="AK682" s="244">
        <v>0</v>
      </c>
      <c r="AL682" s="245">
        <f t="shared" si="48"/>
        <v>0</v>
      </c>
      <c r="AM682" s="244">
        <v>0</v>
      </c>
      <c r="AN682" s="244">
        <v>0</v>
      </c>
      <c r="AO682" s="245">
        <f t="shared" si="49"/>
        <v>0</v>
      </c>
      <c r="AP682" s="244">
        <v>0</v>
      </c>
      <c r="AQ682" s="244">
        <v>0</v>
      </c>
      <c r="AR682" s="244"/>
      <c r="AS682" s="244"/>
      <c r="AT682" s="244">
        <v>0</v>
      </c>
      <c r="AU682" s="244">
        <v>0</v>
      </c>
      <c r="AV682" s="248">
        <f t="shared" si="46"/>
        <v>0</v>
      </c>
      <c r="AW682" s="249">
        <f t="shared" si="50"/>
        <v>22800000</v>
      </c>
      <c r="AX682" s="250"/>
    </row>
    <row r="683" spans="1:50" s="251" customFormat="1" ht="45" x14ac:dyDescent="0.25">
      <c r="A683" s="240" t="s">
        <v>829</v>
      </c>
      <c r="B683" s="240" t="s">
        <v>362</v>
      </c>
      <c r="C683" s="240" t="s">
        <v>835</v>
      </c>
      <c r="D683" s="240" t="s">
        <v>876</v>
      </c>
      <c r="E683" s="240" t="s">
        <v>875</v>
      </c>
      <c r="F683" s="240">
        <v>100</v>
      </c>
      <c r="G683" s="69">
        <v>100</v>
      </c>
      <c r="H683" s="241">
        <v>2022520010088</v>
      </c>
      <c r="I683" s="242" t="s">
        <v>2230</v>
      </c>
      <c r="J683" s="242" t="s">
        <v>2401</v>
      </c>
      <c r="K683" s="242"/>
      <c r="L683" s="242"/>
      <c r="M683" s="242" t="s">
        <v>1994</v>
      </c>
      <c r="N683" s="242" t="s">
        <v>1962</v>
      </c>
      <c r="O683" s="254">
        <v>1202</v>
      </c>
      <c r="P683" s="240" t="s">
        <v>881</v>
      </c>
      <c r="Q683" s="254">
        <v>1202029</v>
      </c>
      <c r="R683" s="254" t="s">
        <v>2341</v>
      </c>
      <c r="S683" s="254">
        <v>120202901</v>
      </c>
      <c r="T683" s="254" t="s">
        <v>2352</v>
      </c>
      <c r="U683" s="240">
        <v>2</v>
      </c>
      <c r="V683" s="66">
        <v>1</v>
      </c>
      <c r="W683" s="243">
        <v>44927</v>
      </c>
      <c r="X683" s="243">
        <v>45291</v>
      </c>
      <c r="Y683" s="242" t="s">
        <v>2293</v>
      </c>
      <c r="Z683" s="242" t="s">
        <v>2164</v>
      </c>
      <c r="AA683" s="244">
        <v>13500000</v>
      </c>
      <c r="AB683" s="244">
        <v>0</v>
      </c>
      <c r="AC683" s="244">
        <v>0</v>
      </c>
      <c r="AD683" s="244">
        <v>0</v>
      </c>
      <c r="AE683" s="244">
        <v>0</v>
      </c>
      <c r="AF683" s="245">
        <f t="shared" si="47"/>
        <v>13500000</v>
      </c>
      <c r="AG683" s="246">
        <v>3000000</v>
      </c>
      <c r="AH683" s="246"/>
      <c r="AI683" s="247"/>
      <c r="AJ683" s="246">
        <v>0</v>
      </c>
      <c r="AK683" s="244">
        <v>0</v>
      </c>
      <c r="AL683" s="245">
        <f t="shared" si="48"/>
        <v>3000000</v>
      </c>
      <c r="AM683" s="244">
        <v>0</v>
      </c>
      <c r="AN683" s="244">
        <v>0</v>
      </c>
      <c r="AO683" s="245">
        <f t="shared" si="49"/>
        <v>0</v>
      </c>
      <c r="AP683" s="244">
        <v>0</v>
      </c>
      <c r="AQ683" s="244">
        <v>0</v>
      </c>
      <c r="AR683" s="244"/>
      <c r="AS683" s="244"/>
      <c r="AT683" s="244">
        <v>0</v>
      </c>
      <c r="AU683" s="244">
        <v>0</v>
      </c>
      <c r="AV683" s="248">
        <f t="shared" ref="AV683:AV746" si="55">SUM(AP683:AU683)</f>
        <v>0</v>
      </c>
      <c r="AW683" s="249">
        <f t="shared" si="50"/>
        <v>16500000</v>
      </c>
      <c r="AX683" s="250"/>
    </row>
    <row r="684" spans="1:50" s="251" customFormat="1" ht="45" x14ac:dyDescent="0.25">
      <c r="A684" s="240" t="s">
        <v>829</v>
      </c>
      <c r="B684" s="240" t="s">
        <v>362</v>
      </c>
      <c r="C684" s="240" t="s">
        <v>835</v>
      </c>
      <c r="D684" s="240" t="s">
        <v>876</v>
      </c>
      <c r="E684" s="240" t="s">
        <v>875</v>
      </c>
      <c r="F684" s="240">
        <v>100</v>
      </c>
      <c r="G684" s="69">
        <v>100</v>
      </c>
      <c r="H684" s="241">
        <v>2022520010088</v>
      </c>
      <c r="I684" s="242" t="s">
        <v>2230</v>
      </c>
      <c r="J684" s="242" t="s">
        <v>2401</v>
      </c>
      <c r="K684" s="242"/>
      <c r="L684" s="242"/>
      <c r="M684" s="242" t="s">
        <v>1994</v>
      </c>
      <c r="N684" s="242" t="s">
        <v>1962</v>
      </c>
      <c r="O684" s="254">
        <v>1202</v>
      </c>
      <c r="P684" s="240" t="s">
        <v>1131</v>
      </c>
      <c r="Q684" s="254">
        <v>1202011</v>
      </c>
      <c r="R684" s="254" t="s">
        <v>2327</v>
      </c>
      <c r="S684" s="254">
        <v>120201100</v>
      </c>
      <c r="T684" s="254" t="s">
        <v>2328</v>
      </c>
      <c r="U684" s="240">
        <v>1</v>
      </c>
      <c r="V684" s="66">
        <v>1</v>
      </c>
      <c r="W684" s="243">
        <v>44927</v>
      </c>
      <c r="X684" s="243">
        <v>45291</v>
      </c>
      <c r="Y684" s="242" t="s">
        <v>2294</v>
      </c>
      <c r="Z684" s="242" t="s">
        <v>2164</v>
      </c>
      <c r="AA684" s="244">
        <v>252600000</v>
      </c>
      <c r="AB684" s="244">
        <v>0</v>
      </c>
      <c r="AC684" s="244">
        <v>0</v>
      </c>
      <c r="AD684" s="244">
        <v>0</v>
      </c>
      <c r="AE684" s="244">
        <v>0</v>
      </c>
      <c r="AF684" s="245">
        <f t="shared" ref="AF684:AF691" si="56">SUM(AA684:AE684)</f>
        <v>252600000</v>
      </c>
      <c r="AG684" s="246">
        <v>33600000</v>
      </c>
      <c r="AH684" s="246"/>
      <c r="AI684" s="247"/>
      <c r="AJ684" s="246">
        <v>0</v>
      </c>
      <c r="AK684" s="244">
        <v>0</v>
      </c>
      <c r="AL684" s="245">
        <f t="shared" ref="AL684:AL747" si="57">SUM(AG684:AK684)</f>
        <v>33600000</v>
      </c>
      <c r="AM684" s="244">
        <v>0</v>
      </c>
      <c r="AN684" s="244">
        <v>0</v>
      </c>
      <c r="AO684" s="245">
        <f t="shared" ref="AO684:AO747" si="58">SUM(AM684:AN684)</f>
        <v>0</v>
      </c>
      <c r="AP684" s="244">
        <v>0</v>
      </c>
      <c r="AQ684" s="244">
        <v>0</v>
      </c>
      <c r="AR684" s="244"/>
      <c r="AS684" s="244"/>
      <c r="AT684" s="244">
        <v>0</v>
      </c>
      <c r="AU684" s="244">
        <v>0</v>
      </c>
      <c r="AV684" s="248">
        <f t="shared" si="55"/>
        <v>0</v>
      </c>
      <c r="AW684" s="249">
        <f t="shared" ref="AW684:AW747" si="59">AF684+AL684+AO684+AV684</f>
        <v>286200000</v>
      </c>
      <c r="AX684" s="250"/>
    </row>
    <row r="685" spans="1:50" s="251" customFormat="1" ht="60" x14ac:dyDescent="0.25">
      <c r="A685" s="240" t="s">
        <v>829</v>
      </c>
      <c r="B685" s="240" t="s">
        <v>362</v>
      </c>
      <c r="C685" s="240" t="s">
        <v>835</v>
      </c>
      <c r="D685" s="240" t="s">
        <v>876</v>
      </c>
      <c r="E685" s="240" t="s">
        <v>882</v>
      </c>
      <c r="F685" s="240">
        <v>538.79999999999995</v>
      </c>
      <c r="G685" s="69">
        <v>538.79999999999995</v>
      </c>
      <c r="H685" s="241">
        <v>2022520010088</v>
      </c>
      <c r="I685" s="242" t="s">
        <v>2230</v>
      </c>
      <c r="J685" s="242" t="s">
        <v>2401</v>
      </c>
      <c r="K685" s="242"/>
      <c r="L685" s="242"/>
      <c r="M685" s="242" t="s">
        <v>1994</v>
      </c>
      <c r="N685" s="242" t="s">
        <v>1962</v>
      </c>
      <c r="O685" s="254">
        <v>1202</v>
      </c>
      <c r="P685" s="240" t="s">
        <v>883</v>
      </c>
      <c r="Q685" s="254">
        <v>1202023</v>
      </c>
      <c r="R685" s="254" t="s">
        <v>2342</v>
      </c>
      <c r="S685" s="254">
        <v>120202300</v>
      </c>
      <c r="T685" s="254" t="s">
        <v>2353</v>
      </c>
      <c r="U685" s="240">
        <v>80</v>
      </c>
      <c r="V685" s="66">
        <v>23</v>
      </c>
      <c r="W685" s="243">
        <v>44927</v>
      </c>
      <c r="X685" s="243">
        <v>45291</v>
      </c>
      <c r="Y685" s="242" t="s">
        <v>2295</v>
      </c>
      <c r="Z685" s="242" t="s">
        <v>2164</v>
      </c>
      <c r="AA685" s="244">
        <v>56700000</v>
      </c>
      <c r="AB685" s="244">
        <v>0</v>
      </c>
      <c r="AC685" s="244">
        <v>0</v>
      </c>
      <c r="AD685" s="244">
        <v>0</v>
      </c>
      <c r="AE685" s="244">
        <v>0</v>
      </c>
      <c r="AF685" s="245">
        <f t="shared" si="56"/>
        <v>56700000</v>
      </c>
      <c r="AG685" s="246">
        <v>12800000</v>
      </c>
      <c r="AH685" s="246"/>
      <c r="AI685" s="247"/>
      <c r="AJ685" s="246">
        <v>0</v>
      </c>
      <c r="AK685" s="244">
        <v>0</v>
      </c>
      <c r="AL685" s="245">
        <f t="shared" si="57"/>
        <v>12800000</v>
      </c>
      <c r="AM685" s="244">
        <v>0</v>
      </c>
      <c r="AN685" s="244">
        <v>0</v>
      </c>
      <c r="AO685" s="245">
        <f t="shared" si="58"/>
        <v>0</v>
      </c>
      <c r="AP685" s="244">
        <v>0</v>
      </c>
      <c r="AQ685" s="244">
        <v>0</v>
      </c>
      <c r="AR685" s="244"/>
      <c r="AS685" s="244"/>
      <c r="AT685" s="244">
        <v>0</v>
      </c>
      <c r="AU685" s="244">
        <v>0</v>
      </c>
      <c r="AV685" s="248">
        <f t="shared" si="55"/>
        <v>0</v>
      </c>
      <c r="AW685" s="249">
        <f t="shared" si="59"/>
        <v>69500000</v>
      </c>
      <c r="AX685" s="250"/>
    </row>
    <row r="686" spans="1:50" s="251" customFormat="1" ht="60" x14ac:dyDescent="0.25">
      <c r="A686" s="240" t="s">
        <v>829</v>
      </c>
      <c r="B686" s="240" t="s">
        <v>362</v>
      </c>
      <c r="C686" s="240" t="s">
        <v>835</v>
      </c>
      <c r="D686" s="240" t="s">
        <v>876</v>
      </c>
      <c r="E686" s="240" t="s">
        <v>882</v>
      </c>
      <c r="F686" s="240">
        <v>538.79999999999995</v>
      </c>
      <c r="G686" s="69">
        <v>538.79999999999995</v>
      </c>
      <c r="H686" s="241">
        <v>2022520010088</v>
      </c>
      <c r="I686" s="242" t="s">
        <v>2230</v>
      </c>
      <c r="J686" s="242" t="s">
        <v>2401</v>
      </c>
      <c r="K686" s="242"/>
      <c r="L686" s="242"/>
      <c r="M686" s="242" t="s">
        <v>1994</v>
      </c>
      <c r="N686" s="242" t="s">
        <v>1962</v>
      </c>
      <c r="O686" s="254">
        <v>1202</v>
      </c>
      <c r="P686" s="240" t="s">
        <v>885</v>
      </c>
      <c r="Q686" s="254">
        <v>1202007</v>
      </c>
      <c r="R686" s="254" t="s">
        <v>2343</v>
      </c>
      <c r="S686" s="254">
        <v>120200700</v>
      </c>
      <c r="T686" s="254" t="s">
        <v>2354</v>
      </c>
      <c r="U686" s="240">
        <v>6000</v>
      </c>
      <c r="V686" s="66">
        <v>1750</v>
      </c>
      <c r="W686" s="243">
        <v>44927</v>
      </c>
      <c r="X686" s="243">
        <v>45291</v>
      </c>
      <c r="Y686" s="242" t="s">
        <v>2296</v>
      </c>
      <c r="Z686" s="242" t="s">
        <v>2164</v>
      </c>
      <c r="AA686" s="244">
        <v>64800000</v>
      </c>
      <c r="AB686" s="244">
        <v>0</v>
      </c>
      <c r="AC686" s="244">
        <v>0</v>
      </c>
      <c r="AD686" s="244">
        <v>0</v>
      </c>
      <c r="AE686" s="244">
        <v>0</v>
      </c>
      <c r="AF686" s="245">
        <f t="shared" si="56"/>
        <v>64800000</v>
      </c>
      <c r="AG686" s="246">
        <v>14400000</v>
      </c>
      <c r="AH686" s="246"/>
      <c r="AI686" s="247"/>
      <c r="AJ686" s="246">
        <v>0</v>
      </c>
      <c r="AK686" s="244">
        <v>0</v>
      </c>
      <c r="AL686" s="245">
        <f t="shared" si="57"/>
        <v>14400000</v>
      </c>
      <c r="AM686" s="244">
        <v>0</v>
      </c>
      <c r="AN686" s="244">
        <v>0</v>
      </c>
      <c r="AO686" s="245">
        <f t="shared" si="58"/>
        <v>0</v>
      </c>
      <c r="AP686" s="244">
        <v>0</v>
      </c>
      <c r="AQ686" s="244">
        <v>0</v>
      </c>
      <c r="AR686" s="244"/>
      <c r="AS686" s="244"/>
      <c r="AT686" s="244">
        <v>0</v>
      </c>
      <c r="AU686" s="244">
        <v>0</v>
      </c>
      <c r="AV686" s="248">
        <f t="shared" si="55"/>
        <v>0</v>
      </c>
      <c r="AW686" s="249">
        <f t="shared" si="59"/>
        <v>79200000</v>
      </c>
      <c r="AX686" s="250"/>
    </row>
    <row r="687" spans="1:50" s="251" customFormat="1" ht="60" x14ac:dyDescent="0.25">
      <c r="A687" s="240" t="s">
        <v>829</v>
      </c>
      <c r="B687" s="240" t="s">
        <v>362</v>
      </c>
      <c r="C687" s="240" t="s">
        <v>835</v>
      </c>
      <c r="D687" s="240" t="s">
        <v>876</v>
      </c>
      <c r="E687" s="240" t="s">
        <v>882</v>
      </c>
      <c r="F687" s="240">
        <v>538.79999999999995</v>
      </c>
      <c r="G687" s="69">
        <v>538.79999999999995</v>
      </c>
      <c r="H687" s="241">
        <v>2022520010088</v>
      </c>
      <c r="I687" s="242" t="s">
        <v>2230</v>
      </c>
      <c r="J687" s="242" t="s">
        <v>2401</v>
      </c>
      <c r="K687" s="242"/>
      <c r="L687" s="242"/>
      <c r="M687" s="242" t="s">
        <v>1994</v>
      </c>
      <c r="N687" s="242" t="s">
        <v>1962</v>
      </c>
      <c r="O687" s="254">
        <v>1202</v>
      </c>
      <c r="P687" s="240" t="s">
        <v>886</v>
      </c>
      <c r="Q687" s="254">
        <v>1202025</v>
      </c>
      <c r="R687" s="254" t="s">
        <v>2344</v>
      </c>
      <c r="S687" s="254">
        <v>120202501</v>
      </c>
      <c r="T687" s="254" t="s">
        <v>2355</v>
      </c>
      <c r="U687" s="240">
        <v>12000</v>
      </c>
      <c r="V687" s="66" t="s">
        <v>1924</v>
      </c>
      <c r="W687" s="243"/>
      <c r="X687" s="243"/>
      <c r="Y687" s="242"/>
      <c r="Z687" s="242" t="s">
        <v>2164</v>
      </c>
      <c r="AA687" s="244"/>
      <c r="AB687" s="244">
        <v>0</v>
      </c>
      <c r="AC687" s="244">
        <v>0</v>
      </c>
      <c r="AD687" s="244">
        <v>0</v>
      </c>
      <c r="AE687" s="244">
        <v>0</v>
      </c>
      <c r="AF687" s="245">
        <f t="shared" si="56"/>
        <v>0</v>
      </c>
      <c r="AG687" s="246">
        <v>0</v>
      </c>
      <c r="AH687" s="246"/>
      <c r="AI687" s="247"/>
      <c r="AJ687" s="246">
        <v>0</v>
      </c>
      <c r="AK687" s="244">
        <v>0</v>
      </c>
      <c r="AL687" s="245">
        <f t="shared" si="57"/>
        <v>0</v>
      </c>
      <c r="AM687" s="244">
        <v>0</v>
      </c>
      <c r="AN687" s="244">
        <v>0</v>
      </c>
      <c r="AO687" s="245">
        <f t="shared" si="58"/>
        <v>0</v>
      </c>
      <c r="AP687" s="244">
        <v>0</v>
      </c>
      <c r="AQ687" s="244">
        <v>0</v>
      </c>
      <c r="AR687" s="244"/>
      <c r="AS687" s="244"/>
      <c r="AT687" s="244">
        <v>0</v>
      </c>
      <c r="AU687" s="244">
        <v>0</v>
      </c>
      <c r="AV687" s="248">
        <f t="shared" si="55"/>
        <v>0</v>
      </c>
      <c r="AW687" s="249">
        <f t="shared" si="59"/>
        <v>0</v>
      </c>
      <c r="AX687" s="250"/>
    </row>
    <row r="688" spans="1:50" s="251" customFormat="1" ht="60" x14ac:dyDescent="0.25">
      <c r="A688" s="240" t="s">
        <v>829</v>
      </c>
      <c r="B688" s="240" t="s">
        <v>362</v>
      </c>
      <c r="C688" s="240" t="s">
        <v>835</v>
      </c>
      <c r="D688" s="240" t="s">
        <v>876</v>
      </c>
      <c r="E688" s="240" t="s">
        <v>882</v>
      </c>
      <c r="F688" s="240">
        <v>538.79999999999995</v>
      </c>
      <c r="G688" s="69">
        <v>538.79999999999995</v>
      </c>
      <c r="H688" s="241">
        <v>2022520010088</v>
      </c>
      <c r="I688" s="242" t="s">
        <v>2230</v>
      </c>
      <c r="J688" s="242" t="s">
        <v>2401</v>
      </c>
      <c r="K688" s="242"/>
      <c r="L688" s="242"/>
      <c r="M688" s="242" t="s">
        <v>1994</v>
      </c>
      <c r="N688" s="242" t="s">
        <v>1962</v>
      </c>
      <c r="O688" s="254">
        <v>1202</v>
      </c>
      <c r="P688" s="240" t="s">
        <v>891</v>
      </c>
      <c r="Q688" s="254">
        <v>1202025</v>
      </c>
      <c r="R688" s="254" t="s">
        <v>2344</v>
      </c>
      <c r="S688" s="254">
        <v>120202500</v>
      </c>
      <c r="T688" s="254" t="s">
        <v>2356</v>
      </c>
      <c r="U688" s="240">
        <v>800</v>
      </c>
      <c r="V688" s="66">
        <v>233</v>
      </c>
      <c r="W688" s="243">
        <v>44927</v>
      </c>
      <c r="X688" s="243">
        <v>45291</v>
      </c>
      <c r="Y688" s="242" t="s">
        <v>2297</v>
      </c>
      <c r="Z688" s="242" t="s">
        <v>2164</v>
      </c>
      <c r="AA688" s="246">
        <v>79200000</v>
      </c>
      <c r="AB688" s="244">
        <v>0</v>
      </c>
      <c r="AC688" s="244">
        <v>0</v>
      </c>
      <c r="AD688" s="244">
        <v>0</v>
      </c>
      <c r="AE688" s="244">
        <v>0</v>
      </c>
      <c r="AF688" s="245">
        <f t="shared" si="56"/>
        <v>79200000</v>
      </c>
      <c r="AG688" s="246">
        <v>9600000</v>
      </c>
      <c r="AH688" s="246"/>
      <c r="AI688" s="247"/>
      <c r="AJ688" s="246">
        <v>0</v>
      </c>
      <c r="AK688" s="244">
        <v>0</v>
      </c>
      <c r="AL688" s="245">
        <f t="shared" si="57"/>
        <v>9600000</v>
      </c>
      <c r="AM688" s="244">
        <v>0</v>
      </c>
      <c r="AN688" s="244">
        <v>0</v>
      </c>
      <c r="AO688" s="245">
        <f t="shared" si="58"/>
        <v>0</v>
      </c>
      <c r="AP688" s="244">
        <v>0</v>
      </c>
      <c r="AQ688" s="244">
        <v>0</v>
      </c>
      <c r="AR688" s="244"/>
      <c r="AS688" s="244"/>
      <c r="AT688" s="244">
        <v>0</v>
      </c>
      <c r="AU688" s="244">
        <v>0</v>
      </c>
      <c r="AV688" s="248">
        <f t="shared" si="55"/>
        <v>0</v>
      </c>
      <c r="AW688" s="249">
        <f t="shared" si="59"/>
        <v>88800000</v>
      </c>
      <c r="AX688" s="250"/>
    </row>
    <row r="689" spans="1:50" s="251" customFormat="1" ht="75" x14ac:dyDescent="0.25">
      <c r="A689" s="240" t="s">
        <v>829</v>
      </c>
      <c r="B689" s="240" t="s">
        <v>362</v>
      </c>
      <c r="C689" s="240" t="s">
        <v>835</v>
      </c>
      <c r="D689" s="240" t="s">
        <v>876</v>
      </c>
      <c r="E689" s="240" t="s">
        <v>882</v>
      </c>
      <c r="F689" s="240">
        <v>538.79999999999995</v>
      </c>
      <c r="G689" s="69">
        <v>538.79999999999995</v>
      </c>
      <c r="H689" s="241">
        <v>2022520010088</v>
      </c>
      <c r="I689" s="242" t="s">
        <v>2230</v>
      </c>
      <c r="J689" s="242" t="s">
        <v>2401</v>
      </c>
      <c r="K689" s="242"/>
      <c r="L689" s="242"/>
      <c r="M689" s="242" t="s">
        <v>1994</v>
      </c>
      <c r="N689" s="242" t="s">
        <v>1962</v>
      </c>
      <c r="O689" s="254">
        <v>1202</v>
      </c>
      <c r="P689" s="240" t="s">
        <v>887</v>
      </c>
      <c r="Q689" s="254">
        <v>1202032</v>
      </c>
      <c r="R689" s="254" t="s">
        <v>2345</v>
      </c>
      <c r="S689" s="254">
        <v>120203200</v>
      </c>
      <c r="T689" s="254" t="s">
        <v>2357</v>
      </c>
      <c r="U689" s="240">
        <v>3200</v>
      </c>
      <c r="V689" s="66">
        <v>933</v>
      </c>
      <c r="W689" s="243">
        <v>44927</v>
      </c>
      <c r="X689" s="243">
        <v>45291</v>
      </c>
      <c r="Y689" s="242" t="s">
        <v>2298</v>
      </c>
      <c r="Z689" s="242" t="s">
        <v>2164</v>
      </c>
      <c r="AA689" s="246">
        <v>40800000</v>
      </c>
      <c r="AB689" s="244">
        <v>0</v>
      </c>
      <c r="AC689" s="244">
        <v>0</v>
      </c>
      <c r="AD689" s="244">
        <v>0</v>
      </c>
      <c r="AE689" s="244">
        <v>0</v>
      </c>
      <c r="AF689" s="245">
        <f t="shared" si="56"/>
        <v>40800000</v>
      </c>
      <c r="AG689" s="246">
        <v>9300000</v>
      </c>
      <c r="AH689" s="246"/>
      <c r="AI689" s="247"/>
      <c r="AJ689" s="246">
        <v>0</v>
      </c>
      <c r="AK689" s="244">
        <v>0</v>
      </c>
      <c r="AL689" s="245">
        <f t="shared" si="57"/>
        <v>9300000</v>
      </c>
      <c r="AM689" s="244">
        <v>0</v>
      </c>
      <c r="AN689" s="244">
        <v>0</v>
      </c>
      <c r="AO689" s="245">
        <f t="shared" si="58"/>
        <v>0</v>
      </c>
      <c r="AP689" s="244">
        <v>0</v>
      </c>
      <c r="AQ689" s="244">
        <v>0</v>
      </c>
      <c r="AR689" s="244"/>
      <c r="AS689" s="244"/>
      <c r="AT689" s="244">
        <v>0</v>
      </c>
      <c r="AU689" s="244">
        <v>0</v>
      </c>
      <c r="AV689" s="248">
        <f t="shared" si="55"/>
        <v>0</v>
      </c>
      <c r="AW689" s="249">
        <f t="shared" si="59"/>
        <v>50100000</v>
      </c>
      <c r="AX689" s="250"/>
    </row>
    <row r="690" spans="1:50" s="251" customFormat="1" ht="45" x14ac:dyDescent="0.25">
      <c r="A690" s="240" t="s">
        <v>829</v>
      </c>
      <c r="B690" s="240" t="s">
        <v>362</v>
      </c>
      <c r="C690" s="240" t="s">
        <v>835</v>
      </c>
      <c r="D690" s="240" t="s">
        <v>876</v>
      </c>
      <c r="E690" s="240" t="s">
        <v>888</v>
      </c>
      <c r="F690" s="240">
        <v>100</v>
      </c>
      <c r="G690" s="69">
        <v>100</v>
      </c>
      <c r="H690" s="241">
        <v>2022520010088</v>
      </c>
      <c r="I690" s="242" t="s">
        <v>2230</v>
      </c>
      <c r="J690" s="242" t="s">
        <v>2401</v>
      </c>
      <c r="K690" s="242"/>
      <c r="L690" s="242"/>
      <c r="M690" s="242" t="s">
        <v>1994</v>
      </c>
      <c r="N690" s="242" t="s">
        <v>1962</v>
      </c>
      <c r="O690" s="254">
        <v>1202</v>
      </c>
      <c r="P690" s="240" t="s">
        <v>889</v>
      </c>
      <c r="Q690" s="254">
        <v>1202004</v>
      </c>
      <c r="R690" s="254" t="s">
        <v>2346</v>
      </c>
      <c r="S690" s="254">
        <v>120200400</v>
      </c>
      <c r="T690" s="254" t="s">
        <v>2358</v>
      </c>
      <c r="U690" s="240">
        <v>10</v>
      </c>
      <c r="V690" s="66">
        <v>10</v>
      </c>
      <c r="W690" s="243">
        <v>44927</v>
      </c>
      <c r="X690" s="243">
        <v>45291</v>
      </c>
      <c r="Y690" s="242" t="s">
        <v>2299</v>
      </c>
      <c r="Z690" s="242" t="s">
        <v>2164</v>
      </c>
      <c r="AA690" s="244">
        <v>336000000</v>
      </c>
      <c r="AB690" s="244">
        <v>0</v>
      </c>
      <c r="AC690" s="244">
        <v>0</v>
      </c>
      <c r="AD690" s="244">
        <v>0</v>
      </c>
      <c r="AE690" s="244">
        <v>0</v>
      </c>
      <c r="AF690" s="245">
        <f t="shared" si="56"/>
        <v>336000000</v>
      </c>
      <c r="AG690" s="246">
        <v>0</v>
      </c>
      <c r="AH690" s="246"/>
      <c r="AI690" s="247"/>
      <c r="AJ690" s="246">
        <v>0</v>
      </c>
      <c r="AK690" s="244">
        <v>0</v>
      </c>
      <c r="AL690" s="245">
        <f t="shared" si="57"/>
        <v>0</v>
      </c>
      <c r="AM690" s="244">
        <v>0</v>
      </c>
      <c r="AN690" s="244">
        <v>0</v>
      </c>
      <c r="AO690" s="245">
        <f t="shared" si="58"/>
        <v>0</v>
      </c>
      <c r="AP690" s="244">
        <v>0</v>
      </c>
      <c r="AQ690" s="244">
        <v>0</v>
      </c>
      <c r="AR690" s="244"/>
      <c r="AS690" s="244"/>
      <c r="AT690" s="244">
        <v>0</v>
      </c>
      <c r="AU690" s="244">
        <v>0</v>
      </c>
      <c r="AV690" s="248">
        <f t="shared" si="55"/>
        <v>0</v>
      </c>
      <c r="AW690" s="249">
        <f t="shared" si="59"/>
        <v>336000000</v>
      </c>
      <c r="AX690" s="250"/>
    </row>
    <row r="691" spans="1:50" s="251" customFormat="1" ht="60" x14ac:dyDescent="0.25">
      <c r="A691" s="240" t="s">
        <v>829</v>
      </c>
      <c r="B691" s="240" t="s">
        <v>362</v>
      </c>
      <c r="C691" s="240" t="s">
        <v>835</v>
      </c>
      <c r="D691" s="240" t="s">
        <v>876</v>
      </c>
      <c r="E691" s="240" t="s">
        <v>888</v>
      </c>
      <c r="F691" s="240">
        <v>100</v>
      </c>
      <c r="G691" s="69">
        <v>100</v>
      </c>
      <c r="H691" s="241">
        <v>2022520010088</v>
      </c>
      <c r="I691" s="242" t="s">
        <v>2230</v>
      </c>
      <c r="J691" s="242" t="s">
        <v>2401</v>
      </c>
      <c r="K691" s="242"/>
      <c r="L691" s="242"/>
      <c r="M691" s="242" t="s">
        <v>1994</v>
      </c>
      <c r="N691" s="242" t="s">
        <v>1962</v>
      </c>
      <c r="O691" s="254">
        <v>1202</v>
      </c>
      <c r="P691" s="240" t="s">
        <v>890</v>
      </c>
      <c r="Q691" s="254">
        <v>1202021</v>
      </c>
      <c r="R691" s="254" t="s">
        <v>2347</v>
      </c>
      <c r="S691" s="254">
        <v>120202102</v>
      </c>
      <c r="T691" s="254" t="s">
        <v>2359</v>
      </c>
      <c r="U691" s="240">
        <v>36</v>
      </c>
      <c r="V691" s="66">
        <v>11</v>
      </c>
      <c r="W691" s="243">
        <v>44927</v>
      </c>
      <c r="X691" s="243">
        <v>45291</v>
      </c>
      <c r="Y691" s="242" t="s">
        <v>2300</v>
      </c>
      <c r="Z691" s="242" t="s">
        <v>2164</v>
      </c>
      <c r="AA691" s="244">
        <v>90000000</v>
      </c>
      <c r="AB691" s="244">
        <v>0</v>
      </c>
      <c r="AC691" s="244">
        <v>0</v>
      </c>
      <c r="AD691" s="244">
        <v>0</v>
      </c>
      <c r="AE691" s="244">
        <v>0</v>
      </c>
      <c r="AF691" s="245">
        <f t="shared" si="56"/>
        <v>90000000</v>
      </c>
      <c r="AG691" s="246"/>
      <c r="AH691" s="246"/>
      <c r="AI691" s="247"/>
      <c r="AJ691" s="246">
        <v>0</v>
      </c>
      <c r="AK691" s="244"/>
      <c r="AL691" s="245">
        <f t="shared" si="57"/>
        <v>0</v>
      </c>
      <c r="AM691" s="244">
        <v>0</v>
      </c>
      <c r="AN691" s="244">
        <v>0</v>
      </c>
      <c r="AO691" s="245">
        <f t="shared" si="58"/>
        <v>0</v>
      </c>
      <c r="AP691" s="244">
        <v>0</v>
      </c>
      <c r="AQ691" s="244">
        <v>0</v>
      </c>
      <c r="AR691" s="244"/>
      <c r="AS691" s="244"/>
      <c r="AT691" s="244">
        <v>0</v>
      </c>
      <c r="AU691" s="244">
        <v>0</v>
      </c>
      <c r="AV691" s="248">
        <f t="shared" si="55"/>
        <v>0</v>
      </c>
      <c r="AW691" s="249">
        <f t="shared" si="59"/>
        <v>90000000</v>
      </c>
      <c r="AX691" s="250"/>
    </row>
    <row r="692" spans="1:50" customFormat="1" ht="45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1992</v>
      </c>
      <c r="N692" s="33" t="s">
        <v>1963</v>
      </c>
      <c r="O692" s="33">
        <v>2402</v>
      </c>
      <c r="P692" s="4" t="s">
        <v>893</v>
      </c>
      <c r="Q692" s="9"/>
      <c r="R692" s="9"/>
      <c r="S692" s="9"/>
      <c r="T692" s="9"/>
      <c r="U692" s="4">
        <v>8</v>
      </c>
      <c r="V692" s="66">
        <v>1</v>
      </c>
      <c r="W692" s="8" t="s">
        <v>1785</v>
      </c>
      <c r="X692" s="8" t="s">
        <v>1786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ref="AF692:AF747" si="60">SUM(AA692:AE692)</f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7"/>
        <v>0</v>
      </c>
      <c r="AM692" s="11">
        <v>0</v>
      </c>
      <c r="AN692" s="11">
        <v>0</v>
      </c>
      <c r="AO692" s="34">
        <f t="shared" si="58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5"/>
        <v>0</v>
      </c>
      <c r="AW692" s="30">
        <f t="shared" si="59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1992</v>
      </c>
      <c r="N693" s="33" t="s">
        <v>1963</v>
      </c>
      <c r="O693" s="33">
        <v>2402</v>
      </c>
      <c r="P693" s="4" t="s">
        <v>894</v>
      </c>
      <c r="Q693" s="9"/>
      <c r="R693" s="9"/>
      <c r="S693" s="9"/>
      <c r="T693" s="9"/>
      <c r="U693" s="4">
        <v>94</v>
      </c>
      <c r="V693" s="66">
        <v>40.67</v>
      </c>
      <c r="W693" s="8" t="s">
        <v>1786</v>
      </c>
      <c r="X693" s="8" t="s">
        <v>1787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60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7"/>
        <v>0</v>
      </c>
      <c r="AM693" s="11">
        <v>0</v>
      </c>
      <c r="AN693" s="11">
        <v>0</v>
      </c>
      <c r="AO693" s="34">
        <f t="shared" si="58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5"/>
        <v>0</v>
      </c>
      <c r="AW693" s="30">
        <f t="shared" si="59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1992</v>
      </c>
      <c r="N694" s="33" t="s">
        <v>1963</v>
      </c>
      <c r="O694" s="33">
        <v>2402</v>
      </c>
      <c r="P694" s="4" t="s">
        <v>896</v>
      </c>
      <c r="Q694" s="9"/>
      <c r="R694" s="9"/>
      <c r="S694" s="9"/>
      <c r="T694" s="9"/>
      <c r="U694" s="4">
        <v>7</v>
      </c>
      <c r="V694" s="66">
        <v>1</v>
      </c>
      <c r="W694" s="8" t="s">
        <v>1787</v>
      </c>
      <c r="X694" s="8" t="s">
        <v>1788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60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7"/>
        <v>0</v>
      </c>
      <c r="AM694" s="11">
        <v>0</v>
      </c>
      <c r="AN694" s="11">
        <v>0</v>
      </c>
      <c r="AO694" s="34">
        <f t="shared" si="58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5"/>
        <v>0</v>
      </c>
      <c r="AW694" s="30">
        <f t="shared" si="59"/>
        <v>0</v>
      </c>
      <c r="AX694" s="35"/>
    </row>
    <row r="695" spans="1:50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1992</v>
      </c>
      <c r="N695" s="33" t="s">
        <v>1963</v>
      </c>
      <c r="O695" s="33">
        <v>2402</v>
      </c>
      <c r="P695" s="4" t="s">
        <v>897</v>
      </c>
      <c r="Q695" s="9"/>
      <c r="R695" s="9"/>
      <c r="S695" s="9"/>
      <c r="T695" s="9"/>
      <c r="U695" s="4">
        <v>3.7</v>
      </c>
      <c r="V695" s="66">
        <v>2.2799999999999998</v>
      </c>
      <c r="W695" s="8" t="s">
        <v>1788</v>
      </c>
      <c r="X695" s="8" t="s">
        <v>1789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60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7"/>
        <v>0</v>
      </c>
      <c r="AM695" s="11">
        <v>0</v>
      </c>
      <c r="AN695" s="11">
        <v>0</v>
      </c>
      <c r="AO695" s="34">
        <f t="shared" si="58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5"/>
        <v>0</v>
      </c>
      <c r="AW695" s="30">
        <f t="shared" si="59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1992</v>
      </c>
      <c r="N696" s="33" t="s">
        <v>1963</v>
      </c>
      <c r="O696" s="33">
        <v>2402</v>
      </c>
      <c r="P696" s="4" t="s">
        <v>898</v>
      </c>
      <c r="Q696" s="9"/>
      <c r="R696" s="9"/>
      <c r="S696" s="9"/>
      <c r="T696" s="9"/>
      <c r="U696" s="4">
        <v>1850</v>
      </c>
      <c r="V696" s="66">
        <v>580.20000000000005</v>
      </c>
      <c r="W696" s="8" t="s">
        <v>1789</v>
      </c>
      <c r="X696" s="8" t="s">
        <v>1790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60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7"/>
        <v>0</v>
      </c>
      <c r="AM696" s="11">
        <v>0</v>
      </c>
      <c r="AN696" s="11">
        <v>0</v>
      </c>
      <c r="AO696" s="34">
        <f t="shared" si="58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5"/>
        <v>0</v>
      </c>
      <c r="AW696" s="30">
        <f t="shared" si="59"/>
        <v>0</v>
      </c>
      <c r="AX696" s="35"/>
    </row>
    <row r="697" spans="1:50" customFormat="1" ht="45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1992</v>
      </c>
      <c r="N697" s="33" t="s">
        <v>1963</v>
      </c>
      <c r="O697" s="33">
        <v>2402</v>
      </c>
      <c r="P697" s="4" t="s">
        <v>899</v>
      </c>
      <c r="Q697" s="9"/>
      <c r="R697" s="9"/>
      <c r="S697" s="9"/>
      <c r="T697" s="9"/>
      <c r="U697" s="4">
        <v>16</v>
      </c>
      <c r="V697" s="66">
        <v>4</v>
      </c>
      <c r="W697" s="8" t="s">
        <v>1790</v>
      </c>
      <c r="X697" s="8" t="s">
        <v>1791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60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7"/>
        <v>0</v>
      </c>
      <c r="AM697" s="11">
        <v>0</v>
      </c>
      <c r="AN697" s="11">
        <v>0</v>
      </c>
      <c r="AO697" s="34">
        <f t="shared" si="58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5"/>
        <v>0</v>
      </c>
      <c r="AW697" s="30">
        <f t="shared" si="59"/>
        <v>0</v>
      </c>
      <c r="AX697" s="35"/>
    </row>
    <row r="698" spans="1:50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 t="s">
        <v>1992</v>
      </c>
      <c r="N698" s="33" t="s">
        <v>1963</v>
      </c>
      <c r="O698" s="33">
        <v>2402</v>
      </c>
      <c r="P698" s="4" t="s">
        <v>900</v>
      </c>
      <c r="Q698" s="9"/>
      <c r="R698" s="9"/>
      <c r="S698" s="9"/>
      <c r="T698" s="9"/>
      <c r="U698" s="4">
        <v>10</v>
      </c>
      <c r="V698" s="66">
        <v>3.02</v>
      </c>
      <c r="W698" s="8" t="s">
        <v>1791</v>
      </c>
      <c r="X698" s="8" t="s">
        <v>1792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60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7"/>
        <v>0</v>
      </c>
      <c r="AM698" s="11">
        <v>0</v>
      </c>
      <c r="AN698" s="11">
        <v>0</v>
      </c>
      <c r="AO698" s="34">
        <f t="shared" si="58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5"/>
        <v>0</v>
      </c>
      <c r="AW698" s="30">
        <f t="shared" si="59"/>
        <v>0</v>
      </c>
      <c r="AX698" s="35"/>
    </row>
    <row r="699" spans="1:50" customFormat="1" ht="30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69">
        <v>25</v>
      </c>
      <c r="H699" s="6"/>
      <c r="I699" s="6"/>
      <c r="J699" s="6"/>
      <c r="K699" s="6"/>
      <c r="L699" s="6"/>
      <c r="M699" s="33" t="s">
        <v>1992</v>
      </c>
      <c r="N699" s="33" t="s">
        <v>1963</v>
      </c>
      <c r="O699" s="33">
        <v>2402</v>
      </c>
      <c r="P699" s="4" t="s">
        <v>903</v>
      </c>
      <c r="Q699" s="9"/>
      <c r="R699" s="9"/>
      <c r="S699" s="9"/>
      <c r="T699" s="9"/>
      <c r="U699" s="4">
        <v>3.7</v>
      </c>
      <c r="V699" s="66">
        <v>1.84</v>
      </c>
      <c r="W699" s="8" t="s">
        <v>1792</v>
      </c>
      <c r="X699" s="8" t="s">
        <v>1793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60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7"/>
        <v>0</v>
      </c>
      <c r="AM699" s="11">
        <v>0</v>
      </c>
      <c r="AN699" s="11">
        <v>0</v>
      </c>
      <c r="AO699" s="34">
        <f t="shared" si="58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5"/>
        <v>0</v>
      </c>
      <c r="AW699" s="30">
        <f t="shared" si="59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1987</v>
      </c>
      <c r="N700" s="33" t="s">
        <v>1941</v>
      </c>
      <c r="O700" s="33">
        <v>3301</v>
      </c>
      <c r="P700" s="4" t="s">
        <v>905</v>
      </c>
      <c r="Q700" s="9"/>
      <c r="R700" s="9"/>
      <c r="S700" s="9"/>
      <c r="T700" s="9"/>
      <c r="U700" s="4">
        <v>1415</v>
      </c>
      <c r="V700" s="66">
        <v>280</v>
      </c>
      <c r="W700" s="8" t="s">
        <v>1793</v>
      </c>
      <c r="X700" s="8" t="s">
        <v>1794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60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7"/>
        <v>0</v>
      </c>
      <c r="AM700" s="11">
        <v>0</v>
      </c>
      <c r="AN700" s="11">
        <v>0</v>
      </c>
      <c r="AO700" s="34">
        <f t="shared" si="58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5"/>
        <v>0</v>
      </c>
      <c r="AW700" s="30">
        <f t="shared" si="59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1987</v>
      </c>
      <c r="N701" s="33" t="s">
        <v>1941</v>
      </c>
      <c r="O701" s="33">
        <v>3301</v>
      </c>
      <c r="P701" s="4" t="s">
        <v>906</v>
      </c>
      <c r="Q701" s="9"/>
      <c r="R701" s="9"/>
      <c r="S701" s="9"/>
      <c r="T701" s="9"/>
      <c r="U701" s="4">
        <v>6010</v>
      </c>
      <c r="V701" s="66">
        <v>2316</v>
      </c>
      <c r="W701" s="8" t="s">
        <v>1794</v>
      </c>
      <c r="X701" s="8" t="s">
        <v>1795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60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7"/>
        <v>0</v>
      </c>
      <c r="AM701" s="11">
        <v>0</v>
      </c>
      <c r="AN701" s="11">
        <v>0</v>
      </c>
      <c r="AO701" s="34">
        <f t="shared" si="58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5"/>
        <v>0</v>
      </c>
      <c r="AW701" s="30">
        <f t="shared" si="59"/>
        <v>0</v>
      </c>
      <c r="AX701" s="35"/>
    </row>
    <row r="702" spans="1:50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 t="s">
        <v>1988</v>
      </c>
      <c r="N702" s="33" t="s">
        <v>1943</v>
      </c>
      <c r="O702" s="33">
        <v>4301</v>
      </c>
      <c r="P702" s="4" t="s">
        <v>908</v>
      </c>
      <c r="Q702" s="9"/>
      <c r="R702" s="9"/>
      <c r="S702" s="9"/>
      <c r="T702" s="9"/>
      <c r="U702" s="4">
        <v>12550</v>
      </c>
      <c r="V702" s="66">
        <v>4933.6000000000004</v>
      </c>
      <c r="W702" s="8" t="s">
        <v>1795</v>
      </c>
      <c r="X702" s="8" t="s">
        <v>1796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60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7"/>
        <v>0</v>
      </c>
      <c r="AM702" s="11">
        <v>0</v>
      </c>
      <c r="AN702" s="11">
        <v>0</v>
      </c>
      <c r="AO702" s="34">
        <f t="shared" si="58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5"/>
        <v>0</v>
      </c>
      <c r="AW702" s="30">
        <f t="shared" si="59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69">
        <v>100</v>
      </c>
      <c r="H703" s="6"/>
      <c r="I703" s="6"/>
      <c r="J703" s="6"/>
      <c r="K703" s="6"/>
      <c r="L703" s="6"/>
      <c r="M703" s="33" t="s">
        <v>1988</v>
      </c>
      <c r="N703" s="33" t="s">
        <v>1943</v>
      </c>
      <c r="O703" s="33">
        <v>4301</v>
      </c>
      <c r="P703" s="4" t="s">
        <v>909</v>
      </c>
      <c r="Q703" s="9"/>
      <c r="R703" s="9"/>
      <c r="S703" s="9"/>
      <c r="T703" s="9"/>
      <c r="U703" s="4">
        <v>54100</v>
      </c>
      <c r="V703" s="66">
        <v>11910.27</v>
      </c>
      <c r="W703" s="8" t="s">
        <v>1796</v>
      </c>
      <c r="X703" s="8" t="s">
        <v>1797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60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7"/>
        <v>0</v>
      </c>
      <c r="AM703" s="11">
        <v>0</v>
      </c>
      <c r="AN703" s="11">
        <v>0</v>
      </c>
      <c r="AO703" s="34">
        <f t="shared" si="58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5"/>
        <v>0</v>
      </c>
      <c r="AW703" s="30">
        <f t="shared" si="59"/>
        <v>0</v>
      </c>
      <c r="AX703" s="35"/>
    </row>
    <row r="704" spans="1:50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910</v>
      </c>
      <c r="F704" s="4">
        <v>40</v>
      </c>
      <c r="G704" s="69">
        <v>10</v>
      </c>
      <c r="H704" s="6"/>
      <c r="I704" s="6"/>
      <c r="J704" s="6"/>
      <c r="K704" s="6"/>
      <c r="L704" s="6"/>
      <c r="M704" s="33" t="s">
        <v>1992</v>
      </c>
      <c r="N704" s="33" t="s">
        <v>1963</v>
      </c>
      <c r="O704" s="33">
        <v>2402</v>
      </c>
      <c r="P704" s="4" t="s">
        <v>911</v>
      </c>
      <c r="Q704" s="9"/>
      <c r="R704" s="9"/>
      <c r="S704" s="9"/>
      <c r="T704" s="9"/>
      <c r="U704" s="4">
        <v>1.2</v>
      </c>
      <c r="V704" s="66">
        <v>0.53</v>
      </c>
      <c r="W704" s="8" t="s">
        <v>1797</v>
      </c>
      <c r="X704" s="8" t="s">
        <v>1798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60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7"/>
        <v>0</v>
      </c>
      <c r="AM704" s="11">
        <v>0</v>
      </c>
      <c r="AN704" s="11">
        <v>0</v>
      </c>
      <c r="AO704" s="34">
        <f t="shared" si="58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5"/>
        <v>0</v>
      </c>
      <c r="AW704" s="30">
        <f t="shared" si="59"/>
        <v>0</v>
      </c>
      <c r="AX704" s="35"/>
    </row>
    <row r="705" spans="1:50" customFormat="1" ht="45" hidden="1" x14ac:dyDescent="0.25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912</v>
      </c>
      <c r="F705" s="4">
        <v>30</v>
      </c>
      <c r="G705" s="69">
        <v>7.5</v>
      </c>
      <c r="H705" s="6"/>
      <c r="I705" s="6"/>
      <c r="J705" s="6"/>
      <c r="K705" s="6"/>
      <c r="L705" s="6"/>
      <c r="M705" s="33" t="s">
        <v>1995</v>
      </c>
      <c r="N705" s="33" t="s">
        <v>1964</v>
      </c>
      <c r="O705" s="33">
        <v>2102</v>
      </c>
      <c r="P705" s="4" t="s">
        <v>913</v>
      </c>
      <c r="Q705" s="9"/>
      <c r="R705" s="9"/>
      <c r="S705" s="9"/>
      <c r="T705" s="9"/>
      <c r="U705" s="4">
        <v>6</v>
      </c>
      <c r="V705" s="66">
        <v>1</v>
      </c>
      <c r="W705" s="8" t="s">
        <v>1798</v>
      </c>
      <c r="X705" s="8" t="s">
        <v>1799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60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7"/>
        <v>0</v>
      </c>
      <c r="AM705" s="11">
        <v>0</v>
      </c>
      <c r="AN705" s="11">
        <v>0</v>
      </c>
      <c r="AO705" s="34">
        <f t="shared" si="58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5"/>
        <v>0</v>
      </c>
      <c r="AW705" s="30">
        <f t="shared" si="59"/>
        <v>0</v>
      </c>
      <c r="AX705" s="35"/>
    </row>
    <row r="706" spans="1:50" customFormat="1" ht="45" hidden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915</v>
      </c>
      <c r="F706" s="4">
        <v>100</v>
      </c>
      <c r="G706" s="69" t="s">
        <v>1924</v>
      </c>
      <c r="H706" s="6"/>
      <c r="I706" s="6"/>
      <c r="J706" s="6"/>
      <c r="K706" s="6"/>
      <c r="L706" s="6"/>
      <c r="M706" s="33" t="s">
        <v>1985</v>
      </c>
      <c r="N706" s="33" t="s">
        <v>1965</v>
      </c>
      <c r="O706" s="33">
        <v>4503</v>
      </c>
      <c r="P706" s="4" t="s">
        <v>917</v>
      </c>
      <c r="Q706" s="9"/>
      <c r="R706" s="9"/>
      <c r="S706" s="9"/>
      <c r="T706" s="9"/>
      <c r="U706" s="4">
        <v>2</v>
      </c>
      <c r="V706" s="66" t="s">
        <v>1924</v>
      </c>
      <c r="W706" s="8" t="s">
        <v>1799</v>
      </c>
      <c r="X706" s="8" t="s">
        <v>1800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60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7"/>
        <v>0</v>
      </c>
      <c r="AM706" s="11">
        <v>0</v>
      </c>
      <c r="AN706" s="11">
        <v>0</v>
      </c>
      <c r="AO706" s="34">
        <f t="shared" si="58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5"/>
        <v>0</v>
      </c>
      <c r="AW706" s="30">
        <f t="shared" si="59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1924</v>
      </c>
      <c r="H707" s="6"/>
      <c r="I707" s="6"/>
      <c r="J707" s="6"/>
      <c r="K707" s="6"/>
      <c r="L707" s="6"/>
      <c r="M707" s="33" t="s">
        <v>1985</v>
      </c>
      <c r="N707" s="33" t="s">
        <v>1965</v>
      </c>
      <c r="O707" s="33">
        <v>4503</v>
      </c>
      <c r="P707" s="4" t="s">
        <v>919</v>
      </c>
      <c r="Q707" s="9"/>
      <c r="R707" s="9"/>
      <c r="S707" s="9"/>
      <c r="T707" s="9"/>
      <c r="U707" s="4">
        <v>1</v>
      </c>
      <c r="V707" s="66" t="s">
        <v>1924</v>
      </c>
      <c r="W707" s="8" t="s">
        <v>1800</v>
      </c>
      <c r="X707" s="8" t="s">
        <v>1801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60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7"/>
        <v>0</v>
      </c>
      <c r="AM707" s="11">
        <v>0</v>
      </c>
      <c r="AN707" s="11">
        <v>0</v>
      </c>
      <c r="AO707" s="34">
        <f t="shared" si="58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5"/>
        <v>0</v>
      </c>
      <c r="AW707" s="30">
        <f t="shared" si="59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1924</v>
      </c>
      <c r="H708" s="6"/>
      <c r="I708" s="6"/>
      <c r="J708" s="6"/>
      <c r="K708" s="6"/>
      <c r="L708" s="6"/>
      <c r="M708" s="33" t="s">
        <v>1985</v>
      </c>
      <c r="N708" s="33" t="s">
        <v>1965</v>
      </c>
      <c r="O708" s="33">
        <v>4503</v>
      </c>
      <c r="P708" s="4" t="s">
        <v>920</v>
      </c>
      <c r="Q708" s="9"/>
      <c r="R708" s="9"/>
      <c r="S708" s="9"/>
      <c r="T708" s="9"/>
      <c r="U708" s="4">
        <v>1</v>
      </c>
      <c r="V708" s="66" t="s">
        <v>1924</v>
      </c>
      <c r="W708" s="8" t="s">
        <v>1801</v>
      </c>
      <c r="X708" s="8" t="s">
        <v>1802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60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7"/>
        <v>0</v>
      </c>
      <c r="AM708" s="11">
        <v>0</v>
      </c>
      <c r="AN708" s="11">
        <v>0</v>
      </c>
      <c r="AO708" s="34">
        <f t="shared" si="58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5"/>
        <v>0</v>
      </c>
      <c r="AW708" s="30">
        <f t="shared" si="59"/>
        <v>0</v>
      </c>
      <c r="AX708" s="35"/>
    </row>
    <row r="709" spans="1:50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1924</v>
      </c>
      <c r="H709" s="6"/>
      <c r="I709" s="6"/>
      <c r="J709" s="6"/>
      <c r="K709" s="6"/>
      <c r="L709" s="6"/>
      <c r="M709" s="33" t="s">
        <v>1985</v>
      </c>
      <c r="N709" s="33" t="s">
        <v>1965</v>
      </c>
      <c r="O709" s="33">
        <v>4503</v>
      </c>
      <c r="P709" s="4" t="s">
        <v>921</v>
      </c>
      <c r="Q709" s="9"/>
      <c r="R709" s="9"/>
      <c r="S709" s="9"/>
      <c r="T709" s="9"/>
      <c r="U709" s="4">
        <v>1</v>
      </c>
      <c r="V709" s="66" t="s">
        <v>1924</v>
      </c>
      <c r="W709" s="8" t="s">
        <v>1802</v>
      </c>
      <c r="X709" s="8" t="s">
        <v>1803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60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7"/>
        <v>0</v>
      </c>
      <c r="AM709" s="11">
        <v>0</v>
      </c>
      <c r="AN709" s="11">
        <v>0</v>
      </c>
      <c r="AO709" s="34">
        <f t="shared" si="58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5"/>
        <v>0</v>
      </c>
      <c r="AW709" s="30">
        <f t="shared" si="59"/>
        <v>0</v>
      </c>
      <c r="AX709" s="35"/>
    </row>
    <row r="710" spans="1:50" customFormat="1" ht="60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918</v>
      </c>
      <c r="F710" s="4">
        <v>100</v>
      </c>
      <c r="G710" s="69" t="s">
        <v>1924</v>
      </c>
      <c r="H710" s="6"/>
      <c r="I710" s="6"/>
      <c r="J710" s="6"/>
      <c r="K710" s="6"/>
      <c r="L710" s="6"/>
      <c r="M710" s="33" t="s">
        <v>1985</v>
      </c>
      <c r="N710" s="33" t="s">
        <v>1965</v>
      </c>
      <c r="O710" s="33">
        <v>4503</v>
      </c>
      <c r="P710" s="4" t="s">
        <v>922</v>
      </c>
      <c r="Q710" s="9"/>
      <c r="R710" s="9"/>
      <c r="S710" s="9"/>
      <c r="T710" s="9"/>
      <c r="U710" s="4">
        <v>2</v>
      </c>
      <c r="V710" s="66" t="s">
        <v>1924</v>
      </c>
      <c r="W710" s="8" t="s">
        <v>1803</v>
      </c>
      <c r="X710" s="8" t="s">
        <v>1804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60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7"/>
        <v>0</v>
      </c>
      <c r="AM710" s="11">
        <v>0</v>
      </c>
      <c r="AN710" s="11">
        <v>0</v>
      </c>
      <c r="AO710" s="34">
        <f t="shared" si="58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5"/>
        <v>0</v>
      </c>
      <c r="AW710" s="30">
        <f t="shared" si="59"/>
        <v>0</v>
      </c>
      <c r="AX710" s="35"/>
    </row>
    <row r="711" spans="1:50" customFormat="1" ht="45" hidden="1" customHeight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 t="s">
        <v>1985</v>
      </c>
      <c r="N711" s="33" t="s">
        <v>1965</v>
      </c>
      <c r="O711" s="33">
        <v>4503</v>
      </c>
      <c r="P711" s="4" t="s">
        <v>924</v>
      </c>
      <c r="Q711" s="9"/>
      <c r="R711" s="9"/>
      <c r="S711" s="9"/>
      <c r="T711" s="9"/>
      <c r="U711" s="4">
        <v>4</v>
      </c>
      <c r="V711" s="66">
        <v>1</v>
      </c>
      <c r="W711" s="8" t="s">
        <v>1804</v>
      </c>
      <c r="X711" s="8" t="s">
        <v>1805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60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7"/>
        <v>0</v>
      </c>
      <c r="AM711" s="11">
        <v>0</v>
      </c>
      <c r="AN711" s="11">
        <v>0</v>
      </c>
      <c r="AO711" s="34">
        <f t="shared" si="58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5"/>
        <v>0</v>
      </c>
      <c r="AW711" s="30">
        <f t="shared" si="59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916</v>
      </c>
      <c r="E712" s="4" t="s">
        <v>923</v>
      </c>
      <c r="F712" s="4">
        <v>30</v>
      </c>
      <c r="G712" s="69">
        <v>7.5</v>
      </c>
      <c r="H712" s="6"/>
      <c r="I712" s="6"/>
      <c r="J712" s="6"/>
      <c r="K712" s="6"/>
      <c r="L712" s="6"/>
      <c r="M712" s="33" t="s">
        <v>1985</v>
      </c>
      <c r="N712" s="33" t="s">
        <v>1965</v>
      </c>
      <c r="O712" s="33">
        <v>4503</v>
      </c>
      <c r="P712" s="4" t="s">
        <v>934</v>
      </c>
      <c r="Q712" s="9"/>
      <c r="R712" s="9"/>
      <c r="S712" s="9"/>
      <c r="T712" s="9"/>
      <c r="U712" s="4">
        <v>2</v>
      </c>
      <c r="V712" s="66">
        <v>0.1</v>
      </c>
      <c r="W712" s="8" t="s">
        <v>1805</v>
      </c>
      <c r="X712" s="8" t="s">
        <v>1806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60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7"/>
        <v>0</v>
      </c>
      <c r="AM712" s="11">
        <v>0</v>
      </c>
      <c r="AN712" s="11">
        <v>0</v>
      </c>
      <c r="AO712" s="34">
        <f t="shared" si="58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5"/>
        <v>0</v>
      </c>
      <c r="AW712" s="30">
        <f t="shared" si="59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925</v>
      </c>
      <c r="F713" s="4">
        <v>10</v>
      </c>
      <c r="G713" s="69" t="s">
        <v>1924</v>
      </c>
      <c r="H713" s="6"/>
      <c r="I713" s="6"/>
      <c r="J713" s="6"/>
      <c r="K713" s="6"/>
      <c r="L713" s="6"/>
      <c r="M713" s="33" t="s">
        <v>1985</v>
      </c>
      <c r="N713" s="33" t="s">
        <v>1965</v>
      </c>
      <c r="O713" s="33">
        <v>4503</v>
      </c>
      <c r="P713" s="4" t="s">
        <v>927</v>
      </c>
      <c r="Q713" s="9"/>
      <c r="R713" s="9"/>
      <c r="S713" s="9"/>
      <c r="T713" s="9"/>
      <c r="U713" s="4">
        <v>1</v>
      </c>
      <c r="V713" s="66">
        <v>1</v>
      </c>
      <c r="W713" s="8" t="s">
        <v>1806</v>
      </c>
      <c r="X713" s="8" t="s">
        <v>1807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60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7"/>
        <v>0</v>
      </c>
      <c r="AM713" s="11">
        <v>0</v>
      </c>
      <c r="AN713" s="11">
        <v>0</v>
      </c>
      <c r="AO713" s="34">
        <f t="shared" si="58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5"/>
        <v>0</v>
      </c>
      <c r="AW713" s="30">
        <f t="shared" si="59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928</v>
      </c>
      <c r="F714" s="4">
        <v>30</v>
      </c>
      <c r="G714" s="69" t="s">
        <v>1924</v>
      </c>
      <c r="H714" s="6"/>
      <c r="I714" s="6"/>
      <c r="J714" s="6"/>
      <c r="K714" s="6"/>
      <c r="L714" s="6"/>
      <c r="M714" s="33" t="s">
        <v>1985</v>
      </c>
      <c r="N714" s="33" t="s">
        <v>1965</v>
      </c>
      <c r="O714" s="33">
        <v>4503</v>
      </c>
      <c r="P714" s="4" t="s">
        <v>929</v>
      </c>
      <c r="Q714" s="9"/>
      <c r="R714" s="9"/>
      <c r="S714" s="9"/>
      <c r="T714" s="9"/>
      <c r="U714" s="4">
        <v>5</v>
      </c>
      <c r="V714" s="66" t="s">
        <v>1924</v>
      </c>
      <c r="W714" s="8" t="s">
        <v>1807</v>
      </c>
      <c r="X714" s="8" t="s">
        <v>1808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60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7"/>
        <v>0</v>
      </c>
      <c r="AM714" s="11">
        <v>0</v>
      </c>
      <c r="AN714" s="11">
        <v>0</v>
      </c>
      <c r="AO714" s="34">
        <f t="shared" si="58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5"/>
        <v>0</v>
      </c>
      <c r="AW714" s="30">
        <f t="shared" si="59"/>
        <v>0</v>
      </c>
      <c r="AX714" s="35"/>
    </row>
    <row r="715" spans="1:50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926</v>
      </c>
      <c r="E715" s="4" t="s">
        <v>930</v>
      </c>
      <c r="F715" s="4">
        <v>100</v>
      </c>
      <c r="G715" s="69" t="s">
        <v>1924</v>
      </c>
      <c r="H715" s="6"/>
      <c r="I715" s="6"/>
      <c r="J715" s="6"/>
      <c r="K715" s="6"/>
      <c r="L715" s="6"/>
      <c r="M715" s="33" t="s">
        <v>1985</v>
      </c>
      <c r="N715" s="33" t="s">
        <v>1965</v>
      </c>
      <c r="O715" s="33">
        <v>4503</v>
      </c>
      <c r="P715" s="4" t="s">
        <v>931</v>
      </c>
      <c r="Q715" s="9"/>
      <c r="R715" s="9"/>
      <c r="S715" s="9"/>
      <c r="T715" s="9"/>
      <c r="U715" s="4">
        <v>2</v>
      </c>
      <c r="V715" s="66" t="s">
        <v>1924</v>
      </c>
      <c r="W715" s="8" t="s">
        <v>1808</v>
      </c>
      <c r="X715" s="8" t="s">
        <v>1809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60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7"/>
        <v>0</v>
      </c>
      <c r="AM715" s="11">
        <v>0</v>
      </c>
      <c r="AN715" s="11">
        <v>0</v>
      </c>
      <c r="AO715" s="34">
        <f t="shared" si="58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5"/>
        <v>0</v>
      </c>
      <c r="AW715" s="30">
        <f t="shared" si="59"/>
        <v>0</v>
      </c>
      <c r="AX715" s="35"/>
    </row>
    <row r="716" spans="1:50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1924</v>
      </c>
      <c r="H716" s="6"/>
      <c r="I716" s="6"/>
      <c r="J716" s="6"/>
      <c r="K716" s="6"/>
      <c r="L716" s="6"/>
      <c r="M716" s="33" t="s">
        <v>1996</v>
      </c>
      <c r="N716" s="33" t="s">
        <v>1966</v>
      </c>
      <c r="O716" s="33">
        <v>3205</v>
      </c>
      <c r="P716" s="4" t="s">
        <v>940</v>
      </c>
      <c r="Q716" s="9"/>
      <c r="R716" s="9"/>
      <c r="S716" s="9"/>
      <c r="T716" s="9"/>
      <c r="U716" s="4">
        <v>1</v>
      </c>
      <c r="V716" s="66" t="s">
        <v>1924</v>
      </c>
      <c r="W716" s="8" t="s">
        <v>1809</v>
      </c>
      <c r="X716" s="8" t="s">
        <v>1810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60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7"/>
        <v>0</v>
      </c>
      <c r="AM716" s="11">
        <v>0</v>
      </c>
      <c r="AN716" s="11">
        <v>0</v>
      </c>
      <c r="AO716" s="34">
        <f t="shared" si="58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5"/>
        <v>0</v>
      </c>
      <c r="AW716" s="30">
        <f t="shared" si="59"/>
        <v>0</v>
      </c>
      <c r="AX716" s="35"/>
    </row>
    <row r="717" spans="1:50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1924</v>
      </c>
      <c r="H717" s="6"/>
      <c r="I717" s="6"/>
      <c r="J717" s="6"/>
      <c r="K717" s="6"/>
      <c r="L717" s="6"/>
      <c r="M717" s="33" t="s">
        <v>1996</v>
      </c>
      <c r="N717" s="33" t="s">
        <v>1967</v>
      </c>
      <c r="O717" s="33">
        <v>3299</v>
      </c>
      <c r="P717" s="4" t="s">
        <v>935</v>
      </c>
      <c r="Q717" s="9"/>
      <c r="R717" s="9"/>
      <c r="S717" s="9"/>
      <c r="T717" s="9"/>
      <c r="U717" s="4">
        <v>1</v>
      </c>
      <c r="V717" s="66" t="s">
        <v>1924</v>
      </c>
      <c r="W717" s="8" t="s">
        <v>1810</v>
      </c>
      <c r="X717" s="8" t="s">
        <v>1811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60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7"/>
        <v>0</v>
      </c>
      <c r="AM717" s="11">
        <v>0</v>
      </c>
      <c r="AN717" s="11">
        <v>0</v>
      </c>
      <c r="AO717" s="34">
        <f t="shared" si="58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5"/>
        <v>0</v>
      </c>
      <c r="AW717" s="30">
        <f t="shared" si="59"/>
        <v>0</v>
      </c>
      <c r="AX717" s="35"/>
    </row>
    <row r="718" spans="1:50" customFormat="1" ht="60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932</v>
      </c>
      <c r="F718" s="4">
        <v>100</v>
      </c>
      <c r="G718" s="69" t="s">
        <v>1924</v>
      </c>
      <c r="H718" s="6"/>
      <c r="I718" s="6"/>
      <c r="J718" s="6"/>
      <c r="K718" s="6"/>
      <c r="L718" s="6"/>
      <c r="M718" s="33" t="s">
        <v>1985</v>
      </c>
      <c r="N718" s="33" t="s">
        <v>1965</v>
      </c>
      <c r="O718" s="33">
        <v>4503</v>
      </c>
      <c r="P718" s="4" t="s">
        <v>936</v>
      </c>
      <c r="Q718" s="9"/>
      <c r="R718" s="9"/>
      <c r="S718" s="9"/>
      <c r="T718" s="9"/>
      <c r="U718" s="4">
        <v>2</v>
      </c>
      <c r="V718" s="66" t="s">
        <v>1924</v>
      </c>
      <c r="W718" s="8" t="s">
        <v>1811</v>
      </c>
      <c r="X718" s="8" t="s">
        <v>1812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60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7"/>
        <v>0</v>
      </c>
      <c r="AM718" s="11">
        <v>0</v>
      </c>
      <c r="AN718" s="11">
        <v>0</v>
      </c>
      <c r="AO718" s="34">
        <f t="shared" si="58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5"/>
        <v>0</v>
      </c>
      <c r="AW718" s="30">
        <f t="shared" si="59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937</v>
      </c>
      <c r="F719" s="4">
        <v>100</v>
      </c>
      <c r="G719" s="69">
        <v>20</v>
      </c>
      <c r="H719" s="6"/>
      <c r="I719" s="6"/>
      <c r="J719" s="6"/>
      <c r="K719" s="6"/>
      <c r="L719" s="6"/>
      <c r="M719" s="33" t="s">
        <v>1996</v>
      </c>
      <c r="N719" s="33" t="s">
        <v>1968</v>
      </c>
      <c r="O719" s="33">
        <v>3208</v>
      </c>
      <c r="P719" s="4" t="s">
        <v>941</v>
      </c>
      <c r="Q719" s="9"/>
      <c r="R719" s="9"/>
      <c r="S719" s="9"/>
      <c r="T719" s="9"/>
      <c r="U719" s="4">
        <v>5</v>
      </c>
      <c r="V719" s="66">
        <v>3</v>
      </c>
      <c r="W719" s="8" t="s">
        <v>1812</v>
      </c>
      <c r="X719" s="8" t="s">
        <v>1813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60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7"/>
        <v>0</v>
      </c>
      <c r="AM719" s="11">
        <v>0</v>
      </c>
      <c r="AN719" s="11">
        <v>0</v>
      </c>
      <c r="AO719" s="34">
        <f t="shared" si="58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5"/>
        <v>0</v>
      </c>
      <c r="AW719" s="30">
        <f t="shared" si="59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938</v>
      </c>
      <c r="F720" s="4">
        <v>100</v>
      </c>
      <c r="G720" s="69">
        <v>25</v>
      </c>
      <c r="H720" s="6"/>
      <c r="I720" s="6"/>
      <c r="J720" s="6"/>
      <c r="K720" s="6"/>
      <c r="L720" s="6"/>
      <c r="M720" s="33" t="s">
        <v>1996</v>
      </c>
      <c r="N720" s="33" t="s">
        <v>1968</v>
      </c>
      <c r="O720" s="33">
        <v>3208</v>
      </c>
      <c r="P720" s="4" t="s">
        <v>942</v>
      </c>
      <c r="Q720" s="9"/>
      <c r="R720" s="9"/>
      <c r="S720" s="9"/>
      <c r="T720" s="9"/>
      <c r="U720" s="4">
        <v>8</v>
      </c>
      <c r="V720" s="66">
        <v>5</v>
      </c>
      <c r="W720" s="8" t="s">
        <v>1813</v>
      </c>
      <c r="X720" s="8" t="s">
        <v>1814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60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7"/>
        <v>0</v>
      </c>
      <c r="AM720" s="11">
        <v>0</v>
      </c>
      <c r="AN720" s="11">
        <v>0</v>
      </c>
      <c r="AO720" s="34">
        <f t="shared" si="58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5"/>
        <v>0</v>
      </c>
      <c r="AW720" s="30">
        <f t="shared" si="59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947</v>
      </c>
      <c r="F721" s="26">
        <v>6.59</v>
      </c>
      <c r="G721" s="69">
        <v>1.3</v>
      </c>
      <c r="H721" s="6"/>
      <c r="I721" s="6"/>
      <c r="J721" s="6"/>
      <c r="K721" s="6"/>
      <c r="L721" s="6"/>
      <c r="M721" s="33" t="s">
        <v>1996</v>
      </c>
      <c r="N721" s="33" t="s">
        <v>1968</v>
      </c>
      <c r="O721" s="33">
        <v>3208</v>
      </c>
      <c r="P721" s="4" t="s">
        <v>939</v>
      </c>
      <c r="Q721" s="9"/>
      <c r="R721" s="9"/>
      <c r="S721" s="9"/>
      <c r="T721" s="9"/>
      <c r="U721" s="4">
        <v>10</v>
      </c>
      <c r="V721" s="66">
        <v>5</v>
      </c>
      <c r="W721" s="8" t="s">
        <v>1814</v>
      </c>
      <c r="X721" s="8" t="s">
        <v>1815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60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7"/>
        <v>0</v>
      </c>
      <c r="AM721" s="11">
        <v>0</v>
      </c>
      <c r="AN721" s="11">
        <v>0</v>
      </c>
      <c r="AO721" s="34">
        <f t="shared" si="58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5"/>
        <v>0</v>
      </c>
      <c r="AW721" s="30">
        <f t="shared" si="59"/>
        <v>0</v>
      </c>
      <c r="AX721" s="35"/>
    </row>
    <row r="722" spans="1:50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943</v>
      </c>
      <c r="F722" s="4">
        <v>26</v>
      </c>
      <c r="G722" s="69">
        <v>6.5</v>
      </c>
      <c r="H722" s="6"/>
      <c r="I722" s="6"/>
      <c r="J722" s="6"/>
      <c r="K722" s="6"/>
      <c r="L722" s="6"/>
      <c r="M722" s="33" t="s">
        <v>1985</v>
      </c>
      <c r="N722" s="33" t="s">
        <v>1965</v>
      </c>
      <c r="O722" s="33">
        <v>4503</v>
      </c>
      <c r="P722" s="4" t="s">
        <v>944</v>
      </c>
      <c r="Q722" s="9"/>
      <c r="R722" s="9"/>
      <c r="S722" s="9"/>
      <c r="T722" s="9"/>
      <c r="U722" s="4">
        <v>4</v>
      </c>
      <c r="V722" s="66">
        <v>1</v>
      </c>
      <c r="W722" s="8" t="s">
        <v>1815</v>
      </c>
      <c r="X722" s="8" t="s">
        <v>1816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60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7"/>
        <v>0</v>
      </c>
      <c r="AM722" s="11">
        <v>0</v>
      </c>
      <c r="AN722" s="11">
        <v>0</v>
      </c>
      <c r="AO722" s="34">
        <f t="shared" si="58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5"/>
        <v>0</v>
      </c>
      <c r="AW722" s="30">
        <f t="shared" si="59"/>
        <v>0</v>
      </c>
      <c r="AX722" s="35"/>
    </row>
    <row r="723" spans="1:50" customFormat="1" ht="45" hidden="1" x14ac:dyDescent="0.25">
      <c r="A723" s="4" t="s">
        <v>829</v>
      </c>
      <c r="B723" s="4" t="s">
        <v>1161</v>
      </c>
      <c r="C723" s="4" t="s">
        <v>914</v>
      </c>
      <c r="D723" s="4" t="s">
        <v>933</v>
      </c>
      <c r="E723" s="4" t="s">
        <v>945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1985</v>
      </c>
      <c r="N723" s="33" t="s">
        <v>1965</v>
      </c>
      <c r="O723" s="33">
        <v>4503</v>
      </c>
      <c r="P723" s="4" t="s">
        <v>946</v>
      </c>
      <c r="Q723" s="9"/>
      <c r="R723" s="9"/>
      <c r="S723" s="9"/>
      <c r="T723" s="9"/>
      <c r="U723" s="4">
        <v>1</v>
      </c>
      <c r="V723" s="66">
        <v>1</v>
      </c>
      <c r="W723" s="8" t="s">
        <v>1816</v>
      </c>
      <c r="X723" s="8" t="s">
        <v>1817</v>
      </c>
      <c r="Y723" s="6"/>
      <c r="Z723" s="6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60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7"/>
        <v>0</v>
      </c>
      <c r="AM723" s="11">
        <v>0</v>
      </c>
      <c r="AN723" s="11">
        <v>0</v>
      </c>
      <c r="AO723" s="34">
        <f t="shared" si="58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5"/>
        <v>0</v>
      </c>
      <c r="AW723" s="30">
        <f t="shared" si="59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 t="s">
        <v>2012</v>
      </c>
      <c r="H724" s="6"/>
      <c r="I724" s="6"/>
      <c r="J724" s="6"/>
      <c r="K724" s="6"/>
      <c r="L724" s="6"/>
      <c r="M724" s="33" t="s">
        <v>1985</v>
      </c>
      <c r="N724" s="33" t="s">
        <v>1970</v>
      </c>
      <c r="O724" s="33">
        <v>4502</v>
      </c>
      <c r="P724" s="5" t="s">
        <v>951</v>
      </c>
      <c r="Q724" s="9"/>
      <c r="R724" s="9"/>
      <c r="S724" s="9"/>
      <c r="T724" s="9"/>
      <c r="U724" s="5">
        <v>1</v>
      </c>
      <c r="V724" s="66" t="s">
        <v>1924</v>
      </c>
      <c r="W724" s="10">
        <v>0</v>
      </c>
      <c r="X724" s="10">
        <v>0</v>
      </c>
      <c r="Y724" s="9"/>
      <c r="Z724" s="9" t="s">
        <v>2120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60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7"/>
        <v>0</v>
      </c>
      <c r="AM724" s="11">
        <v>0</v>
      </c>
      <c r="AN724" s="11"/>
      <c r="AO724" s="34">
        <f t="shared" si="58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5"/>
        <v>0</v>
      </c>
      <c r="AW724" s="30">
        <f t="shared" si="59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1985</v>
      </c>
      <c r="N725" s="33" t="s">
        <v>1970</v>
      </c>
      <c r="O725" s="33">
        <v>4502</v>
      </c>
      <c r="P725" s="5" t="s">
        <v>953</v>
      </c>
      <c r="Q725" s="9"/>
      <c r="R725" s="9"/>
      <c r="S725" s="9"/>
      <c r="T725" s="9"/>
      <c r="U725" s="5">
        <v>1</v>
      </c>
      <c r="V725" s="66">
        <v>1</v>
      </c>
      <c r="W725" s="10" t="s">
        <v>1815</v>
      </c>
      <c r="X725" s="10" t="s">
        <v>1816</v>
      </c>
      <c r="Y725" s="9"/>
      <c r="Z725" s="9" t="s">
        <v>2120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60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7"/>
        <v>0</v>
      </c>
      <c r="AM725" s="11">
        <v>0</v>
      </c>
      <c r="AN725" s="11">
        <v>0</v>
      </c>
      <c r="AO725" s="34">
        <f t="shared" si="58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5"/>
        <v>0</v>
      </c>
      <c r="AW725" s="30">
        <f t="shared" si="59"/>
        <v>0</v>
      </c>
      <c r="AX725" s="35"/>
    </row>
    <row r="726" spans="1:50" customFormat="1" ht="75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 t="s">
        <v>1985</v>
      </c>
      <c r="N726" s="33" t="s">
        <v>1970</v>
      </c>
      <c r="O726" s="33">
        <v>4502</v>
      </c>
      <c r="P726" s="5" t="s">
        <v>954</v>
      </c>
      <c r="Q726" s="9"/>
      <c r="R726" s="9"/>
      <c r="S726" s="9"/>
      <c r="T726" s="9"/>
      <c r="U726" s="5">
        <v>1</v>
      </c>
      <c r="V726" s="66">
        <v>1</v>
      </c>
      <c r="W726" s="10" t="s">
        <v>1816</v>
      </c>
      <c r="X726" s="10" t="s">
        <v>1817</v>
      </c>
      <c r="Y726" s="22"/>
      <c r="Z726" s="9" t="s">
        <v>2120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60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7"/>
        <v>0</v>
      </c>
      <c r="AM726" s="11">
        <v>0</v>
      </c>
      <c r="AN726" s="11">
        <v>0</v>
      </c>
      <c r="AO726" s="34">
        <f t="shared" si="58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5"/>
        <v>0</v>
      </c>
      <c r="AW726" s="30">
        <f t="shared" si="59"/>
        <v>0</v>
      </c>
      <c r="AX726" s="35"/>
    </row>
    <row r="727" spans="1:50" customFormat="1" ht="75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69">
        <v>100</v>
      </c>
      <c r="H727" s="6"/>
      <c r="I727" s="6"/>
      <c r="J727" s="6"/>
      <c r="K727" s="6"/>
      <c r="L727" s="6"/>
      <c r="M727" s="33" t="s">
        <v>1985</v>
      </c>
      <c r="N727" s="33" t="s">
        <v>1970</v>
      </c>
      <c r="O727" s="33">
        <v>4502</v>
      </c>
      <c r="P727" s="5" t="s">
        <v>955</v>
      </c>
      <c r="Q727" s="9"/>
      <c r="R727" s="9"/>
      <c r="S727" s="9"/>
      <c r="T727" s="9"/>
      <c r="U727" s="5">
        <v>1</v>
      </c>
      <c r="V727" s="66">
        <v>1</v>
      </c>
      <c r="W727" s="10">
        <v>0</v>
      </c>
      <c r="X727" s="10">
        <v>0</v>
      </c>
      <c r="Y727" s="9"/>
      <c r="Z727" s="9" t="s">
        <v>2120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60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7"/>
        <v>0</v>
      </c>
      <c r="AM727" s="11">
        <v>0</v>
      </c>
      <c r="AN727" s="11">
        <v>0</v>
      </c>
      <c r="AO727" s="34">
        <f t="shared" si="58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5"/>
        <v>0</v>
      </c>
      <c r="AW727" s="30">
        <f t="shared" si="59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1923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1985</v>
      </c>
      <c r="N728" s="33" t="s">
        <v>1971</v>
      </c>
      <c r="O728" s="33">
        <v>4502</v>
      </c>
      <c r="P728" s="5" t="s">
        <v>956</v>
      </c>
      <c r="Q728" s="9"/>
      <c r="R728" s="9"/>
      <c r="S728" s="9"/>
      <c r="T728" s="9"/>
      <c r="U728" s="5">
        <v>84</v>
      </c>
      <c r="V728" s="66">
        <v>21</v>
      </c>
      <c r="W728" s="10" t="s">
        <v>1815</v>
      </c>
      <c r="X728" s="10" t="s">
        <v>1816</v>
      </c>
      <c r="Y728" s="9"/>
      <c r="Z728" s="9" t="s">
        <v>2120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60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7"/>
        <v>0</v>
      </c>
      <c r="AM728" s="11">
        <v>0</v>
      </c>
      <c r="AN728" s="11">
        <v>0</v>
      </c>
      <c r="AO728" s="34">
        <f t="shared" si="58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5"/>
        <v>0</v>
      </c>
      <c r="AW728" s="30">
        <f t="shared" si="59"/>
        <v>0</v>
      </c>
      <c r="AX728" s="35"/>
    </row>
    <row r="729" spans="1:50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1923</v>
      </c>
      <c r="F729" s="4">
        <v>90</v>
      </c>
      <c r="G729" s="69">
        <v>90</v>
      </c>
      <c r="H729" s="6"/>
      <c r="I729" s="6"/>
      <c r="J729" s="6"/>
      <c r="K729" s="6"/>
      <c r="L729" s="6"/>
      <c r="M729" s="33" t="s">
        <v>1985</v>
      </c>
      <c r="N729" s="33" t="s">
        <v>1971</v>
      </c>
      <c r="O729" s="33">
        <v>4502</v>
      </c>
      <c r="P729" s="5" t="s">
        <v>957</v>
      </c>
      <c r="Q729" s="9"/>
      <c r="R729" s="9"/>
      <c r="S729" s="9"/>
      <c r="T729" s="9"/>
      <c r="U729" s="5">
        <v>4</v>
      </c>
      <c r="V729" s="66">
        <v>1</v>
      </c>
      <c r="W729" s="10" t="s">
        <v>1816</v>
      </c>
      <c r="X729" s="10" t="s">
        <v>1817</v>
      </c>
      <c r="Y729" s="9"/>
      <c r="Z729" s="9" t="s">
        <v>2120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60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7"/>
        <v>0</v>
      </c>
      <c r="AM729" s="11">
        <v>0</v>
      </c>
      <c r="AN729" s="11">
        <v>0</v>
      </c>
      <c r="AO729" s="34">
        <f t="shared" si="58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5"/>
        <v>0</v>
      </c>
      <c r="AW729" s="30">
        <f t="shared" si="59"/>
        <v>0</v>
      </c>
      <c r="AX729" s="35"/>
    </row>
    <row r="730" spans="1:50" customFormat="1" ht="60" hidden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1923</v>
      </c>
      <c r="F730" s="4">
        <v>90</v>
      </c>
      <c r="G730" s="69">
        <v>90</v>
      </c>
      <c r="H730" s="6"/>
      <c r="I730" s="6"/>
      <c r="J730" s="6"/>
      <c r="K730" s="6"/>
      <c r="L730" s="6"/>
      <c r="M730" s="33" t="s">
        <v>1985</v>
      </c>
      <c r="N730" s="33" t="s">
        <v>1971</v>
      </c>
      <c r="O730" s="33">
        <v>4502</v>
      </c>
      <c r="P730" s="5" t="s">
        <v>958</v>
      </c>
      <c r="Q730" s="9"/>
      <c r="R730" s="9"/>
      <c r="S730" s="9"/>
      <c r="T730" s="9"/>
      <c r="U730" s="5">
        <v>16</v>
      </c>
      <c r="V730" s="66">
        <v>4</v>
      </c>
      <c r="W730" s="10">
        <v>0</v>
      </c>
      <c r="X730" s="10">
        <v>0</v>
      </c>
      <c r="Y730" s="9"/>
      <c r="Z730" s="9" t="s">
        <v>2120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60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7"/>
        <v>0</v>
      </c>
      <c r="AM730" s="11">
        <v>0</v>
      </c>
      <c r="AN730" s="11">
        <v>0</v>
      </c>
      <c r="AO730" s="34">
        <f t="shared" si="58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5"/>
        <v>0</v>
      </c>
      <c r="AW730" s="30">
        <f t="shared" si="59"/>
        <v>0</v>
      </c>
      <c r="AX730" s="35"/>
    </row>
    <row r="731" spans="1:50" customFormat="1" ht="98.25" hidden="1" customHeight="1" x14ac:dyDescent="0.25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959</v>
      </c>
      <c r="F731" s="4">
        <v>80</v>
      </c>
      <c r="G731" s="69">
        <v>80</v>
      </c>
      <c r="H731" s="6"/>
      <c r="I731" s="6"/>
      <c r="J731" s="6"/>
      <c r="K731" s="6"/>
      <c r="L731" s="6"/>
      <c r="M731" s="33" t="s">
        <v>1985</v>
      </c>
      <c r="N731" s="33" t="s">
        <v>1971</v>
      </c>
      <c r="O731" s="33">
        <v>4502</v>
      </c>
      <c r="P731" s="5" t="s">
        <v>960</v>
      </c>
      <c r="Q731" s="9"/>
      <c r="R731" s="9"/>
      <c r="S731" s="9"/>
      <c r="T731" s="9"/>
      <c r="U731" s="5">
        <v>18</v>
      </c>
      <c r="V731" s="66">
        <v>18</v>
      </c>
      <c r="W731" s="10">
        <v>44563</v>
      </c>
      <c r="X731" s="10">
        <v>44925</v>
      </c>
      <c r="Y731" s="9"/>
      <c r="Z731" s="9" t="s">
        <v>2120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60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7"/>
        <v>0</v>
      </c>
      <c r="AM731" s="11">
        <v>0</v>
      </c>
      <c r="AN731" s="11">
        <v>0</v>
      </c>
      <c r="AO731" s="34">
        <f t="shared" si="58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5"/>
        <v>0</v>
      </c>
      <c r="AW731" s="30">
        <f t="shared" si="59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 t="s">
        <v>1985</v>
      </c>
      <c r="N732" s="33" t="s">
        <v>1971</v>
      </c>
      <c r="O732" s="33">
        <v>4599</v>
      </c>
      <c r="P732" s="5" t="s">
        <v>963</v>
      </c>
      <c r="Q732" s="9"/>
      <c r="R732" s="9"/>
      <c r="S732" s="9"/>
      <c r="T732" s="9"/>
      <c r="U732" s="5">
        <v>12500</v>
      </c>
      <c r="V732" s="66">
        <v>2876</v>
      </c>
      <c r="W732" s="10" t="s">
        <v>1818</v>
      </c>
      <c r="X732" s="10" t="s">
        <v>1819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60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7"/>
        <v>0</v>
      </c>
      <c r="AM732" s="11">
        <v>0</v>
      </c>
      <c r="AN732" s="11">
        <v>0</v>
      </c>
      <c r="AO732" s="34">
        <f t="shared" si="58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5"/>
        <v>0</v>
      </c>
      <c r="AW732" s="30">
        <f t="shared" si="59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69">
        <v>0.19</v>
      </c>
      <c r="H733" s="6"/>
      <c r="I733" s="6"/>
      <c r="J733" s="6"/>
      <c r="K733" s="6"/>
      <c r="L733" s="6"/>
      <c r="M733" s="33" t="s">
        <v>1985</v>
      </c>
      <c r="N733" s="33" t="s">
        <v>1971</v>
      </c>
      <c r="O733" s="33">
        <v>4599</v>
      </c>
      <c r="P733" s="5" t="s">
        <v>965</v>
      </c>
      <c r="Q733" s="9"/>
      <c r="R733" s="9"/>
      <c r="S733" s="9"/>
      <c r="T733" s="9"/>
      <c r="U733" s="5">
        <v>2</v>
      </c>
      <c r="V733" s="66">
        <v>1</v>
      </c>
      <c r="W733" s="10" t="s">
        <v>1819</v>
      </c>
      <c r="X733" s="10" t="s">
        <v>1820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60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7"/>
        <v>0</v>
      </c>
      <c r="AM733" s="11">
        <v>0</v>
      </c>
      <c r="AN733" s="11">
        <v>0</v>
      </c>
      <c r="AO733" s="34">
        <f t="shared" si="58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5"/>
        <v>0</v>
      </c>
      <c r="AW733" s="30">
        <f t="shared" si="59"/>
        <v>0</v>
      </c>
      <c r="AX733" s="35"/>
    </row>
    <row r="734" spans="1:50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 t="s">
        <v>1985</v>
      </c>
      <c r="N734" s="33" t="s">
        <v>1971</v>
      </c>
      <c r="O734" s="33">
        <v>4599</v>
      </c>
      <c r="P734" s="5" t="s">
        <v>967</v>
      </c>
      <c r="Q734" s="9"/>
      <c r="R734" s="9"/>
      <c r="S734" s="9"/>
      <c r="T734" s="9"/>
      <c r="U734" s="5">
        <v>12000</v>
      </c>
      <c r="V734" s="66">
        <v>6285</v>
      </c>
      <c r="W734" s="10" t="s">
        <v>1820</v>
      </c>
      <c r="X734" s="10" t="s">
        <v>1821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60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7"/>
        <v>0</v>
      </c>
      <c r="AM734" s="11">
        <v>0</v>
      </c>
      <c r="AN734" s="11">
        <v>0</v>
      </c>
      <c r="AO734" s="34">
        <f t="shared" si="58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5"/>
        <v>0</v>
      </c>
      <c r="AW734" s="30">
        <f t="shared" si="59"/>
        <v>0</v>
      </c>
      <c r="AX734" s="35"/>
    </row>
    <row r="735" spans="1:50" customFormat="1" ht="60" hidden="1" x14ac:dyDescent="0.25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69">
        <v>5</v>
      </c>
      <c r="H735" s="6"/>
      <c r="I735" s="6"/>
      <c r="J735" s="6"/>
      <c r="K735" s="6"/>
      <c r="L735" s="6"/>
      <c r="M735" s="33" t="s">
        <v>1985</v>
      </c>
      <c r="N735" s="33" t="s">
        <v>1971</v>
      </c>
      <c r="O735" s="33">
        <v>4599</v>
      </c>
      <c r="P735" s="5" t="s">
        <v>968</v>
      </c>
      <c r="Q735" s="9"/>
      <c r="R735" s="9"/>
      <c r="S735" s="9"/>
      <c r="T735" s="9"/>
      <c r="U735" s="5">
        <v>4</v>
      </c>
      <c r="V735" s="66">
        <v>2</v>
      </c>
      <c r="W735" s="10" t="s">
        <v>1821</v>
      </c>
      <c r="X735" s="10" t="s">
        <v>1822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60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7"/>
        <v>0</v>
      </c>
      <c r="AM735" s="11">
        <v>0</v>
      </c>
      <c r="AN735" s="11">
        <v>0</v>
      </c>
      <c r="AO735" s="34">
        <f t="shared" si="58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5"/>
        <v>0</v>
      </c>
      <c r="AW735" s="30">
        <f t="shared" si="59"/>
        <v>0</v>
      </c>
      <c r="AX735" s="35"/>
    </row>
    <row r="736" spans="1:50" customFormat="1" ht="6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 t="s">
        <v>1985</v>
      </c>
      <c r="N736" s="33" t="s">
        <v>1971</v>
      </c>
      <c r="O736" s="33">
        <v>4599</v>
      </c>
      <c r="P736" s="5" t="s">
        <v>971</v>
      </c>
      <c r="Q736" s="9"/>
      <c r="R736" s="9"/>
      <c r="S736" s="9"/>
      <c r="T736" s="9"/>
      <c r="U736" s="5">
        <v>4</v>
      </c>
      <c r="V736" s="66">
        <v>1</v>
      </c>
      <c r="W736" s="10" t="s">
        <v>1822</v>
      </c>
      <c r="X736" s="10" t="s">
        <v>1823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60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7"/>
        <v>0</v>
      </c>
      <c r="AM736" s="11">
        <v>0</v>
      </c>
      <c r="AN736" s="11">
        <v>0</v>
      </c>
      <c r="AO736" s="34">
        <f t="shared" si="58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5"/>
        <v>0</v>
      </c>
      <c r="AW736" s="30">
        <f t="shared" si="59"/>
        <v>0</v>
      </c>
      <c r="AX736" s="35"/>
    </row>
    <row r="737" spans="1:50" customFormat="1" ht="60" hidden="1" x14ac:dyDescent="0.25">
      <c r="A737" s="4" t="s">
        <v>829</v>
      </c>
      <c r="B737" s="4" t="s">
        <v>1162</v>
      </c>
      <c r="C737" s="4" t="s">
        <v>948</v>
      </c>
      <c r="D737" s="4" t="s">
        <v>970</v>
      </c>
      <c r="E737" s="4" t="s">
        <v>969</v>
      </c>
      <c r="F737" s="4">
        <v>4</v>
      </c>
      <c r="G737" s="69">
        <v>1</v>
      </c>
      <c r="H737" s="6"/>
      <c r="I737" s="6"/>
      <c r="J737" s="6"/>
      <c r="K737" s="6"/>
      <c r="L737" s="6"/>
      <c r="M737" s="33" t="s">
        <v>1985</v>
      </c>
      <c r="N737" s="33" t="s">
        <v>1971</v>
      </c>
      <c r="O737" s="33">
        <v>4599</v>
      </c>
      <c r="P737" s="5" t="s">
        <v>972</v>
      </c>
      <c r="Q737" s="9"/>
      <c r="R737" s="9"/>
      <c r="S737" s="9"/>
      <c r="T737" s="9"/>
      <c r="U737" s="5">
        <v>16</v>
      </c>
      <c r="V737" s="66">
        <v>5</v>
      </c>
      <c r="W737" s="10" t="s">
        <v>1823</v>
      </c>
      <c r="X737" s="10" t="s">
        <v>1824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60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7"/>
        <v>0</v>
      </c>
      <c r="AM737" s="11">
        <v>0</v>
      </c>
      <c r="AN737" s="11">
        <v>0</v>
      </c>
      <c r="AO737" s="34">
        <f t="shared" si="58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5"/>
        <v>0</v>
      </c>
      <c r="AW737" s="30">
        <f t="shared" si="59"/>
        <v>0</v>
      </c>
      <c r="AX737" s="35"/>
    </row>
    <row r="738" spans="1:50" customFormat="1" ht="60" hidden="1" x14ac:dyDescent="0.25">
      <c r="A738" s="4" t="s">
        <v>829</v>
      </c>
      <c r="B738" s="5" t="s">
        <v>976</v>
      </c>
      <c r="C738" s="4" t="s">
        <v>948</v>
      </c>
      <c r="D738" s="4" t="s">
        <v>974</v>
      </c>
      <c r="E738" s="4" t="s">
        <v>973</v>
      </c>
      <c r="F738" s="4">
        <v>100</v>
      </c>
      <c r="G738" s="69">
        <v>25</v>
      </c>
      <c r="H738" s="6"/>
      <c r="I738" s="6"/>
      <c r="J738" s="6"/>
      <c r="K738" s="6"/>
      <c r="L738" s="6"/>
      <c r="M738" s="33" t="s">
        <v>1985</v>
      </c>
      <c r="N738" s="33" t="s">
        <v>1971</v>
      </c>
      <c r="O738" s="33">
        <v>4599</v>
      </c>
      <c r="P738" s="5" t="s">
        <v>975</v>
      </c>
      <c r="Q738" s="9"/>
      <c r="R738" s="9"/>
      <c r="S738" s="9"/>
      <c r="T738" s="9"/>
      <c r="U738" s="5">
        <v>10000</v>
      </c>
      <c r="V738" s="66">
        <v>2500</v>
      </c>
      <c r="W738" s="10" t="s">
        <v>1824</v>
      </c>
      <c r="X738" s="10" t="s">
        <v>1825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60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7"/>
        <v>0</v>
      </c>
      <c r="AM738" s="11">
        <v>0</v>
      </c>
      <c r="AN738" s="11">
        <v>0</v>
      </c>
      <c r="AO738" s="34">
        <f t="shared" si="58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5"/>
        <v>0</v>
      </c>
      <c r="AW738" s="30">
        <f t="shared" si="59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25</v>
      </c>
      <c r="H739" s="6"/>
      <c r="I739" s="6"/>
      <c r="J739" s="6"/>
      <c r="K739" s="6"/>
      <c r="L739" s="6"/>
      <c r="M739" s="33" t="s">
        <v>1994</v>
      </c>
      <c r="N739" s="33" t="s">
        <v>1972</v>
      </c>
      <c r="O739" s="33">
        <v>1205</v>
      </c>
      <c r="P739" s="5" t="s">
        <v>979</v>
      </c>
      <c r="Q739" s="9"/>
      <c r="R739" s="9"/>
      <c r="S739" s="9"/>
      <c r="T739" s="9"/>
      <c r="U739" s="5">
        <v>2</v>
      </c>
      <c r="V739" s="66">
        <v>2</v>
      </c>
      <c r="W739" s="10" t="s">
        <v>1825</v>
      </c>
      <c r="X739" s="10" t="s">
        <v>1826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60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7"/>
        <v>0</v>
      </c>
      <c r="AM739" s="11">
        <v>0</v>
      </c>
      <c r="AN739" s="11">
        <v>0</v>
      </c>
      <c r="AO739" s="34">
        <f t="shared" si="58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5"/>
        <v>0</v>
      </c>
      <c r="AW739" s="30">
        <f t="shared" si="59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977</v>
      </c>
      <c r="F740" s="4">
        <v>25</v>
      </c>
      <c r="G740" s="69">
        <v>6.25</v>
      </c>
      <c r="H740" s="6"/>
      <c r="I740" s="6"/>
      <c r="J740" s="6"/>
      <c r="K740" s="6"/>
      <c r="L740" s="6"/>
      <c r="M740" s="33" t="s">
        <v>1994</v>
      </c>
      <c r="N740" s="33" t="s">
        <v>1972</v>
      </c>
      <c r="O740" s="33">
        <v>1205</v>
      </c>
      <c r="P740" s="5" t="s">
        <v>980</v>
      </c>
      <c r="Q740" s="9"/>
      <c r="R740" s="9"/>
      <c r="S740" s="9"/>
      <c r="T740" s="9"/>
      <c r="U740" s="5">
        <v>4</v>
      </c>
      <c r="V740" s="66">
        <v>1</v>
      </c>
      <c r="W740" s="10" t="s">
        <v>1826</v>
      </c>
      <c r="X740" s="10" t="s">
        <v>1827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60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7"/>
        <v>0</v>
      </c>
      <c r="AM740" s="11">
        <v>0</v>
      </c>
      <c r="AN740" s="11">
        <v>0</v>
      </c>
      <c r="AO740" s="34">
        <f t="shared" si="58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5"/>
        <v>0</v>
      </c>
      <c r="AW740" s="30">
        <f t="shared" si="59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25</v>
      </c>
      <c r="H741" s="6"/>
      <c r="I741" s="6"/>
      <c r="J741" s="6"/>
      <c r="K741" s="6"/>
      <c r="L741" s="6"/>
      <c r="M741" s="33" t="s">
        <v>1994</v>
      </c>
      <c r="N741" s="33" t="s">
        <v>1972</v>
      </c>
      <c r="O741" s="33">
        <v>1205</v>
      </c>
      <c r="P741" s="5" t="s">
        <v>982</v>
      </c>
      <c r="Q741" s="9"/>
      <c r="R741" s="9"/>
      <c r="S741" s="9"/>
      <c r="T741" s="9"/>
      <c r="U741" s="5">
        <v>5</v>
      </c>
      <c r="V741" s="66">
        <v>5</v>
      </c>
      <c r="W741" s="10" t="s">
        <v>1827</v>
      </c>
      <c r="X741" s="10" t="s">
        <v>1828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60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7"/>
        <v>0</v>
      </c>
      <c r="AM741" s="11">
        <v>0</v>
      </c>
      <c r="AN741" s="11">
        <v>0</v>
      </c>
      <c r="AO741" s="34">
        <f t="shared" si="58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5"/>
        <v>0</v>
      </c>
      <c r="AW741" s="30">
        <f t="shared" si="59"/>
        <v>0</v>
      </c>
      <c r="AX741" s="35"/>
    </row>
    <row r="742" spans="1:50" customFormat="1" ht="45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14.58</v>
      </c>
      <c r="H742" s="6"/>
      <c r="I742" s="6"/>
      <c r="J742" s="6"/>
      <c r="K742" s="6"/>
      <c r="L742" s="6"/>
      <c r="M742" s="33" t="s">
        <v>1994</v>
      </c>
      <c r="N742" s="33" t="s">
        <v>1972</v>
      </c>
      <c r="O742" s="33">
        <v>1205</v>
      </c>
      <c r="P742" s="5" t="s">
        <v>983</v>
      </c>
      <c r="Q742" s="9"/>
      <c r="R742" s="9"/>
      <c r="S742" s="9"/>
      <c r="T742" s="9"/>
      <c r="U742" s="5">
        <v>4</v>
      </c>
      <c r="V742" s="66">
        <v>1</v>
      </c>
      <c r="W742" s="10" t="s">
        <v>1828</v>
      </c>
      <c r="X742" s="10" t="s">
        <v>1829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60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7"/>
        <v>0</v>
      </c>
      <c r="AM742" s="11">
        <v>0</v>
      </c>
      <c r="AN742" s="11">
        <v>0</v>
      </c>
      <c r="AO742" s="34">
        <f t="shared" si="58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5"/>
        <v>0</v>
      </c>
      <c r="AW742" s="30">
        <f t="shared" si="59"/>
        <v>0</v>
      </c>
      <c r="AX742" s="35"/>
    </row>
    <row r="743" spans="1:50" customFormat="1" ht="30" hidden="1" x14ac:dyDescent="0.25">
      <c r="A743" s="4" t="s">
        <v>829</v>
      </c>
      <c r="B743" s="4" t="s">
        <v>1163</v>
      </c>
      <c r="C743" s="4" t="s">
        <v>948</v>
      </c>
      <c r="D743" s="4" t="s">
        <v>978</v>
      </c>
      <c r="E743" s="4" t="s">
        <v>981</v>
      </c>
      <c r="F743" s="4">
        <v>50</v>
      </c>
      <c r="G743" s="69">
        <v>11</v>
      </c>
      <c r="H743" s="6"/>
      <c r="I743" s="6"/>
      <c r="J743" s="6"/>
      <c r="K743" s="6"/>
      <c r="L743" s="6"/>
      <c r="M743" s="33" t="s">
        <v>1994</v>
      </c>
      <c r="N743" s="33" t="s">
        <v>1972</v>
      </c>
      <c r="O743" s="33">
        <v>1205</v>
      </c>
      <c r="P743" s="5" t="s">
        <v>997</v>
      </c>
      <c r="Q743" s="9"/>
      <c r="R743" s="9"/>
      <c r="S743" s="9"/>
      <c r="T743" s="9"/>
      <c r="U743" s="5">
        <v>4</v>
      </c>
      <c r="V743" s="66">
        <v>1</v>
      </c>
      <c r="W743" s="10" t="s">
        <v>1829</v>
      </c>
      <c r="X743" s="10" t="s">
        <v>1830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60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7"/>
        <v>0</v>
      </c>
      <c r="AM743" s="11">
        <v>0</v>
      </c>
      <c r="AN743" s="11">
        <v>0</v>
      </c>
      <c r="AO743" s="34">
        <f t="shared" si="58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5"/>
        <v>0</v>
      </c>
      <c r="AW743" s="30">
        <f t="shared" si="59"/>
        <v>0</v>
      </c>
      <c r="AX743" s="35"/>
    </row>
    <row r="744" spans="1:50" customFormat="1" ht="60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 t="s">
        <v>1985</v>
      </c>
      <c r="N744" s="33" t="s">
        <v>1971</v>
      </c>
      <c r="O744" s="33">
        <v>4599</v>
      </c>
      <c r="P744" s="5" t="s">
        <v>986</v>
      </c>
      <c r="Q744" s="9"/>
      <c r="R744" s="9"/>
      <c r="S744" s="9"/>
      <c r="T744" s="9"/>
      <c r="U744" s="5">
        <v>5</v>
      </c>
      <c r="V744" s="66">
        <v>5</v>
      </c>
      <c r="W744" s="10" t="s">
        <v>1830</v>
      </c>
      <c r="X744" s="10" t="s">
        <v>1831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60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7"/>
        <v>0</v>
      </c>
      <c r="AM744" s="11">
        <v>0</v>
      </c>
      <c r="AN744" s="11">
        <v>0</v>
      </c>
      <c r="AO744" s="34">
        <f t="shared" si="58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5"/>
        <v>0</v>
      </c>
      <c r="AW744" s="30">
        <f t="shared" si="59"/>
        <v>0</v>
      </c>
      <c r="AX744" s="35"/>
    </row>
    <row r="745" spans="1:50" customFormat="1" ht="60" hidden="1" x14ac:dyDescent="0.25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69">
        <v>86.5</v>
      </c>
      <c r="H745" s="6"/>
      <c r="I745" s="6"/>
      <c r="J745" s="6"/>
      <c r="K745" s="6"/>
      <c r="L745" s="6"/>
      <c r="M745" s="33" t="s">
        <v>1985</v>
      </c>
      <c r="N745" s="33" t="s">
        <v>1971</v>
      </c>
      <c r="O745" s="33">
        <v>4599</v>
      </c>
      <c r="P745" s="5" t="s">
        <v>988</v>
      </c>
      <c r="Q745" s="9"/>
      <c r="R745" s="9"/>
      <c r="S745" s="9"/>
      <c r="T745" s="9"/>
      <c r="U745" s="5">
        <v>104</v>
      </c>
      <c r="V745" s="66">
        <v>26</v>
      </c>
      <c r="W745" s="10" t="s">
        <v>1831</v>
      </c>
      <c r="X745" s="10" t="s">
        <v>1832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60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7"/>
        <v>0</v>
      </c>
      <c r="AM745" s="11">
        <v>0</v>
      </c>
      <c r="AN745" s="11">
        <v>0</v>
      </c>
      <c r="AO745" s="34">
        <f t="shared" si="58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si="55"/>
        <v>0</v>
      </c>
      <c r="AW745" s="30">
        <f t="shared" si="59"/>
        <v>0</v>
      </c>
      <c r="AX745" s="35"/>
    </row>
    <row r="746" spans="1:50" customFormat="1" ht="6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 t="s">
        <v>1985</v>
      </c>
      <c r="N746" s="33" t="s">
        <v>1971</v>
      </c>
      <c r="O746" s="33">
        <v>4599</v>
      </c>
      <c r="P746" s="5" t="s">
        <v>990</v>
      </c>
      <c r="Q746" s="9"/>
      <c r="R746" s="9"/>
      <c r="S746" s="9"/>
      <c r="T746" s="9"/>
      <c r="U746" s="5">
        <v>102</v>
      </c>
      <c r="V746" s="66">
        <v>25.5</v>
      </c>
      <c r="W746" s="10" t="s">
        <v>1832</v>
      </c>
      <c r="X746" s="10" t="s">
        <v>1833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60"/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si="57"/>
        <v>0</v>
      </c>
      <c r="AM746" s="11">
        <v>0</v>
      </c>
      <c r="AN746" s="11">
        <v>0</v>
      </c>
      <c r="AO746" s="34">
        <f t="shared" si="58"/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5"/>
        <v>0</v>
      </c>
      <c r="AW746" s="30">
        <f t="shared" si="59"/>
        <v>0</v>
      </c>
      <c r="AX746" s="35"/>
    </row>
    <row r="747" spans="1:50" customFormat="1" ht="60" hidden="1" x14ac:dyDescent="0.25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70">
        <v>2.5000000000000001E-2</v>
      </c>
      <c r="H747" s="6"/>
      <c r="I747" s="6"/>
      <c r="J747" s="6"/>
      <c r="K747" s="6"/>
      <c r="L747" s="6"/>
      <c r="M747" s="33" t="s">
        <v>1985</v>
      </c>
      <c r="N747" s="33" t="s">
        <v>1971</v>
      </c>
      <c r="O747" s="33">
        <v>4599</v>
      </c>
      <c r="P747" s="5" t="s">
        <v>992</v>
      </c>
      <c r="Q747" s="9"/>
      <c r="R747" s="9"/>
      <c r="S747" s="9"/>
      <c r="T747" s="9"/>
      <c r="U747" s="5">
        <v>20</v>
      </c>
      <c r="V747" s="66">
        <v>5</v>
      </c>
      <c r="W747" s="10" t="s">
        <v>1833</v>
      </c>
      <c r="X747" s="10" t="s">
        <v>1834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60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7"/>
        <v>0</v>
      </c>
      <c r="AM747" s="11">
        <v>0</v>
      </c>
      <c r="AN747" s="11">
        <v>0</v>
      </c>
      <c r="AO747" s="34">
        <f t="shared" si="58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ref="AV747:AV810" si="61">SUM(AP747:AU747)</f>
        <v>0</v>
      </c>
      <c r="AW747" s="30">
        <f t="shared" si="59"/>
        <v>0</v>
      </c>
      <c r="AX747" s="35"/>
    </row>
    <row r="748" spans="1:50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1997</v>
      </c>
      <c r="N748" s="33" t="s">
        <v>1969</v>
      </c>
      <c r="O748" s="33">
        <v>4002</v>
      </c>
      <c r="P748" s="5" t="s">
        <v>995</v>
      </c>
      <c r="Q748" s="9"/>
      <c r="R748" s="9"/>
      <c r="S748" s="9"/>
      <c r="T748" s="9"/>
      <c r="U748" s="5">
        <v>4</v>
      </c>
      <c r="V748" s="66">
        <v>4</v>
      </c>
      <c r="W748" s="10" t="s">
        <v>1834</v>
      </c>
      <c r="X748" s="10" t="s">
        <v>1835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ref="AF748:AF811" si="62">SUM(AA748:AE748)</f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ref="AL748:AL811" si="63">SUM(AG748:AK748)</f>
        <v>0</v>
      </c>
      <c r="AM748" s="11">
        <v>0</v>
      </c>
      <c r="AN748" s="11">
        <v>0</v>
      </c>
      <c r="AO748" s="34">
        <f t="shared" ref="AO748:AO811" si="64">SUM(AM748:AN748)</f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61"/>
        <v>0</v>
      </c>
      <c r="AW748" s="30">
        <f t="shared" ref="AW748:AW811" si="65">AF748+AL748+AO748+AV748</f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1997</v>
      </c>
      <c r="N749" s="33" t="s">
        <v>1969</v>
      </c>
      <c r="O749" s="33">
        <v>4002</v>
      </c>
      <c r="P749" s="5" t="s">
        <v>998</v>
      </c>
      <c r="Q749" s="9"/>
      <c r="R749" s="9"/>
      <c r="S749" s="9"/>
      <c r="T749" s="9"/>
      <c r="U749" s="5">
        <v>1</v>
      </c>
      <c r="V749" s="66">
        <v>1</v>
      </c>
      <c r="W749" s="10" t="s">
        <v>1835</v>
      </c>
      <c r="X749" s="10" t="s">
        <v>1836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2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63"/>
        <v>0</v>
      </c>
      <c r="AM749" s="11">
        <v>0</v>
      </c>
      <c r="AN749" s="11">
        <v>0</v>
      </c>
      <c r="AO749" s="34">
        <f t="shared" si="64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61"/>
        <v>0</v>
      </c>
      <c r="AW749" s="30">
        <f t="shared" si="65"/>
        <v>0</v>
      </c>
      <c r="AX749" s="35"/>
    </row>
    <row r="750" spans="1:50" customFormat="1" ht="60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1997</v>
      </c>
      <c r="N750" s="33" t="s">
        <v>1969</v>
      </c>
      <c r="O750" s="33">
        <v>4002</v>
      </c>
      <c r="P750" s="5" t="s">
        <v>999</v>
      </c>
      <c r="Q750" s="9"/>
      <c r="R750" s="9"/>
      <c r="S750" s="9"/>
      <c r="T750" s="9"/>
      <c r="U750" s="5">
        <v>1</v>
      </c>
      <c r="V750" s="66">
        <v>1</v>
      </c>
      <c r="W750" s="10" t="s">
        <v>1836</v>
      </c>
      <c r="X750" s="10" t="s">
        <v>1837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2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63"/>
        <v>0</v>
      </c>
      <c r="AM750" s="11">
        <v>0</v>
      </c>
      <c r="AN750" s="11">
        <v>0</v>
      </c>
      <c r="AO750" s="34">
        <f t="shared" si="64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61"/>
        <v>0</v>
      </c>
      <c r="AW750" s="30">
        <f t="shared" si="65"/>
        <v>0</v>
      </c>
      <c r="AX750" s="35"/>
    </row>
    <row r="751" spans="1:50" customFormat="1" ht="45" hidden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1997</v>
      </c>
      <c r="N751" s="33" t="s">
        <v>1969</v>
      </c>
      <c r="O751" s="33">
        <v>4002</v>
      </c>
      <c r="P751" s="5" t="s">
        <v>1000</v>
      </c>
      <c r="Q751" s="9"/>
      <c r="R751" s="9"/>
      <c r="S751" s="9"/>
      <c r="T751" s="9"/>
      <c r="U751" s="5">
        <v>3</v>
      </c>
      <c r="V751" s="66">
        <v>3</v>
      </c>
      <c r="W751" s="10" t="s">
        <v>1837</v>
      </c>
      <c r="X751" s="10" t="s">
        <v>1838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2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63"/>
        <v>0</v>
      </c>
      <c r="AM751" s="11">
        <v>0</v>
      </c>
      <c r="AN751" s="11">
        <v>0</v>
      </c>
      <c r="AO751" s="34">
        <f t="shared" si="64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61"/>
        <v>0</v>
      </c>
      <c r="AW751" s="30">
        <f t="shared" si="65"/>
        <v>0</v>
      </c>
      <c r="AX751" s="35"/>
    </row>
    <row r="752" spans="1:50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1997</v>
      </c>
      <c r="N752" s="33" t="s">
        <v>1969</v>
      </c>
      <c r="O752" s="33">
        <v>4002</v>
      </c>
      <c r="P752" s="5" t="s">
        <v>1001</v>
      </c>
      <c r="Q752" s="9"/>
      <c r="R752" s="9"/>
      <c r="S752" s="9"/>
      <c r="T752" s="9"/>
      <c r="U752" s="5">
        <v>1</v>
      </c>
      <c r="V752" s="66">
        <v>1</v>
      </c>
      <c r="W752" s="10" t="s">
        <v>1838</v>
      </c>
      <c r="X752" s="10" t="s">
        <v>1839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2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63"/>
        <v>0</v>
      </c>
      <c r="AM752" s="11">
        <v>0</v>
      </c>
      <c r="AN752" s="11">
        <v>0</v>
      </c>
      <c r="AO752" s="34">
        <f t="shared" si="64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61"/>
        <v>0</v>
      </c>
      <c r="AW752" s="30">
        <f t="shared" si="65"/>
        <v>0</v>
      </c>
      <c r="AX752" s="35"/>
    </row>
    <row r="753" spans="1:50" customFormat="1" ht="60" hidden="1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1997</v>
      </c>
      <c r="N753" s="33" t="s">
        <v>1969</v>
      </c>
      <c r="O753" s="33">
        <v>4002</v>
      </c>
      <c r="P753" s="5" t="s">
        <v>1002</v>
      </c>
      <c r="Q753" s="9"/>
      <c r="R753" s="9"/>
      <c r="S753" s="9"/>
      <c r="T753" s="9"/>
      <c r="U753" s="5">
        <v>2</v>
      </c>
      <c r="V753" s="66">
        <v>2</v>
      </c>
      <c r="W753" s="10" t="s">
        <v>1839</v>
      </c>
      <c r="X753" s="10" t="s">
        <v>1840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2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63"/>
        <v>0</v>
      </c>
      <c r="AM753" s="11">
        <v>0</v>
      </c>
      <c r="AN753" s="11">
        <v>0</v>
      </c>
      <c r="AO753" s="34">
        <f t="shared" si="64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61"/>
        <v>0</v>
      </c>
      <c r="AW753" s="30">
        <f t="shared" si="65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1987</v>
      </c>
      <c r="N754" s="33" t="s">
        <v>1973</v>
      </c>
      <c r="O754" s="33">
        <v>3302</v>
      </c>
      <c r="P754" s="5" t="s">
        <v>1003</v>
      </c>
      <c r="Q754" s="9"/>
      <c r="R754" s="9"/>
      <c r="S754" s="9"/>
      <c r="T754" s="9"/>
      <c r="U754" s="5">
        <v>1</v>
      </c>
      <c r="V754" s="66">
        <v>1</v>
      </c>
      <c r="W754" s="10" t="s">
        <v>1840</v>
      </c>
      <c r="X754" s="10" t="s">
        <v>1841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2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63"/>
        <v>0</v>
      </c>
      <c r="AM754" s="11">
        <v>0</v>
      </c>
      <c r="AN754" s="11">
        <v>0</v>
      </c>
      <c r="AO754" s="34">
        <f t="shared" si="64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61"/>
        <v>0</v>
      </c>
      <c r="AW754" s="30">
        <f t="shared" si="65"/>
        <v>0</v>
      </c>
      <c r="AX754" s="35"/>
    </row>
    <row r="755" spans="1:50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 t="s">
        <v>1998</v>
      </c>
      <c r="N755" s="33" t="s">
        <v>1974</v>
      </c>
      <c r="O755" s="33" t="s">
        <v>2003</v>
      </c>
      <c r="P755" s="5" t="s">
        <v>1005</v>
      </c>
      <c r="Q755" s="9"/>
      <c r="R755" s="9"/>
      <c r="S755" s="9"/>
      <c r="T755" s="9"/>
      <c r="U755" s="5">
        <v>1</v>
      </c>
      <c r="V755" s="66">
        <v>1</v>
      </c>
      <c r="W755" s="10" t="s">
        <v>1841</v>
      </c>
      <c r="X755" s="10" t="s">
        <v>1842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2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63"/>
        <v>0</v>
      </c>
      <c r="AM755" s="11">
        <v>0</v>
      </c>
      <c r="AN755" s="11">
        <v>0</v>
      </c>
      <c r="AO755" s="34">
        <f t="shared" si="64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61"/>
        <v>0</v>
      </c>
      <c r="AW755" s="30">
        <f t="shared" si="65"/>
        <v>0</v>
      </c>
      <c r="AX755" s="35"/>
    </row>
    <row r="756" spans="1:50" customFormat="1" ht="60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1004</v>
      </c>
      <c r="F756" s="4">
        <v>100</v>
      </c>
      <c r="G756" s="69">
        <v>100</v>
      </c>
      <c r="H756" s="6"/>
      <c r="I756" s="6"/>
      <c r="J756" s="6"/>
      <c r="K756" s="6"/>
      <c r="L756" s="6"/>
      <c r="M756" s="33" t="s">
        <v>1999</v>
      </c>
      <c r="N756" s="33" t="s">
        <v>1975</v>
      </c>
      <c r="O756" s="33">
        <v>1704</v>
      </c>
      <c r="P756" s="5" t="s">
        <v>1008</v>
      </c>
      <c r="Q756" s="9"/>
      <c r="R756" s="9"/>
      <c r="S756" s="9"/>
      <c r="T756" s="9"/>
      <c r="U756" s="5">
        <v>1</v>
      </c>
      <c r="V756" s="66">
        <v>1</v>
      </c>
      <c r="W756" s="10" t="s">
        <v>1842</v>
      </c>
      <c r="X756" s="10" t="s">
        <v>1843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2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63"/>
        <v>0</v>
      </c>
      <c r="AM756" s="11">
        <v>0</v>
      </c>
      <c r="AN756" s="11">
        <v>0</v>
      </c>
      <c r="AO756" s="34">
        <f t="shared" si="64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61"/>
        <v>0</v>
      </c>
      <c r="AW756" s="30">
        <f t="shared" si="65"/>
        <v>0</v>
      </c>
      <c r="AX756" s="35"/>
    </row>
    <row r="757" spans="1:50" customFormat="1" ht="75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2080</v>
      </c>
      <c r="G757" s="69">
        <v>2.0030000000000001</v>
      </c>
      <c r="H757" s="6"/>
      <c r="I757" s="6"/>
      <c r="J757" s="6"/>
      <c r="K757" s="6"/>
      <c r="L757" s="6"/>
      <c r="M757" s="33" t="s">
        <v>1997</v>
      </c>
      <c r="N757" s="33" t="s">
        <v>1969</v>
      </c>
      <c r="O757" s="33">
        <v>4002</v>
      </c>
      <c r="P757" s="5" t="s">
        <v>1136</v>
      </c>
      <c r="Q757" s="9"/>
      <c r="R757" s="9"/>
      <c r="S757" s="9"/>
      <c r="T757" s="9"/>
      <c r="U757" s="5">
        <v>5600</v>
      </c>
      <c r="V757" s="66">
        <v>5600</v>
      </c>
      <c r="W757" s="10" t="s">
        <v>1843</v>
      </c>
      <c r="X757" s="10" t="s">
        <v>1844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2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63"/>
        <v>0</v>
      </c>
      <c r="AM757" s="11">
        <v>0</v>
      </c>
      <c r="AN757" s="11">
        <v>0</v>
      </c>
      <c r="AO757" s="34">
        <f t="shared" si="64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61"/>
        <v>0</v>
      </c>
      <c r="AW757" s="30">
        <f t="shared" si="65"/>
        <v>0</v>
      </c>
      <c r="AX757" s="35"/>
    </row>
    <row r="758" spans="1:50" customFormat="1" ht="45" hidden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1006</v>
      </c>
      <c r="F758" s="4" t="s">
        <v>2080</v>
      </c>
      <c r="G758" s="69">
        <v>2.0030000000000001</v>
      </c>
      <c r="H758" s="6"/>
      <c r="I758" s="6"/>
      <c r="J758" s="6"/>
      <c r="K758" s="6"/>
      <c r="L758" s="6"/>
      <c r="M758" s="33" t="s">
        <v>1997</v>
      </c>
      <c r="N758" s="33" t="s">
        <v>1969</v>
      </c>
      <c r="O758" s="33">
        <v>4002</v>
      </c>
      <c r="P758" s="5" t="s">
        <v>1137</v>
      </c>
      <c r="Q758" s="9"/>
      <c r="R758" s="9"/>
      <c r="S758" s="9"/>
      <c r="T758" s="9"/>
      <c r="U758" s="5">
        <v>10000</v>
      </c>
      <c r="V758" s="66">
        <v>10000</v>
      </c>
      <c r="W758" s="10" t="s">
        <v>1844</v>
      </c>
      <c r="X758" s="10" t="s">
        <v>1845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2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63"/>
        <v>0</v>
      </c>
      <c r="AM758" s="11">
        <v>0</v>
      </c>
      <c r="AN758" s="11">
        <v>0</v>
      </c>
      <c r="AO758" s="34">
        <f t="shared" si="64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61"/>
        <v>0</v>
      </c>
      <c r="AW758" s="30">
        <f t="shared" si="65"/>
        <v>0</v>
      </c>
      <c r="AX758" s="35"/>
    </row>
    <row r="759" spans="1:50" customFormat="1" ht="75" hidden="1" customHeight="1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1007</v>
      </c>
      <c r="F759" s="4">
        <v>100</v>
      </c>
      <c r="G759" s="69">
        <v>100</v>
      </c>
      <c r="H759" s="6"/>
      <c r="I759" s="6"/>
      <c r="J759" s="6"/>
      <c r="K759" s="6"/>
      <c r="L759" s="6"/>
      <c r="M759" s="33" t="s">
        <v>1997</v>
      </c>
      <c r="N759" s="33" t="s">
        <v>1969</v>
      </c>
      <c r="O759" s="33">
        <v>4002</v>
      </c>
      <c r="P759" s="5" t="s">
        <v>1017</v>
      </c>
      <c r="Q759" s="9"/>
      <c r="R759" s="9"/>
      <c r="S759" s="9"/>
      <c r="T759" s="9"/>
      <c r="U759" s="5">
        <v>1</v>
      </c>
      <c r="V759" s="66">
        <v>1</v>
      </c>
      <c r="W759" s="10" t="s">
        <v>1845</v>
      </c>
      <c r="X759" s="10" t="s">
        <v>1846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2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63"/>
        <v>0</v>
      </c>
      <c r="AM759" s="11">
        <v>0</v>
      </c>
      <c r="AN759" s="11">
        <v>0</v>
      </c>
      <c r="AO759" s="34">
        <f t="shared" si="64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61"/>
        <v>0</v>
      </c>
      <c r="AW759" s="30">
        <f t="shared" si="65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2000</v>
      </c>
      <c r="N760" s="33" t="s">
        <v>1976</v>
      </c>
      <c r="O760" s="33">
        <v>4002</v>
      </c>
      <c r="P760" s="5" t="s">
        <v>1009</v>
      </c>
      <c r="Q760" s="9"/>
      <c r="R760" s="9"/>
      <c r="S760" s="9"/>
      <c r="T760" s="9"/>
      <c r="U760" s="5">
        <v>30000</v>
      </c>
      <c r="V760" s="66">
        <v>9717</v>
      </c>
      <c r="W760" s="10" t="s">
        <v>1846</v>
      </c>
      <c r="X760" s="10" t="s">
        <v>1847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2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63"/>
        <v>0</v>
      </c>
      <c r="AM760" s="11">
        <v>0</v>
      </c>
      <c r="AN760" s="11">
        <v>0</v>
      </c>
      <c r="AO760" s="34">
        <f t="shared" si="64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61"/>
        <v>0</v>
      </c>
      <c r="AW760" s="30">
        <f t="shared" si="65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2000</v>
      </c>
      <c r="N761" s="33" t="s">
        <v>1976</v>
      </c>
      <c r="O761" s="33">
        <v>4002</v>
      </c>
      <c r="P761" s="5" t="s">
        <v>1011</v>
      </c>
      <c r="Q761" s="9"/>
      <c r="R761" s="9"/>
      <c r="S761" s="9"/>
      <c r="T761" s="9"/>
      <c r="U761" s="5">
        <v>1</v>
      </c>
      <c r="V761" s="66" t="s">
        <v>1924</v>
      </c>
      <c r="W761" s="10" t="s">
        <v>1847</v>
      </c>
      <c r="X761" s="10" t="s">
        <v>1848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2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63"/>
        <v>0</v>
      </c>
      <c r="AM761" s="11">
        <v>0</v>
      </c>
      <c r="AN761" s="11">
        <v>0</v>
      </c>
      <c r="AO761" s="34">
        <f t="shared" si="64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61"/>
        <v>0</v>
      </c>
      <c r="AW761" s="30">
        <f t="shared" si="65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 t="s">
        <v>2000</v>
      </c>
      <c r="N762" s="33" t="s">
        <v>1976</v>
      </c>
      <c r="O762" s="33">
        <v>4002</v>
      </c>
      <c r="P762" s="5" t="s">
        <v>1013</v>
      </c>
      <c r="Q762" s="9"/>
      <c r="R762" s="9"/>
      <c r="S762" s="9"/>
      <c r="T762" s="9"/>
      <c r="U762" s="5">
        <v>1</v>
      </c>
      <c r="V762" s="66">
        <v>0.5</v>
      </c>
      <c r="W762" s="10" t="s">
        <v>1848</v>
      </c>
      <c r="X762" s="10" t="s">
        <v>1849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2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63"/>
        <v>0</v>
      </c>
      <c r="AM762" s="11">
        <v>0</v>
      </c>
      <c r="AN762" s="11">
        <v>0</v>
      </c>
      <c r="AO762" s="34">
        <f t="shared" si="64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61"/>
        <v>0</v>
      </c>
      <c r="AW762" s="30">
        <f t="shared" si="65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1010</v>
      </c>
      <c r="F763" s="4">
        <v>30</v>
      </c>
      <c r="G763" s="69">
        <v>8</v>
      </c>
      <c r="H763" s="6"/>
      <c r="I763" s="6"/>
      <c r="J763" s="6"/>
      <c r="K763" s="6"/>
      <c r="L763" s="6"/>
      <c r="M763" s="33" t="s">
        <v>2000</v>
      </c>
      <c r="N763" s="33" t="s">
        <v>1976</v>
      </c>
      <c r="O763" s="33">
        <v>4002</v>
      </c>
      <c r="P763" s="5" t="s">
        <v>1015</v>
      </c>
      <c r="Q763" s="9"/>
      <c r="R763" s="9"/>
      <c r="S763" s="9"/>
      <c r="T763" s="9"/>
      <c r="U763" s="5">
        <v>30</v>
      </c>
      <c r="V763" s="66">
        <v>9</v>
      </c>
      <c r="W763" s="10" t="s">
        <v>1849</v>
      </c>
      <c r="X763" s="10" t="s">
        <v>1850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2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63"/>
        <v>0</v>
      </c>
      <c r="AM763" s="11">
        <v>0</v>
      </c>
      <c r="AN763" s="11">
        <v>0</v>
      </c>
      <c r="AO763" s="34">
        <f t="shared" si="64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61"/>
        <v>0</v>
      </c>
      <c r="AW763" s="30">
        <f t="shared" si="65"/>
        <v>0</v>
      </c>
      <c r="AX763" s="35"/>
    </row>
    <row r="764" spans="1:50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2000</v>
      </c>
      <c r="N764" s="33" t="s">
        <v>1976</v>
      </c>
      <c r="O764" s="33">
        <v>4002</v>
      </c>
      <c r="P764" s="5" t="s">
        <v>1016</v>
      </c>
      <c r="Q764" s="9"/>
      <c r="R764" s="9"/>
      <c r="S764" s="9"/>
      <c r="T764" s="9"/>
      <c r="U764" s="5">
        <v>1</v>
      </c>
      <c r="V764" s="66">
        <v>0.25</v>
      </c>
      <c r="W764" s="10" t="s">
        <v>1850</v>
      </c>
      <c r="X764" s="10" t="s">
        <v>1851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2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63"/>
        <v>0</v>
      </c>
      <c r="AM764" s="11">
        <v>0</v>
      </c>
      <c r="AN764" s="11">
        <v>0</v>
      </c>
      <c r="AO764" s="34">
        <f t="shared" si="64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61"/>
        <v>0</v>
      </c>
      <c r="AW764" s="30">
        <f t="shared" si="65"/>
        <v>0</v>
      </c>
      <c r="AX764" s="35"/>
    </row>
    <row r="765" spans="1:50" customFormat="1" ht="3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2000</v>
      </c>
      <c r="N765" s="33" t="s">
        <v>1976</v>
      </c>
      <c r="O765" s="33">
        <v>4002</v>
      </c>
      <c r="P765" s="5" t="s">
        <v>1018</v>
      </c>
      <c r="Q765" s="9"/>
      <c r="R765" s="9"/>
      <c r="S765" s="9"/>
      <c r="T765" s="9"/>
      <c r="U765" s="5">
        <v>1</v>
      </c>
      <c r="V765" s="66">
        <v>1</v>
      </c>
      <c r="W765" s="10" t="s">
        <v>1851</v>
      </c>
      <c r="X765" s="10" t="s">
        <v>1852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2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63"/>
        <v>0</v>
      </c>
      <c r="AM765" s="11">
        <v>0</v>
      </c>
      <c r="AN765" s="11">
        <v>0</v>
      </c>
      <c r="AO765" s="34">
        <f t="shared" si="64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61"/>
        <v>0</v>
      </c>
      <c r="AW765" s="30">
        <f t="shared" si="65"/>
        <v>0</v>
      </c>
      <c r="AX765" s="35"/>
    </row>
    <row r="766" spans="1:50" customFormat="1" ht="45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 t="s">
        <v>2000</v>
      </c>
      <c r="N766" s="33" t="s">
        <v>1976</v>
      </c>
      <c r="O766" s="33">
        <v>4002</v>
      </c>
      <c r="P766" s="5" t="s">
        <v>1019</v>
      </c>
      <c r="Q766" s="9"/>
      <c r="R766" s="9"/>
      <c r="S766" s="9"/>
      <c r="T766" s="9"/>
      <c r="U766" s="5">
        <v>1</v>
      </c>
      <c r="V766" s="66">
        <v>0.15</v>
      </c>
      <c r="W766" s="10" t="s">
        <v>1852</v>
      </c>
      <c r="X766" s="10" t="s">
        <v>1853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2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63"/>
        <v>0</v>
      </c>
      <c r="AM766" s="11">
        <v>0</v>
      </c>
      <c r="AN766" s="11">
        <v>0</v>
      </c>
      <c r="AO766" s="34">
        <f t="shared" si="64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61"/>
        <v>0</v>
      </c>
      <c r="AW766" s="30">
        <f t="shared" si="65"/>
        <v>0</v>
      </c>
      <c r="AX766" s="35"/>
    </row>
    <row r="767" spans="1:50" customFormat="1" ht="60" hidden="1" x14ac:dyDescent="0.25">
      <c r="A767" s="4" t="s">
        <v>829</v>
      </c>
      <c r="B767" s="4" t="s">
        <v>1014</v>
      </c>
      <c r="C767" s="4" t="s">
        <v>948</v>
      </c>
      <c r="D767" s="4" t="s">
        <v>1012</v>
      </c>
      <c r="E767" s="4" t="s">
        <v>1023</v>
      </c>
      <c r="F767" s="4">
        <v>100</v>
      </c>
      <c r="G767" s="69">
        <v>25</v>
      </c>
      <c r="H767" s="6"/>
      <c r="I767" s="6"/>
      <c r="J767" s="6"/>
      <c r="K767" s="6"/>
      <c r="L767" s="6"/>
      <c r="M767" s="33" t="s">
        <v>2000</v>
      </c>
      <c r="N767" s="33" t="s">
        <v>1976</v>
      </c>
      <c r="O767" s="33">
        <v>4002</v>
      </c>
      <c r="P767" s="5" t="s">
        <v>1020</v>
      </c>
      <c r="Q767" s="9"/>
      <c r="R767" s="9"/>
      <c r="S767" s="9"/>
      <c r="T767" s="9"/>
      <c r="U767" s="5">
        <v>1280</v>
      </c>
      <c r="V767" s="66">
        <v>413</v>
      </c>
      <c r="W767" s="10" t="s">
        <v>1853</v>
      </c>
      <c r="X767" s="10" t="s">
        <v>1854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2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63"/>
        <v>0</v>
      </c>
      <c r="AM767" s="11">
        <v>0</v>
      </c>
      <c r="AN767" s="11">
        <v>0</v>
      </c>
      <c r="AO767" s="34">
        <f t="shared" si="64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61"/>
        <v>0</v>
      </c>
      <c r="AW767" s="30">
        <f t="shared" si="65"/>
        <v>0</v>
      </c>
      <c r="AX767" s="35"/>
    </row>
    <row r="768" spans="1:50" customFormat="1" ht="60" hidden="1" x14ac:dyDescent="0.25">
      <c r="A768" s="4" t="s">
        <v>829</v>
      </c>
      <c r="B768" s="4" t="s">
        <v>1022</v>
      </c>
      <c r="C768" s="4" t="s">
        <v>948</v>
      </c>
      <c r="D768" s="4" t="s">
        <v>1021</v>
      </c>
      <c r="E768" s="4" t="s">
        <v>1033</v>
      </c>
      <c r="F768" s="4">
        <v>26</v>
      </c>
      <c r="G768" s="69">
        <v>6</v>
      </c>
      <c r="H768" s="6"/>
      <c r="I768" s="6"/>
      <c r="J768" s="6"/>
      <c r="K768" s="6"/>
      <c r="L768" s="6"/>
      <c r="M768" s="33" t="s">
        <v>1985</v>
      </c>
      <c r="N768" s="33" t="s">
        <v>1971</v>
      </c>
      <c r="O768" s="33">
        <v>4599</v>
      </c>
      <c r="P768" s="5" t="s">
        <v>1034</v>
      </c>
      <c r="Q768" s="9"/>
      <c r="R768" s="9"/>
      <c r="S768" s="9"/>
      <c r="T768" s="9"/>
      <c r="U768" s="5">
        <v>4</v>
      </c>
      <c r="V768" s="66">
        <v>4</v>
      </c>
      <c r="W768" s="10" t="s">
        <v>1854</v>
      </c>
      <c r="X768" s="10" t="s">
        <v>1855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2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63"/>
        <v>0</v>
      </c>
      <c r="AM768" s="11">
        <v>0</v>
      </c>
      <c r="AN768" s="11">
        <v>0</v>
      </c>
      <c r="AO768" s="34">
        <f t="shared" si="64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61"/>
        <v>0</v>
      </c>
      <c r="AW768" s="30">
        <f t="shared" si="65"/>
        <v>0</v>
      </c>
      <c r="AX768" s="35"/>
    </row>
    <row r="769" spans="1:50" customFormat="1" ht="60" hidden="1" x14ac:dyDescent="0.25">
      <c r="A769" s="4" t="s">
        <v>829</v>
      </c>
      <c r="B769" s="4" t="s">
        <v>1164</v>
      </c>
      <c r="C769" s="4" t="s">
        <v>948</v>
      </c>
      <c r="D769" s="4" t="s">
        <v>1025</v>
      </c>
      <c r="E769" s="4" t="s">
        <v>1024</v>
      </c>
      <c r="F769" s="4">
        <v>50</v>
      </c>
      <c r="G769" s="69">
        <v>15</v>
      </c>
      <c r="H769" s="6"/>
      <c r="I769" s="6"/>
      <c r="J769" s="6"/>
      <c r="K769" s="6"/>
      <c r="L769" s="6"/>
      <c r="M769" s="33" t="s">
        <v>1985</v>
      </c>
      <c r="N769" s="33" t="s">
        <v>1971</v>
      </c>
      <c r="O769" s="33">
        <v>4599</v>
      </c>
      <c r="P769" s="5" t="s">
        <v>1026</v>
      </c>
      <c r="Q769" s="9"/>
      <c r="R769" s="9"/>
      <c r="S769" s="9"/>
      <c r="T769" s="9"/>
      <c r="U769" s="5">
        <v>1</v>
      </c>
      <c r="V769" s="66">
        <v>1</v>
      </c>
      <c r="W769" s="10" t="s">
        <v>1855</v>
      </c>
      <c r="X769" s="10" t="s">
        <v>1856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2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63"/>
        <v>0</v>
      </c>
      <c r="AM769" s="11">
        <v>0</v>
      </c>
      <c r="AN769" s="11">
        <v>0</v>
      </c>
      <c r="AO769" s="34">
        <f t="shared" si="64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61"/>
        <v>0</v>
      </c>
      <c r="AW769" s="30">
        <f t="shared" si="65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1985</v>
      </c>
      <c r="N770" s="33" t="s">
        <v>1971</v>
      </c>
      <c r="O770" s="33">
        <v>4599</v>
      </c>
      <c r="P770" s="5" t="s">
        <v>1029</v>
      </c>
      <c r="Q770" s="9"/>
      <c r="R770" s="9"/>
      <c r="S770" s="9"/>
      <c r="T770" s="9"/>
      <c r="U770" s="5">
        <v>1</v>
      </c>
      <c r="V770" s="66">
        <v>1</v>
      </c>
      <c r="W770" s="10" t="s">
        <v>1856</v>
      </c>
      <c r="X770" s="10" t="s">
        <v>1857</v>
      </c>
      <c r="Y770" s="9"/>
      <c r="Z770" s="9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2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63"/>
        <v>0</v>
      </c>
      <c r="AM770" s="11">
        <v>0</v>
      </c>
      <c r="AN770" s="11">
        <v>0</v>
      </c>
      <c r="AO770" s="34">
        <f t="shared" si="64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61"/>
        <v>0</v>
      </c>
      <c r="AW770" s="30">
        <f t="shared" si="65"/>
        <v>0</v>
      </c>
      <c r="AX770" s="35"/>
    </row>
    <row r="771" spans="1:50" customFormat="1" ht="6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 t="s">
        <v>1985</v>
      </c>
      <c r="N771" s="33" t="s">
        <v>1971</v>
      </c>
      <c r="O771" s="33">
        <v>4599</v>
      </c>
      <c r="P771" s="5" t="s">
        <v>1030</v>
      </c>
      <c r="Q771" s="9"/>
      <c r="R771" s="9"/>
      <c r="S771" s="9"/>
      <c r="T771" s="9"/>
      <c r="U771" s="5">
        <v>2</v>
      </c>
      <c r="V771" s="66">
        <v>0.5</v>
      </c>
      <c r="W771" s="10" t="s">
        <v>1857</v>
      </c>
      <c r="X771" s="10" t="s">
        <v>1858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2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63"/>
        <v>0</v>
      </c>
      <c r="AM771" s="11">
        <v>0</v>
      </c>
      <c r="AN771" s="11">
        <v>0</v>
      </c>
      <c r="AO771" s="34">
        <f t="shared" si="64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61"/>
        <v>0</v>
      </c>
      <c r="AW771" s="30">
        <f t="shared" si="65"/>
        <v>0</v>
      </c>
      <c r="AX771" s="35"/>
    </row>
    <row r="772" spans="1:50" customFormat="1" ht="60" hidden="1" x14ac:dyDescent="0.25">
      <c r="A772" s="4" t="s">
        <v>829</v>
      </c>
      <c r="B772" s="4" t="s">
        <v>1165</v>
      </c>
      <c r="C772" s="4" t="s">
        <v>948</v>
      </c>
      <c r="D772" s="4" t="s">
        <v>1028</v>
      </c>
      <c r="E772" s="4" t="s">
        <v>1027</v>
      </c>
      <c r="F772" s="4">
        <v>60</v>
      </c>
      <c r="G772" s="69">
        <v>15</v>
      </c>
      <c r="H772" s="6"/>
      <c r="I772" s="6"/>
      <c r="J772" s="6"/>
      <c r="K772" s="6"/>
      <c r="L772" s="6"/>
      <c r="M772" s="33" t="s">
        <v>1985</v>
      </c>
      <c r="N772" s="33" t="s">
        <v>1971</v>
      </c>
      <c r="O772" s="33">
        <v>4599</v>
      </c>
      <c r="P772" s="5" t="s">
        <v>1031</v>
      </c>
      <c r="Q772" s="9"/>
      <c r="R772" s="9"/>
      <c r="S772" s="9"/>
      <c r="T772" s="9"/>
      <c r="U772" s="5">
        <v>30</v>
      </c>
      <c r="V772" s="66">
        <v>8</v>
      </c>
      <c r="W772" s="10" t="s">
        <v>1858</v>
      </c>
      <c r="X772" s="10" t="s">
        <v>1859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2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63"/>
        <v>0</v>
      </c>
      <c r="AM772" s="11">
        <v>0</v>
      </c>
      <c r="AN772" s="11">
        <v>0</v>
      </c>
      <c r="AO772" s="34">
        <f t="shared" si="64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61"/>
        <v>0</v>
      </c>
      <c r="AW772" s="30">
        <f t="shared" si="65"/>
        <v>0</v>
      </c>
      <c r="AX772" s="35"/>
    </row>
    <row r="773" spans="1:50" customFormat="1" ht="6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33.299999999999997</v>
      </c>
      <c r="H773" s="6"/>
      <c r="I773" s="6"/>
      <c r="J773" s="6"/>
      <c r="K773" s="6"/>
      <c r="L773" s="6"/>
      <c r="M773" s="33" t="s">
        <v>1985</v>
      </c>
      <c r="N773" s="33" t="s">
        <v>1971</v>
      </c>
      <c r="O773" s="33">
        <v>4599</v>
      </c>
      <c r="P773" s="5" t="s">
        <v>1045</v>
      </c>
      <c r="Q773" s="9"/>
      <c r="R773" s="9"/>
      <c r="S773" s="9"/>
      <c r="T773" s="9"/>
      <c r="U773" s="5">
        <v>3</v>
      </c>
      <c r="V773" s="66">
        <v>1</v>
      </c>
      <c r="W773" s="10" t="s">
        <v>1859</v>
      </c>
      <c r="X773" s="10" t="s">
        <v>1860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2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63"/>
        <v>0</v>
      </c>
      <c r="AM773" s="11">
        <v>0</v>
      </c>
      <c r="AN773" s="11">
        <v>0</v>
      </c>
      <c r="AO773" s="34">
        <f t="shared" si="64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61"/>
        <v>0</v>
      </c>
      <c r="AW773" s="30">
        <f t="shared" si="65"/>
        <v>0</v>
      </c>
      <c r="AX773" s="35"/>
    </row>
    <row r="774" spans="1:50" customFormat="1" ht="60" hidden="1" x14ac:dyDescent="0.25">
      <c r="A774" s="4" t="s">
        <v>829</v>
      </c>
      <c r="B774" s="4" t="s">
        <v>1167</v>
      </c>
      <c r="C774" s="4" t="s">
        <v>948</v>
      </c>
      <c r="D774" s="4" t="s">
        <v>1032</v>
      </c>
      <c r="E774" s="4" t="s">
        <v>1044</v>
      </c>
      <c r="F774" s="4">
        <v>90</v>
      </c>
      <c r="G774" s="69">
        <v>20</v>
      </c>
      <c r="H774" s="6"/>
      <c r="I774" s="6"/>
      <c r="J774" s="6"/>
      <c r="K774" s="6"/>
      <c r="L774" s="6"/>
      <c r="M774" s="33" t="s">
        <v>1985</v>
      </c>
      <c r="N774" s="33" t="s">
        <v>1971</v>
      </c>
      <c r="O774" s="33">
        <v>4599</v>
      </c>
      <c r="P774" s="5" t="s">
        <v>1035</v>
      </c>
      <c r="Q774" s="9"/>
      <c r="R774" s="9"/>
      <c r="S774" s="9"/>
      <c r="T774" s="9"/>
      <c r="U774" s="5">
        <v>5</v>
      </c>
      <c r="V774" s="66">
        <v>1</v>
      </c>
      <c r="W774" s="10" t="s">
        <v>1860</v>
      </c>
      <c r="X774" s="10" t="s">
        <v>1861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2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63"/>
        <v>0</v>
      </c>
      <c r="AM774" s="11">
        <v>0</v>
      </c>
      <c r="AN774" s="11">
        <v>0</v>
      </c>
      <c r="AO774" s="34">
        <f t="shared" si="64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61"/>
        <v>0</v>
      </c>
      <c r="AW774" s="30">
        <f t="shared" si="65"/>
        <v>0</v>
      </c>
      <c r="AX774" s="35"/>
    </row>
    <row r="775" spans="1:50" customFormat="1" ht="60" hidden="1" x14ac:dyDescent="0.25">
      <c r="A775" s="4" t="s">
        <v>829</v>
      </c>
      <c r="B775" s="4" t="s">
        <v>1168</v>
      </c>
      <c r="C775" s="4" t="s">
        <v>948</v>
      </c>
      <c r="D775" s="4" t="s">
        <v>1037</v>
      </c>
      <c r="E775" s="4" t="s">
        <v>1036</v>
      </c>
      <c r="F775" s="4">
        <v>80</v>
      </c>
      <c r="G775" s="69">
        <v>80</v>
      </c>
      <c r="H775" s="6"/>
      <c r="I775" s="6"/>
      <c r="J775" s="6"/>
      <c r="K775" s="6"/>
      <c r="L775" s="6"/>
      <c r="M775" s="33" t="s">
        <v>1985</v>
      </c>
      <c r="N775" s="33" t="s">
        <v>1971</v>
      </c>
      <c r="O775" s="33">
        <v>4599</v>
      </c>
      <c r="P775" s="5" t="s">
        <v>1038</v>
      </c>
      <c r="Q775" s="9"/>
      <c r="R775" s="9"/>
      <c r="S775" s="9"/>
      <c r="T775" s="9"/>
      <c r="U775" s="5">
        <v>4</v>
      </c>
      <c r="V775" s="66">
        <v>1</v>
      </c>
      <c r="W775" s="10" t="s">
        <v>1861</v>
      </c>
      <c r="X775" s="10" t="s">
        <v>1862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2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63"/>
        <v>0</v>
      </c>
      <c r="AM775" s="11">
        <v>0</v>
      </c>
      <c r="AN775" s="11">
        <v>0</v>
      </c>
      <c r="AO775" s="34">
        <f t="shared" si="64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61"/>
        <v>0</v>
      </c>
      <c r="AW775" s="30">
        <f t="shared" si="65"/>
        <v>0</v>
      </c>
      <c r="AX775" s="35"/>
    </row>
    <row r="776" spans="1:50" customFormat="1" ht="12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 t="s">
        <v>2001</v>
      </c>
      <c r="N776" s="33" t="s">
        <v>1977</v>
      </c>
      <c r="O776" s="33">
        <v>2302</v>
      </c>
      <c r="P776" s="5" t="s">
        <v>1041</v>
      </c>
      <c r="Q776" s="9"/>
      <c r="R776" s="9"/>
      <c r="S776" s="9"/>
      <c r="T776" s="9"/>
      <c r="U776" s="5">
        <v>1</v>
      </c>
      <c r="V776" s="66">
        <v>1</v>
      </c>
      <c r="W776" s="10" t="s">
        <v>1862</v>
      </c>
      <c r="X776" s="10" t="s">
        <v>1863</v>
      </c>
      <c r="Y776" s="9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2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63"/>
        <v>0</v>
      </c>
      <c r="AM776" s="11">
        <v>0</v>
      </c>
      <c r="AN776" s="11">
        <v>0</v>
      </c>
      <c r="AO776" s="34">
        <f t="shared" si="64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61"/>
        <v>0</v>
      </c>
      <c r="AW776" s="30">
        <f t="shared" si="65"/>
        <v>0</v>
      </c>
      <c r="AX776" s="35"/>
    </row>
    <row r="777" spans="1:50" customFormat="1" ht="120" hidden="1" x14ac:dyDescent="0.25">
      <c r="A777" s="4" t="s">
        <v>829</v>
      </c>
      <c r="B777" s="4" t="s">
        <v>1042</v>
      </c>
      <c r="C777" s="4" t="s">
        <v>948</v>
      </c>
      <c r="D777" s="4" t="s">
        <v>1040</v>
      </c>
      <c r="E777" s="4" t="s">
        <v>1039</v>
      </c>
      <c r="F777" s="4">
        <v>100</v>
      </c>
      <c r="G777" s="69">
        <v>0.25</v>
      </c>
      <c r="H777" s="6"/>
      <c r="I777" s="6"/>
      <c r="J777" s="6"/>
      <c r="K777" s="6"/>
      <c r="L777" s="6"/>
      <c r="M777" s="33" t="s">
        <v>2001</v>
      </c>
      <c r="N777" s="33" t="s">
        <v>1977</v>
      </c>
      <c r="O777" s="33">
        <v>2302</v>
      </c>
      <c r="P777" s="4" t="s">
        <v>1043</v>
      </c>
      <c r="Q777" s="9"/>
      <c r="R777" s="9"/>
      <c r="S777" s="9"/>
      <c r="T777" s="9"/>
      <c r="U777" s="4">
        <v>1</v>
      </c>
      <c r="V777" s="66">
        <v>1</v>
      </c>
      <c r="W777" s="8" t="s">
        <v>1863</v>
      </c>
      <c r="X777" s="8" t="s">
        <v>1864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2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63"/>
        <v>0</v>
      </c>
      <c r="AM777" s="11">
        <v>0</v>
      </c>
      <c r="AN777" s="11">
        <v>0</v>
      </c>
      <c r="AO777" s="34">
        <f t="shared" si="64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61"/>
        <v>0</v>
      </c>
      <c r="AW777" s="30">
        <f t="shared" si="65"/>
        <v>0</v>
      </c>
      <c r="AX777" s="35"/>
    </row>
    <row r="778" spans="1:50" customFormat="1" ht="120" hidden="1" x14ac:dyDescent="0.25">
      <c r="A778" s="4" t="s">
        <v>829</v>
      </c>
      <c r="B778" s="4" t="s">
        <v>2147</v>
      </c>
      <c r="C778" s="4" t="s">
        <v>1046</v>
      </c>
      <c r="D778" s="4" t="s">
        <v>1048</v>
      </c>
      <c r="E778" s="4" t="s">
        <v>1047</v>
      </c>
      <c r="F778" s="4" t="s">
        <v>1202</v>
      </c>
      <c r="G778" s="69">
        <v>5</v>
      </c>
      <c r="H778" s="6"/>
      <c r="I778" s="6"/>
      <c r="J778" s="6"/>
      <c r="K778" s="6"/>
      <c r="L778" s="6"/>
      <c r="M778" s="33" t="s">
        <v>2001</v>
      </c>
      <c r="N778" s="33" t="s">
        <v>1977</v>
      </c>
      <c r="O778" s="33">
        <v>2302</v>
      </c>
      <c r="P778" s="4" t="s">
        <v>1052</v>
      </c>
      <c r="Q778" s="9"/>
      <c r="R778" s="9"/>
      <c r="S778" s="9"/>
      <c r="T778" s="9"/>
      <c r="U778" s="4">
        <v>8</v>
      </c>
      <c r="V778" s="66">
        <v>3</v>
      </c>
      <c r="W778" s="8" t="s">
        <v>1864</v>
      </c>
      <c r="X778" s="8" t="s">
        <v>1865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2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63"/>
        <v>0</v>
      </c>
      <c r="AM778" s="11">
        <v>0</v>
      </c>
      <c r="AN778" s="11">
        <v>0</v>
      </c>
      <c r="AO778" s="34">
        <f t="shared" si="64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61"/>
        <v>0</v>
      </c>
      <c r="AW778" s="30">
        <f t="shared" si="65"/>
        <v>0</v>
      </c>
      <c r="AX778" s="35"/>
    </row>
    <row r="779" spans="1:50" customFormat="1" ht="120" hidden="1" x14ac:dyDescent="0.25">
      <c r="A779" s="4" t="s">
        <v>829</v>
      </c>
      <c r="B779" s="4" t="s">
        <v>2147</v>
      </c>
      <c r="C779" s="4" t="s">
        <v>1046</v>
      </c>
      <c r="D779" s="4" t="s">
        <v>1048</v>
      </c>
      <c r="E779" s="4" t="s">
        <v>1047</v>
      </c>
      <c r="F779" s="4" t="s">
        <v>1202</v>
      </c>
      <c r="G779" s="69">
        <v>5</v>
      </c>
      <c r="H779" s="6"/>
      <c r="I779" s="6"/>
      <c r="J779" s="6"/>
      <c r="K779" s="6"/>
      <c r="L779" s="6"/>
      <c r="M779" s="33" t="s">
        <v>2001</v>
      </c>
      <c r="N779" s="33" t="s">
        <v>1977</v>
      </c>
      <c r="O779" s="33">
        <v>2302</v>
      </c>
      <c r="P779" s="4" t="s">
        <v>1049</v>
      </c>
      <c r="Q779" s="9"/>
      <c r="R779" s="9"/>
      <c r="S779" s="9"/>
      <c r="T779" s="9"/>
      <c r="U779" s="4">
        <v>1</v>
      </c>
      <c r="V779" s="66">
        <v>1</v>
      </c>
      <c r="W779" s="8" t="s">
        <v>1865</v>
      </c>
      <c r="X779" s="8" t="s">
        <v>1866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2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63"/>
        <v>0</v>
      </c>
      <c r="AM779" s="11">
        <v>0</v>
      </c>
      <c r="AN779" s="11">
        <v>0</v>
      </c>
      <c r="AO779" s="34">
        <f t="shared" si="64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61"/>
        <v>0</v>
      </c>
      <c r="AW779" s="30">
        <f>AF779+AL779+AO779+AV779</f>
        <v>0</v>
      </c>
      <c r="AX779" s="35"/>
    </row>
    <row r="780" spans="1:50" customFormat="1" ht="120" hidden="1" x14ac:dyDescent="0.25">
      <c r="A780" s="4" t="s">
        <v>829</v>
      </c>
      <c r="B780" s="4" t="s">
        <v>2147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2001</v>
      </c>
      <c r="N780" s="33" t="s">
        <v>1977</v>
      </c>
      <c r="O780" s="33">
        <v>2302</v>
      </c>
      <c r="P780" s="4" t="s">
        <v>1051</v>
      </c>
      <c r="Q780" s="9"/>
      <c r="R780" s="9"/>
      <c r="S780" s="9"/>
      <c r="T780" s="9"/>
      <c r="U780" s="4">
        <v>0</v>
      </c>
      <c r="V780" s="66">
        <v>8</v>
      </c>
      <c r="W780" s="8" t="s">
        <v>1866</v>
      </c>
      <c r="X780" s="8" t="s">
        <v>1867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2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63"/>
        <v>0</v>
      </c>
      <c r="AM780" s="11">
        <v>0</v>
      </c>
      <c r="AN780" s="11">
        <v>0</v>
      </c>
      <c r="AO780" s="34">
        <f t="shared" si="64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61"/>
        <v>0</v>
      </c>
      <c r="AW780" s="30">
        <f t="shared" si="65"/>
        <v>0</v>
      </c>
      <c r="AX780" s="35"/>
    </row>
    <row r="781" spans="1:50" customFormat="1" ht="120" hidden="1" x14ac:dyDescent="0.25">
      <c r="A781" s="4" t="s">
        <v>829</v>
      </c>
      <c r="B781" s="4" t="s">
        <v>2147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2001</v>
      </c>
      <c r="N781" s="33" t="s">
        <v>1977</v>
      </c>
      <c r="O781" s="33">
        <v>2302</v>
      </c>
      <c r="P781" s="4" t="s">
        <v>1053</v>
      </c>
      <c r="Q781" s="9"/>
      <c r="R781" s="9"/>
      <c r="S781" s="9"/>
      <c r="T781" s="9"/>
      <c r="U781" s="4">
        <v>1</v>
      </c>
      <c r="V781" s="66" t="s">
        <v>1924</v>
      </c>
      <c r="W781" s="8" t="s">
        <v>1867</v>
      </c>
      <c r="X781" s="8" t="s">
        <v>1868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2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63"/>
        <v>0</v>
      </c>
      <c r="AM781" s="11">
        <v>0</v>
      </c>
      <c r="AN781" s="11">
        <v>0</v>
      </c>
      <c r="AO781" s="34">
        <f t="shared" si="64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61"/>
        <v>0</v>
      </c>
      <c r="AW781" s="30">
        <f t="shared" si="65"/>
        <v>0</v>
      </c>
      <c r="AX781" s="35"/>
    </row>
    <row r="782" spans="1:50" customFormat="1" ht="120" hidden="1" x14ac:dyDescent="0.25">
      <c r="A782" s="4" t="s">
        <v>829</v>
      </c>
      <c r="B782" s="4" t="s">
        <v>2147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2001</v>
      </c>
      <c r="N782" s="33" t="s">
        <v>1977</v>
      </c>
      <c r="O782" s="33">
        <v>2302</v>
      </c>
      <c r="P782" s="4" t="s">
        <v>1054</v>
      </c>
      <c r="Q782" s="9"/>
      <c r="R782" s="9"/>
      <c r="S782" s="9"/>
      <c r="T782" s="9"/>
      <c r="U782" s="4">
        <v>1</v>
      </c>
      <c r="V782" s="66" t="s">
        <v>1924</v>
      </c>
      <c r="W782" s="8" t="s">
        <v>1868</v>
      </c>
      <c r="X782" s="8" t="s">
        <v>1869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2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63"/>
        <v>0</v>
      </c>
      <c r="AM782" s="11">
        <v>0</v>
      </c>
      <c r="AN782" s="11">
        <v>0</v>
      </c>
      <c r="AO782" s="34">
        <f t="shared" si="64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61"/>
        <v>0</v>
      </c>
      <c r="AW782" s="30">
        <f t="shared" si="65"/>
        <v>0</v>
      </c>
      <c r="AX782" s="35"/>
    </row>
    <row r="783" spans="1:50" customFormat="1" ht="120" hidden="1" x14ac:dyDescent="0.25">
      <c r="A783" s="4" t="s">
        <v>829</v>
      </c>
      <c r="B783" s="4" t="s">
        <v>2147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2001</v>
      </c>
      <c r="N783" s="33" t="s">
        <v>1977</v>
      </c>
      <c r="O783" s="33">
        <v>2302</v>
      </c>
      <c r="P783" s="4" t="s">
        <v>1055</v>
      </c>
      <c r="Q783" s="9"/>
      <c r="R783" s="9"/>
      <c r="S783" s="9"/>
      <c r="T783" s="9"/>
      <c r="U783" s="4">
        <v>26</v>
      </c>
      <c r="V783" s="66">
        <v>6</v>
      </c>
      <c r="W783" s="8" t="s">
        <v>1869</v>
      </c>
      <c r="X783" s="8" t="s">
        <v>1870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2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63"/>
        <v>0</v>
      </c>
      <c r="AM783" s="11">
        <v>0</v>
      </c>
      <c r="AN783" s="11">
        <v>0</v>
      </c>
      <c r="AO783" s="34">
        <f t="shared" si="64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61"/>
        <v>0</v>
      </c>
      <c r="AW783" s="30">
        <f t="shared" si="65"/>
        <v>0</v>
      </c>
      <c r="AX783" s="35"/>
    </row>
    <row r="784" spans="1:50" customFormat="1" ht="120" hidden="1" x14ac:dyDescent="0.25">
      <c r="A784" s="4" t="s">
        <v>829</v>
      </c>
      <c r="B784" s="4" t="s">
        <v>2147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2001</v>
      </c>
      <c r="N784" s="33" t="s">
        <v>1977</v>
      </c>
      <c r="O784" s="33">
        <v>2302</v>
      </c>
      <c r="P784" s="4" t="s">
        <v>1056</v>
      </c>
      <c r="Q784" s="9"/>
      <c r="R784" s="9"/>
      <c r="S784" s="9"/>
      <c r="T784" s="9"/>
      <c r="U784" s="4">
        <v>450</v>
      </c>
      <c r="V784" s="66">
        <v>100</v>
      </c>
      <c r="W784" s="8" t="s">
        <v>1870</v>
      </c>
      <c r="X784" s="8" t="s">
        <v>1871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2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63"/>
        <v>0</v>
      </c>
      <c r="AM784" s="11">
        <v>0</v>
      </c>
      <c r="AN784" s="11">
        <v>0</v>
      </c>
      <c r="AO784" s="34">
        <f t="shared" si="64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61"/>
        <v>0</v>
      </c>
      <c r="AW784" s="30">
        <f t="shared" si="65"/>
        <v>0</v>
      </c>
      <c r="AX784" s="35"/>
    </row>
    <row r="785" spans="1:50" customFormat="1" ht="120" hidden="1" x14ac:dyDescent="0.25">
      <c r="A785" s="4" t="s">
        <v>829</v>
      </c>
      <c r="B785" s="4" t="s">
        <v>2147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2001</v>
      </c>
      <c r="N785" s="33" t="s">
        <v>1977</v>
      </c>
      <c r="O785" s="33">
        <v>2302</v>
      </c>
      <c r="P785" s="4" t="s">
        <v>1064</v>
      </c>
      <c r="Q785" s="9"/>
      <c r="R785" s="9"/>
      <c r="S785" s="9"/>
      <c r="T785" s="9"/>
      <c r="U785" s="4">
        <v>75</v>
      </c>
      <c r="V785" s="66" t="s">
        <v>1924</v>
      </c>
      <c r="W785" s="8" t="s">
        <v>1871</v>
      </c>
      <c r="X785" s="8" t="s">
        <v>1872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2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63"/>
        <v>0</v>
      </c>
      <c r="AM785" s="11">
        <v>0</v>
      </c>
      <c r="AN785" s="11">
        <v>0</v>
      </c>
      <c r="AO785" s="34">
        <f t="shared" si="64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61"/>
        <v>0</v>
      </c>
      <c r="AW785" s="30">
        <f t="shared" si="65"/>
        <v>0</v>
      </c>
      <c r="AX785" s="35"/>
    </row>
    <row r="786" spans="1:50" customFormat="1" ht="120" hidden="1" x14ac:dyDescent="0.25">
      <c r="A786" s="4" t="s">
        <v>829</v>
      </c>
      <c r="B786" s="4" t="s">
        <v>2147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2001</v>
      </c>
      <c r="N786" s="33" t="s">
        <v>1977</v>
      </c>
      <c r="O786" s="33">
        <v>2302</v>
      </c>
      <c r="P786" s="4" t="s">
        <v>1058</v>
      </c>
      <c r="Q786" s="9"/>
      <c r="R786" s="9"/>
      <c r="S786" s="9"/>
      <c r="T786" s="9"/>
      <c r="U786" s="4">
        <v>900</v>
      </c>
      <c r="V786" s="66" t="s">
        <v>1924</v>
      </c>
      <c r="W786" s="8" t="s">
        <v>1872</v>
      </c>
      <c r="X786" s="8" t="s">
        <v>1873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2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63"/>
        <v>0</v>
      </c>
      <c r="AM786" s="11">
        <v>0</v>
      </c>
      <c r="AN786" s="11">
        <v>0</v>
      </c>
      <c r="AO786" s="34">
        <f t="shared" si="64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61"/>
        <v>0</v>
      </c>
      <c r="AW786" s="30">
        <f t="shared" si="65"/>
        <v>0</v>
      </c>
      <c r="AX786" s="35"/>
    </row>
    <row r="787" spans="1:50" customFormat="1" ht="120" hidden="1" x14ac:dyDescent="0.25">
      <c r="A787" s="4" t="s">
        <v>829</v>
      </c>
      <c r="B787" s="4" t="s">
        <v>2147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9">
        <v>2</v>
      </c>
      <c r="H787" s="6"/>
      <c r="I787" s="6"/>
      <c r="J787" s="6"/>
      <c r="K787" s="6"/>
      <c r="L787" s="6"/>
      <c r="M787" s="33" t="s">
        <v>2001</v>
      </c>
      <c r="N787" s="33" t="s">
        <v>1977</v>
      </c>
      <c r="O787" s="33">
        <v>2302</v>
      </c>
      <c r="P787" s="4" t="s">
        <v>1059</v>
      </c>
      <c r="Q787" s="9"/>
      <c r="R787" s="9"/>
      <c r="S787" s="9"/>
      <c r="T787" s="9"/>
      <c r="U787" s="4">
        <v>3000</v>
      </c>
      <c r="V787" s="66">
        <v>1747</v>
      </c>
      <c r="W787" s="8" t="s">
        <v>1873</v>
      </c>
      <c r="X787" s="8" t="s">
        <v>1874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2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63"/>
        <v>0</v>
      </c>
      <c r="AM787" s="11">
        <v>0</v>
      </c>
      <c r="AN787" s="11">
        <v>0</v>
      </c>
      <c r="AO787" s="34">
        <f t="shared" si="64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61"/>
        <v>0</v>
      </c>
      <c r="AW787" s="30">
        <f t="shared" si="65"/>
        <v>0</v>
      </c>
      <c r="AX787" s="35"/>
    </row>
    <row r="788" spans="1:50" customFormat="1" ht="120" hidden="1" x14ac:dyDescent="0.25">
      <c r="A788" s="4" t="s">
        <v>829</v>
      </c>
      <c r="B788" s="4" t="s">
        <v>2147</v>
      </c>
      <c r="C788" s="4" t="s">
        <v>1046</v>
      </c>
      <c r="D788" s="4" t="s">
        <v>1050</v>
      </c>
      <c r="E788" s="4" t="s">
        <v>1057</v>
      </c>
      <c r="F788" s="4" t="s">
        <v>1203</v>
      </c>
      <c r="G788" s="69">
        <v>2</v>
      </c>
      <c r="H788" s="6"/>
      <c r="I788" s="6"/>
      <c r="J788" s="6"/>
      <c r="K788" s="6"/>
      <c r="L788" s="6"/>
      <c r="M788" s="33" t="s">
        <v>2001</v>
      </c>
      <c r="N788" s="33" t="s">
        <v>1977</v>
      </c>
      <c r="O788" s="33">
        <v>2302</v>
      </c>
      <c r="P788" s="4" t="s">
        <v>1060</v>
      </c>
      <c r="Q788" s="9"/>
      <c r="R788" s="9"/>
      <c r="S788" s="9"/>
      <c r="T788" s="9"/>
      <c r="U788" s="4">
        <v>3000</v>
      </c>
      <c r="V788" s="66">
        <v>2000</v>
      </c>
      <c r="W788" s="8" t="s">
        <v>1874</v>
      </c>
      <c r="X788" s="8" t="s">
        <v>1875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2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63"/>
        <v>0</v>
      </c>
      <c r="AM788" s="11">
        <v>0</v>
      </c>
      <c r="AN788" s="11">
        <v>0</v>
      </c>
      <c r="AO788" s="34">
        <f t="shared" si="64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61"/>
        <v>0</v>
      </c>
      <c r="AW788" s="30">
        <f t="shared" si="65"/>
        <v>0</v>
      </c>
      <c r="AX788" s="35"/>
    </row>
    <row r="789" spans="1:50" customFormat="1" ht="120" hidden="1" x14ac:dyDescent="0.25">
      <c r="A789" s="4" t="s">
        <v>829</v>
      </c>
      <c r="B789" s="4" t="s">
        <v>2147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2001</v>
      </c>
      <c r="N789" s="33" t="s">
        <v>1977</v>
      </c>
      <c r="O789" s="33">
        <v>2302</v>
      </c>
      <c r="P789" s="4" t="s">
        <v>1063</v>
      </c>
      <c r="Q789" s="9"/>
      <c r="R789" s="9"/>
      <c r="S789" s="9"/>
      <c r="T789" s="9"/>
      <c r="U789" s="4">
        <v>1</v>
      </c>
      <c r="V789" s="66">
        <v>1</v>
      </c>
      <c r="W789" s="8" t="s">
        <v>1875</v>
      </c>
      <c r="X789" s="8" t="s">
        <v>1876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2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63"/>
        <v>0</v>
      </c>
      <c r="AM789" s="11">
        <v>0</v>
      </c>
      <c r="AN789" s="11">
        <v>0</v>
      </c>
      <c r="AO789" s="34">
        <f t="shared" si="64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61"/>
        <v>0</v>
      </c>
      <c r="AW789" s="30">
        <f t="shared" si="65"/>
        <v>0</v>
      </c>
      <c r="AX789" s="35"/>
    </row>
    <row r="790" spans="1:50" customFormat="1" ht="120" hidden="1" x14ac:dyDescent="0.25">
      <c r="A790" s="4" t="s">
        <v>829</v>
      </c>
      <c r="B790" s="4" t="s">
        <v>2147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2001</v>
      </c>
      <c r="N790" s="33" t="s">
        <v>1977</v>
      </c>
      <c r="O790" s="33">
        <v>2302</v>
      </c>
      <c r="P790" s="4" t="s">
        <v>1069</v>
      </c>
      <c r="Q790" s="9"/>
      <c r="R790" s="9"/>
      <c r="S790" s="9"/>
      <c r="T790" s="9"/>
      <c r="U790" s="4">
        <v>450</v>
      </c>
      <c r="V790" s="66" t="s">
        <v>1924</v>
      </c>
      <c r="W790" s="8" t="s">
        <v>1876</v>
      </c>
      <c r="X790" s="8" t="s">
        <v>1877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2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63"/>
        <v>0</v>
      </c>
      <c r="AM790" s="11">
        <v>0</v>
      </c>
      <c r="AN790" s="11">
        <v>0</v>
      </c>
      <c r="AO790" s="34">
        <f t="shared" si="64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61"/>
        <v>0</v>
      </c>
      <c r="AW790" s="30">
        <f t="shared" si="65"/>
        <v>0</v>
      </c>
      <c r="AX790" s="35"/>
    </row>
    <row r="791" spans="1:50" customFormat="1" ht="120" hidden="1" x14ac:dyDescent="0.25">
      <c r="A791" s="4" t="s">
        <v>829</v>
      </c>
      <c r="B791" s="4" t="s">
        <v>2147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2001</v>
      </c>
      <c r="N791" s="33" t="s">
        <v>1977</v>
      </c>
      <c r="O791" s="33">
        <v>2302</v>
      </c>
      <c r="P791" s="4" t="s">
        <v>1065</v>
      </c>
      <c r="Q791" s="9"/>
      <c r="R791" s="9"/>
      <c r="S791" s="9"/>
      <c r="T791" s="9"/>
      <c r="U791" s="4" t="s">
        <v>1071</v>
      </c>
      <c r="V791" s="66" t="s">
        <v>1924</v>
      </c>
      <c r="W791" s="8" t="s">
        <v>1877</v>
      </c>
      <c r="X791" s="8" t="s">
        <v>1878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2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63"/>
        <v>0</v>
      </c>
      <c r="AM791" s="11">
        <v>0</v>
      </c>
      <c r="AN791" s="11">
        <v>0</v>
      </c>
      <c r="AO791" s="34">
        <f t="shared" si="64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61"/>
        <v>0</v>
      </c>
      <c r="AW791" s="30">
        <f t="shared" si="65"/>
        <v>0</v>
      </c>
      <c r="AX791" s="35"/>
    </row>
    <row r="792" spans="1:50" customFormat="1" ht="120" hidden="1" x14ac:dyDescent="0.25">
      <c r="A792" s="4" t="s">
        <v>829</v>
      </c>
      <c r="B792" s="4" t="s">
        <v>2147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2001</v>
      </c>
      <c r="N792" s="33" t="s">
        <v>1977</v>
      </c>
      <c r="O792" s="33">
        <v>2302</v>
      </c>
      <c r="P792" s="4" t="s">
        <v>1066</v>
      </c>
      <c r="Q792" s="9"/>
      <c r="R792" s="9"/>
      <c r="S792" s="9"/>
      <c r="T792" s="9"/>
      <c r="U792" s="4" t="s">
        <v>1070</v>
      </c>
      <c r="V792" s="66">
        <v>14</v>
      </c>
      <c r="W792" s="8" t="s">
        <v>1878</v>
      </c>
      <c r="X792" s="8" t="s">
        <v>1879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2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63"/>
        <v>0</v>
      </c>
      <c r="AM792" s="11">
        <v>0</v>
      </c>
      <c r="AN792" s="11">
        <v>0</v>
      </c>
      <c r="AO792" s="34">
        <f t="shared" si="64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61"/>
        <v>0</v>
      </c>
      <c r="AW792" s="30">
        <f t="shared" si="65"/>
        <v>0</v>
      </c>
      <c r="AX792" s="35"/>
    </row>
    <row r="793" spans="1:50" customFormat="1" ht="120" hidden="1" x14ac:dyDescent="0.25">
      <c r="A793" s="4" t="s">
        <v>829</v>
      </c>
      <c r="B793" s="4" t="s">
        <v>2147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2001</v>
      </c>
      <c r="N793" s="33" t="s">
        <v>1977</v>
      </c>
      <c r="O793" s="33">
        <v>2302</v>
      </c>
      <c r="P793" s="4" t="s">
        <v>1067</v>
      </c>
      <c r="Q793" s="9"/>
      <c r="R793" s="9"/>
      <c r="S793" s="9"/>
      <c r="T793" s="9"/>
      <c r="U793" s="4">
        <v>1</v>
      </c>
      <c r="V793" s="66" t="s">
        <v>1924</v>
      </c>
      <c r="W793" s="8" t="s">
        <v>1879</v>
      </c>
      <c r="X793" s="8" t="s">
        <v>1880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2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63"/>
        <v>0</v>
      </c>
      <c r="AM793" s="11">
        <v>0</v>
      </c>
      <c r="AN793" s="11">
        <v>0</v>
      </c>
      <c r="AO793" s="34">
        <f t="shared" si="64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61"/>
        <v>0</v>
      </c>
      <c r="AW793" s="30">
        <f t="shared" si="65"/>
        <v>0</v>
      </c>
      <c r="AX793" s="35"/>
    </row>
    <row r="794" spans="1:50" customFormat="1" ht="120" hidden="1" x14ac:dyDescent="0.25">
      <c r="A794" s="4" t="s">
        <v>829</v>
      </c>
      <c r="B794" s="4" t="s">
        <v>2147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2001</v>
      </c>
      <c r="N794" s="33" t="s">
        <v>1977</v>
      </c>
      <c r="O794" s="33">
        <v>2302</v>
      </c>
      <c r="P794" s="4" t="s">
        <v>1068</v>
      </c>
      <c r="Q794" s="9"/>
      <c r="R794" s="9"/>
      <c r="S794" s="9"/>
      <c r="T794" s="9"/>
      <c r="U794" s="4" t="s">
        <v>1070</v>
      </c>
      <c r="V794" s="66">
        <v>18</v>
      </c>
      <c r="W794" s="8" t="s">
        <v>1880</v>
      </c>
      <c r="X794" s="8" t="s">
        <v>1881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2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63"/>
        <v>0</v>
      </c>
      <c r="AM794" s="11">
        <v>0</v>
      </c>
      <c r="AN794" s="11">
        <v>0</v>
      </c>
      <c r="AO794" s="34">
        <f t="shared" si="64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61"/>
        <v>0</v>
      </c>
      <c r="AW794" s="30">
        <f t="shared" si="65"/>
        <v>0</v>
      </c>
      <c r="AX794" s="35"/>
    </row>
    <row r="795" spans="1:50" customFormat="1" ht="120" hidden="1" x14ac:dyDescent="0.25">
      <c r="A795" s="4" t="s">
        <v>829</v>
      </c>
      <c r="B795" s="4" t="s">
        <v>2147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2001</v>
      </c>
      <c r="N795" s="33" t="s">
        <v>1977</v>
      </c>
      <c r="O795" s="33">
        <v>2302</v>
      </c>
      <c r="P795" s="4" t="s">
        <v>1072</v>
      </c>
      <c r="Q795" s="9"/>
      <c r="R795" s="9"/>
      <c r="S795" s="9"/>
      <c r="T795" s="9"/>
      <c r="U795" s="4" t="s">
        <v>1074</v>
      </c>
      <c r="V795" s="66" t="s">
        <v>1924</v>
      </c>
      <c r="W795" s="8" t="s">
        <v>1881</v>
      </c>
      <c r="X795" s="8" t="s">
        <v>1882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2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63"/>
        <v>0</v>
      </c>
      <c r="AM795" s="11">
        <v>0</v>
      </c>
      <c r="AN795" s="11">
        <v>0</v>
      </c>
      <c r="AO795" s="34">
        <f t="shared" si="64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61"/>
        <v>0</v>
      </c>
      <c r="AW795" s="30">
        <f t="shared" si="65"/>
        <v>0</v>
      </c>
      <c r="AX795" s="35"/>
    </row>
    <row r="796" spans="1:50" customFormat="1" ht="120" hidden="1" x14ac:dyDescent="0.25">
      <c r="A796" s="4" t="s">
        <v>829</v>
      </c>
      <c r="B796" s="4" t="s">
        <v>2147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2001</v>
      </c>
      <c r="N796" s="33" t="s">
        <v>1977</v>
      </c>
      <c r="O796" s="33">
        <v>2302</v>
      </c>
      <c r="P796" s="4" t="s">
        <v>1077</v>
      </c>
      <c r="Q796" s="9"/>
      <c r="R796" s="9"/>
      <c r="S796" s="9"/>
      <c r="T796" s="9"/>
      <c r="U796" s="4" t="s">
        <v>1075</v>
      </c>
      <c r="V796" s="66">
        <v>50</v>
      </c>
      <c r="W796" s="8" t="s">
        <v>1882</v>
      </c>
      <c r="X796" s="8" t="s">
        <v>1883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2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63"/>
        <v>0</v>
      </c>
      <c r="AM796" s="11">
        <v>0</v>
      </c>
      <c r="AN796" s="11">
        <v>0</v>
      </c>
      <c r="AO796" s="34">
        <f t="shared" si="64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61"/>
        <v>0</v>
      </c>
      <c r="AW796" s="30">
        <f t="shared" si="65"/>
        <v>0</v>
      </c>
      <c r="AX796" s="35"/>
    </row>
    <row r="797" spans="1:50" customFormat="1" ht="120" hidden="1" x14ac:dyDescent="0.25">
      <c r="A797" s="4" t="s">
        <v>829</v>
      </c>
      <c r="B797" s="4" t="s">
        <v>2147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2001</v>
      </c>
      <c r="N797" s="33" t="s">
        <v>1977</v>
      </c>
      <c r="O797" s="33">
        <v>2302</v>
      </c>
      <c r="P797" s="4" t="s">
        <v>1073</v>
      </c>
      <c r="Q797" s="9"/>
      <c r="R797" s="9"/>
      <c r="S797" s="9"/>
      <c r="T797" s="9"/>
      <c r="U797" s="4" t="s">
        <v>1076</v>
      </c>
      <c r="V797" s="66">
        <v>1</v>
      </c>
      <c r="W797" s="8" t="s">
        <v>1883</v>
      </c>
      <c r="X797" s="8" t="s">
        <v>1884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2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63"/>
        <v>0</v>
      </c>
      <c r="AM797" s="11">
        <v>0</v>
      </c>
      <c r="AN797" s="11">
        <v>0</v>
      </c>
      <c r="AO797" s="34">
        <f t="shared" si="64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61"/>
        <v>0</v>
      </c>
      <c r="AW797" s="30">
        <f t="shared" si="65"/>
        <v>0</v>
      </c>
      <c r="AX797" s="35"/>
    </row>
    <row r="798" spans="1:50" customFormat="1" ht="120" hidden="1" x14ac:dyDescent="0.25">
      <c r="A798" s="4" t="s">
        <v>829</v>
      </c>
      <c r="B798" s="4" t="s">
        <v>2147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2001</v>
      </c>
      <c r="N798" s="33" t="s">
        <v>1977</v>
      </c>
      <c r="O798" s="33">
        <v>2302</v>
      </c>
      <c r="P798" s="4" t="s">
        <v>1082</v>
      </c>
      <c r="Q798" s="9"/>
      <c r="R798" s="9"/>
      <c r="S798" s="9"/>
      <c r="T798" s="9"/>
      <c r="U798" s="4">
        <v>1</v>
      </c>
      <c r="V798" s="66" t="s">
        <v>1924</v>
      </c>
      <c r="W798" s="8" t="s">
        <v>1884</v>
      </c>
      <c r="X798" s="8" t="s">
        <v>1885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2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63"/>
        <v>0</v>
      </c>
      <c r="AM798" s="11">
        <v>0</v>
      </c>
      <c r="AN798" s="11">
        <v>0</v>
      </c>
      <c r="AO798" s="34">
        <f t="shared" si="64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61"/>
        <v>0</v>
      </c>
      <c r="AW798" s="30">
        <f t="shared" si="65"/>
        <v>0</v>
      </c>
      <c r="AX798" s="35"/>
    </row>
    <row r="799" spans="1:50" customFormat="1" ht="120" hidden="1" x14ac:dyDescent="0.25">
      <c r="A799" s="4" t="s">
        <v>829</v>
      </c>
      <c r="B799" s="4" t="s">
        <v>2147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2001</v>
      </c>
      <c r="N799" s="33" t="s">
        <v>1977</v>
      </c>
      <c r="O799" s="33">
        <v>2302</v>
      </c>
      <c r="P799" s="4" t="s">
        <v>1078</v>
      </c>
      <c r="Q799" s="9"/>
      <c r="R799" s="9"/>
      <c r="S799" s="9"/>
      <c r="T799" s="9"/>
      <c r="U799" s="4">
        <v>22</v>
      </c>
      <c r="V799" s="66" t="s">
        <v>1924</v>
      </c>
      <c r="W799" s="8" t="s">
        <v>1885</v>
      </c>
      <c r="X799" s="8" t="s">
        <v>1886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2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63"/>
        <v>0</v>
      </c>
      <c r="AM799" s="11">
        <v>0</v>
      </c>
      <c r="AN799" s="11">
        <v>0</v>
      </c>
      <c r="AO799" s="34">
        <f t="shared" si="64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61"/>
        <v>0</v>
      </c>
      <c r="AW799" s="30">
        <f t="shared" si="65"/>
        <v>0</v>
      </c>
      <c r="AX799" s="35"/>
    </row>
    <row r="800" spans="1:50" customFormat="1" ht="120" hidden="1" x14ac:dyDescent="0.25">
      <c r="A800" s="4" t="s">
        <v>829</v>
      </c>
      <c r="B800" s="4" t="s">
        <v>2147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2001</v>
      </c>
      <c r="N800" s="33" t="s">
        <v>1977</v>
      </c>
      <c r="O800" s="33">
        <v>2302</v>
      </c>
      <c r="P800" s="4" t="s">
        <v>1079</v>
      </c>
      <c r="Q800" s="9"/>
      <c r="R800" s="9"/>
      <c r="S800" s="9"/>
      <c r="T800" s="9"/>
      <c r="U800" s="4">
        <v>1</v>
      </c>
      <c r="V800" s="66" t="s">
        <v>1924</v>
      </c>
      <c r="W800" s="8" t="s">
        <v>1886</v>
      </c>
      <c r="X800" s="8" t="s">
        <v>1887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2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63"/>
        <v>0</v>
      </c>
      <c r="AM800" s="11">
        <v>0</v>
      </c>
      <c r="AN800" s="11">
        <v>0</v>
      </c>
      <c r="AO800" s="34">
        <f t="shared" si="64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61"/>
        <v>0</v>
      </c>
      <c r="AW800" s="30">
        <f t="shared" si="65"/>
        <v>0</v>
      </c>
      <c r="AX800" s="35"/>
    </row>
    <row r="801" spans="1:50" customFormat="1" ht="120" hidden="1" x14ac:dyDescent="0.25">
      <c r="A801" s="4" t="s">
        <v>829</v>
      </c>
      <c r="B801" s="4" t="s">
        <v>2147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2001</v>
      </c>
      <c r="N801" s="33" t="s">
        <v>1977</v>
      </c>
      <c r="O801" s="33">
        <v>2302</v>
      </c>
      <c r="P801" s="4" t="s">
        <v>1080</v>
      </c>
      <c r="Q801" s="9"/>
      <c r="R801" s="9"/>
      <c r="S801" s="9"/>
      <c r="T801" s="9"/>
      <c r="U801" s="4" t="s">
        <v>1071</v>
      </c>
      <c r="V801" s="66">
        <v>4</v>
      </c>
      <c r="W801" s="8" t="s">
        <v>1887</v>
      </c>
      <c r="X801" s="8" t="s">
        <v>1888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2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63"/>
        <v>0</v>
      </c>
      <c r="AM801" s="11">
        <v>0</v>
      </c>
      <c r="AN801" s="11">
        <v>0</v>
      </c>
      <c r="AO801" s="34">
        <f t="shared" si="64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61"/>
        <v>0</v>
      </c>
      <c r="AW801" s="30">
        <f t="shared" si="65"/>
        <v>0</v>
      </c>
      <c r="AX801" s="35"/>
    </row>
    <row r="802" spans="1:50" customFormat="1" ht="120" hidden="1" x14ac:dyDescent="0.25">
      <c r="A802" s="4" t="s">
        <v>829</v>
      </c>
      <c r="B802" s="4" t="s">
        <v>2147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9">
        <v>80</v>
      </c>
      <c r="H802" s="6"/>
      <c r="I802" s="6"/>
      <c r="J802" s="6"/>
      <c r="K802" s="6"/>
      <c r="L802" s="6"/>
      <c r="M802" s="33" t="s">
        <v>2001</v>
      </c>
      <c r="N802" s="33" t="s">
        <v>1977</v>
      </c>
      <c r="O802" s="33">
        <v>2302</v>
      </c>
      <c r="P802" s="4" t="s">
        <v>1081</v>
      </c>
      <c r="Q802" s="9"/>
      <c r="R802" s="9"/>
      <c r="S802" s="9"/>
      <c r="T802" s="9"/>
      <c r="U802" s="4">
        <v>1</v>
      </c>
      <c r="V802" s="66" t="s">
        <v>1924</v>
      </c>
      <c r="W802" s="8" t="s">
        <v>1888</v>
      </c>
      <c r="X802" s="8" t="s">
        <v>1889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2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63"/>
        <v>0</v>
      </c>
      <c r="AM802" s="11">
        <v>0</v>
      </c>
      <c r="AN802" s="11">
        <v>0</v>
      </c>
      <c r="AO802" s="34">
        <f t="shared" si="64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61"/>
        <v>0</v>
      </c>
      <c r="AW802" s="30">
        <f t="shared" si="65"/>
        <v>0</v>
      </c>
      <c r="AX802" s="35"/>
    </row>
    <row r="803" spans="1:50" customFormat="1" ht="120" hidden="1" x14ac:dyDescent="0.25">
      <c r="A803" s="4" t="s">
        <v>829</v>
      </c>
      <c r="B803" s="4" t="s">
        <v>2147</v>
      </c>
      <c r="C803" s="4" t="s">
        <v>1046</v>
      </c>
      <c r="D803" s="4" t="s">
        <v>1062</v>
      </c>
      <c r="E803" s="4" t="s">
        <v>1061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 t="s">
        <v>2001</v>
      </c>
      <c r="N803" s="33" t="s">
        <v>1977</v>
      </c>
      <c r="O803" s="33">
        <v>2302</v>
      </c>
      <c r="P803" s="4" t="s">
        <v>1085</v>
      </c>
      <c r="Q803" s="9"/>
      <c r="R803" s="9"/>
      <c r="S803" s="9"/>
      <c r="T803" s="9"/>
      <c r="U803" s="4">
        <v>1</v>
      </c>
      <c r="V803" s="66" t="s">
        <v>1924</v>
      </c>
      <c r="W803" s="8" t="s">
        <v>1889</v>
      </c>
      <c r="X803" s="8" t="s">
        <v>1890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2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63"/>
        <v>0</v>
      </c>
      <c r="AM803" s="11">
        <v>0</v>
      </c>
      <c r="AN803" s="11">
        <v>0</v>
      </c>
      <c r="AO803" s="34">
        <f t="shared" si="64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61"/>
        <v>0</v>
      </c>
      <c r="AW803" s="30">
        <f t="shared" si="65"/>
        <v>0</v>
      </c>
      <c r="AX803" s="35"/>
    </row>
    <row r="804" spans="1:50" customFormat="1" ht="120" hidden="1" x14ac:dyDescent="0.25">
      <c r="A804" s="4" t="s">
        <v>829</v>
      </c>
      <c r="B804" s="4" t="s">
        <v>2147</v>
      </c>
      <c r="C804" s="4" t="s">
        <v>1046</v>
      </c>
      <c r="D804" s="4" t="s">
        <v>1062</v>
      </c>
      <c r="E804" s="4" t="s">
        <v>1083</v>
      </c>
      <c r="F804" s="4" t="s">
        <v>1205</v>
      </c>
      <c r="G804" s="69">
        <v>80</v>
      </c>
      <c r="H804" s="6"/>
      <c r="I804" s="6"/>
      <c r="J804" s="6"/>
      <c r="K804" s="6"/>
      <c r="L804" s="6"/>
      <c r="M804" s="33" t="s">
        <v>2001</v>
      </c>
      <c r="N804" s="33" t="s">
        <v>1977</v>
      </c>
      <c r="O804" s="33">
        <v>2302</v>
      </c>
      <c r="P804" s="4" t="s">
        <v>1084</v>
      </c>
      <c r="Q804" s="9"/>
      <c r="R804" s="9"/>
      <c r="S804" s="9"/>
      <c r="T804" s="9"/>
      <c r="U804" s="4">
        <v>1</v>
      </c>
      <c r="V804" s="66" t="s">
        <v>1924</v>
      </c>
      <c r="W804" s="8" t="s">
        <v>1890</v>
      </c>
      <c r="X804" s="8" t="s">
        <v>1891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2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63"/>
        <v>0</v>
      </c>
      <c r="AM804" s="11">
        <v>0</v>
      </c>
      <c r="AN804" s="11">
        <v>0</v>
      </c>
      <c r="AO804" s="34">
        <f t="shared" si="64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61"/>
        <v>0</v>
      </c>
      <c r="AW804" s="30">
        <f t="shared" si="65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1985</v>
      </c>
      <c r="N805" s="33" t="s">
        <v>1978</v>
      </c>
      <c r="O805" s="33">
        <v>4502</v>
      </c>
      <c r="P805" s="4" t="s">
        <v>1088</v>
      </c>
      <c r="Q805" s="9"/>
      <c r="R805" s="9"/>
      <c r="S805" s="9"/>
      <c r="T805" s="9"/>
      <c r="U805" s="4">
        <v>576</v>
      </c>
      <c r="V805" s="66">
        <v>100</v>
      </c>
      <c r="W805" s="8" t="s">
        <v>1891</v>
      </c>
      <c r="X805" s="8" t="s">
        <v>1892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2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63"/>
        <v>0</v>
      </c>
      <c r="AM805" s="11">
        <v>0</v>
      </c>
      <c r="AN805" s="11">
        <v>0</v>
      </c>
      <c r="AO805" s="34">
        <f t="shared" si="64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61"/>
        <v>0</v>
      </c>
      <c r="AW805" s="30">
        <f t="shared" si="65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1985</v>
      </c>
      <c r="N806" s="33" t="s">
        <v>1978</v>
      </c>
      <c r="O806" s="33">
        <v>4502</v>
      </c>
      <c r="P806" s="4" t="s">
        <v>1090</v>
      </c>
      <c r="Q806" s="9"/>
      <c r="R806" s="9"/>
      <c r="S806" s="9"/>
      <c r="T806" s="9"/>
      <c r="U806" s="4">
        <v>381</v>
      </c>
      <c r="V806" s="66">
        <v>117</v>
      </c>
      <c r="W806" s="8" t="s">
        <v>1892</v>
      </c>
      <c r="X806" s="8" t="s">
        <v>1893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2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63"/>
        <v>0</v>
      </c>
      <c r="AM806" s="11">
        <v>0</v>
      </c>
      <c r="AN806" s="11">
        <v>0</v>
      </c>
      <c r="AO806" s="34">
        <f t="shared" si="64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61"/>
        <v>0</v>
      </c>
      <c r="AW806" s="30">
        <f t="shared" si="65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1985</v>
      </c>
      <c r="N807" s="33" t="s">
        <v>1978</v>
      </c>
      <c r="O807" s="33">
        <v>4502</v>
      </c>
      <c r="P807" s="4" t="s">
        <v>1091</v>
      </c>
      <c r="Q807" s="9"/>
      <c r="R807" s="9"/>
      <c r="S807" s="9"/>
      <c r="T807" s="9"/>
      <c r="U807" s="4">
        <v>48</v>
      </c>
      <c r="V807" s="66">
        <v>10</v>
      </c>
      <c r="W807" s="8" t="s">
        <v>1893</v>
      </c>
      <c r="X807" s="8" t="s">
        <v>1894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2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63"/>
        <v>0</v>
      </c>
      <c r="AM807" s="11">
        <v>0</v>
      </c>
      <c r="AN807" s="11">
        <v>0</v>
      </c>
      <c r="AO807" s="34">
        <f t="shared" si="64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61"/>
        <v>0</v>
      </c>
      <c r="AW807" s="30">
        <f t="shared" si="65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1985</v>
      </c>
      <c r="N808" s="33" t="s">
        <v>1978</v>
      </c>
      <c r="O808" s="33">
        <v>4502</v>
      </c>
      <c r="P808" s="4" t="s">
        <v>1092</v>
      </c>
      <c r="Q808" s="9"/>
      <c r="R808" s="9"/>
      <c r="S808" s="9"/>
      <c r="T808" s="9"/>
      <c r="U808" s="4">
        <v>48</v>
      </c>
      <c r="V808" s="66">
        <v>12</v>
      </c>
      <c r="W808" s="8" t="s">
        <v>1894</v>
      </c>
      <c r="X808" s="8" t="s">
        <v>1895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2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63"/>
        <v>0</v>
      </c>
      <c r="AM808" s="11">
        <v>0</v>
      </c>
      <c r="AN808" s="11">
        <v>0</v>
      </c>
      <c r="AO808" s="34">
        <f t="shared" si="64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61"/>
        <v>0</v>
      </c>
      <c r="AW808" s="30">
        <f t="shared" si="65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1985</v>
      </c>
      <c r="N809" s="33" t="s">
        <v>1978</v>
      </c>
      <c r="O809" s="33">
        <v>4502</v>
      </c>
      <c r="P809" s="4" t="s">
        <v>1093</v>
      </c>
      <c r="Q809" s="9"/>
      <c r="R809" s="9"/>
      <c r="S809" s="9"/>
      <c r="T809" s="9"/>
      <c r="U809" s="4">
        <v>173</v>
      </c>
      <c r="V809" s="66">
        <v>31</v>
      </c>
      <c r="W809" s="8" t="s">
        <v>1895</v>
      </c>
      <c r="X809" s="8" t="s">
        <v>1896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2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63"/>
        <v>0</v>
      </c>
      <c r="AM809" s="11">
        <v>0</v>
      </c>
      <c r="AN809" s="11">
        <v>0</v>
      </c>
      <c r="AO809" s="34">
        <f t="shared" si="64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si="61"/>
        <v>0</v>
      </c>
      <c r="AW809" s="30">
        <f t="shared" si="65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1985</v>
      </c>
      <c r="N810" s="33" t="s">
        <v>1978</v>
      </c>
      <c r="O810" s="33">
        <v>4502</v>
      </c>
      <c r="P810" s="4" t="s">
        <v>1094</v>
      </c>
      <c r="Q810" s="9"/>
      <c r="R810" s="9"/>
      <c r="S810" s="9"/>
      <c r="T810" s="9"/>
      <c r="U810" s="4">
        <v>65</v>
      </c>
      <c r="V810" s="66">
        <v>65</v>
      </c>
      <c r="W810" s="8" t="s">
        <v>1896</v>
      </c>
      <c r="X810" s="8" t="s">
        <v>1897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2"/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si="63"/>
        <v>0</v>
      </c>
      <c r="AM810" s="11">
        <v>0</v>
      </c>
      <c r="AN810" s="11">
        <v>0</v>
      </c>
      <c r="AO810" s="34">
        <f t="shared" si="64"/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si="65"/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1985</v>
      </c>
      <c r="N811" s="33" t="s">
        <v>1978</v>
      </c>
      <c r="O811" s="33">
        <v>4502</v>
      </c>
      <c r="P811" s="4" t="s">
        <v>1095</v>
      </c>
      <c r="Q811" s="9"/>
      <c r="R811" s="9"/>
      <c r="S811" s="9"/>
      <c r="T811" s="9"/>
      <c r="U811" s="4">
        <v>1</v>
      </c>
      <c r="V811" s="66">
        <v>1</v>
      </c>
      <c r="W811" s="8" t="s">
        <v>1897</v>
      </c>
      <c r="X811" s="8" t="s">
        <v>1898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ref="AV811:AV829" si="66">SUM(AP811:AU811)</f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1985</v>
      </c>
      <c r="N812" s="33" t="s">
        <v>1978</v>
      </c>
      <c r="O812" s="33">
        <v>4502</v>
      </c>
      <c r="P812" s="4" t="s">
        <v>1096</v>
      </c>
      <c r="Q812" s="9"/>
      <c r="R812" s="9"/>
      <c r="S812" s="9"/>
      <c r="T812" s="9"/>
      <c r="U812" s="4">
        <v>49</v>
      </c>
      <c r="V812" s="66">
        <v>20</v>
      </c>
      <c r="W812" s="8" t="s">
        <v>1898</v>
      </c>
      <c r="X812" s="8" t="s">
        <v>1899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ref="AF812:AF829" si="67">SUM(AA812:AE812)</f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ref="AL812:AL829" si="68">SUM(AG812:AK812)</f>
        <v>0</v>
      </c>
      <c r="AM812" s="11">
        <v>0</v>
      </c>
      <c r="AN812" s="11">
        <v>0</v>
      </c>
      <c r="AO812" s="34">
        <f t="shared" ref="AO812:AO829" si="69">SUM(AM812:AN812)</f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6"/>
        <v>0</v>
      </c>
      <c r="AW812" s="30">
        <f t="shared" ref="AW812:AW829" si="70">AF812+AL812+AO812+AV812</f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1097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1985</v>
      </c>
      <c r="N813" s="33" t="s">
        <v>1978</v>
      </c>
      <c r="O813" s="33">
        <v>4502</v>
      </c>
      <c r="P813" s="4" t="s">
        <v>1098</v>
      </c>
      <c r="Q813" s="9"/>
      <c r="R813" s="9"/>
      <c r="S813" s="9"/>
      <c r="T813" s="9"/>
      <c r="U813" s="4">
        <v>38</v>
      </c>
      <c r="V813" s="66">
        <v>19</v>
      </c>
      <c r="W813" s="8" t="s">
        <v>1899</v>
      </c>
      <c r="X813" s="8" t="s">
        <v>1900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7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8"/>
        <v>0</v>
      </c>
      <c r="AM813" s="11">
        <v>0</v>
      </c>
      <c r="AN813" s="11">
        <v>0</v>
      </c>
      <c r="AO813" s="34">
        <f t="shared" si="69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6"/>
        <v>0</v>
      </c>
      <c r="AW813" s="30">
        <f t="shared" si="70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1985</v>
      </c>
      <c r="N814" s="33" t="s">
        <v>1978</v>
      </c>
      <c r="O814" s="33">
        <v>4502</v>
      </c>
      <c r="P814" s="4" t="s">
        <v>1100</v>
      </c>
      <c r="Q814" s="9"/>
      <c r="R814" s="9"/>
      <c r="S814" s="9"/>
      <c r="T814" s="9"/>
      <c r="U814" s="4">
        <v>16</v>
      </c>
      <c r="V814" s="66">
        <v>4</v>
      </c>
      <c r="W814" s="8" t="s">
        <v>1900</v>
      </c>
      <c r="X814" s="8" t="s">
        <v>1901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7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8"/>
        <v>0</v>
      </c>
      <c r="AM814" s="11">
        <v>0</v>
      </c>
      <c r="AN814" s="11">
        <v>0</v>
      </c>
      <c r="AO814" s="34">
        <f t="shared" si="69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6"/>
        <v>0</v>
      </c>
      <c r="AW814" s="30">
        <f t="shared" si="70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1985</v>
      </c>
      <c r="N815" s="33" t="s">
        <v>1978</v>
      </c>
      <c r="O815" s="33">
        <v>4502</v>
      </c>
      <c r="P815" s="4" t="s">
        <v>1101</v>
      </c>
      <c r="Q815" s="9"/>
      <c r="R815" s="9"/>
      <c r="S815" s="9"/>
      <c r="T815" s="9"/>
      <c r="U815" s="4">
        <v>29</v>
      </c>
      <c r="V815" s="66">
        <v>8</v>
      </c>
      <c r="W815" s="8" t="s">
        <v>1901</v>
      </c>
      <c r="X815" s="8" t="s">
        <v>1902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7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8"/>
        <v>0</v>
      </c>
      <c r="AM815" s="11">
        <v>0</v>
      </c>
      <c r="AN815" s="11">
        <v>0</v>
      </c>
      <c r="AO815" s="34">
        <f t="shared" si="69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6"/>
        <v>0</v>
      </c>
      <c r="AW815" s="30">
        <f t="shared" si="70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1985</v>
      </c>
      <c r="N816" s="33" t="s">
        <v>1978</v>
      </c>
      <c r="O816" s="33">
        <v>4502</v>
      </c>
      <c r="P816" s="4" t="s">
        <v>1102</v>
      </c>
      <c r="Q816" s="9"/>
      <c r="R816" s="9"/>
      <c r="S816" s="9"/>
      <c r="T816" s="9"/>
      <c r="U816" s="4">
        <v>1</v>
      </c>
      <c r="V816" s="66">
        <v>1</v>
      </c>
      <c r="W816" s="8" t="s">
        <v>1902</v>
      </c>
      <c r="X816" s="8" t="s">
        <v>1903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7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8"/>
        <v>0</v>
      </c>
      <c r="AM816" s="11">
        <v>0</v>
      </c>
      <c r="AN816" s="11">
        <v>0</v>
      </c>
      <c r="AO816" s="34">
        <f t="shared" si="69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6"/>
        <v>0</v>
      </c>
      <c r="AW816" s="30">
        <f t="shared" si="70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1099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1985</v>
      </c>
      <c r="N817" s="33" t="s">
        <v>1978</v>
      </c>
      <c r="O817" s="33">
        <v>4502</v>
      </c>
      <c r="P817" s="4" t="s">
        <v>1103</v>
      </c>
      <c r="Q817" s="9"/>
      <c r="R817" s="9"/>
      <c r="S817" s="9"/>
      <c r="T817" s="9"/>
      <c r="U817" s="4">
        <v>1</v>
      </c>
      <c r="V817" s="66">
        <v>1</v>
      </c>
      <c r="W817" s="8" t="s">
        <v>1903</v>
      </c>
      <c r="X817" s="8" t="s">
        <v>1904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7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8"/>
        <v>0</v>
      </c>
      <c r="AM817" s="11">
        <v>0</v>
      </c>
      <c r="AN817" s="11">
        <v>0</v>
      </c>
      <c r="AO817" s="34">
        <f t="shared" si="69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6"/>
        <v>0</v>
      </c>
      <c r="AW817" s="30">
        <f t="shared" si="70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1985</v>
      </c>
      <c r="N818" s="33" t="s">
        <v>1978</v>
      </c>
      <c r="O818" s="33">
        <v>4502</v>
      </c>
      <c r="P818" s="4" t="s">
        <v>1105</v>
      </c>
      <c r="Q818" s="9"/>
      <c r="R818" s="9"/>
      <c r="S818" s="9"/>
      <c r="T818" s="9"/>
      <c r="U818" s="4">
        <v>87</v>
      </c>
      <c r="V818" s="66" t="s">
        <v>1924</v>
      </c>
      <c r="W818" s="8" t="s">
        <v>1904</v>
      </c>
      <c r="X818" s="8" t="s">
        <v>1905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7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8"/>
        <v>0</v>
      </c>
      <c r="AM818" s="11">
        <v>0</v>
      </c>
      <c r="AN818" s="11">
        <v>0</v>
      </c>
      <c r="AO818" s="34">
        <f t="shared" si="69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6"/>
        <v>0</v>
      </c>
      <c r="AW818" s="30">
        <f t="shared" si="70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1985</v>
      </c>
      <c r="N819" s="33" t="s">
        <v>1978</v>
      </c>
      <c r="O819" s="33">
        <v>4502</v>
      </c>
      <c r="P819" s="4" t="s">
        <v>1106</v>
      </c>
      <c r="Q819" s="9"/>
      <c r="R819" s="9"/>
      <c r="S819" s="9"/>
      <c r="T819" s="9"/>
      <c r="U819" s="4">
        <v>5</v>
      </c>
      <c r="V819" s="66">
        <v>1</v>
      </c>
      <c r="W819" s="8" t="s">
        <v>1905</v>
      </c>
      <c r="X819" s="8" t="s">
        <v>1906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7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8"/>
        <v>0</v>
      </c>
      <c r="AM819" s="11">
        <v>0</v>
      </c>
      <c r="AN819" s="11">
        <v>0</v>
      </c>
      <c r="AO819" s="34">
        <f t="shared" si="69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6"/>
        <v>0</v>
      </c>
      <c r="AW819" s="30">
        <f t="shared" si="70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1985</v>
      </c>
      <c r="N820" s="33" t="s">
        <v>1978</v>
      </c>
      <c r="O820" s="33">
        <v>4502</v>
      </c>
      <c r="P820" s="4" t="s">
        <v>1107</v>
      </c>
      <c r="Q820" s="9"/>
      <c r="R820" s="9"/>
      <c r="S820" s="9"/>
      <c r="T820" s="9"/>
      <c r="U820" s="4">
        <v>3700</v>
      </c>
      <c r="V820" s="66">
        <v>2067</v>
      </c>
      <c r="W820" s="8" t="s">
        <v>1906</v>
      </c>
      <c r="X820" s="8" t="s">
        <v>1907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7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8"/>
        <v>0</v>
      </c>
      <c r="AM820" s="11">
        <v>0</v>
      </c>
      <c r="AN820" s="11">
        <v>0</v>
      </c>
      <c r="AO820" s="34">
        <f t="shared" si="69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6"/>
        <v>0</v>
      </c>
      <c r="AW820" s="30">
        <f t="shared" si="70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 t="s">
        <v>1985</v>
      </c>
      <c r="N821" s="33" t="s">
        <v>1978</v>
      </c>
      <c r="O821" s="33">
        <v>4502</v>
      </c>
      <c r="P821" s="4" t="s">
        <v>1108</v>
      </c>
      <c r="Q821" s="9"/>
      <c r="R821" s="9"/>
      <c r="S821" s="9"/>
      <c r="T821" s="9"/>
      <c r="U821" s="4">
        <v>1</v>
      </c>
      <c r="V821" s="66">
        <v>1</v>
      </c>
      <c r="W821" s="8" t="s">
        <v>1907</v>
      </c>
      <c r="X821" s="8" t="s">
        <v>1908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7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8"/>
        <v>0</v>
      </c>
      <c r="AM821" s="11">
        <v>0</v>
      </c>
      <c r="AN821" s="11">
        <v>0</v>
      </c>
      <c r="AO821" s="34">
        <f t="shared" si="69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6"/>
        <v>0</v>
      </c>
      <c r="AW821" s="30">
        <f t="shared" si="70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1104</v>
      </c>
      <c r="F822" s="4">
        <v>100</v>
      </c>
      <c r="G822" s="69">
        <v>25</v>
      </c>
      <c r="H822" s="6"/>
      <c r="I822" s="6"/>
      <c r="J822" s="6"/>
      <c r="K822" s="6"/>
      <c r="L822" s="6"/>
      <c r="M822" s="33" t="s">
        <v>1985</v>
      </c>
      <c r="N822" s="33" t="s">
        <v>1978</v>
      </c>
      <c r="O822" s="33">
        <v>4502</v>
      </c>
      <c r="P822" s="4" t="s">
        <v>1109</v>
      </c>
      <c r="Q822" s="9"/>
      <c r="R822" s="9"/>
      <c r="S822" s="9"/>
      <c r="T822" s="9"/>
      <c r="U822" s="4">
        <v>1</v>
      </c>
      <c r="V822" s="66">
        <v>1</v>
      </c>
      <c r="W822" s="8" t="s">
        <v>1908</v>
      </c>
      <c r="X822" s="8" t="s">
        <v>1909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7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8"/>
        <v>0</v>
      </c>
      <c r="AM822" s="11">
        <v>0</v>
      </c>
      <c r="AN822" s="11">
        <v>0</v>
      </c>
      <c r="AO822" s="34">
        <f t="shared" si="69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6"/>
        <v>0</v>
      </c>
      <c r="AW822" s="30">
        <f t="shared" si="70"/>
        <v>0</v>
      </c>
      <c r="AX822" s="35"/>
    </row>
    <row r="823" spans="1:50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2081</v>
      </c>
      <c r="G823" s="69">
        <v>25</v>
      </c>
      <c r="H823" s="6"/>
      <c r="I823" s="6"/>
      <c r="J823" s="6"/>
      <c r="K823" s="6"/>
      <c r="L823" s="6"/>
      <c r="M823" s="33" t="s">
        <v>1985</v>
      </c>
      <c r="N823" s="33" t="s">
        <v>1978</v>
      </c>
      <c r="O823" s="33">
        <v>4502</v>
      </c>
      <c r="P823" s="4" t="s">
        <v>1111</v>
      </c>
      <c r="Q823" s="9"/>
      <c r="R823" s="9"/>
      <c r="S823" s="9"/>
      <c r="T823" s="9"/>
      <c r="U823" s="4">
        <v>9</v>
      </c>
      <c r="V823" s="66">
        <v>8</v>
      </c>
      <c r="W823" s="8" t="s">
        <v>1909</v>
      </c>
      <c r="X823" s="8" t="s">
        <v>1910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7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8"/>
        <v>0</v>
      </c>
      <c r="AM823" s="11">
        <v>0</v>
      </c>
      <c r="AN823" s="11">
        <v>0</v>
      </c>
      <c r="AO823" s="34">
        <f t="shared" si="69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6"/>
        <v>0</v>
      </c>
      <c r="AW823" s="30">
        <f t="shared" si="70"/>
        <v>0</v>
      </c>
      <c r="AX823" s="35"/>
    </row>
    <row r="824" spans="1:50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2082</v>
      </c>
      <c r="G824" s="69">
        <v>25</v>
      </c>
      <c r="H824" s="6"/>
      <c r="I824" s="6"/>
      <c r="J824" s="6"/>
      <c r="K824" s="6"/>
      <c r="L824" s="6"/>
      <c r="M824" s="33" t="s">
        <v>1985</v>
      </c>
      <c r="N824" s="33" t="s">
        <v>1978</v>
      </c>
      <c r="O824" s="33">
        <v>4502</v>
      </c>
      <c r="P824" s="4" t="s">
        <v>1112</v>
      </c>
      <c r="Q824" s="9"/>
      <c r="R824" s="9"/>
      <c r="S824" s="9"/>
      <c r="T824" s="9"/>
      <c r="U824" s="4">
        <v>9</v>
      </c>
      <c r="V824" s="66">
        <v>2</v>
      </c>
      <c r="W824" s="8" t="s">
        <v>1910</v>
      </c>
      <c r="X824" s="8" t="s">
        <v>1911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7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8"/>
        <v>0</v>
      </c>
      <c r="AM824" s="11">
        <v>0</v>
      </c>
      <c r="AN824" s="11">
        <v>0</v>
      </c>
      <c r="AO824" s="34">
        <f t="shared" si="69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6"/>
        <v>0</v>
      </c>
      <c r="AW824" s="30">
        <f t="shared" si="70"/>
        <v>0</v>
      </c>
      <c r="AX824" s="35"/>
    </row>
    <row r="825" spans="1:50" customFormat="1" ht="75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2082</v>
      </c>
      <c r="G825" s="69">
        <v>25</v>
      </c>
      <c r="H825" s="6"/>
      <c r="I825" s="6"/>
      <c r="J825" s="6"/>
      <c r="K825" s="6"/>
      <c r="L825" s="6"/>
      <c r="M825" s="33" t="s">
        <v>1985</v>
      </c>
      <c r="N825" s="33" t="s">
        <v>1978</v>
      </c>
      <c r="O825" s="33">
        <v>4502</v>
      </c>
      <c r="P825" s="4" t="s">
        <v>1113</v>
      </c>
      <c r="Q825" s="9"/>
      <c r="R825" s="9"/>
      <c r="S825" s="9"/>
      <c r="T825" s="9"/>
      <c r="U825" s="4">
        <v>8</v>
      </c>
      <c r="V825" s="66">
        <v>8</v>
      </c>
      <c r="W825" s="8" t="s">
        <v>1911</v>
      </c>
      <c r="X825" s="8" t="s">
        <v>1912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7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8"/>
        <v>0</v>
      </c>
      <c r="AM825" s="11">
        <v>0</v>
      </c>
      <c r="AN825" s="11">
        <v>0</v>
      </c>
      <c r="AO825" s="34">
        <f t="shared" si="69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6"/>
        <v>0</v>
      </c>
      <c r="AW825" s="30">
        <f t="shared" si="70"/>
        <v>0</v>
      </c>
      <c r="AX825" s="35"/>
    </row>
    <row r="826" spans="1:50" customFormat="1" ht="90" hidden="1" customHeight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1115</v>
      </c>
      <c r="F826" s="4" t="s">
        <v>2082</v>
      </c>
      <c r="G826" s="69">
        <v>25</v>
      </c>
      <c r="H826" s="6"/>
      <c r="I826" s="6"/>
      <c r="J826" s="6"/>
      <c r="K826" s="6"/>
      <c r="L826" s="6"/>
      <c r="M826" s="33" t="s">
        <v>1985</v>
      </c>
      <c r="N826" s="33" t="s">
        <v>1978</v>
      </c>
      <c r="O826" s="33">
        <v>4502</v>
      </c>
      <c r="P826" s="4" t="s">
        <v>1114</v>
      </c>
      <c r="Q826" s="9"/>
      <c r="R826" s="9"/>
      <c r="S826" s="9"/>
      <c r="T826" s="9"/>
      <c r="U826" s="4">
        <v>9</v>
      </c>
      <c r="V826" s="66">
        <v>2</v>
      </c>
      <c r="W826" s="8" t="s">
        <v>1912</v>
      </c>
      <c r="X826" s="8" t="s">
        <v>1913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7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8"/>
        <v>0</v>
      </c>
      <c r="AM826" s="11">
        <v>0</v>
      </c>
      <c r="AN826" s="11">
        <v>0</v>
      </c>
      <c r="AO826" s="34">
        <f t="shared" si="69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6"/>
        <v>0</v>
      </c>
      <c r="AW826" s="30">
        <f t="shared" si="70"/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2083</v>
      </c>
      <c r="G827" s="69">
        <v>25</v>
      </c>
      <c r="H827" s="6"/>
      <c r="I827" s="6"/>
      <c r="J827" s="6"/>
      <c r="K827" s="6"/>
      <c r="L827" s="6"/>
      <c r="M827" s="33" t="s">
        <v>1985</v>
      </c>
      <c r="N827" s="33" t="s">
        <v>1978</v>
      </c>
      <c r="O827" s="33">
        <v>4502</v>
      </c>
      <c r="P827" s="4" t="s">
        <v>1119</v>
      </c>
      <c r="Q827" s="9"/>
      <c r="R827" s="9"/>
      <c r="S827" s="9"/>
      <c r="T827" s="9"/>
      <c r="U827" s="4">
        <v>3</v>
      </c>
      <c r="V827" s="66" t="s">
        <v>1924</v>
      </c>
      <c r="W827" s="8" t="s">
        <v>1913</v>
      </c>
      <c r="X827" s="8" t="s">
        <v>1914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7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8"/>
        <v>0</v>
      </c>
      <c r="AM827" s="11">
        <v>0</v>
      </c>
      <c r="AN827" s="11">
        <v>0</v>
      </c>
      <c r="AO827" s="34">
        <f t="shared" si="69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6"/>
        <v>0</v>
      </c>
      <c r="AW827" s="30">
        <f t="shared" si="70"/>
        <v>0</v>
      </c>
      <c r="AX827" s="35"/>
    </row>
    <row r="828" spans="1:50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1118</v>
      </c>
      <c r="F828" s="4" t="s">
        <v>2083</v>
      </c>
      <c r="G828" s="69">
        <v>25</v>
      </c>
      <c r="H828" s="6"/>
      <c r="I828" s="6"/>
      <c r="J828" s="6"/>
      <c r="K828" s="6"/>
      <c r="L828" s="6"/>
      <c r="M828" s="33" t="s">
        <v>1985</v>
      </c>
      <c r="N828" s="33" t="s">
        <v>1978</v>
      </c>
      <c r="O828" s="33">
        <v>4502</v>
      </c>
      <c r="P828" s="4" t="s">
        <v>1116</v>
      </c>
      <c r="Q828" s="9"/>
      <c r="R828" s="9"/>
      <c r="S828" s="9"/>
      <c r="T828" s="9"/>
      <c r="U828" s="4">
        <v>1</v>
      </c>
      <c r="V828" s="66">
        <v>1</v>
      </c>
      <c r="W828" s="8" t="s">
        <v>1914</v>
      </c>
      <c r="X828" s="8" t="s">
        <v>1915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7"/>
        <v>0</v>
      </c>
      <c r="AG828" s="7">
        <v>0</v>
      </c>
      <c r="AH828" s="7">
        <v>0</v>
      </c>
      <c r="AI828" s="7">
        <v>0</v>
      </c>
      <c r="AJ828" s="7">
        <v>0</v>
      </c>
      <c r="AK828" s="11">
        <v>0</v>
      </c>
      <c r="AL828" s="34">
        <f t="shared" si="68"/>
        <v>0</v>
      </c>
      <c r="AM828" s="11">
        <v>0</v>
      </c>
      <c r="AN828" s="11">
        <v>0</v>
      </c>
      <c r="AO828" s="34">
        <f t="shared" si="69"/>
        <v>0</v>
      </c>
      <c r="AP828" s="11">
        <v>0</v>
      </c>
      <c r="AQ828" s="11">
        <v>0</v>
      </c>
      <c r="AR828" s="11"/>
      <c r="AS828" s="11"/>
      <c r="AT828" s="11">
        <v>0</v>
      </c>
      <c r="AU828" s="11">
        <v>0</v>
      </c>
      <c r="AV828" s="31">
        <f t="shared" si="66"/>
        <v>0</v>
      </c>
      <c r="AW828" s="30">
        <f>AF828+AL828+AO828+AV828</f>
        <v>0</v>
      </c>
      <c r="AX828" s="35"/>
    </row>
    <row r="829" spans="1:50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1110</v>
      </c>
      <c r="E829" s="4" t="s">
        <v>1120</v>
      </c>
      <c r="F829" s="4">
        <v>100</v>
      </c>
      <c r="G829" s="69">
        <v>25</v>
      </c>
      <c r="H829" s="6"/>
      <c r="I829" s="6"/>
      <c r="J829" s="6"/>
      <c r="K829" s="6"/>
      <c r="L829" s="6"/>
      <c r="M829" s="33" t="s">
        <v>1985</v>
      </c>
      <c r="N829" s="33" t="s">
        <v>1978</v>
      </c>
      <c r="O829" s="33">
        <v>4502</v>
      </c>
      <c r="P829" s="4" t="s">
        <v>1117</v>
      </c>
      <c r="Q829" s="9"/>
      <c r="R829" s="9"/>
      <c r="S829" s="9"/>
      <c r="T829" s="9"/>
      <c r="U829" s="4">
        <v>25</v>
      </c>
      <c r="V829" s="66">
        <v>6</v>
      </c>
      <c r="W829" s="8" t="s">
        <v>1915</v>
      </c>
      <c r="X829" s="8" t="s">
        <v>1916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4">
        <f t="shared" si="67"/>
        <v>0</v>
      </c>
      <c r="AG829" s="7">
        <v>0</v>
      </c>
      <c r="AH829" s="7">
        <v>0</v>
      </c>
      <c r="AI829" s="7">
        <v>0</v>
      </c>
      <c r="AJ829" s="7">
        <v>0</v>
      </c>
      <c r="AK829" s="11">
        <v>0</v>
      </c>
      <c r="AL829" s="34">
        <f t="shared" si="68"/>
        <v>0</v>
      </c>
      <c r="AM829" s="11">
        <v>0</v>
      </c>
      <c r="AN829" s="11">
        <v>0</v>
      </c>
      <c r="AO829" s="34">
        <f t="shared" si="69"/>
        <v>0</v>
      </c>
      <c r="AP829" s="11">
        <v>0</v>
      </c>
      <c r="AQ829" s="11">
        <v>0</v>
      </c>
      <c r="AR829" s="11"/>
      <c r="AS829" s="11"/>
      <c r="AT829" s="11">
        <v>0</v>
      </c>
      <c r="AU829" s="11">
        <v>0</v>
      </c>
      <c r="AV829" s="31">
        <f t="shared" si="66"/>
        <v>0</v>
      </c>
      <c r="AW829" s="30">
        <f t="shared" si="70"/>
        <v>0</v>
      </c>
      <c r="AX829" s="35"/>
    </row>
    <row r="830" spans="1:50" hidden="1" x14ac:dyDescent="0.25">
      <c r="G830" s="18"/>
      <c r="AE830" s="23">
        <f>SUM(AE724:AE731)</f>
        <v>0</v>
      </c>
      <c r="AF830" s="23"/>
      <c r="AG830" s="23">
        <f>SUM(AG724:AG731)</f>
        <v>0</v>
      </c>
      <c r="AH830" s="23">
        <f>AE830+AG830</f>
        <v>0</v>
      </c>
      <c r="AI830" s="24">
        <f>AH830-400000000</f>
        <v>-400000000</v>
      </c>
    </row>
    <row r="831" spans="1:50" x14ac:dyDescent="0.25">
      <c r="AE831" s="23"/>
      <c r="AF831" s="23"/>
      <c r="AG831" s="23"/>
    </row>
    <row r="836" spans="34:34" x14ac:dyDescent="0.25">
      <c r="AH836" s="24"/>
    </row>
    <row r="839" spans="34:34" x14ac:dyDescent="0.25">
      <c r="AH839" s="25"/>
    </row>
    <row r="840" spans="34:34" x14ac:dyDescent="0.25">
      <c r="AH840" s="24"/>
    </row>
  </sheetData>
  <sheetProtection algorithmName="SHA-512" hashValue="WFgpG8lbwxYJINOakvvS4Jh6+HRX6stcz1r9ooDgiYWMYRnQ6e+deW92bciltC3UM/fAm3n3MiL20lYpsvLFEQ==" saltValue="f9zgwDaMUEkXBlN3tEjCEg==" spinCount="100000" sheet="1" autoFilter="0"/>
  <autoFilter ref="A40:AU830">
    <filterColumn colId="1">
      <filters>
        <filter val="Secretaría de Gobierno"/>
        <filter val="Secretaría de Gobierno -PAV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Q318:Q321 Q316 Q311:Q314 Q308:Q309 S308:S309 S313:S314 S316 S318:S321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56"/>
      <c r="B3" s="157"/>
      <c r="C3" s="162" t="s">
        <v>2133</v>
      </c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3" x14ac:dyDescent="0.25">
      <c r="A4" s="158"/>
      <c r="B4" s="159"/>
      <c r="C4" s="165" t="s">
        <v>2089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1:13" ht="15.75" thickBot="1" x14ac:dyDescent="0.3">
      <c r="A5" s="158"/>
      <c r="B5" s="159"/>
      <c r="C5" s="168" t="s">
        <v>1919</v>
      </c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25.5" customHeight="1" thickBot="1" x14ac:dyDescent="0.3">
      <c r="A6" s="160"/>
      <c r="B6" s="161"/>
      <c r="C6" s="171" t="s">
        <v>2134</v>
      </c>
      <c r="D6" s="172"/>
      <c r="E6" s="171" t="s">
        <v>2132</v>
      </c>
      <c r="F6" s="172"/>
      <c r="G6" s="173" t="s">
        <v>2135</v>
      </c>
      <c r="H6" s="174"/>
      <c r="I6" s="175" t="s">
        <v>2136</v>
      </c>
      <c r="J6" s="175"/>
      <c r="K6" s="175"/>
      <c r="L6" s="175"/>
      <c r="M6" s="172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52" t="s">
        <v>2137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77"/>
      <c r="M8" s="75"/>
    </row>
    <row r="9" spans="1:13" ht="16.5" x14ac:dyDescent="0.3">
      <c r="A9" s="153" t="s">
        <v>2138</v>
      </c>
      <c r="B9" s="153"/>
      <c r="C9" s="153" t="s">
        <v>2091</v>
      </c>
      <c r="D9" s="153"/>
      <c r="E9" s="153"/>
      <c r="F9" s="153"/>
      <c r="G9" s="153"/>
      <c r="H9" s="154" t="s">
        <v>2139</v>
      </c>
      <c r="I9" s="155"/>
      <c r="J9" s="154" t="s">
        <v>2140</v>
      </c>
      <c r="K9" s="155"/>
      <c r="L9" s="78"/>
      <c r="M9" s="75"/>
    </row>
    <row r="10" spans="1:13" ht="45" customHeight="1" x14ac:dyDescent="0.3">
      <c r="A10" s="176">
        <v>1</v>
      </c>
      <c r="B10" s="176"/>
      <c r="C10" s="177" t="s">
        <v>2141</v>
      </c>
      <c r="D10" s="177"/>
      <c r="E10" s="177"/>
      <c r="F10" s="177"/>
      <c r="G10" s="177"/>
      <c r="H10" s="178">
        <v>44795</v>
      </c>
      <c r="I10" s="179"/>
      <c r="J10" s="180">
        <v>8</v>
      </c>
      <c r="K10" s="181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85" t="s">
        <v>2094</v>
      </c>
      <c r="B12" s="186"/>
      <c r="C12" s="187"/>
      <c r="D12" s="185" t="s">
        <v>2095</v>
      </c>
      <c r="E12" s="186"/>
      <c r="F12" s="187"/>
      <c r="G12" s="185" t="s">
        <v>2096</v>
      </c>
      <c r="H12" s="186"/>
      <c r="I12" s="186"/>
      <c r="J12" s="187"/>
      <c r="K12" s="75"/>
      <c r="L12" s="75"/>
      <c r="M12" s="75"/>
    </row>
    <row r="13" spans="1:13" ht="16.5" x14ac:dyDescent="0.3">
      <c r="A13" s="188"/>
      <c r="B13" s="189"/>
      <c r="C13" s="190"/>
      <c r="D13" s="188"/>
      <c r="E13" s="189"/>
      <c r="F13" s="190"/>
      <c r="G13" s="188"/>
      <c r="H13" s="189"/>
      <c r="I13" s="189"/>
      <c r="J13" s="190"/>
      <c r="K13" s="75"/>
      <c r="L13" s="75"/>
      <c r="M13" s="75"/>
    </row>
    <row r="14" spans="1:13" ht="16.5" x14ac:dyDescent="0.3">
      <c r="A14" s="188"/>
      <c r="B14" s="189"/>
      <c r="C14" s="190"/>
      <c r="D14" s="188"/>
      <c r="E14" s="189"/>
      <c r="F14" s="190"/>
      <c r="G14" s="188"/>
      <c r="H14" s="189"/>
      <c r="I14" s="189"/>
      <c r="J14" s="190"/>
      <c r="K14" s="75"/>
      <c r="L14" s="75"/>
      <c r="M14" s="75"/>
    </row>
    <row r="15" spans="1:13" ht="16.5" x14ac:dyDescent="0.3">
      <c r="A15" s="188"/>
      <c r="B15" s="189"/>
      <c r="C15" s="190"/>
      <c r="D15" s="188"/>
      <c r="E15" s="189"/>
      <c r="F15" s="190"/>
      <c r="G15" s="188"/>
      <c r="H15" s="189"/>
      <c r="I15" s="189"/>
      <c r="J15" s="190"/>
      <c r="K15" s="75"/>
      <c r="L15" s="75"/>
      <c r="M15" s="75"/>
    </row>
    <row r="16" spans="1:13" ht="16.5" x14ac:dyDescent="0.3">
      <c r="A16" s="191" t="s">
        <v>2142</v>
      </c>
      <c r="B16" s="192"/>
      <c r="C16" s="193"/>
      <c r="D16" s="194" t="s">
        <v>2143</v>
      </c>
      <c r="E16" s="195"/>
      <c r="F16" s="196"/>
      <c r="G16" s="194" t="s">
        <v>2143</v>
      </c>
      <c r="H16" s="195"/>
      <c r="I16" s="195"/>
      <c r="J16" s="196"/>
      <c r="K16" s="75"/>
      <c r="L16" s="75"/>
      <c r="M16" s="75"/>
    </row>
    <row r="17" spans="1:13" ht="16.5" x14ac:dyDescent="0.3">
      <c r="A17" s="182" t="s">
        <v>2144</v>
      </c>
      <c r="B17" s="183"/>
      <c r="C17" s="184"/>
      <c r="D17" s="182" t="s">
        <v>2145</v>
      </c>
      <c r="E17" s="183"/>
      <c r="F17" s="184"/>
      <c r="G17" s="182" t="s">
        <v>2146</v>
      </c>
      <c r="H17" s="183"/>
      <c r="I17" s="183"/>
      <c r="J17" s="184"/>
      <c r="K17" s="75"/>
      <c r="L17" s="75"/>
      <c r="M17" s="75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00"/>
      <c r="B1" s="201" t="s">
        <v>1188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.75" x14ac:dyDescent="0.3">
      <c r="A2" s="200"/>
      <c r="B2" s="202" t="s">
        <v>2089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x14ac:dyDescent="0.25">
      <c r="A3" s="200"/>
      <c r="B3" s="204" t="s">
        <v>1919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1" ht="30" customHeight="1" x14ac:dyDescent="0.25">
      <c r="A4" s="200"/>
      <c r="B4" s="206" t="s">
        <v>2102</v>
      </c>
      <c r="C4" s="206"/>
      <c r="D4" s="206"/>
      <c r="E4" s="207" t="s">
        <v>2103</v>
      </c>
      <c r="F4" s="207"/>
      <c r="G4" s="207" t="s">
        <v>2104</v>
      </c>
      <c r="H4" s="208"/>
      <c r="I4" s="208"/>
      <c r="J4" s="206" t="s">
        <v>2090</v>
      </c>
      <c r="K4" s="206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1" x14ac:dyDescent="0.25">
      <c r="A12" s="61"/>
      <c r="B12" s="210"/>
      <c r="C12" s="210"/>
      <c r="D12" s="210"/>
      <c r="E12" s="210"/>
      <c r="F12" s="210"/>
      <c r="G12" s="210"/>
      <c r="H12" s="61"/>
      <c r="I12" s="61"/>
      <c r="J12" s="61"/>
      <c r="K12" s="61"/>
    </row>
    <row r="13" spans="1:11" ht="25.5" x14ac:dyDescent="0.25">
      <c r="A13" s="62" t="s">
        <v>2111</v>
      </c>
      <c r="B13" s="211" t="s">
        <v>2091</v>
      </c>
      <c r="C13" s="211"/>
      <c r="D13" s="211"/>
      <c r="E13" s="211"/>
      <c r="F13" s="211"/>
      <c r="G13" s="211"/>
      <c r="H13" s="211" t="s">
        <v>2109</v>
      </c>
      <c r="I13" s="212"/>
      <c r="J13" s="211" t="s">
        <v>2110</v>
      </c>
      <c r="K13" s="212"/>
    </row>
    <row r="14" spans="1:11" ht="56.25" customHeight="1" x14ac:dyDescent="0.25">
      <c r="A14" s="63" t="s">
        <v>2092</v>
      </c>
      <c r="B14" s="197" t="s">
        <v>2112</v>
      </c>
      <c r="C14" s="197"/>
      <c r="D14" s="197"/>
      <c r="E14" s="197"/>
      <c r="F14" s="197"/>
      <c r="G14" s="197"/>
      <c r="H14" s="198">
        <v>42650</v>
      </c>
      <c r="I14" s="198"/>
      <c r="J14" s="199" t="s">
        <v>2093</v>
      </c>
      <c r="K14" s="199"/>
    </row>
    <row r="15" spans="1:11" ht="42.75" customHeight="1" x14ac:dyDescent="0.25">
      <c r="A15" s="63" t="s">
        <v>2113</v>
      </c>
      <c r="B15" s="197" t="s">
        <v>2105</v>
      </c>
      <c r="C15" s="197"/>
      <c r="D15" s="197"/>
      <c r="E15" s="197"/>
      <c r="F15" s="197"/>
      <c r="G15" s="197"/>
      <c r="H15" s="198">
        <v>42976</v>
      </c>
      <c r="I15" s="198"/>
      <c r="J15" s="199" t="s">
        <v>2106</v>
      </c>
      <c r="K15" s="199"/>
    </row>
    <row r="16" spans="1:11" ht="30" customHeight="1" x14ac:dyDescent="0.25">
      <c r="A16" s="63" t="s">
        <v>2114</v>
      </c>
      <c r="B16" s="197" t="s">
        <v>2107</v>
      </c>
      <c r="C16" s="197"/>
      <c r="D16" s="197"/>
      <c r="E16" s="197"/>
      <c r="F16" s="197"/>
      <c r="G16" s="197"/>
      <c r="H16" s="198">
        <v>43245</v>
      </c>
      <c r="I16" s="198"/>
      <c r="J16" s="199" t="s">
        <v>2108</v>
      </c>
      <c r="K16" s="199"/>
    </row>
    <row r="17" spans="1:11" ht="30" customHeight="1" x14ac:dyDescent="0.25">
      <c r="A17" s="63">
        <v>6</v>
      </c>
      <c r="B17" s="197" t="s">
        <v>2115</v>
      </c>
      <c r="C17" s="197"/>
      <c r="D17" s="197"/>
      <c r="E17" s="197"/>
      <c r="F17" s="197"/>
      <c r="G17" s="197"/>
      <c r="H17" s="198">
        <v>44456</v>
      </c>
      <c r="I17" s="198"/>
      <c r="J17" s="199" t="s">
        <v>2116</v>
      </c>
      <c r="K17" s="199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9" t="s">
        <v>2094</v>
      </c>
      <c r="B24" s="220"/>
      <c r="C24" s="221"/>
      <c r="D24" s="222" t="s">
        <v>2095</v>
      </c>
      <c r="E24" s="223"/>
      <c r="F24" s="223"/>
      <c r="G24" s="224"/>
      <c r="H24" s="225" t="s">
        <v>2096</v>
      </c>
      <c r="I24" s="226"/>
      <c r="J24" s="226"/>
      <c r="K24" s="227"/>
    </row>
    <row r="25" spans="1:11" ht="33" customHeight="1" x14ac:dyDescent="0.3">
      <c r="A25" s="237"/>
      <c r="B25" s="238"/>
      <c r="C25" s="239"/>
      <c r="D25" s="228"/>
      <c r="E25" s="229"/>
      <c r="F25" s="229"/>
      <c r="G25" s="230"/>
      <c r="H25" s="231"/>
      <c r="I25" s="232"/>
      <c r="J25" s="232"/>
      <c r="K25" s="233"/>
    </row>
    <row r="26" spans="1:11" ht="15.75" x14ac:dyDescent="0.3">
      <c r="A26" s="234" t="s">
        <v>2097</v>
      </c>
      <c r="B26" s="235"/>
      <c r="C26" s="236"/>
      <c r="D26" s="234" t="s">
        <v>2098</v>
      </c>
      <c r="E26" s="235"/>
      <c r="F26" s="235"/>
      <c r="G26" s="236"/>
      <c r="H26" s="234" t="s">
        <v>2098</v>
      </c>
      <c r="I26" s="235"/>
      <c r="J26" s="235"/>
      <c r="K26" s="236"/>
    </row>
    <row r="27" spans="1:11" ht="15" customHeight="1" x14ac:dyDescent="0.25">
      <c r="A27" s="213" t="s">
        <v>2099</v>
      </c>
      <c r="B27" s="214"/>
      <c r="C27" s="215"/>
      <c r="D27" s="213" t="s">
        <v>2100</v>
      </c>
      <c r="E27" s="214"/>
      <c r="F27" s="214"/>
      <c r="G27" s="215"/>
      <c r="H27" s="216" t="s">
        <v>2101</v>
      </c>
      <c r="I27" s="217"/>
      <c r="J27" s="217"/>
      <c r="K27" s="218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2024</v>
      </c>
      <c r="D2" s="27" t="s">
        <v>2035</v>
      </c>
      <c r="F2" s="27" t="s">
        <v>2042</v>
      </c>
    </row>
    <row r="3" spans="2:6" ht="30" x14ac:dyDescent="0.25">
      <c r="B3" s="29" t="s">
        <v>2029</v>
      </c>
      <c r="D3" s="29" t="s">
        <v>2036</v>
      </c>
      <c r="F3" s="29" t="s">
        <v>2047</v>
      </c>
    </row>
    <row r="4" spans="2:6" ht="45" x14ac:dyDescent="0.25">
      <c r="B4" s="29" t="s">
        <v>2025</v>
      </c>
      <c r="D4" s="29" t="s">
        <v>2037</v>
      </c>
      <c r="F4" s="29" t="s">
        <v>2048</v>
      </c>
    </row>
    <row r="5" spans="2:6" ht="30" x14ac:dyDescent="0.25">
      <c r="B5" s="29" t="s">
        <v>2026</v>
      </c>
      <c r="D5" s="29" t="s">
        <v>2038</v>
      </c>
      <c r="F5" s="29"/>
    </row>
    <row r="6" spans="2:6" ht="45" x14ac:dyDescent="0.25">
      <c r="B6" s="29" t="s">
        <v>2030</v>
      </c>
      <c r="D6" s="29" t="s">
        <v>2039</v>
      </c>
      <c r="F6" s="29"/>
    </row>
    <row r="7" spans="2:6" ht="30" x14ac:dyDescent="0.25">
      <c r="B7" s="29" t="s">
        <v>2027</v>
      </c>
      <c r="D7" s="29" t="s">
        <v>2040</v>
      </c>
      <c r="F7" s="29"/>
    </row>
    <row r="8" spans="2:6" ht="30" x14ac:dyDescent="0.25">
      <c r="B8" s="29" t="s">
        <v>2028</v>
      </c>
      <c r="D8" s="29" t="s">
        <v>2041</v>
      </c>
      <c r="F8" s="29"/>
    </row>
    <row r="9" spans="2:6" ht="30" x14ac:dyDescent="0.25">
      <c r="B9" s="29" t="s">
        <v>2031</v>
      </c>
      <c r="D9" s="29" t="s">
        <v>2043</v>
      </c>
      <c r="F9" s="29"/>
    </row>
    <row r="10" spans="2:6" x14ac:dyDescent="0.25">
      <c r="B10" s="29" t="s">
        <v>2032</v>
      </c>
      <c r="D10" s="29" t="s">
        <v>2044</v>
      </c>
      <c r="F10" s="29"/>
    </row>
    <row r="11" spans="2:6" x14ac:dyDescent="0.25">
      <c r="B11" s="29" t="s">
        <v>2033</v>
      </c>
      <c r="D11" s="29" t="s">
        <v>2045</v>
      </c>
      <c r="F11" s="29"/>
    </row>
    <row r="12" spans="2:6" ht="30" x14ac:dyDescent="0.25">
      <c r="B12" s="29" t="s">
        <v>2034</v>
      </c>
      <c r="D12" s="29"/>
      <c r="F12" s="29"/>
    </row>
    <row r="13" spans="2:6" x14ac:dyDescent="0.25">
      <c r="B13" s="29" t="s">
        <v>2046</v>
      </c>
    </row>
    <row r="22" spans="2:2" x14ac:dyDescent="0.25">
      <c r="B22" t="s">
        <v>2014</v>
      </c>
    </row>
    <row r="23" spans="2:2" x14ac:dyDescent="0.25">
      <c r="B23" t="s">
        <v>2015</v>
      </c>
    </row>
    <row r="24" spans="2:2" x14ac:dyDescent="0.25">
      <c r="B24" t="s">
        <v>2016</v>
      </c>
    </row>
    <row r="25" spans="2:2" x14ac:dyDescent="0.25">
      <c r="B25" t="s">
        <v>2074</v>
      </c>
    </row>
    <row r="26" spans="2:2" x14ac:dyDescent="0.25">
      <c r="B26" t="s">
        <v>2075</v>
      </c>
    </row>
    <row r="27" spans="2:2" x14ac:dyDescent="0.25">
      <c r="B27" t="s">
        <v>2076</v>
      </c>
    </row>
    <row r="28" spans="2:2" x14ac:dyDescent="0.25">
      <c r="B28" t="s">
        <v>2017</v>
      </c>
    </row>
    <row r="29" spans="2:2" x14ac:dyDescent="0.25">
      <c r="B29" t="s">
        <v>2019</v>
      </c>
    </row>
    <row r="30" spans="2:2" x14ac:dyDescent="0.25">
      <c r="B30" t="s">
        <v>2018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2078</v>
      </c>
      <c r="C3" t="s">
        <v>2035</v>
      </c>
      <c r="D3" t="s">
        <v>2079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2024</v>
      </c>
      <c r="D2" s="27" t="s">
        <v>2035</v>
      </c>
      <c r="F2" s="27" t="s">
        <v>2042</v>
      </c>
    </row>
    <row r="3" spans="2:6" ht="30" x14ac:dyDescent="0.25">
      <c r="B3" s="29" t="s">
        <v>2029</v>
      </c>
      <c r="D3" s="29" t="s">
        <v>2036</v>
      </c>
      <c r="F3" s="29" t="s">
        <v>2047</v>
      </c>
    </row>
    <row r="4" spans="2:6" ht="45" x14ac:dyDescent="0.25">
      <c r="B4" s="29" t="s">
        <v>2025</v>
      </c>
      <c r="D4" s="29" t="s">
        <v>2037</v>
      </c>
      <c r="F4" s="29" t="s">
        <v>2048</v>
      </c>
    </row>
    <row r="5" spans="2:6" ht="30" x14ac:dyDescent="0.25">
      <c r="B5" s="29" t="s">
        <v>2026</v>
      </c>
      <c r="D5" s="29" t="s">
        <v>2038</v>
      </c>
      <c r="F5" s="29"/>
    </row>
    <row r="6" spans="2:6" ht="45" x14ac:dyDescent="0.25">
      <c r="B6" s="29" t="s">
        <v>2030</v>
      </c>
      <c r="D6" s="29" t="s">
        <v>2039</v>
      </c>
      <c r="F6" s="29"/>
    </row>
    <row r="7" spans="2:6" ht="30" x14ac:dyDescent="0.25">
      <c r="B7" s="29" t="s">
        <v>2027</v>
      </c>
      <c r="D7" s="29" t="s">
        <v>2040</v>
      </c>
      <c r="F7" s="29"/>
    </row>
    <row r="8" spans="2:6" ht="30" x14ac:dyDescent="0.25">
      <c r="B8" s="29" t="s">
        <v>2028</v>
      </c>
      <c r="D8" s="29" t="s">
        <v>2041</v>
      </c>
      <c r="F8" s="29"/>
    </row>
    <row r="9" spans="2:6" ht="30" x14ac:dyDescent="0.25">
      <c r="B9" s="29" t="s">
        <v>2031</v>
      </c>
      <c r="D9" s="29" t="s">
        <v>2043</v>
      </c>
      <c r="F9" s="29"/>
    </row>
    <row r="10" spans="2:6" x14ac:dyDescent="0.25">
      <c r="B10" s="29" t="s">
        <v>2032</v>
      </c>
      <c r="D10" s="29" t="s">
        <v>2044</v>
      </c>
      <c r="F10" s="29"/>
    </row>
    <row r="11" spans="2:6" x14ac:dyDescent="0.25">
      <c r="B11" s="29" t="s">
        <v>2033</v>
      </c>
      <c r="D11" s="29" t="s">
        <v>2045</v>
      </c>
      <c r="F11" s="29"/>
    </row>
    <row r="12" spans="2:6" ht="30" x14ac:dyDescent="0.25">
      <c r="B12" s="29" t="s">
        <v>2034</v>
      </c>
      <c r="D12" s="29"/>
      <c r="F12" s="29"/>
    </row>
    <row r="13" spans="2:6" x14ac:dyDescent="0.25">
      <c r="B13" s="29" t="s">
        <v>2046</v>
      </c>
    </row>
    <row r="18" spans="2:2" x14ac:dyDescent="0.25">
      <c r="B18" t="s">
        <v>2014</v>
      </c>
    </row>
    <row r="19" spans="2:2" x14ac:dyDescent="0.25">
      <c r="B19" t="s">
        <v>2015</v>
      </c>
    </row>
    <row r="20" spans="2:2" x14ac:dyDescent="0.25">
      <c r="B20" t="s">
        <v>2016</v>
      </c>
    </row>
    <row r="21" spans="2:2" x14ac:dyDescent="0.25">
      <c r="B21" t="s">
        <v>2020</v>
      </c>
    </row>
    <row r="22" spans="2:2" x14ac:dyDescent="0.25">
      <c r="B22" t="s">
        <v>2017</v>
      </c>
    </row>
    <row r="23" spans="2:2" x14ac:dyDescent="0.25">
      <c r="B23" t="s">
        <v>2019</v>
      </c>
    </row>
    <row r="24" spans="2:2" x14ac:dyDescent="0.25">
      <c r="B24" t="s">
        <v>2018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2024-01-25T17:40:39Z</dcterms:modified>
</cp:coreProperties>
</file>