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66925"/>
  <mc:AlternateContent xmlns:mc="http://schemas.openxmlformats.org/markup-compatibility/2006">
    <mc:Choice Requires="x15">
      <x15ac:absPath xmlns:x15ac="http://schemas.microsoft.com/office/spreadsheetml/2010/11/ac" url="G:\Mi unidad\Plan de Desarrollo Municipal 2024-2027\PLAN DE ACCION 2025\PLANES DE ACCION 2025 FINAL\"/>
    </mc:Choice>
  </mc:AlternateContent>
  <xr:revisionPtr revIDLastSave="0" documentId="13_ncr:1_{C11AB7D5-9561-416F-9D9D-73D5C8FC9F0E}" xr6:coauthVersionLast="47" xr6:coauthVersionMax="47" xr10:uidLastSave="{00000000-0000-0000-0000-000000000000}"/>
  <bookViews>
    <workbookView xWindow="-120" yWindow="-120" windowWidth="29040" windowHeight="15720" xr2:uid="{00000000-000D-0000-FFFF-FFFF00000000}"/>
  </bookViews>
  <sheets>
    <sheet name="PE_F_012_PLANDEACCION" sheetId="1" r:id="rId1"/>
  </sheets>
  <externalReferences>
    <externalReference r:id="rId2"/>
  </externalReferences>
  <definedNames>
    <definedName name="_xlnm._FilterDatabase" localSheetId="0" hidden="1">PE_F_012_PLANDEACCION!$A$13:$AD$107</definedName>
    <definedName name="_xlnm.Print_Area" localSheetId="0">PE_F_012_PLANDEACCION!$A$1:$AD$34</definedName>
    <definedName name="dependencias">[1]param!$F$2:$F$34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O35" i="1" l="1"/>
  <c r="AH44" i="1"/>
  <c r="AA41" i="1" l="1"/>
  <c r="AA38" i="1" l="1"/>
  <c r="AO38" i="1" l="1"/>
  <c r="AO39" i="1"/>
  <c r="AO40" i="1" l="1"/>
  <c r="AB34" i="1" l="1"/>
  <c r="AO44" i="1" l="1"/>
  <c r="AB41" i="1"/>
  <c r="AO15" i="1"/>
  <c r="AO16" i="1"/>
  <c r="AO17" i="1"/>
  <c r="AO18" i="1"/>
  <c r="AO19" i="1"/>
  <c r="AO20" i="1"/>
  <c r="AO21" i="1"/>
  <c r="AO22" i="1"/>
  <c r="AO23" i="1"/>
  <c r="AO24" i="1"/>
  <c r="AO25" i="1"/>
  <c r="AO26" i="1"/>
  <c r="AO27" i="1"/>
  <c r="AO28" i="1"/>
  <c r="AO29" i="1"/>
  <c r="AO30" i="1"/>
  <c r="AO31" i="1"/>
  <c r="AO32" i="1"/>
  <c r="AO34" i="1"/>
  <c r="AO36" i="1"/>
  <c r="AO37" i="1"/>
  <c r="AO42" i="1"/>
  <c r="AO43" i="1"/>
  <c r="AO45" i="1"/>
  <c r="AO46" i="1"/>
  <c r="AO47" i="1"/>
  <c r="AO48" i="1"/>
  <c r="AO14" i="1"/>
  <c r="AF33" i="1"/>
  <c r="AF8" i="1" l="1"/>
  <c r="AO41" i="1" l="1"/>
  <c r="AA33" i="1" l="1"/>
  <c r="AO3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Hewlett-Packard Company</author>
  </authors>
  <commentList>
    <comment ref="K13" authorId="0" shapeId="0" xr:uid="{00000000-0006-0000-0000-000001000000}">
      <text>
        <r>
          <rPr>
            <b/>
            <sz val="9"/>
            <color indexed="81"/>
            <rFont val="Tahoma"/>
            <family val="2"/>
          </rPr>
          <t xml:space="preserve">Definir el sector según el Manual de clasificación  presupuestal </t>
        </r>
      </text>
    </comment>
  </commentList>
</comments>
</file>

<file path=xl/sharedStrings.xml><?xml version="1.0" encoding="utf-8"?>
<sst xmlns="http://schemas.openxmlformats.org/spreadsheetml/2006/main" count="640" uniqueCount="280">
  <si>
    <t>CÓDIGO</t>
  </si>
  <si>
    <t>PR-F-012</t>
  </si>
  <si>
    <t>NOMBRE PLAN DE DESARROLLO</t>
  </si>
  <si>
    <t>PERIODO</t>
  </si>
  <si>
    <t>VIGENCIA:</t>
  </si>
  <si>
    <t>DEPENDENCIA:</t>
  </si>
  <si>
    <t>INFORMACIÓN PLAN DESARROLLO</t>
  </si>
  <si>
    <t>INFORMACIÓN PROYECTO DE INVERSIÓN PÚBLICA</t>
  </si>
  <si>
    <t>INFORMACIÓN PRESUPUESTAL</t>
  </si>
  <si>
    <t>Dimensión/eje/linea estrategica</t>
  </si>
  <si>
    <t xml:space="preserve">Programa/temática/componente </t>
  </si>
  <si>
    <t xml:space="preserve">Indicadores de resultado </t>
  </si>
  <si>
    <t>Unidad de medida</t>
  </si>
  <si>
    <t>Linea Base</t>
  </si>
  <si>
    <t xml:space="preserve">Meta a cuatrienio </t>
  </si>
  <si>
    <t>Código BPIN</t>
  </si>
  <si>
    <t>Nombre del proyecto</t>
  </si>
  <si>
    <t>Cod Sector</t>
  </si>
  <si>
    <t xml:space="preserve">Sector </t>
  </si>
  <si>
    <t xml:space="preserve">Cod. programa presupuestal </t>
  </si>
  <si>
    <t xml:space="preserve">Nombre Programa  presupuestal </t>
  </si>
  <si>
    <t>Codigo producto</t>
  </si>
  <si>
    <t>Nombre Producto</t>
  </si>
  <si>
    <t>Alcance producto</t>
  </si>
  <si>
    <t>Cod. Indicador de producto</t>
  </si>
  <si>
    <t>Indicador del producto</t>
  </si>
  <si>
    <t>Meta cuatrienio</t>
  </si>
  <si>
    <t>Meta vigencia</t>
  </si>
  <si>
    <t>Actividades</t>
  </si>
  <si>
    <t>Fecha Inicio</t>
  </si>
  <si>
    <t>Fecha Fin</t>
  </si>
  <si>
    <t>Responsables actividad (cargo)</t>
  </si>
  <si>
    <t>Porcentaje</t>
  </si>
  <si>
    <t>CALIDAD EDUCATIVA</t>
  </si>
  <si>
    <t>COBERTURA EDUCATIVA</t>
  </si>
  <si>
    <t>INFRAESTRUCTURA EDUCATIVA</t>
  </si>
  <si>
    <t>INSPECCION Y VIGILANCIA EDUCATIVA</t>
  </si>
  <si>
    <t>ADMINISTRATIVA Y FINANCIERA</t>
  </si>
  <si>
    <t>Calidad, cobertura y fortalecimiento de la educación inicial, prescolar, básica y media</t>
  </si>
  <si>
    <t xml:space="preserve">Tasa de repitencia del sector oficial en educación básica y media </t>
  </si>
  <si>
    <t>Tasa</t>
  </si>
  <si>
    <t>Puntaje promedio pruebas saber 11</t>
  </si>
  <si>
    <t>Puntaje</t>
  </si>
  <si>
    <t>puntaje</t>
  </si>
  <si>
    <t>Porcentaje de matrícula oficial con conexión a internet</t>
  </si>
  <si>
    <t>Porcentaje de estudiantes oficiales beneficiarios del Programa de Alimentación Escolar</t>
  </si>
  <si>
    <t>Cobertura bruta en educación total</t>
  </si>
  <si>
    <t>Cobertura neta en transición</t>
  </si>
  <si>
    <t>EDUCACION</t>
  </si>
  <si>
    <t>2201</t>
  </si>
  <si>
    <t>Servicios de apoyo a la implementación de modelos de innovación educativa</t>
  </si>
  <si>
    <t xml:space="preserve">20 establecimientos educativos que durante los 4 años fortalecerán los  procesos de articulación  con el SENA.
</t>
  </si>
  <si>
    <t>Establecimientos educativos apoyados para la  implementación de modelos de innovación educativa</t>
  </si>
  <si>
    <t>Número de establecimientos educativos</t>
  </si>
  <si>
    <t>Servicio de apoyo a proyectos pedagógicos productivos</t>
  </si>
  <si>
    <t>10 Proyectos Pedagógicos Productivos (P.P.P.), implementados en los Establecimientos educativos del sector rural durante los 4 años.</t>
  </si>
  <si>
    <t>220106100</t>
  </si>
  <si>
    <t>Establecimientos educativos beneficiados</t>
  </si>
  <si>
    <t>20 establecimientos educativos que implementan Proyectos de emprendimiento a razón de 5 EE por año.</t>
  </si>
  <si>
    <t>Servicios de asistencia técnica en innovación educativa en la educación inicial, preescolar, básica y media</t>
  </si>
  <si>
    <t>Número de entidades</t>
  </si>
  <si>
    <t>220104602</t>
  </si>
  <si>
    <t>47 establecimientos educativos con estrategias de acompañamiento y asesoría en la revisión, actualización y resignificación del PEI de acuerdo al contexto institucional de conformidad a la política pública PIEMSA a razón de 12 EE los primeros 3 años y 11 en el último año.</t>
  </si>
  <si>
    <t xml:space="preserve">Instituciones educativas asistidas técnicamente en innovación educativa </t>
  </si>
  <si>
    <t>Servicio educativos de promoción del bilingüismo</t>
  </si>
  <si>
    <t xml:space="preserve"> 47 establecimientos educativos que implementan proyectos de bilinguismo  a razón de 11 en el primer año y 12 para cada uno de los años siguientes.</t>
  </si>
  <si>
    <t>220103401</t>
  </si>
  <si>
    <t>Instituciones educativas fortalecidas en competencias comunicativas en un segundo idioma</t>
  </si>
  <si>
    <t>Número de instituciones educativas</t>
  </si>
  <si>
    <t>Servicio de educación informal</t>
  </si>
  <si>
    <t>4 foros educativos  de experiencias significativas de acuerdo a los lineamientos del Ministerio a razón de 1 foro por año.</t>
  </si>
  <si>
    <t>220104902</t>
  </si>
  <si>
    <t>Foros educativos territoriales realizados</t>
  </si>
  <si>
    <t>Número de foros</t>
  </si>
  <si>
    <t>Servicio de evaluación de las estrategias educativas implementadas en la educación inicial, preescolar, básica y media</t>
  </si>
  <si>
    <t>220107200</t>
  </si>
  <si>
    <t>Programas, proyectos y estrategias evaluadas</t>
  </si>
  <si>
    <t>Número de programas, proyectos y estrategias</t>
  </si>
  <si>
    <t>47 establecimientos educativos que desarrollan e implementan el proyecto  institucional de lectura, escritura y oralidad PILEO durante los 4 años.</t>
  </si>
  <si>
    <t>Servicio de apoyo a la atención integral para la convivencia escolar</t>
  </si>
  <si>
    <t>220108102</t>
  </si>
  <si>
    <t>Instituciones educativas con rutas de atención integral para la convivencia escolar implementadas</t>
  </si>
  <si>
    <t>Número de sedes</t>
  </si>
  <si>
    <t>Número de estrategias</t>
  </si>
  <si>
    <t>220108100</t>
  </si>
  <si>
    <t>Establecimientos educativos con rutas de atención integral para la convivencia escolar implementadas</t>
  </si>
  <si>
    <t>Servicio de fomento para la prevención de riesgos sociales en entornos escolares</t>
  </si>
  <si>
    <t>47 establecimientos educativos que cuentan con un programa integral de prevención del consumo de  sustancias psicoactivas en entornos escolares durante los 4 años.</t>
  </si>
  <si>
    <t>220105400</t>
  </si>
  <si>
    <t xml:space="preserve">Entidades territoriales con estrategias para la prevención de riesgos sociales en los entornos escolares implementadas </t>
  </si>
  <si>
    <t>Servicio de apoyo para el fortalecimiento de escuelas de padres</t>
  </si>
  <si>
    <t>47 establecimientos educativos con colaboración efectiva entre la escuela y las familias a través de actividades de "Escuela de Padres" durante los 4 años.</t>
  </si>
  <si>
    <t>220106700</t>
  </si>
  <si>
    <t xml:space="preserve">Escuelas de padres apoyadas </t>
  </si>
  <si>
    <t>Número de escuelas</t>
  </si>
  <si>
    <t>Servicio de fortalecimiento a las capacidades de los docentes de educación Inicial, preescolar, básica y media</t>
  </si>
  <si>
    <t>1000 docentes formados en el marco del Plan Territorial de Formación Docente con interseccionalidad y  en articulación con la política pública PIEMSA a razón de 250 docentes por año.</t>
  </si>
  <si>
    <t>220107400</t>
  </si>
  <si>
    <t>Docentes y agentes educativos  de educación inicial, preescolar, básica y media beneficiados con estrategias de mejoramiento de sus capacidades</t>
  </si>
  <si>
    <t>Número de docentes y agentes educativos</t>
  </si>
  <si>
    <t>41 establecimientos educativos con conectividad a internet durante los 4 años.</t>
  </si>
  <si>
    <t>Ambientes de aprendizaje para la educación inicial preescolar, básica y media dotados</t>
  </si>
  <si>
    <t>41 establecimientos educativos dotados con terminales (portátiles, tabletas) y equipos tecnológicos y laboratorios de Innovación Educativa a razón de 10 durante los 3 primeros años y 11 en el último año.</t>
  </si>
  <si>
    <t>220107000</t>
  </si>
  <si>
    <t xml:space="preserve">Ambientes de aprendizaje dotados </t>
  </si>
  <si>
    <t>Número de ambientes de aprendizaje dotados</t>
  </si>
  <si>
    <t>Servicio de apoyo a la permanencia con alimentación escolar</t>
  </si>
  <si>
    <t xml:space="preserve">Raciones entregadas </t>
  </si>
  <si>
    <t>Número de raciones</t>
  </si>
  <si>
    <t>Servicio de fomento para la permanencia en programas de educación formal</t>
  </si>
  <si>
    <t>1200 estudiantes víctimas de conflicto armado beneficiados con acciones para la retención estudiantil de la población víctima escolarizada en el sistema educativo oficial a razón de 300 estudiantes por año.</t>
  </si>
  <si>
    <t>Personas víctimas del conflicto armado beneficiarias de estrategias de permanencia</t>
  </si>
  <si>
    <t>Número de personas</t>
  </si>
  <si>
    <t>2 ambientes de aprendizaje  en aulas hospitalarias con material didáctico, pedagógico y tecnológico  durante los 4 años.</t>
  </si>
  <si>
    <t>Ambientes de aprendizaje para la educación inicial, preescolar y básica primaria con dotaciones pedagógicas en el marco de la atención integral</t>
  </si>
  <si>
    <t>Número de ambientes de aprendizaje</t>
  </si>
  <si>
    <t>Servicio de fomento para el acceso a la educación inicial, preescolar, básica y media.</t>
  </si>
  <si>
    <t>5316 estudiantes  beneficiados con  educación  preescolar, básica y media mediante la Contratación del servicio educativo - convenios con disminución progresiva</t>
  </si>
  <si>
    <t xml:space="preserve">Personas beneficiadas con estrategias de fomento para el acceso a la educación inicial, preescolar, básica y media </t>
  </si>
  <si>
    <t>19 establecimientos educativos fortalecidos anualmente  con la Red de Escuelas de Formación Musical.</t>
  </si>
  <si>
    <t>Número de establecimientos educativos  fortalecidos con la Red de Escuelas de Formación Musical</t>
  </si>
  <si>
    <t>Servicio de apoyo a la permanencia con transporte escolar</t>
  </si>
  <si>
    <t>1850 estudiantes beneficiados con transporte escolar anualmente.</t>
  </si>
  <si>
    <t>Beneficiarios de transporte escolar</t>
  </si>
  <si>
    <t xml:space="preserve">Número de beneficiados </t>
  </si>
  <si>
    <t>Servicio de apoyo pedagógico para  la oferta de educación inclusiva para preescolar, básica y media</t>
  </si>
  <si>
    <t>138 sedes educativas oficiales anualmente  fortalecidas con estratégicas de apoyo pedagógico  de flexibilidad curricular, en el marco de la educación inclusiva para  la atención de estudiantes en situación de discapacidad o talentos excepcionales.</t>
  </si>
  <si>
    <t xml:space="preserve">Sedes educativas con apoyo pedagógico para  la oferta de educación inclusiva para preescolar, básica y media </t>
  </si>
  <si>
    <t>Fortalecimiento a instituciones educativas de convenio para la atención de estudiantes con discapacidad</t>
  </si>
  <si>
    <t>Servicio de apoyo para la implementación de la estrategia educativa del sistema de responsabilidad penal adolescente</t>
  </si>
  <si>
    <t xml:space="preserve">1 estrategia pedagógica multigradual pertinente implementada para los jóvenes del sistema de responsabilidad penal para adolescentes -SRPA durante los 4 años.   </t>
  </si>
  <si>
    <t>Estrategias de protección para el restablecimiento de derechos implementadas</t>
  </si>
  <si>
    <t>Infraestructura educativa mejorada</t>
  </si>
  <si>
    <t>40 sedes educativas  con adecuación y mejoramiento de infraestructura educativa en los establecimientos educativos en zona urbana y rural (Incluye accesibilidad para la discapacidad, primera infancia y jornada única) a razón de 10 Sedes educativas por año. Incluye la gestión para la consecusión de los recursos para la construcción de los proyectos: Construcción de la sede educativa de la IEM CRISTO REY del corregimiento de San Fernando, IEM AGUSTIN AGUALONGO del corregimiento de la Laguna y JOAQUIN MARIA PEREZ</t>
  </si>
  <si>
    <t>220105200</t>
  </si>
  <si>
    <t xml:space="preserve">Sedes educativas mejoradas </t>
  </si>
  <si>
    <t xml:space="preserve">
Número de sedes</t>
  </si>
  <si>
    <t>Infraestructura educativa dotada</t>
  </si>
  <si>
    <t>16 sedes educativas dotadas  con mobiliario escolar y medios pedagogicos para el aprendizaje en zona urbana y rural; 6 Sedes los primeros 3 años y 10 sedes el ultimo año.</t>
  </si>
  <si>
    <t>220106903</t>
  </si>
  <si>
    <t xml:space="preserve">Sedes educativas dotadas con mobiliario </t>
  </si>
  <si>
    <t>Documentos de lineamientos técnicos</t>
  </si>
  <si>
    <t>4 predios legalizados y/o adquiridos, incluye  consultorías e interventorías en zona urbana y rural a razón de 1 predio por año.</t>
  </si>
  <si>
    <t>220100501</t>
  </si>
  <si>
    <t>Documentos  de lineamientos técnicos formulados en el marco de las estrategias de calidad educativa</t>
  </si>
  <si>
    <t xml:space="preserve">
Número de documentos</t>
  </si>
  <si>
    <t xml:space="preserve">Servicio de inspección, vigilancia y control del sector educativo </t>
  </si>
  <si>
    <t xml:space="preserve">Instituciones educativas con inspección, vigilancia y control del sector educativo </t>
  </si>
  <si>
    <t>Servicio de inspección, vigilancia y control del sector educativo</t>
  </si>
  <si>
    <t xml:space="preserve">80 establecimientos educativos con visitas de evaluación con fines de inspección y vigilancia a la prestación del servicio educativo distribuidos a razón de  20 por año. </t>
  </si>
  <si>
    <t>Instituciones educativas con inspección, vigilancia y control del sector educativo</t>
  </si>
  <si>
    <t xml:space="preserve">80 peticiones, quejas y/o  reclamos con atención y trámite, relacionados con la vulneración de derechos fundamentales en el entorno escolar, distribuidos a razón de 20 por año durante el cuatrienio.   </t>
  </si>
  <si>
    <t>47 establecimientos educativos funcionando durante los 4 años.</t>
  </si>
  <si>
    <t xml:space="preserve">Establecimientos educativos en operación </t>
  </si>
  <si>
    <t>2315 funcionarios del  sector educativo con ambientes laborales mejorados durante los 4 años.</t>
  </si>
  <si>
    <t>Servicio de educación informal en política educativa</t>
  </si>
  <si>
    <t>477 funcionarios  del sector educativo beneficiadas del programa del Sistema de Gestión de seguridad y salud en el trabajo durante los 4 años.</t>
  </si>
  <si>
    <t>220100300</t>
  </si>
  <si>
    <t xml:space="preserve">Personas capacitadas </t>
  </si>
  <si>
    <t>2024-2027</t>
  </si>
  <si>
    <t>PASTO COMPETITIVO, SOSTENIBLE Y SEGURO</t>
  </si>
  <si>
    <t>Secretaría de Educación Municipal</t>
  </si>
  <si>
    <t>Informes de inspección vigilancia y control del sector educativo</t>
  </si>
  <si>
    <t>Producto Plan de desarrollo</t>
  </si>
  <si>
    <t>OTROS</t>
  </si>
  <si>
    <t>TOTAL COSTO PRODUCTO</t>
  </si>
  <si>
    <t>Servicio de inspección, vigilancia y control</t>
  </si>
  <si>
    <t>Meta de Resultado vigencia 2025</t>
  </si>
  <si>
    <t>RECURSOS PROPIOS</t>
  </si>
  <si>
    <t>SGP EDUCACIÓN</t>
  </si>
  <si>
    <t>SGP SALUD</t>
  </si>
  <si>
    <t>SGP DEPORTE</t>
  </si>
  <si>
    <t>SGP CULTURA</t>
  </si>
  <si>
    <t>SGP LIBRE INVERSIÓN</t>
  </si>
  <si>
    <t>SGP LIBRE DESTINACIÓN</t>
  </si>
  <si>
    <t>SGP ALIMENTACIÓN ESCOLAR</t>
  </si>
  <si>
    <t>SGP APSB</t>
  </si>
  <si>
    <t>CRÉDITO</t>
  </si>
  <si>
    <t>COFINANCIACIÓN DEPTAL</t>
  </si>
  <si>
    <t>COFINANCIACIÓN NACIÓN</t>
  </si>
  <si>
    <t>SGR</t>
  </si>
  <si>
    <t>OBSERVACIÓN</t>
  </si>
  <si>
    <t>2024520010071</t>
  </si>
  <si>
    <t>FORTALECIMIENTO DE LOS PROCESOS DE ARTICULACIÓN DE LA MEDIA TÉCNICA Y LOS PROYECTOS DE EMPRENDIMIENTO ESCOLAR EN LOS ESTABLECIMIENTOS EDUCATIVOS, VIGENCIA 2025 EN EL MUNICIPIO DE PASTO</t>
  </si>
  <si>
    <t>2024520010100</t>
  </si>
  <si>
    <t>FORTALECIMIENTO DE PROCESOS PEDAGÓGICOS PARA EL MEJORAMIENTO DE LA CALIDAD EDUCATIVA EN LOS EE, VIGENCIA 2025 EN EL MUNICIPIO DE PASTO</t>
  </si>
  <si>
    <t>2024520010104</t>
  </si>
  <si>
    <t>APOYO A LOS PROCESOS PEDAGÓGICOS TRANSVERSALES Y DE CALIDAD EDUCATIVA EN LOS E.E. VIGENCIA 2025 DEL MUNICIPIO DE PASTO</t>
  </si>
  <si>
    <t>2024520010080</t>
  </si>
  <si>
    <t xml:space="preserve">IMPLEMENTACIÓN DE ESTRATEGIAS PEDAGÓGICAS PARA EL MEJORAMIENTO DE LA CALIDAD EDUCATIVA EN LOS ESTABLECIMIENTOS EDUCATIVOS, VIGENCIA 2025 EN EL MUNICIPIO DE PASTO </t>
  </si>
  <si>
    <t>2024520010103</t>
  </si>
  <si>
    <t xml:space="preserve">FORTALECIMIENTO DEL PROYECTO INSTITUCIONAL DE CONVIVENCIA ESCOLAR EN LOS ESTABLECIMIENTOS EDUCATIVOS OFICIALES DEL MUNICIPIO DE PASTO VIGENCIA 2025 </t>
  </si>
  <si>
    <t>2024520010085</t>
  </si>
  <si>
    <t xml:space="preserve">FORTALECIMIENTO DE LAS TIC EN LOS ESTABLECIMIENTOS EDUCATIVOS VIGENCIA 2025, EN EL MUNICIPIO PASTO
</t>
  </si>
  <si>
    <t>2024520010064</t>
  </si>
  <si>
    <t>APOYO EN LA ATENCIÓN EDUCATIVA DE NIÑOS, NIÑAS Y ADOLESCENTES VÍCTIMAS DEL CONFLICTO VIGENCIA 2025, EN EL MUNICIPIO DE PASTO</t>
  </si>
  <si>
    <t>2024520010059</t>
  </si>
  <si>
    <t>APOYO EN LA ATENCIÓN DE NIÑOS, NIÑAS Y ADOLESCENTES EN CONDICIÓN DE ENFERMEDAD VINCULADOS AL AULA HOSPITALARIA VIGENCIA 2025 EN EL MUNICIPIO PASTO</t>
  </si>
  <si>
    <t>2024520010076</t>
  </si>
  <si>
    <t>APOYO A LA PRESTACIÓN DEL SERVICIO PÚBLICO EDUCATIVO CONTRATADO POR PARTE DE LAS ENTIDADES TERRITORIALES CERTIFICADAS VIGENCIA 2025 EN EL MUNICIPIO DE PASTO</t>
  </si>
  <si>
    <t>2024520010082</t>
  </si>
  <si>
    <t>FORTALECIMIENTO DE LA RED DE ESCUELAS DE FORMACIÓN MUSICAL VIGENCIA 2025 EN EL MUNICIPIO DE PASTO</t>
  </si>
  <si>
    <t>2024520010063</t>
  </si>
  <si>
    <t>APOYO AL TRANSPORTE ESCOLAR DE ESTABLECIMIENTOS EDUCATIVOS VIGENCIA 2025 EN EL MUNICIPIO DE PASTO</t>
  </si>
  <si>
    <t>2024520010056</t>
  </si>
  <si>
    <t>FORTALECIMIENTO DE LOS APOYOS PEDAGÓGICOS EN LA ATENCIÓN EDUCATIVA A POBLACIÓN CON DISCAPACIDAD, TALENTOS EXCEPCIONALES Y DIFICULTADES DE APRENDIZAJE EN EL MARCO DE LA EDUCACIÓN INCLUSIVA VIGENCIA 2025 EN EL MUNICIPIO DE PASTO</t>
  </si>
  <si>
    <t>2024520010062</t>
  </si>
  <si>
    <t>APOYO EN LA ATENCIÓN A POBLACIÓN DE ADOLESCENTES VINCULADOS AL SISTEMA DE RESPONSABILIDAD PENAL
VIGENCIA 2025 EN EL MUNICIPIO DE PASTO</t>
  </si>
  <si>
    <t>2024520010058</t>
  </si>
  <si>
    <t>MEJORAMIENTO DE ESPACIOS FÍSICOS Y DOTACIÓN EN LOS ESTABLECIMIENTOS EDUCATIVOS OFICIALES VIGENCIA 2025
EN EL MUNICIPIO DE PASTO</t>
  </si>
  <si>
    <t>2024520010061</t>
  </si>
  <si>
    <t>ADMINISTRACIÓN DE LA PRESTACIÓN DEL SERVICIO EDUCATIVO VIGENCIA 2025 PARA EL MUNICIPIO DE PASTO</t>
  </si>
  <si>
    <t>2024520010060</t>
  </si>
  <si>
    <t>MEJORAMIENTO DEL AMBIENTE LABORAL EN LA SECRETARIA DE EDUCACIÓN Y EN LOS ESTABLECIMIENTOS EDUCATIVOS VIGENCIA 2025, EN EL MUNICIPIO DE PASTO</t>
  </si>
  <si>
    <t>2024520010065</t>
  </si>
  <si>
    <t>APOYO A LA PERMANENCIA ESCOLAR CON LA IMPLEMENTACIÓN DEL PROGRAMA DE ALIMENTACIÓN ESCOLAR VIGENCIA 2025 EN LOS ESTABLECIMIENTOS EDUCATIVOS OFICIALES DEL MUNICIPIO DE PASTO</t>
  </si>
  <si>
    <t>2024520010077</t>
  </si>
  <si>
    <t>FORTALECIMIENTO DEL EJERCICIO DE INSPECCIÓN Y VIGILANCIA EN LA SECRETARIA DE EDUCACIÓN VIGENCIA 2025 EN EL MUNICIPIO DE PASTO</t>
  </si>
  <si>
    <t>SOCIAL</t>
  </si>
  <si>
    <t xml:space="preserve">SUBSECRETARIA DE COBERTURA </t>
  </si>
  <si>
    <t xml:space="preserve">
2201046</t>
  </si>
  <si>
    <t>43 establecimientos educativos que implementan estrategias para el uso pedagógico de resultados de evaluación interna y externa (pruebas Saber 11) durante los 4 años.
47 establecimientos educativos que implementan estrategias pedagógicas articuladas con el Sistema Unificado de Evaluación de Estudiantes SUMEE a razón de 8 en el primer año y 13 para cada uno de los años siguientes.</t>
  </si>
  <si>
    <t xml:space="preserve">47 establecimientos educativos que implementan de los proyectos transversales EDUCACION SEXUAL, DERECHOS HUMANOS Y CONSTRUCCION DE CIUDADANIA durante los 4 años.
20 establecimientos educativos que implementan la escuela del carnaval a razón de 5 EE por año.
47 establecimientos educativos con proyectos educativos ambientales escolares en articulación con el Plan Decenal de Educación Ambiental durante los 4 años.
</t>
  </si>
  <si>
    <t>2201034</t>
  </si>
  <si>
    <t xml:space="preserve">
2201049</t>
  </si>
  <si>
    <t xml:space="preserve">
2201072</t>
  </si>
  <si>
    <t>Estrategia de fortalecimiento de establecimientos educativos en jornada única.
1 estrategia implementada para fortalecer la investigación en los establecimientos educativos en el cuatrienio
1 Casa de la Ciencia y el Juego fortalecida</t>
  </si>
  <si>
    <t xml:space="preserve">
2201047</t>
  </si>
  <si>
    <t xml:space="preserve">
2201081</t>
  </si>
  <si>
    <t>47 establecimientos educativos que Implementan programas que fomenten la convivencia pacífica durante los 4 años. Convivencia escolar desde un enfoque de derechos y de género para prevenir y erradicar las VBG. Sensibilizar a la comunidad educativa acerca del reconocmiento de los derechos y rutas de atención, dirigidos por el personal actualizado en el abordaje de las VBG, desde el enfoque de género interseccionalidad y diferencial por OSIEGD
Articulación de programas integrales de prevención de suicidios y salud mental con la Secretaría de Salud</t>
  </si>
  <si>
    <t>47 establecimientos educativos fortalecidos en cátedra de paz en contexto local. Ley 1732 de 2014 (Cátedra de PAZTO y Cultura  Ciudadana) a razón de 10 EE durante los primeros 3 años y 17 en el último año.
Articulación de programas integrales de educación en sexualidad que contribuyen en la prevención del embarazo infantil en adolescentes con la Secretaría de Salud</t>
  </si>
  <si>
    <t>2201054</t>
  </si>
  <si>
    <t>2201067</t>
  </si>
  <si>
    <t>2201069</t>
  </si>
  <si>
    <t>2201074</t>
  </si>
  <si>
    <t xml:space="preserve">30 establecimientos con vigilanica y control a la prestación del servicio educativo para la validación y cumplimiento de requisitos normativos a razón de 8 por año y 6 en la última vigencia del cuatrienio. </t>
  </si>
  <si>
    <t>A1P1C1- Apoyar el  acompañamiento técnico, económico y logístico con visión empresarial a Establecimientos Educativos articulados con la media técnica con el SENA</t>
  </si>
  <si>
    <t>SUBSECRETARIA DE CALIDAD</t>
  </si>
  <si>
    <t>A1P2C1. Fortalecer los proyectos de emprendimiento de 5 Establecimientos Educativos oficiales del Municipio</t>
  </si>
  <si>
    <t xml:space="preserve">A1P1C1-Formar a docentes y directivos doces  en diseño centrado en evidencias y evaluación formativa
A2P1C1- Implementar el Sistema Unificado de Evaluación de Estudiantes SUMEE en 13 Establecimientos Educativos oficiales del Municipio </t>
  </si>
  <si>
    <t>A1P2C1.- Apoyar a la implementación de los Proyectos pedagógicos transversales de educación sexual,  derechos humanos y construcción de ciudadanía  en los 47 EE 
A2P2C1.- Formular una estrategia pedagógica para la implementación de escuelas de carnaval en 5 EE
A3P2C1.-Fortalecer los proyectos ambientales escolares de los EE oficiales del Municipio a través de la implementación del Plan Decenal de Educación Ambiental</t>
  </si>
  <si>
    <t>A1P3C1.- Fortalecer los procesos de bilingüismo de los Establecimientos Educativo Oficiales del Municipio</t>
  </si>
  <si>
    <t>A1P2C1.- Realizar 1 Foro Educativo Municipal para la vigencia 2025 de acuerdo a los lineamientos del Ministerio de Educación Nacional</t>
  </si>
  <si>
    <t>A1P1C1- Brindar orientaciones en modelos flexibles y modelos pedagógicos, en el marco de la Jornada Única
A2P1C1- Fomentar los procesos de investigación en los establecimientos educativos del Municipio
A3P1C1- Fortalecer la casa de la ciencia y el juego con dotación de material pedagógico</t>
  </si>
  <si>
    <t>A1P4C1.-Desarrollar procesos para la  implementación de la estrategia de Lectura, escritura y oralidad a todos EE enfatizando con los bajos desempeños en lectura crítica, con los referentes del MEN y el ICFES.</t>
  </si>
  <si>
    <t>A1P5C1.-Acompañamiento en la resignificación,  revisión y actualización del PEI de acuerdo al contexto institucional de conformidad a la política pública PIEMSA</t>
  </si>
  <si>
    <t xml:space="preserve">A1P1C1- Implementar proyectos de convivencia pacífica con enfoque de derechos y género en los E.E. sensibilizando sobre VBG y rutas de atención.
A2P1C1 - Coordinar con la Secretaria  de Salud la implementación de jornadas de prenvención del suicidio y promoción de la salud mental en los E.E. </t>
  </si>
  <si>
    <t>A1P1C1.- Fortalecer el encuentro de Experiencias significativas en torno al fortalecimiento de la catedra de la Paz y derechos humanos y construcción de ciudadanía en los EE oficiales del municipio 
A2P1C1.- Implelementar una estrategia con la Secretaría de Saliud de programas integrales de educación en sexualidad que contribuyen en la prevención del embarazo infantil en adolescentes</t>
  </si>
  <si>
    <t xml:space="preserve">A1P2C1.- Desarrollar acciones preventivas para mitigar el riesgo de consumo de sustancias psicoactivas en entornos escolares </t>
  </si>
  <si>
    <t>A1P3C1.- Realizar Talleres para el fortalecimiento de Escuelas de Padres en los E.E.</t>
  </si>
  <si>
    <t xml:space="preserve">A1P2C1.- Formar a  docentes de todos los niveles y áreas en las necesidades locales identificadas en el PTFD   </t>
  </si>
  <si>
    <t>A1P1C1 Apoyar y hacer seguimiento al proyecto de conectividad escolar para los establecimientos educativos oficiales del Municipio de Pasto</t>
  </si>
  <si>
    <t>A1P1C2 Apoyar y hacer seguimiento a proyectos de dotación de herramientas y medios tecnológicos para la formación a docentes y la mejora de los aprendizajes de los estudiantes</t>
  </si>
  <si>
    <t>A1P1C1- Fortalecer el programa pedagógico para la atención de estudiantes víctimas del conflicto</t>
  </si>
  <si>
    <t>A1P1C1- Implementar la estrategia pedagógica para la atención de estudiantes en situación enfermedad del aula hospitalaria  vinculados al sistema educativo de la Institución Educativa Municipal Antonio Nariño y otras Instituciones educativas del Municipio de Pasto</t>
  </si>
  <si>
    <t xml:space="preserve">1) Contratar la prestación del servicio educativo para la atención de 1,460 estudiantes
2) Contratar la prestación del servicio educativo para la atención de 1,600 estudiantes
3) Contratar la prestación del servicio educativo para la atención de 344  estudiantes.
4) Contratar la prestación del servicio educativo para la atención de  480  estudiantes
5) Contratar la prestación del servicio educativo para la atención de 1,000 estudiantes
6) Contratar la prestación del servicio educativo para la atención de 250 estudiantes.
</t>
  </si>
  <si>
    <t xml:space="preserve">A1P1C1.- Realizar capacitaciones especializadas a niños, niñas y jóvenes en el area de música en la REFM.
A2P1C1.- Participar con las sedes de la REFM en los distintos eventos artísticos del contexto nacional e internacional.
</t>
  </si>
  <si>
    <t>A1P1C1- Realizar la transferencia de recursos a los fondos de servicio educativos de los establecimientos identificados con población a beneficiar con transporte escolar</t>
  </si>
  <si>
    <t>A1P1C1- Realizar apoyo pedagogico para atencion de estudiantess con discapacidad mediante la implementacion  del decreto 1421 de 2017 realizando asistencia tecnica  en cada una de las sedes
A2P1C1- Apoyar pedagogicamente a los EE para para atención de estudinates con talentos excepcionales mediante asistenccia tecnica en la sedes que lo requieran
A3P1C1- Realizar acompañamiento a las 138 seddes educativas para la implementacion del PIAR y EL PIF en los caos necesarios</t>
  </si>
  <si>
    <t xml:space="preserve">1) Contratar la prestación del servicio educativo para la atención de 110 estudiantes con discapacidad severa Fundación Huellas para la vda (centro pedagógico maría de la Paz)
2) Contratar la prestación del servicio educativo para la atención de 120 estudiantes con discapcidaad severa Obra Scoail El Carmen (IEM José Felix Jimenez)
</t>
  </si>
  <si>
    <t>A1P1C1- Implementar la estrategia pedagógica  para la atencion de  menores infractores y contraventores del Sistema de Responsabilidad Penal Adolescente vinculados al sistema educativo en la Institucion Educativa Municipal Heraldo Romero Sanches Sede Santo Angel del Municipio de Pasto</t>
  </si>
  <si>
    <t>A1P1C1- Adecuar infraestructura educativa en las sedes educativas oficiales
A2P1C1-  Adquisición de herramientas técnicas de medición y equipos de computo con específicaciones técnicas para infraestructura</t>
  </si>
  <si>
    <t>Oficina Asesora de Planeación</t>
  </si>
  <si>
    <t>A1P1C2-.Dotar de mobiliario o equipamiento escolar a las sedes educativas</t>
  </si>
  <si>
    <t xml:space="preserve">
1) A1P2C1.-  Realizar trámites legales de predios para E.E.
2) A2P2C1.- Aseguramiento de la infraestructura educativa
</t>
  </si>
  <si>
    <t xml:space="preserve">A.1.P1.C1. Realizar el Pago de la nómina del personal y gastos inherentes a la misma.
A.2.P1.C1. Realizar el pago de los servicios públicos de IEM y CEM
A.3.P1.C1. Contratar personal de apoyo a la gestión de la SEM, del SG-SST y de cuidado, aseo y vigilancia de los EE y SEM
A4.P1.C1. Realizar el pago de arrendamientos de los E.E.
A.5.P1.C1. Transferir los recursos de gratuidad y funcionamiento básico a los Establecimientos Educativos.
A.6.P1.C1. Adquirir la dotación laboral para el personal docente y administrativo del sector educativo
A.7.P1.C1. Garantizar la capacitación, viáticos y gastos de viaje de docentes, directivos docentes y personal administrativo de las  IEM, CEM y SEM
A.8.P1.C1. Adquirir bienes y servicios para la Secretaría de Educación Municipal y para los Establecimientos Educativos
</t>
  </si>
  <si>
    <t xml:space="preserve">SUBSECRETARIA ADMINISTRATIVA Y FINANCIERA </t>
  </si>
  <si>
    <t xml:space="preserve">A1P2C1.- Realizar el Plan de Bienestar y capacitaciones programado para los funcionarios docentes, directivos docentes y  administrativos de la secretaria de Educación y los Establecimientos Educativos.
A2P2C1.-Otorgar  incentivos no pecuniarios para reconocer la labor de los administrativos del sector educativo.
</t>
  </si>
  <si>
    <t>A1P1C1-Desarrollar el programa del Sistema de Gestión de Seguridad y Salud en el Trabajo en la Secretaría de Educación Municipal y sus establecimientos educativos.</t>
  </si>
  <si>
    <t>A1P1C1-Suministrar complemento alimentario a los estudiantes registrados en el SIMAT  de acuerdo a la jornada a la que pertenezcan
A2P1C1- Realizar conformación equipo PAE
A3P1C1-  Dotar de menaje necesario a las cocinas y comedores escolares de la Instituciones educativas oficiales</t>
  </si>
  <si>
    <t>A1P1C1  Seguimiento y control en los establecimientos educativos del  municipio de Pasto - (8 Establecimientos educativos)</t>
  </si>
  <si>
    <t xml:space="preserve">Oficina Asesora de Inspección y Vigilancia </t>
  </si>
  <si>
    <t xml:space="preserve">A2P1C1 Realizar visitas de evaluación  con fines  de inspección y vigilancia  a la prestacion del servicio educativo (20 establecimientos educativos) </t>
  </si>
  <si>
    <t>Número de acciones</t>
  </si>
  <si>
    <t xml:space="preserve">A1P2C1 Atención a trámites de peticiones, quejas y reclamos con  la vulneracion de derechos en el entorno escolar </t>
  </si>
  <si>
    <t xml:space="preserve">A1P3C1.- Implementación de los proyectos pedagógicos productivos en 10 EE oficiales del Municipio </t>
  </si>
  <si>
    <t>Servicio de apoyo pedagógico para la oferta de educación inclusiva para preescolar, básica y media</t>
  </si>
  <si>
    <r>
      <t xml:space="preserve">
</t>
    </r>
    <r>
      <rPr>
        <sz val="14"/>
        <rFont val="Century Gothic"/>
        <family val="2"/>
      </rPr>
      <t>2201047</t>
    </r>
  </si>
  <si>
    <t xml:space="preserve">Docentes y agentes educativos  de educación inicial, preescolar, básica y media beneficiados con estrategias de mejoramiento de sus capacidades </t>
  </si>
  <si>
    <r>
      <t xml:space="preserve">34.360.128 raciones entregadas </t>
    </r>
    <r>
      <rPr>
        <sz val="14"/>
        <color rgb="FFFF0000"/>
        <rFont val="Arial"/>
        <family val="2"/>
      </rPr>
      <t xml:space="preserve">en los cuatro años </t>
    </r>
    <r>
      <rPr>
        <sz val="14"/>
        <rFont val="Arial"/>
        <family val="2"/>
      </rPr>
      <t>a</t>
    </r>
    <r>
      <rPr>
        <sz val="14"/>
        <color theme="1"/>
        <rFont val="Arial"/>
        <family val="2"/>
      </rPr>
      <t xml:space="preserve">  los estudiantes matriculados en preescolar, básica y media del sector oficial recibirán complemento alimentario, incluidos los de jornada única - PROGRAMA DE ALIMENTACION ESCOLAR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</si>
</sst>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 #,##0.00_-;\-&quot;$&quot;\ * #,##0.00_-;_-&quot;$&quot;\ * &quot;-&quot;??_-;_-@_-"/>
    <numFmt numFmtId="43" formatCode="_-* #,##0.00_-;\-* #,##0.00_-;_-* &quot;-&quot;??_-;_-@_-"/>
    <numFmt numFmtId="164" formatCode="_(&quot;$&quot;\ * #,##0.00_);_(&quot;$&quot;\ * \(#,##0.00\);_(&quot;$&quot;\ * &quot;-&quot;??_);_(@_)"/>
    <numFmt numFmtId="165" formatCode="_(&quot;$&quot;\ * #,##0_);_(&quot;$&quot;\ * \(#,##0\);_(&quot;$&quot;\ * &quot;-&quot;??_);_(@_)"/>
    <numFmt numFmtId="166" formatCode="_-* #,##0_-;\-* #,##0_-;_-* &quot;-&quot;??_-;_-@_-"/>
  </numFmts>
  <fonts count="25" x14ac:knownFonts="1">
    <font>
      <sz val="11"/>
      <color theme="1"/>
      <name val="Calibri"/>
      <family val="2"/>
      <scheme val="minor"/>
    </font>
    <font>
      <sz val="11"/>
      <color theme="1"/>
      <name val="Calibri"/>
      <family val="2"/>
      <scheme val="minor"/>
    </font>
    <font>
      <sz val="11"/>
      <color theme="1"/>
      <name val="Century Gothic"/>
      <family val="2"/>
    </font>
    <font>
      <b/>
      <sz val="10"/>
      <color theme="1"/>
      <name val="Century Gothic"/>
      <family val="2"/>
    </font>
    <font>
      <sz val="8"/>
      <color theme="1"/>
      <name val="Century Gothic"/>
      <family val="2"/>
    </font>
    <font>
      <b/>
      <sz val="8"/>
      <color theme="1"/>
      <name val="Century Gothic"/>
      <family val="2"/>
    </font>
    <font>
      <b/>
      <sz val="11"/>
      <color theme="0"/>
      <name val="Century Gothic"/>
      <family val="2"/>
    </font>
    <font>
      <b/>
      <sz val="10"/>
      <color theme="0"/>
      <name val="Century Gothic"/>
      <family val="2"/>
    </font>
    <font>
      <b/>
      <sz val="14"/>
      <name val="Century Gothic"/>
      <family val="2"/>
    </font>
    <font>
      <b/>
      <sz val="14"/>
      <color rgb="FFFFC000"/>
      <name val="Century Gothic"/>
      <family val="2"/>
    </font>
    <font>
      <b/>
      <i/>
      <sz val="16"/>
      <color theme="0"/>
      <name val="Century Gothic"/>
      <family val="2"/>
    </font>
    <font>
      <b/>
      <sz val="16"/>
      <color theme="0"/>
      <name val="Century Gothic"/>
      <family val="2"/>
    </font>
    <font>
      <sz val="11"/>
      <name val="Century Gothic"/>
      <family val="2"/>
    </font>
    <font>
      <sz val="11"/>
      <color rgb="FFFF0000"/>
      <name val="Century Gothic"/>
      <family val="2"/>
    </font>
    <font>
      <b/>
      <sz val="9"/>
      <color indexed="81"/>
      <name val="Tahoma"/>
      <family val="2"/>
    </font>
    <font>
      <sz val="11"/>
      <color rgb="FF000000"/>
      <name val="Calibri"/>
      <family val="2"/>
    </font>
    <font>
      <b/>
      <sz val="14"/>
      <color theme="1"/>
      <name val="Century Gothic"/>
      <family val="2"/>
    </font>
    <font>
      <sz val="14"/>
      <name val="Arial"/>
      <family val="2"/>
    </font>
    <font>
      <sz val="14"/>
      <color rgb="FF000000"/>
      <name val="Arial"/>
      <family val="2"/>
    </font>
    <font>
      <sz val="14"/>
      <color rgb="FF000000"/>
      <name val="Calibri"/>
      <family val="2"/>
    </font>
    <font>
      <sz val="14"/>
      <color theme="1"/>
      <name val="Arial"/>
      <family val="2"/>
    </font>
    <font>
      <sz val="14"/>
      <color theme="1"/>
      <name val="Century Gothic"/>
      <family val="2"/>
    </font>
    <font>
      <sz val="14"/>
      <name val="Century Gothic"/>
      <family val="2"/>
    </font>
    <font>
      <sz val="14"/>
      <color rgb="FFFF0000"/>
      <name val="Arial"/>
      <family val="2"/>
    </font>
    <font>
      <b/>
      <sz val="16"/>
      <color theme="1"/>
      <name val="Century Gothic"/>
      <family val="2"/>
    </font>
  </fonts>
  <fills count="6">
    <fill>
      <patternFill patternType="none"/>
    </fill>
    <fill>
      <patternFill patternType="gray125"/>
    </fill>
    <fill>
      <patternFill patternType="solid">
        <fgColor theme="4" tint="-0.249977111117893"/>
        <bgColor indexed="64"/>
      </patternFill>
    </fill>
    <fill>
      <patternFill patternType="solid">
        <fgColor rgb="FFC00000"/>
        <bgColor indexed="64"/>
      </patternFill>
    </fill>
    <fill>
      <patternFill patternType="solid">
        <fgColor theme="0"/>
        <bgColor indexed="64"/>
      </patternFill>
    </fill>
    <fill>
      <patternFill patternType="solid">
        <fgColor rgb="FF2F5496"/>
        <bgColor rgb="FF2F5496"/>
      </patternFill>
    </fill>
  </fills>
  <borders count="22">
    <border>
      <left/>
      <right/>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rgb="FF000000"/>
      </left>
      <right style="thin">
        <color rgb="FF000000"/>
      </right>
      <top/>
      <bottom/>
      <diagonal/>
    </border>
    <border>
      <left style="thin">
        <color indexed="64"/>
      </left>
      <right/>
      <top/>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164" fontId="1" fillId="0" borderId="0" applyFont="0" applyFill="0" applyBorder="0" applyAlignment="0" applyProtection="0"/>
    <xf numFmtId="0" fontId="15" fillId="0" borderId="0" applyBorder="0"/>
    <xf numFmtId="43" fontId="1" fillId="0" borderId="0" applyFont="0" applyFill="0" applyBorder="0" applyAlignment="0" applyProtection="0"/>
  </cellStyleXfs>
  <cellXfs count="115">
    <xf numFmtId="0" fontId="0" fillId="0" borderId="0" xfId="0"/>
    <xf numFmtId="0" fontId="2" fillId="0" borderId="0" xfId="0" applyFont="1"/>
    <xf numFmtId="0" fontId="2" fillId="0" borderId="0" xfId="0" applyFont="1" applyProtection="1">
      <protection locked="0"/>
    </xf>
    <xf numFmtId="0" fontId="5" fillId="0" borderId="5" xfId="0" applyFont="1" applyBorder="1" applyAlignment="1">
      <alignment horizontal="center" vertical="top" wrapText="1"/>
    </xf>
    <xf numFmtId="15" fontId="5" fillId="0" borderId="10" xfId="0" applyNumberFormat="1" applyFont="1" applyBorder="1" applyAlignment="1">
      <alignment horizontal="center" vertical="top"/>
    </xf>
    <xf numFmtId="0" fontId="2" fillId="0" borderId="0" xfId="0" applyFont="1" applyAlignment="1">
      <alignment horizontal="center"/>
    </xf>
    <xf numFmtId="0" fontId="3" fillId="0" borderId="0" xfId="0" applyFont="1" applyAlignment="1">
      <alignment horizontal="center" vertical="top"/>
    </xf>
    <xf numFmtId="0" fontId="7" fillId="2" borderId="8" xfId="0" applyFont="1" applyFill="1" applyBorder="1" applyAlignment="1">
      <alignment horizontal="center" vertical="center"/>
    </xf>
    <xf numFmtId="0" fontId="8" fillId="0" borderId="0" xfId="0" applyFont="1" applyAlignment="1">
      <alignment horizontal="left" vertical="center"/>
    </xf>
    <xf numFmtId="0" fontId="9" fillId="0" borderId="0" xfId="0" applyFont="1" applyAlignment="1" applyProtection="1">
      <alignment horizontal="center" vertical="top"/>
      <protection locked="0"/>
    </xf>
    <xf numFmtId="0" fontId="2" fillId="3" borderId="0" xfId="0" applyFont="1" applyFill="1"/>
    <xf numFmtId="0" fontId="11" fillId="2" borderId="15" xfId="0" applyFont="1" applyFill="1" applyBorder="1" applyAlignment="1">
      <alignment horizontal="center" vertical="center" wrapText="1"/>
    </xf>
    <xf numFmtId="0" fontId="11" fillId="2" borderId="15" xfId="0" applyFont="1" applyFill="1" applyBorder="1" applyAlignment="1" applyProtection="1">
      <alignment horizontal="center" vertical="center" wrapText="1"/>
      <protection locked="0"/>
    </xf>
    <xf numFmtId="0" fontId="2" fillId="2" borderId="0" xfId="0" applyFont="1" applyFill="1"/>
    <xf numFmtId="0" fontId="2" fillId="0" borderId="0" xfId="0" applyFont="1" applyAlignment="1">
      <alignment horizontal="center" vertical="center" wrapText="1"/>
    </xf>
    <xf numFmtId="0" fontId="2" fillId="0" borderId="0" xfId="0" applyFont="1" applyAlignment="1" applyProtection="1">
      <alignment horizontal="center" vertical="center" wrapText="1"/>
      <protection locked="0"/>
    </xf>
    <xf numFmtId="0" fontId="13" fillId="0" borderId="0" xfId="0" applyFont="1" applyAlignment="1" applyProtection="1">
      <alignment horizontal="center" vertical="center" wrapText="1"/>
      <protection locked="0"/>
    </xf>
    <xf numFmtId="0" fontId="12" fillId="0" borderId="0" xfId="0" applyFont="1" applyAlignment="1" applyProtection="1">
      <alignment horizontal="center" vertical="center" wrapText="1"/>
      <protection locked="0"/>
    </xf>
    <xf numFmtId="14"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Border="1" applyAlignment="1" applyProtection="1">
      <alignment horizontal="center" vertical="center" wrapText="1"/>
      <protection locked="0"/>
    </xf>
    <xf numFmtId="0" fontId="2" fillId="4" borderId="0" xfId="0" applyFont="1" applyFill="1"/>
    <xf numFmtId="0" fontId="2" fillId="4" borderId="0" xfId="0" applyFont="1" applyFill="1" applyProtection="1">
      <protection locked="0"/>
    </xf>
    <xf numFmtId="0" fontId="16" fillId="0" borderId="8" xfId="0" applyFont="1" applyBorder="1" applyAlignment="1">
      <alignment horizontal="center" vertical="center"/>
    </xf>
    <xf numFmtId="0" fontId="6" fillId="2" borderId="13" xfId="0" applyFont="1" applyFill="1" applyBorder="1" applyAlignment="1">
      <alignment horizontal="left" vertical="center"/>
    </xf>
    <xf numFmtId="0" fontId="16" fillId="0" borderId="14" xfId="0" applyFont="1" applyBorder="1" applyAlignment="1">
      <alignment horizontal="center" vertical="center"/>
    </xf>
    <xf numFmtId="0" fontId="6" fillId="2" borderId="8"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10" fillId="3" borderId="13"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5" borderId="16" xfId="0" applyFont="1" applyFill="1" applyBorder="1" applyAlignment="1">
      <alignment horizontal="center" vertical="center" wrapText="1"/>
    </xf>
    <xf numFmtId="0" fontId="2" fillId="0" borderId="8" xfId="0" applyFont="1" applyBorder="1"/>
    <xf numFmtId="0" fontId="2" fillId="0" borderId="18" xfId="0" applyFont="1" applyBorder="1"/>
    <xf numFmtId="0" fontId="2" fillId="0" borderId="19" xfId="0" applyFont="1" applyBorder="1"/>
    <xf numFmtId="0" fontId="17" fillId="0" borderId="8" xfId="0" applyFont="1" applyBorder="1" applyAlignment="1" applyProtection="1">
      <alignment horizontal="center" vertical="center" wrapText="1"/>
      <protection locked="0"/>
    </xf>
    <xf numFmtId="0" fontId="18" fillId="0" borderId="8" xfId="0" applyFont="1" applyBorder="1" applyAlignment="1">
      <alignment horizontal="center" vertical="center"/>
    </xf>
    <xf numFmtId="0" fontId="19" fillId="0" borderId="8" xfId="0" applyFont="1" applyBorder="1" applyAlignment="1">
      <alignment horizontal="center" vertical="center"/>
    </xf>
    <xf numFmtId="49" fontId="17" fillId="0" borderId="8" xfId="0" applyNumberFormat="1" applyFont="1" applyBorder="1" applyAlignment="1">
      <alignment horizontal="center" vertical="center"/>
    </xf>
    <xf numFmtId="0" fontId="20" fillId="0" borderId="8" xfId="0" applyFont="1" applyBorder="1" applyAlignment="1" applyProtection="1">
      <alignment horizontal="center" vertical="center" wrapText="1"/>
      <protection locked="0"/>
    </xf>
    <xf numFmtId="0" fontId="18" fillId="0" borderId="8" xfId="0" applyFont="1" applyBorder="1" applyAlignment="1">
      <alignment horizontal="center" vertical="center" wrapText="1"/>
    </xf>
    <xf numFmtId="166" fontId="20" fillId="0" borderId="8" xfId="3" applyNumberFormat="1" applyFont="1" applyFill="1" applyBorder="1" applyAlignment="1">
      <alignment horizontal="center" vertical="center" wrapText="1"/>
    </xf>
    <xf numFmtId="166" fontId="17" fillId="0" borderId="8" xfId="3" applyNumberFormat="1" applyFont="1" applyFill="1" applyBorder="1" applyAlignment="1" applyProtection="1">
      <alignment horizontal="center" vertical="center" wrapText="1"/>
      <protection locked="0"/>
    </xf>
    <xf numFmtId="14" fontId="20" fillId="0" borderId="8" xfId="0" applyNumberFormat="1" applyFont="1" applyBorder="1" applyAlignment="1" applyProtection="1">
      <alignment horizontal="center" vertical="center" wrapText="1"/>
      <protection locked="0"/>
    </xf>
    <xf numFmtId="0" fontId="22" fillId="0" borderId="8" xfId="0" applyFont="1" applyBorder="1" applyAlignment="1" applyProtection="1">
      <alignment horizontal="center" vertical="center" wrapText="1"/>
      <protection locked="0"/>
    </xf>
    <xf numFmtId="0" fontId="19" fillId="0" borderId="21" xfId="0" applyFont="1" applyBorder="1" applyAlignment="1">
      <alignment horizontal="center" vertical="center"/>
    </xf>
    <xf numFmtId="0" fontId="20" fillId="0" borderId="21" xfId="0" applyFont="1" applyBorder="1" applyAlignment="1" applyProtection="1">
      <alignment horizontal="center" vertical="center" wrapText="1"/>
      <protection locked="0"/>
    </xf>
    <xf numFmtId="0" fontId="19" fillId="0" borderId="21" xfId="0" applyFont="1" applyBorder="1" applyAlignment="1">
      <alignment horizontal="center" vertical="center" wrapText="1"/>
    </xf>
    <xf numFmtId="0" fontId="20" fillId="0" borderId="21" xfId="0" applyFont="1" applyBorder="1" applyAlignment="1" applyProtection="1">
      <alignment horizontal="center" vertical="center"/>
      <protection locked="0"/>
    </xf>
    <xf numFmtId="166" fontId="21" fillId="0" borderId="21" xfId="3" applyNumberFormat="1" applyFont="1" applyFill="1" applyBorder="1" applyAlignment="1">
      <alignment horizontal="center" vertical="center" wrapText="1"/>
    </xf>
    <xf numFmtId="166" fontId="22" fillId="0" borderId="21" xfId="3" applyNumberFormat="1" applyFont="1" applyFill="1" applyBorder="1" applyAlignment="1" applyProtection="1">
      <alignment horizontal="center" vertical="center" wrapText="1"/>
      <protection locked="0"/>
    </xf>
    <xf numFmtId="0" fontId="20" fillId="0" borderId="8" xfId="0" applyFont="1" applyBorder="1" applyAlignment="1" applyProtection="1">
      <alignment horizontal="center" vertical="center"/>
      <protection locked="0"/>
    </xf>
    <xf numFmtId="0" fontId="20" fillId="0" borderId="8" xfId="0" applyFont="1" applyBorder="1" applyAlignment="1">
      <alignment horizontal="center" vertical="center" wrapText="1"/>
    </xf>
    <xf numFmtId="0" fontId="20" fillId="0" borderId="8" xfId="0" applyFont="1" applyBorder="1" applyAlignment="1">
      <alignment horizontal="center" vertical="center"/>
    </xf>
    <xf numFmtId="14" fontId="20" fillId="0" borderId="21" xfId="0" applyNumberFormat="1" applyFont="1" applyBorder="1" applyAlignment="1" applyProtection="1">
      <alignment horizontal="center" vertical="center" wrapText="1"/>
      <protection locked="0"/>
    </xf>
    <xf numFmtId="0" fontId="17" fillId="0" borderId="20" xfId="0" applyFont="1" applyBorder="1" applyAlignment="1" applyProtection="1">
      <alignment horizontal="center" vertical="center" wrapText="1"/>
      <protection locked="0"/>
    </xf>
    <xf numFmtId="0" fontId="18" fillId="0" borderId="20" xfId="0" applyFont="1" applyBorder="1" applyAlignment="1">
      <alignment horizontal="center" vertical="center"/>
    </xf>
    <xf numFmtId="0" fontId="20" fillId="0" borderId="20" xfId="0" applyFont="1" applyBorder="1" applyAlignment="1" applyProtection="1">
      <alignment horizontal="center" vertical="center" wrapText="1"/>
      <protection locked="0"/>
    </xf>
    <xf numFmtId="0" fontId="18" fillId="0" borderId="20" xfId="0" applyFont="1" applyBorder="1" applyAlignment="1">
      <alignment horizontal="center" vertical="center" wrapText="1"/>
    </xf>
    <xf numFmtId="0" fontId="20" fillId="0" borderId="20" xfId="0" applyFont="1" applyBorder="1" applyAlignment="1">
      <alignment horizontal="center" vertical="center"/>
    </xf>
    <xf numFmtId="0" fontId="18" fillId="0" borderId="20" xfId="2" applyFont="1" applyBorder="1" applyAlignment="1">
      <alignment horizontal="center" vertical="center"/>
    </xf>
    <xf numFmtId="166" fontId="20" fillId="0" borderId="20" xfId="3" applyNumberFormat="1" applyFont="1" applyFill="1" applyBorder="1" applyAlignment="1">
      <alignment horizontal="center" vertical="center" wrapText="1"/>
    </xf>
    <xf numFmtId="166" fontId="17" fillId="0" borderId="20" xfId="3" applyNumberFormat="1" applyFont="1" applyFill="1" applyBorder="1" applyAlignment="1" applyProtection="1">
      <alignment horizontal="center" vertical="center" wrapText="1"/>
      <protection locked="0"/>
    </xf>
    <xf numFmtId="14" fontId="20" fillId="0" borderId="20" xfId="0" applyNumberFormat="1" applyFont="1" applyBorder="1" applyAlignment="1" applyProtection="1">
      <alignment horizontal="center" vertical="center" wrapText="1"/>
      <protection locked="0"/>
    </xf>
    <xf numFmtId="14" fontId="20" fillId="0" borderId="8" xfId="0" applyNumberFormat="1" applyFont="1" applyBorder="1" applyAlignment="1">
      <alignment horizontal="center" vertical="center"/>
    </xf>
    <xf numFmtId="0" fontId="19" fillId="0" borderId="8" xfId="0" applyFont="1" applyBorder="1" applyAlignment="1">
      <alignment horizontal="center" vertical="center" wrapText="1"/>
    </xf>
    <xf numFmtId="166" fontId="21" fillId="0" borderId="8" xfId="3" applyNumberFormat="1" applyFont="1" applyFill="1" applyBorder="1" applyAlignment="1">
      <alignment horizontal="center" vertical="center" wrapText="1"/>
    </xf>
    <xf numFmtId="166" fontId="22" fillId="0" borderId="8" xfId="3" applyNumberFormat="1" applyFont="1" applyFill="1" applyBorder="1" applyAlignment="1" applyProtection="1">
      <alignment horizontal="center" vertical="center" wrapText="1"/>
      <protection locked="0"/>
    </xf>
    <xf numFmtId="0" fontId="17" fillId="0" borderId="21" xfId="0" applyFont="1" applyBorder="1" applyAlignment="1" applyProtection="1">
      <alignment horizontal="center" vertical="center" wrapText="1"/>
      <protection locked="0"/>
    </xf>
    <xf numFmtId="14" fontId="20" fillId="0" borderId="0" xfId="0" applyNumberFormat="1" applyFont="1" applyAlignment="1" applyProtection="1">
      <alignment horizontal="center" vertical="center" wrapText="1"/>
      <protection locked="0"/>
    </xf>
    <xf numFmtId="0" fontId="17" fillId="0" borderId="8" xfId="0" applyFont="1" applyBorder="1" applyAlignment="1">
      <alignment horizontal="center" vertical="center" wrapText="1"/>
    </xf>
    <xf numFmtId="0" fontId="18" fillId="0" borderId="8" xfId="2" applyFont="1" applyBorder="1" applyAlignment="1">
      <alignment horizontal="center" vertical="center"/>
    </xf>
    <xf numFmtId="0" fontId="18" fillId="0" borderId="8" xfId="0" applyFont="1" applyBorder="1" applyAlignment="1">
      <alignment horizontal="center" vertical="top" wrapText="1"/>
    </xf>
    <xf numFmtId="164" fontId="21" fillId="0" borderId="8" xfId="1" applyFont="1" applyFill="1" applyBorder="1" applyAlignment="1" applyProtection="1">
      <alignment horizontal="center" vertical="center" wrapText="1"/>
      <protection locked="0"/>
    </xf>
    <xf numFmtId="164" fontId="21" fillId="0" borderId="8" xfId="0" applyNumberFormat="1" applyFont="1" applyBorder="1" applyAlignment="1">
      <alignment horizontal="center"/>
    </xf>
    <xf numFmtId="164" fontId="2" fillId="0" borderId="8" xfId="0" applyNumberFormat="1" applyFont="1" applyBorder="1"/>
    <xf numFmtId="164" fontId="21" fillId="0" borderId="8" xfId="0" applyNumberFormat="1" applyFont="1" applyBorder="1" applyAlignment="1">
      <alignment horizontal="center" vertical="center"/>
    </xf>
    <xf numFmtId="164" fontId="2" fillId="0" borderId="8" xfId="0" applyNumberFormat="1" applyFont="1" applyBorder="1" applyAlignment="1">
      <alignment vertical="center"/>
    </xf>
    <xf numFmtId="164" fontId="2" fillId="0" borderId="0" xfId="0" applyNumberFormat="1" applyFont="1"/>
    <xf numFmtId="0" fontId="4" fillId="0" borderId="0" xfId="0" applyFont="1"/>
    <xf numFmtId="43" fontId="4" fillId="0" borderId="0" xfId="3" applyFont="1"/>
    <xf numFmtId="43" fontId="2" fillId="0" borderId="0" xfId="0" applyNumberFormat="1" applyFont="1"/>
    <xf numFmtId="164" fontId="21" fillId="4" borderId="8" xfId="1" applyFont="1" applyFill="1" applyBorder="1" applyAlignment="1" applyProtection="1">
      <alignment horizontal="center" vertical="center" wrapText="1"/>
      <protection locked="0"/>
    </xf>
    <xf numFmtId="44" fontId="2" fillId="0" borderId="0" xfId="0" applyNumberFormat="1" applyFont="1"/>
    <xf numFmtId="164" fontId="24" fillId="4" borderId="0" xfId="0" applyNumberFormat="1" applyFont="1" applyFill="1"/>
    <xf numFmtId="0" fontId="10" fillId="3" borderId="17" xfId="0" applyFont="1" applyFill="1" applyBorder="1" applyAlignment="1" applyProtection="1">
      <alignment horizontal="center" vertical="center" wrapText="1"/>
      <protection locked="0"/>
    </xf>
    <xf numFmtId="0" fontId="10" fillId="3" borderId="0" xfId="0" applyFont="1" applyFill="1" applyAlignment="1" applyProtection="1">
      <alignment horizontal="center" vertical="center" wrapText="1"/>
      <protection locked="0"/>
    </xf>
    <xf numFmtId="0" fontId="8" fillId="0" borderId="13"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10" fillId="3" borderId="8"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16" fillId="0" borderId="13" xfId="0" applyFont="1" applyBorder="1" applyAlignment="1">
      <alignment horizontal="center" vertical="center"/>
    </xf>
    <xf numFmtId="0" fontId="16" fillId="0" borderId="4" xfId="0" applyFont="1" applyBorder="1" applyAlignment="1">
      <alignment horizontal="center" vertical="center"/>
    </xf>
    <xf numFmtId="0" fontId="16" fillId="0" borderId="14" xfId="0" applyFont="1" applyBorder="1" applyAlignment="1">
      <alignment horizontal="center" vertical="center"/>
    </xf>
    <xf numFmtId="0" fontId="8" fillId="0" borderId="13" xfId="0" applyFont="1" applyBorder="1" applyAlignment="1">
      <alignment horizontal="left" vertical="center"/>
    </xf>
    <xf numFmtId="0" fontId="8" fillId="0" borderId="4" xfId="0" applyFont="1" applyBorder="1" applyAlignment="1">
      <alignment horizontal="left" vertical="center"/>
    </xf>
    <xf numFmtId="0" fontId="8" fillId="0" borderId="14" xfId="0" applyFont="1" applyBorder="1" applyAlignment="1">
      <alignment horizontal="left" vertical="center"/>
    </xf>
    <xf numFmtId="0" fontId="2" fillId="0" borderId="1" xfId="0" applyFont="1" applyBorder="1" applyAlignment="1">
      <alignment horizontal="center"/>
    </xf>
    <xf numFmtId="0" fontId="2" fillId="0" borderId="3" xfId="0" applyFont="1" applyBorder="1" applyAlignment="1">
      <alignment horizontal="center"/>
    </xf>
    <xf numFmtId="0" fontId="2" fillId="0" borderId="9" xfId="0" applyFont="1" applyBorder="1" applyAlignment="1">
      <alignment horizontal="center"/>
    </xf>
    <xf numFmtId="0" fontId="3" fillId="0" borderId="2" xfId="0" applyFont="1" applyBorder="1" applyAlignment="1">
      <alignment horizontal="center" vertical="center"/>
    </xf>
    <xf numFmtId="0" fontId="4" fillId="0" borderId="4" xfId="0" applyFont="1" applyBorder="1" applyAlignment="1">
      <alignment horizontal="left" vertical="center" wrapText="1"/>
    </xf>
    <xf numFmtId="0" fontId="3" fillId="0" borderId="5" xfId="0" applyFont="1" applyBorder="1" applyAlignment="1">
      <alignment horizontal="center" vertical="center" wrapText="1"/>
    </xf>
    <xf numFmtId="0" fontId="5" fillId="0" borderId="5" xfId="0" applyFont="1" applyBorder="1" applyAlignment="1">
      <alignment horizontal="center" vertical="top"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2" fillId="0" borderId="7" xfId="0" applyFont="1" applyBorder="1" applyAlignment="1">
      <alignment horizontal="center" vertical="center"/>
    </xf>
    <xf numFmtId="0" fontId="2" fillId="0" borderId="5" xfId="0" applyFont="1" applyBorder="1" applyAlignment="1">
      <alignment horizontal="center" vertical="center"/>
    </xf>
    <xf numFmtId="15" fontId="5" fillId="0" borderId="10" xfId="0" applyNumberFormat="1" applyFont="1" applyBorder="1" applyAlignment="1">
      <alignment horizontal="center" vertical="top"/>
    </xf>
    <xf numFmtId="0" fontId="5" fillId="0" borderId="10" xfId="0" applyFont="1" applyBorder="1" applyAlignment="1">
      <alignment horizontal="center" vertical="center"/>
    </xf>
    <xf numFmtId="0" fontId="5" fillId="0" borderId="11" xfId="0" applyFont="1" applyBorder="1" applyAlignment="1">
      <alignment horizontal="center" vertical="center"/>
    </xf>
  </cellXfs>
  <cellStyles count="4">
    <cellStyle name="Millares" xfId="3" builtinId="3"/>
    <cellStyle name="Moneda" xfId="1" builtinId="4"/>
    <cellStyle name="Normal" xfId="0" builtinId="0"/>
    <cellStyle name="Normal 2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849551</xdr:colOff>
      <xdr:row>1</xdr:row>
      <xdr:rowOff>98881</xdr:rowOff>
    </xdr:from>
    <xdr:to>
      <xdr:col>1</xdr:col>
      <xdr:colOff>969228</xdr:colOff>
      <xdr:row>5</xdr:row>
      <xdr:rowOff>84205</xdr:rowOff>
    </xdr:to>
    <xdr:pic>
      <xdr:nvPicPr>
        <xdr:cNvPr id="2" name="4 Imagen" descr="escudo">
          <a:extLst>
            <a:ext uri="{FF2B5EF4-FFF2-40B4-BE49-F238E27FC236}">
              <a16:creationId xmlns:a16="http://schemas.microsoft.com/office/drawing/2014/main" id="{283A2927-C35B-4E89-B89A-99CB5F813B5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9551" y="317956"/>
          <a:ext cx="979250" cy="7854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eaci&#243;n%20institucional\gobierno\pe_f_022_hoja_de_captura_v1_Prog_Seguridad_Convivencia_Justic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C"/>
      <sheetName val="PA"/>
      <sheetName val="param"/>
      <sheetName val="Oficio"/>
    </sheetNames>
    <sheetDataSet>
      <sheetData sheetId="0"/>
      <sheetData sheetId="1"/>
      <sheetData sheetId="2">
        <row r="2">
          <cell r="F2" t="str">
            <v>AVANTE</v>
          </cell>
        </row>
        <row r="3">
          <cell r="F3" t="str">
            <v>Dir_Admin_Plazas</v>
          </cell>
        </row>
        <row r="4">
          <cell r="F4" t="str">
            <v>Dir_Espacio_Publico</v>
          </cell>
        </row>
        <row r="5">
          <cell r="F5" t="str">
            <v>Dir_Gestion_Riesgo</v>
          </cell>
        </row>
        <row r="6">
          <cell r="F6" t="str">
            <v>Dir_Juventud</v>
          </cell>
        </row>
        <row r="7">
          <cell r="F7" t="str">
            <v>EMPOPASTO</v>
          </cell>
        </row>
        <row r="8">
          <cell r="F8" t="str">
            <v>INVIPASTO</v>
          </cell>
        </row>
        <row r="9">
          <cell r="F9" t="str">
            <v>Of_Asuntos_Internacionales</v>
          </cell>
        </row>
        <row r="10">
          <cell r="F10" t="str">
            <v>Of_Comunicaciones</v>
          </cell>
        </row>
        <row r="11">
          <cell r="F11" t="str">
            <v>Of_Control_Interno</v>
          </cell>
        </row>
        <row r="12">
          <cell r="F12" t="str">
            <v>Of_Genero</v>
          </cell>
        </row>
        <row r="13">
          <cell r="F13" t="str">
            <v>Of_Juridica</v>
          </cell>
        </row>
        <row r="14">
          <cell r="F14" t="str">
            <v>Of_Planeacion_Institucional</v>
          </cell>
        </row>
        <row r="15">
          <cell r="F15" t="str">
            <v>Pasto_Deporte</v>
          </cell>
        </row>
        <row r="16">
          <cell r="F16" t="str">
            <v>Sec_Agricultura</v>
          </cell>
        </row>
        <row r="17">
          <cell r="F17" t="str">
            <v>Sec_Bienestar_Social</v>
          </cell>
        </row>
        <row r="18">
          <cell r="F18" t="str">
            <v>Sec_Cultura</v>
          </cell>
        </row>
        <row r="19">
          <cell r="F19" t="str">
            <v>Sec_Desarrollo_Comunitario</v>
          </cell>
        </row>
        <row r="20">
          <cell r="F20" t="str">
            <v>Sec_Desarrollo_Economico</v>
          </cell>
        </row>
        <row r="21">
          <cell r="F21" t="str">
            <v>Sec_Educacion</v>
          </cell>
        </row>
        <row r="22">
          <cell r="F22" t="str">
            <v>Sec_General</v>
          </cell>
        </row>
        <row r="23">
          <cell r="F23" t="str">
            <v>Sec_General_Bienes_Inmuebles</v>
          </cell>
        </row>
        <row r="24">
          <cell r="F24" t="str">
            <v>Sec_General_Capacitaciones</v>
          </cell>
        </row>
        <row r="25">
          <cell r="F25" t="str">
            <v>Sec_General_Gestion_Documental</v>
          </cell>
        </row>
        <row r="26">
          <cell r="F26" t="str">
            <v>Sec_General_Sisben</v>
          </cell>
        </row>
        <row r="27">
          <cell r="F27" t="str">
            <v>Sec_Gestion_Ambiental</v>
          </cell>
        </row>
        <row r="28">
          <cell r="F28" t="str">
            <v>Sec_Gobierno</v>
          </cell>
        </row>
        <row r="29">
          <cell r="F29" t="str">
            <v>Sec_Hacienda</v>
          </cell>
        </row>
        <row r="30">
          <cell r="F30" t="str">
            <v>Sec_Infraestructura</v>
          </cell>
        </row>
        <row r="31">
          <cell r="F31" t="str">
            <v>Sec_Planeacion_Municipal</v>
          </cell>
        </row>
        <row r="32">
          <cell r="F32" t="str">
            <v>Sec_Salud</v>
          </cell>
        </row>
        <row r="33">
          <cell r="F33" t="str">
            <v>Sec_Transito</v>
          </cell>
        </row>
        <row r="34">
          <cell r="F34" t="str">
            <v>Subsec_Sistemas_Informacion</v>
          </cell>
        </row>
      </sheetData>
      <sheetData sheetId="3"/>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CC109"/>
  <sheetViews>
    <sheetView tabSelected="1" topLeftCell="AM1" zoomScale="64" zoomScaleNormal="64" zoomScaleSheetLayoutView="70" workbookViewId="0">
      <selection activeCell="AO41" sqref="AO41:AO108"/>
    </sheetView>
  </sheetViews>
  <sheetFormatPr baseColWidth="10" defaultColWidth="11.42578125" defaultRowHeight="16.5" outlineLevelCol="1" x14ac:dyDescent="0.3"/>
  <cols>
    <col min="1" max="1" width="12.85546875" style="21" customWidth="1" outlineLevel="1"/>
    <col min="2" max="2" width="20.140625" style="21" customWidth="1" outlineLevel="1"/>
    <col min="3" max="3" width="31.85546875" style="21" customWidth="1" outlineLevel="1"/>
    <col min="4" max="6" width="15.42578125" style="21" customWidth="1" outlineLevel="1"/>
    <col min="7" max="7" width="14.5703125" style="21" customWidth="1" outlineLevel="1"/>
    <col min="8" max="8" width="24.28515625" style="21" customWidth="1"/>
    <col min="9" max="9" width="51.5703125" style="21" customWidth="1"/>
    <col min="10" max="10" width="12.140625" style="21" customWidth="1" outlineLevel="1"/>
    <col min="11" max="11" width="18.85546875" style="21" customWidth="1" outlineLevel="1"/>
    <col min="12" max="12" width="19.28515625" style="21" customWidth="1" outlineLevel="1"/>
    <col min="13" max="13" width="34.28515625" style="21" customWidth="1" outlineLevel="1"/>
    <col min="14" max="14" width="30.140625" style="21" customWidth="1" outlineLevel="1"/>
    <col min="15" max="15" width="16.7109375" style="21" customWidth="1" outlineLevel="1"/>
    <col min="16" max="16" width="31.42578125" style="21" customWidth="1" outlineLevel="1"/>
    <col min="17" max="17" width="55" style="21" customWidth="1" outlineLevel="1" collapsed="1"/>
    <col min="18" max="18" width="18.42578125" style="21" customWidth="1" outlineLevel="1"/>
    <col min="19" max="19" width="30.140625" style="21" customWidth="1" outlineLevel="1"/>
    <col min="20" max="20" width="21.28515625" style="21" customWidth="1" outlineLevel="1"/>
    <col min="21" max="21" width="16" style="21" customWidth="1" outlineLevel="1"/>
    <col min="22" max="22" width="15.85546875" style="1" customWidth="1" outlineLevel="1"/>
    <col min="23" max="23" width="42.85546875" style="21" customWidth="1"/>
    <col min="24" max="24" width="20.85546875" style="21" customWidth="1" outlineLevel="1"/>
    <col min="25" max="25" width="21.85546875" style="21" customWidth="1" outlineLevel="1"/>
    <col min="26" max="26" width="31" style="22" customWidth="1" outlineLevel="1"/>
    <col min="27" max="27" width="30.7109375" style="22" customWidth="1"/>
    <col min="28" max="28" width="43" style="22" bestFit="1" customWidth="1"/>
    <col min="29" max="29" width="25.28515625" style="22" customWidth="1" outlineLevel="1"/>
    <col min="30" max="30" width="36.42578125" style="22" customWidth="1" outlineLevel="1"/>
    <col min="31" max="31" width="28.28515625" style="1" customWidth="1" outlineLevel="1"/>
    <col min="32" max="32" width="34.7109375" style="1" customWidth="1"/>
    <col min="33" max="33" width="28.28515625" style="1" customWidth="1" outlineLevel="1"/>
    <col min="34" max="34" width="32.85546875" style="1" customWidth="1"/>
    <col min="35" max="39" width="28.28515625" style="1" customWidth="1" outlineLevel="1"/>
    <col min="40" max="40" width="32" style="1" customWidth="1"/>
    <col min="41" max="41" width="34.5703125" style="21" customWidth="1"/>
    <col min="42" max="42" width="28.28515625" style="21" customWidth="1"/>
    <col min="43" max="16384" width="11.42578125" style="21"/>
  </cols>
  <sheetData>
    <row r="1" spans="1:81" s="1" customFormat="1" ht="17.25" thickBot="1" x14ac:dyDescent="0.35">
      <c r="Z1" s="2"/>
      <c r="AA1" s="2"/>
      <c r="AB1" s="2"/>
      <c r="AC1" s="2"/>
      <c r="AD1" s="2"/>
    </row>
    <row r="2" spans="1:81" s="1" customFormat="1" ht="16.149999999999999" customHeight="1" x14ac:dyDescent="0.3">
      <c r="A2" s="101"/>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32"/>
      <c r="AF2" s="33"/>
      <c r="AG2" s="33"/>
      <c r="AH2" s="33"/>
      <c r="AI2" s="33"/>
      <c r="AJ2" s="33"/>
      <c r="AK2" s="33"/>
      <c r="AL2" s="33"/>
      <c r="AM2" s="33"/>
      <c r="AN2" s="33"/>
      <c r="AO2" s="33"/>
      <c r="AP2" s="33"/>
    </row>
    <row r="3" spans="1:81" s="1" customFormat="1" ht="16.149999999999999" customHeight="1" x14ac:dyDescent="0.3">
      <c r="A3" s="102"/>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row>
    <row r="4" spans="1:81" s="1" customFormat="1" ht="16.149999999999999" customHeight="1" x14ac:dyDescent="0.3">
      <c r="A4" s="102"/>
      <c r="B4" s="106"/>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row>
    <row r="5" spans="1:81" s="1" customFormat="1" ht="16.149999999999999" customHeight="1" x14ac:dyDescent="0.3">
      <c r="A5" s="102"/>
      <c r="B5" s="107"/>
      <c r="C5" s="107"/>
      <c r="D5" s="107"/>
      <c r="E5" s="107"/>
      <c r="F5" s="107"/>
      <c r="G5" s="107"/>
      <c r="H5" s="107"/>
      <c r="I5" s="107"/>
      <c r="J5" s="3"/>
      <c r="K5" s="108"/>
      <c r="L5" s="108"/>
      <c r="M5" s="108"/>
      <c r="N5" s="108"/>
      <c r="O5" s="108"/>
      <c r="P5" s="108"/>
      <c r="Q5" s="108"/>
      <c r="R5" s="108"/>
      <c r="S5" s="108"/>
      <c r="T5" s="108"/>
      <c r="U5" s="108"/>
      <c r="V5" s="109"/>
      <c r="W5" s="110" t="s">
        <v>0</v>
      </c>
      <c r="X5" s="111"/>
      <c r="Y5" s="111"/>
      <c r="Z5" s="111"/>
      <c r="AA5" s="111"/>
      <c r="AB5" s="111"/>
      <c r="AC5" s="111"/>
      <c r="AD5" s="111"/>
    </row>
    <row r="6" spans="1:81" s="1" customFormat="1" ht="16.149999999999999" customHeight="1" thickBot="1" x14ac:dyDescent="0.35">
      <c r="A6" s="103"/>
      <c r="B6" s="112"/>
      <c r="C6" s="112"/>
      <c r="D6" s="112"/>
      <c r="E6" s="112"/>
      <c r="F6" s="112"/>
      <c r="G6" s="112"/>
      <c r="H6" s="112"/>
      <c r="I6" s="112"/>
      <c r="J6" s="4"/>
      <c r="K6" s="113"/>
      <c r="L6" s="113"/>
      <c r="M6" s="113"/>
      <c r="N6" s="113"/>
      <c r="O6" s="113"/>
      <c r="P6" s="113"/>
      <c r="Q6" s="113"/>
      <c r="R6" s="113"/>
      <c r="S6" s="113"/>
      <c r="T6" s="113"/>
      <c r="U6" s="113"/>
      <c r="V6" s="114"/>
      <c r="W6" s="93" t="s">
        <v>1</v>
      </c>
      <c r="X6" s="94"/>
      <c r="Y6" s="94"/>
      <c r="Z6" s="94"/>
      <c r="AA6" s="94"/>
      <c r="AB6" s="94"/>
      <c r="AC6" s="94"/>
      <c r="AD6" s="94"/>
    </row>
    <row r="7" spans="1:81" s="1" customFormat="1" ht="31.5" customHeight="1" x14ac:dyDescent="0.3">
      <c r="A7" s="5"/>
      <c r="B7" s="6"/>
      <c r="C7" s="6"/>
      <c r="D7" s="6"/>
      <c r="E7" s="6"/>
      <c r="F7" s="6"/>
      <c r="G7" s="6"/>
      <c r="H7" s="6"/>
      <c r="I7" s="6"/>
      <c r="J7" s="6"/>
      <c r="Z7" s="2"/>
      <c r="AA7" s="2"/>
      <c r="AB7" s="2"/>
      <c r="AC7" s="2"/>
      <c r="AD7" s="2"/>
      <c r="AE7" s="33"/>
      <c r="AF7" s="33"/>
      <c r="AG7" s="33"/>
      <c r="AH7" s="33"/>
      <c r="AI7" s="33"/>
      <c r="AJ7" s="33"/>
      <c r="AK7" s="33"/>
      <c r="AL7" s="33"/>
      <c r="AM7" s="33"/>
      <c r="AN7" s="33"/>
      <c r="AO7" s="33"/>
      <c r="AP7" s="33"/>
    </row>
    <row r="8" spans="1:81" s="1" customFormat="1" ht="31.5" customHeight="1" x14ac:dyDescent="0.3">
      <c r="A8" s="24" t="s">
        <v>2</v>
      </c>
      <c r="B8" s="95" t="s">
        <v>160</v>
      </c>
      <c r="C8" s="96"/>
      <c r="D8" s="96"/>
      <c r="E8" s="96"/>
      <c r="F8" s="97"/>
      <c r="G8" s="25"/>
      <c r="H8" s="7" t="s">
        <v>3</v>
      </c>
      <c r="I8" s="23" t="s">
        <v>159</v>
      </c>
      <c r="J8" s="6"/>
      <c r="Z8" s="2"/>
      <c r="AA8" s="2"/>
      <c r="AB8" s="2"/>
      <c r="AC8" s="2"/>
      <c r="AD8" s="2"/>
      <c r="AF8" s="80">
        <f>+AF11-AF9</f>
        <v>0</v>
      </c>
    </row>
    <row r="9" spans="1:81" s="1" customFormat="1" ht="27" customHeight="1" x14ac:dyDescent="0.3">
      <c r="A9" s="26" t="s">
        <v>4</v>
      </c>
      <c r="B9" s="98">
        <v>2025</v>
      </c>
      <c r="C9" s="99"/>
      <c r="D9" s="99"/>
      <c r="E9" s="99"/>
      <c r="F9" s="99"/>
      <c r="G9" s="99"/>
      <c r="H9" s="99"/>
      <c r="I9" s="100"/>
      <c r="J9" s="8"/>
      <c r="AF9" s="79"/>
    </row>
    <row r="10" spans="1:81" s="1" customFormat="1" ht="27" customHeight="1" x14ac:dyDescent="0.3">
      <c r="A10" s="27" t="s">
        <v>5</v>
      </c>
      <c r="B10" s="86" t="s">
        <v>161</v>
      </c>
      <c r="C10" s="87"/>
      <c r="D10" s="87"/>
      <c r="E10" s="87"/>
      <c r="F10" s="87"/>
      <c r="G10" s="87"/>
      <c r="H10" s="87"/>
      <c r="I10" s="88"/>
      <c r="J10" s="9"/>
      <c r="AF10" s="78"/>
      <c r="AN10" s="82"/>
    </row>
    <row r="11" spans="1:81" ht="29.25" customHeight="1" x14ac:dyDescent="0.3">
      <c r="V11" s="21"/>
      <c r="Z11" s="21"/>
      <c r="AA11" s="83"/>
      <c r="AB11" s="83"/>
      <c r="AC11" s="83"/>
      <c r="AD11" s="83"/>
      <c r="AE11" s="83"/>
      <c r="AF11" s="83"/>
      <c r="AG11" s="83"/>
      <c r="AH11" s="83"/>
      <c r="AI11" s="83"/>
      <c r="AJ11" s="83"/>
      <c r="AK11" s="83"/>
      <c r="AL11" s="83"/>
      <c r="AM11" s="83"/>
      <c r="AN11" s="83"/>
      <c r="AO11" s="83"/>
    </row>
    <row r="12" spans="1:81" s="10" customFormat="1" ht="36.75" customHeight="1" x14ac:dyDescent="0.3">
      <c r="A12" s="89" t="s">
        <v>6</v>
      </c>
      <c r="B12" s="89"/>
      <c r="C12" s="89"/>
      <c r="D12" s="89"/>
      <c r="E12" s="89"/>
      <c r="F12" s="89"/>
      <c r="G12" s="28"/>
      <c r="H12" s="90" t="s">
        <v>7</v>
      </c>
      <c r="I12" s="91"/>
      <c r="J12" s="91"/>
      <c r="K12" s="91"/>
      <c r="L12" s="91"/>
      <c r="M12" s="91"/>
      <c r="N12" s="91"/>
      <c r="O12" s="91"/>
      <c r="P12" s="91"/>
      <c r="Q12" s="91"/>
      <c r="R12" s="91"/>
      <c r="S12" s="91"/>
      <c r="T12" s="91"/>
      <c r="U12" s="91"/>
      <c r="V12" s="91"/>
      <c r="W12" s="91"/>
      <c r="X12" s="91"/>
      <c r="Y12" s="91"/>
      <c r="Z12" s="92"/>
      <c r="AA12" s="84" t="s">
        <v>8</v>
      </c>
      <c r="AB12" s="85"/>
      <c r="AC12" s="85"/>
      <c r="AD12" s="85"/>
      <c r="AE12" s="85"/>
      <c r="AF12" s="85"/>
      <c r="AG12" s="85"/>
      <c r="AH12" s="85"/>
      <c r="AI12" s="85"/>
      <c r="AJ12" s="85"/>
      <c r="AK12" s="85"/>
      <c r="AL12" s="85"/>
      <c r="AM12" s="85"/>
      <c r="AN12" s="85"/>
      <c r="AO12" s="85"/>
      <c r="AP12" s="85"/>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row>
    <row r="13" spans="1:81" s="13" customFormat="1" ht="99" customHeight="1" x14ac:dyDescent="0.3">
      <c r="A13" s="11" t="s">
        <v>9</v>
      </c>
      <c r="B13" s="11" t="s">
        <v>10</v>
      </c>
      <c r="C13" s="11" t="s">
        <v>11</v>
      </c>
      <c r="D13" s="11" t="s">
        <v>12</v>
      </c>
      <c r="E13" s="11" t="s">
        <v>13</v>
      </c>
      <c r="F13" s="11" t="s">
        <v>14</v>
      </c>
      <c r="G13" s="29" t="s">
        <v>167</v>
      </c>
      <c r="H13" s="12" t="s">
        <v>15</v>
      </c>
      <c r="I13" s="12" t="s">
        <v>16</v>
      </c>
      <c r="J13" s="12" t="s">
        <v>17</v>
      </c>
      <c r="K13" s="12" t="s">
        <v>18</v>
      </c>
      <c r="L13" s="12" t="s">
        <v>19</v>
      </c>
      <c r="M13" s="12" t="s">
        <v>20</v>
      </c>
      <c r="N13" s="12" t="s">
        <v>163</v>
      </c>
      <c r="O13" s="11" t="s">
        <v>21</v>
      </c>
      <c r="P13" s="11" t="s">
        <v>22</v>
      </c>
      <c r="Q13" s="11" t="s">
        <v>23</v>
      </c>
      <c r="R13" s="11" t="s">
        <v>24</v>
      </c>
      <c r="S13" s="11" t="s">
        <v>25</v>
      </c>
      <c r="T13" s="11" t="s">
        <v>12</v>
      </c>
      <c r="U13" s="11" t="s">
        <v>26</v>
      </c>
      <c r="V13" s="11" t="s">
        <v>27</v>
      </c>
      <c r="W13" s="12" t="s">
        <v>28</v>
      </c>
      <c r="X13" s="12" t="s">
        <v>29</v>
      </c>
      <c r="Y13" s="12" t="s">
        <v>30</v>
      </c>
      <c r="Z13" s="12" t="s">
        <v>31</v>
      </c>
      <c r="AA13" s="30" t="s">
        <v>168</v>
      </c>
      <c r="AB13" s="30" t="s">
        <v>169</v>
      </c>
      <c r="AC13" s="30" t="s">
        <v>170</v>
      </c>
      <c r="AD13" s="30" t="s">
        <v>171</v>
      </c>
      <c r="AE13" s="30" t="s">
        <v>172</v>
      </c>
      <c r="AF13" s="30" t="s">
        <v>173</v>
      </c>
      <c r="AG13" s="30" t="s">
        <v>174</v>
      </c>
      <c r="AH13" s="30" t="s">
        <v>175</v>
      </c>
      <c r="AI13" s="30" t="s">
        <v>176</v>
      </c>
      <c r="AJ13" s="30" t="s">
        <v>177</v>
      </c>
      <c r="AK13" s="30" t="s">
        <v>178</v>
      </c>
      <c r="AL13" s="30" t="s">
        <v>179</v>
      </c>
      <c r="AM13" s="30" t="s">
        <v>180</v>
      </c>
      <c r="AN13" s="30" t="s">
        <v>164</v>
      </c>
      <c r="AO13" s="30" t="s">
        <v>165</v>
      </c>
      <c r="AP13" s="30" t="s">
        <v>181</v>
      </c>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row>
    <row r="14" spans="1:81" s="1" customFormat="1" ht="106.5" hidden="1" customHeight="1" x14ac:dyDescent="0.3">
      <c r="A14" s="34" t="s">
        <v>218</v>
      </c>
      <c r="B14" s="34" t="s">
        <v>33</v>
      </c>
      <c r="C14" s="39" t="s">
        <v>39</v>
      </c>
      <c r="D14" s="35" t="s">
        <v>40</v>
      </c>
      <c r="E14" s="35">
        <v>7.37</v>
      </c>
      <c r="F14" s="35">
        <v>4.99</v>
      </c>
      <c r="G14" s="36"/>
      <c r="H14" s="37" t="s">
        <v>182</v>
      </c>
      <c r="I14" s="38" t="s">
        <v>183</v>
      </c>
      <c r="J14" s="38">
        <v>22</v>
      </c>
      <c r="K14" s="34" t="s">
        <v>48</v>
      </c>
      <c r="L14" s="39" t="s">
        <v>49</v>
      </c>
      <c r="M14" s="39" t="s">
        <v>38</v>
      </c>
      <c r="N14" s="39" t="s">
        <v>50</v>
      </c>
      <c r="O14" s="38">
        <v>2201047</v>
      </c>
      <c r="P14" s="34" t="s">
        <v>50</v>
      </c>
      <c r="Q14" s="34" t="s">
        <v>51</v>
      </c>
      <c r="R14" s="38">
        <v>220104700</v>
      </c>
      <c r="S14" s="34" t="s">
        <v>52</v>
      </c>
      <c r="T14" s="34" t="s">
        <v>53</v>
      </c>
      <c r="U14" s="40">
        <v>20</v>
      </c>
      <c r="V14" s="41">
        <v>20</v>
      </c>
      <c r="W14" s="42" t="s">
        <v>236</v>
      </c>
      <c r="X14" s="63">
        <v>45689</v>
      </c>
      <c r="Y14" s="63">
        <v>45991</v>
      </c>
      <c r="Z14" s="38" t="s">
        <v>237</v>
      </c>
      <c r="AA14" s="72">
        <v>90000000</v>
      </c>
      <c r="AB14" s="72"/>
      <c r="AC14" s="72"/>
      <c r="AD14" s="72"/>
      <c r="AE14" s="73"/>
      <c r="AF14" s="73"/>
      <c r="AG14" s="73"/>
      <c r="AH14" s="72"/>
      <c r="AI14" s="73"/>
      <c r="AJ14" s="73"/>
      <c r="AK14" s="73"/>
      <c r="AL14" s="74"/>
      <c r="AM14" s="74"/>
      <c r="AN14" s="74"/>
      <c r="AO14" s="72">
        <f>+AA14+AB14+AF14+AH14+AN14</f>
        <v>90000000</v>
      </c>
      <c r="AP14" s="31"/>
    </row>
    <row r="15" spans="1:81" s="1" customFormat="1" ht="108.75" hidden="1" customHeight="1" x14ac:dyDescent="0.3">
      <c r="A15" s="34" t="s">
        <v>218</v>
      </c>
      <c r="B15" s="34" t="s">
        <v>33</v>
      </c>
      <c r="C15" s="64" t="s">
        <v>39</v>
      </c>
      <c r="D15" s="36" t="s">
        <v>40</v>
      </c>
      <c r="E15" s="36">
        <v>7.37</v>
      </c>
      <c r="F15" s="36">
        <v>4.99</v>
      </c>
      <c r="G15" s="36"/>
      <c r="H15" s="37" t="s">
        <v>182</v>
      </c>
      <c r="I15" s="38" t="s">
        <v>183</v>
      </c>
      <c r="J15" s="38">
        <v>22</v>
      </c>
      <c r="K15" s="34" t="s">
        <v>48</v>
      </c>
      <c r="L15" s="64" t="s">
        <v>49</v>
      </c>
      <c r="M15" s="64" t="s">
        <v>38</v>
      </c>
      <c r="N15" s="64" t="s">
        <v>54</v>
      </c>
      <c r="O15" s="38">
        <v>2201061</v>
      </c>
      <c r="P15" s="34" t="s">
        <v>54</v>
      </c>
      <c r="Q15" s="34" t="s">
        <v>58</v>
      </c>
      <c r="R15" s="38" t="s">
        <v>56</v>
      </c>
      <c r="S15" s="34" t="s">
        <v>57</v>
      </c>
      <c r="T15" s="34" t="s">
        <v>53</v>
      </c>
      <c r="U15" s="65">
        <v>20</v>
      </c>
      <c r="V15" s="66">
        <v>5</v>
      </c>
      <c r="W15" s="42" t="s">
        <v>238</v>
      </c>
      <c r="X15" s="63">
        <v>45689</v>
      </c>
      <c r="Y15" s="63">
        <v>45991</v>
      </c>
      <c r="Z15" s="38" t="s">
        <v>237</v>
      </c>
      <c r="AA15" s="72">
        <v>10000000</v>
      </c>
      <c r="AB15" s="72"/>
      <c r="AC15" s="72"/>
      <c r="AD15" s="72"/>
      <c r="AE15" s="73"/>
      <c r="AF15" s="73"/>
      <c r="AG15" s="73"/>
      <c r="AH15" s="72"/>
      <c r="AI15" s="73"/>
      <c r="AJ15" s="73"/>
      <c r="AK15" s="73"/>
      <c r="AL15" s="74"/>
      <c r="AM15" s="74"/>
      <c r="AN15" s="74"/>
      <c r="AO15" s="72">
        <f t="shared" ref="AO15:AO48" si="0">+AA15+AB15+AF15+AH15+AN15</f>
        <v>10000000</v>
      </c>
      <c r="AP15" s="31"/>
    </row>
    <row r="16" spans="1:81" s="1" customFormat="1" ht="60.75" hidden="1" customHeight="1" x14ac:dyDescent="0.3">
      <c r="A16" s="34" t="s">
        <v>218</v>
      </c>
      <c r="B16" s="34" t="s">
        <v>33</v>
      </c>
      <c r="C16" s="39" t="s">
        <v>39</v>
      </c>
      <c r="D16" s="35" t="s">
        <v>40</v>
      </c>
      <c r="E16" s="35">
        <v>7.37</v>
      </c>
      <c r="F16" s="35">
        <v>4.99</v>
      </c>
      <c r="G16" s="36"/>
      <c r="H16" s="37" t="s">
        <v>184</v>
      </c>
      <c r="I16" s="38" t="s">
        <v>185</v>
      </c>
      <c r="J16" s="38">
        <v>22</v>
      </c>
      <c r="K16" s="34" t="s">
        <v>48</v>
      </c>
      <c r="L16" s="39" t="s">
        <v>49</v>
      </c>
      <c r="M16" s="39" t="s">
        <v>38</v>
      </c>
      <c r="N16" s="39" t="s">
        <v>59</v>
      </c>
      <c r="O16" s="34" t="s">
        <v>220</v>
      </c>
      <c r="P16" s="34" t="s">
        <v>59</v>
      </c>
      <c r="Q16" s="34" t="s">
        <v>221</v>
      </c>
      <c r="R16" s="38" t="s">
        <v>61</v>
      </c>
      <c r="S16" s="34" t="s">
        <v>63</v>
      </c>
      <c r="T16" s="34" t="s">
        <v>60</v>
      </c>
      <c r="U16" s="40">
        <v>43</v>
      </c>
      <c r="V16" s="41">
        <v>43</v>
      </c>
      <c r="W16" s="42" t="s">
        <v>239</v>
      </c>
      <c r="X16" s="42">
        <v>45689</v>
      </c>
      <c r="Y16" s="42">
        <v>45991</v>
      </c>
      <c r="Z16" s="38" t="s">
        <v>237</v>
      </c>
      <c r="AA16" s="72"/>
      <c r="AB16" s="72">
        <v>100000000</v>
      </c>
      <c r="AC16" s="72"/>
      <c r="AD16" s="72"/>
      <c r="AE16" s="73"/>
      <c r="AF16" s="73"/>
      <c r="AG16" s="73"/>
      <c r="AH16" s="73"/>
      <c r="AI16" s="73"/>
      <c r="AJ16" s="73"/>
      <c r="AK16" s="73"/>
      <c r="AL16" s="74"/>
      <c r="AM16" s="74"/>
      <c r="AN16" s="74"/>
      <c r="AO16" s="72">
        <f t="shared" si="0"/>
        <v>100000000</v>
      </c>
      <c r="AP16" s="31"/>
    </row>
    <row r="17" spans="1:42" s="1" customFormat="1" ht="58.5" hidden="1" customHeight="1" x14ac:dyDescent="0.3">
      <c r="A17" s="34" t="s">
        <v>218</v>
      </c>
      <c r="B17" s="34" t="s">
        <v>33</v>
      </c>
      <c r="C17" s="39" t="s">
        <v>41</v>
      </c>
      <c r="D17" s="35" t="s">
        <v>42</v>
      </c>
      <c r="E17" s="35">
        <v>279</v>
      </c>
      <c r="F17" s="35">
        <v>283</v>
      </c>
      <c r="G17" s="36"/>
      <c r="H17" s="37" t="s">
        <v>186</v>
      </c>
      <c r="I17" s="38" t="s">
        <v>187</v>
      </c>
      <c r="J17" s="38">
        <v>22</v>
      </c>
      <c r="K17" s="34" t="s">
        <v>48</v>
      </c>
      <c r="L17" s="39" t="s">
        <v>49</v>
      </c>
      <c r="M17" s="39" t="s">
        <v>38</v>
      </c>
      <c r="N17" s="39" t="s">
        <v>50</v>
      </c>
      <c r="O17" s="38" t="s">
        <v>277</v>
      </c>
      <c r="P17" s="34" t="s">
        <v>50</v>
      </c>
      <c r="Q17" s="34" t="s">
        <v>222</v>
      </c>
      <c r="R17" s="38">
        <v>220104700</v>
      </c>
      <c r="S17" s="34" t="s">
        <v>52</v>
      </c>
      <c r="T17" s="34" t="s">
        <v>53</v>
      </c>
      <c r="U17" s="40">
        <v>47</v>
      </c>
      <c r="V17" s="41">
        <v>47</v>
      </c>
      <c r="W17" s="42" t="s">
        <v>240</v>
      </c>
      <c r="X17" s="42">
        <v>45689</v>
      </c>
      <c r="Y17" s="42">
        <v>46022</v>
      </c>
      <c r="Z17" s="38" t="s">
        <v>219</v>
      </c>
      <c r="AA17" s="72"/>
      <c r="AB17" s="72">
        <v>130000000</v>
      </c>
      <c r="AC17" s="72"/>
      <c r="AD17" s="72"/>
      <c r="AE17" s="73"/>
      <c r="AF17" s="73"/>
      <c r="AG17" s="73"/>
      <c r="AH17" s="73"/>
      <c r="AI17" s="73"/>
      <c r="AJ17" s="73"/>
      <c r="AK17" s="73"/>
      <c r="AL17" s="74"/>
      <c r="AM17" s="74"/>
      <c r="AN17" s="74"/>
      <c r="AO17" s="72">
        <f t="shared" si="0"/>
        <v>130000000</v>
      </c>
      <c r="AP17" s="31"/>
    </row>
    <row r="18" spans="1:42" s="1" customFormat="1" ht="81" hidden="1" customHeight="1" x14ac:dyDescent="0.3">
      <c r="A18" s="34" t="s">
        <v>218</v>
      </c>
      <c r="B18" s="34" t="s">
        <v>33</v>
      </c>
      <c r="C18" s="39" t="s">
        <v>39</v>
      </c>
      <c r="D18" s="35" t="s">
        <v>40</v>
      </c>
      <c r="E18" s="35">
        <v>7.37</v>
      </c>
      <c r="F18" s="35">
        <v>4.99</v>
      </c>
      <c r="G18" s="36"/>
      <c r="H18" s="37" t="s">
        <v>188</v>
      </c>
      <c r="I18" s="38" t="s">
        <v>189</v>
      </c>
      <c r="J18" s="38">
        <v>22</v>
      </c>
      <c r="K18" s="34" t="s">
        <v>48</v>
      </c>
      <c r="L18" s="39" t="s">
        <v>49</v>
      </c>
      <c r="M18" s="39" t="s">
        <v>38</v>
      </c>
      <c r="N18" s="39" t="s">
        <v>64</v>
      </c>
      <c r="O18" s="38" t="s">
        <v>223</v>
      </c>
      <c r="P18" s="34" t="s">
        <v>64</v>
      </c>
      <c r="Q18" s="34" t="s">
        <v>65</v>
      </c>
      <c r="R18" s="38" t="s">
        <v>66</v>
      </c>
      <c r="S18" s="34" t="s">
        <v>67</v>
      </c>
      <c r="T18" s="34" t="s">
        <v>68</v>
      </c>
      <c r="U18" s="40">
        <v>47</v>
      </c>
      <c r="V18" s="41">
        <v>12</v>
      </c>
      <c r="W18" s="42" t="s">
        <v>241</v>
      </c>
      <c r="X18" s="42">
        <v>45689</v>
      </c>
      <c r="Y18" s="42">
        <v>46022</v>
      </c>
      <c r="Z18" s="38" t="s">
        <v>237</v>
      </c>
      <c r="AA18" s="72"/>
      <c r="AB18" s="72">
        <v>30000000</v>
      </c>
      <c r="AC18" s="72"/>
      <c r="AD18" s="72"/>
      <c r="AE18" s="73"/>
      <c r="AF18" s="73"/>
      <c r="AG18" s="73"/>
      <c r="AH18" s="73"/>
      <c r="AI18" s="73"/>
      <c r="AJ18" s="73"/>
      <c r="AK18" s="73"/>
      <c r="AL18" s="74"/>
      <c r="AM18" s="74"/>
      <c r="AN18" s="74"/>
      <c r="AO18" s="72">
        <f t="shared" si="0"/>
        <v>30000000</v>
      </c>
      <c r="AP18" s="31"/>
    </row>
    <row r="19" spans="1:42" s="1" customFormat="1" ht="94.5" hidden="1" customHeight="1" x14ac:dyDescent="0.3">
      <c r="A19" s="34" t="s">
        <v>218</v>
      </c>
      <c r="B19" s="34" t="s">
        <v>33</v>
      </c>
      <c r="C19" s="39" t="s">
        <v>41</v>
      </c>
      <c r="D19" s="35" t="s">
        <v>42</v>
      </c>
      <c r="E19" s="35">
        <v>279</v>
      </c>
      <c r="F19" s="35">
        <v>283</v>
      </c>
      <c r="G19" s="36"/>
      <c r="H19" s="37" t="s">
        <v>188</v>
      </c>
      <c r="I19" s="38" t="s">
        <v>189</v>
      </c>
      <c r="J19" s="38">
        <v>22</v>
      </c>
      <c r="K19" s="34" t="s">
        <v>48</v>
      </c>
      <c r="L19" s="39" t="s">
        <v>49</v>
      </c>
      <c r="M19" s="39" t="s">
        <v>38</v>
      </c>
      <c r="N19" s="39" t="s">
        <v>69</v>
      </c>
      <c r="O19" s="43" t="s">
        <v>224</v>
      </c>
      <c r="P19" s="34" t="s">
        <v>69</v>
      </c>
      <c r="Q19" s="34" t="s">
        <v>70</v>
      </c>
      <c r="R19" s="38" t="s">
        <v>71</v>
      </c>
      <c r="S19" s="34" t="s">
        <v>72</v>
      </c>
      <c r="T19" s="34" t="s">
        <v>73</v>
      </c>
      <c r="U19" s="40">
        <v>4</v>
      </c>
      <c r="V19" s="41">
        <v>1</v>
      </c>
      <c r="W19" s="42" t="s">
        <v>242</v>
      </c>
      <c r="X19" s="42">
        <v>45689</v>
      </c>
      <c r="Y19" s="42">
        <v>46022</v>
      </c>
      <c r="Z19" s="38" t="s">
        <v>237</v>
      </c>
      <c r="AA19" s="72"/>
      <c r="AB19" s="72">
        <v>50000000</v>
      </c>
      <c r="AC19" s="72"/>
      <c r="AD19" s="72"/>
      <c r="AE19" s="73"/>
      <c r="AF19" s="73"/>
      <c r="AG19" s="73"/>
      <c r="AH19" s="73"/>
      <c r="AI19" s="73"/>
      <c r="AJ19" s="73"/>
      <c r="AK19" s="73"/>
      <c r="AL19" s="74"/>
      <c r="AM19" s="74"/>
      <c r="AN19" s="74"/>
      <c r="AO19" s="72">
        <f t="shared" si="0"/>
        <v>50000000</v>
      </c>
      <c r="AP19" s="31"/>
    </row>
    <row r="20" spans="1:42" s="1" customFormat="1" ht="60" hidden="1" customHeight="1" x14ac:dyDescent="0.3">
      <c r="A20" s="34" t="s">
        <v>218</v>
      </c>
      <c r="B20" s="34" t="s">
        <v>33</v>
      </c>
      <c r="C20" s="39" t="s">
        <v>41</v>
      </c>
      <c r="D20" s="35" t="s">
        <v>43</v>
      </c>
      <c r="E20" s="35">
        <v>279</v>
      </c>
      <c r="F20" s="35">
        <v>283</v>
      </c>
      <c r="G20" s="36"/>
      <c r="H20" s="37" t="s">
        <v>188</v>
      </c>
      <c r="I20" s="38" t="s">
        <v>189</v>
      </c>
      <c r="J20" s="38">
        <v>22</v>
      </c>
      <c r="K20" s="34" t="s">
        <v>48</v>
      </c>
      <c r="L20" s="39" t="s">
        <v>49</v>
      </c>
      <c r="M20" s="39" t="s">
        <v>38</v>
      </c>
      <c r="N20" s="39" t="s">
        <v>74</v>
      </c>
      <c r="O20" s="43" t="s">
        <v>225</v>
      </c>
      <c r="P20" s="34" t="s">
        <v>74</v>
      </c>
      <c r="Q20" s="34" t="s">
        <v>226</v>
      </c>
      <c r="R20" s="38" t="s">
        <v>75</v>
      </c>
      <c r="S20" s="34" t="s">
        <v>76</v>
      </c>
      <c r="T20" s="34" t="s">
        <v>77</v>
      </c>
      <c r="U20" s="40">
        <v>1</v>
      </c>
      <c r="V20" s="41">
        <v>1</v>
      </c>
      <c r="W20" s="42" t="s">
        <v>243</v>
      </c>
      <c r="X20" s="42">
        <v>45689</v>
      </c>
      <c r="Y20" s="42">
        <v>46022</v>
      </c>
      <c r="Z20" s="38" t="s">
        <v>237</v>
      </c>
      <c r="AA20" s="72"/>
      <c r="AB20" s="72">
        <v>120000000</v>
      </c>
      <c r="AC20" s="72"/>
      <c r="AD20" s="72"/>
      <c r="AE20" s="73"/>
      <c r="AF20" s="73"/>
      <c r="AG20" s="73"/>
      <c r="AH20" s="73"/>
      <c r="AI20" s="73"/>
      <c r="AJ20" s="73"/>
      <c r="AK20" s="73"/>
      <c r="AL20" s="74"/>
      <c r="AM20" s="74"/>
      <c r="AN20" s="74"/>
      <c r="AO20" s="72">
        <f t="shared" si="0"/>
        <v>120000000</v>
      </c>
      <c r="AP20" s="31"/>
    </row>
    <row r="21" spans="1:42" s="1" customFormat="1" ht="87" hidden="1" customHeight="1" x14ac:dyDescent="0.3">
      <c r="A21" s="34" t="s">
        <v>218</v>
      </c>
      <c r="B21" s="34" t="s">
        <v>33</v>
      </c>
      <c r="C21" s="39" t="s">
        <v>41</v>
      </c>
      <c r="D21" s="35" t="s">
        <v>43</v>
      </c>
      <c r="E21" s="35">
        <v>279</v>
      </c>
      <c r="F21" s="35">
        <v>283</v>
      </c>
      <c r="G21" s="36"/>
      <c r="H21" s="37" t="s">
        <v>188</v>
      </c>
      <c r="I21" s="38" t="s">
        <v>189</v>
      </c>
      <c r="J21" s="38">
        <v>22</v>
      </c>
      <c r="K21" s="34" t="s">
        <v>48</v>
      </c>
      <c r="L21" s="39" t="s">
        <v>49</v>
      </c>
      <c r="M21" s="39" t="s">
        <v>38</v>
      </c>
      <c r="N21" s="39" t="s">
        <v>50</v>
      </c>
      <c r="O21" s="43" t="s">
        <v>227</v>
      </c>
      <c r="P21" s="34" t="s">
        <v>50</v>
      </c>
      <c r="Q21" s="34" t="s">
        <v>78</v>
      </c>
      <c r="R21" s="38">
        <v>220104700</v>
      </c>
      <c r="S21" s="34" t="s">
        <v>52</v>
      </c>
      <c r="T21" s="34" t="s">
        <v>53</v>
      </c>
      <c r="U21" s="40">
        <v>47</v>
      </c>
      <c r="V21" s="41">
        <v>47</v>
      </c>
      <c r="W21" s="42" t="s">
        <v>244</v>
      </c>
      <c r="X21" s="42">
        <v>45689</v>
      </c>
      <c r="Y21" s="42">
        <v>46022</v>
      </c>
      <c r="Z21" s="38" t="s">
        <v>237</v>
      </c>
      <c r="AA21" s="72"/>
      <c r="AB21" s="72">
        <v>50000000</v>
      </c>
      <c r="AC21" s="72"/>
      <c r="AD21" s="72"/>
      <c r="AE21" s="73"/>
      <c r="AF21" s="73"/>
      <c r="AG21" s="73"/>
      <c r="AH21" s="73"/>
      <c r="AI21" s="73"/>
      <c r="AJ21" s="73"/>
      <c r="AK21" s="73"/>
      <c r="AL21" s="74"/>
      <c r="AM21" s="74"/>
      <c r="AN21" s="74"/>
      <c r="AO21" s="72">
        <f t="shared" si="0"/>
        <v>50000000</v>
      </c>
      <c r="AP21" s="31"/>
    </row>
    <row r="22" spans="1:42" s="1" customFormat="1" ht="82.5" hidden="1" customHeight="1" x14ac:dyDescent="0.3">
      <c r="A22" s="67" t="s">
        <v>218</v>
      </c>
      <c r="B22" s="67" t="s">
        <v>33</v>
      </c>
      <c r="C22" s="46" t="s">
        <v>41</v>
      </c>
      <c r="D22" s="44" t="s">
        <v>42</v>
      </c>
      <c r="E22" s="44">
        <v>279</v>
      </c>
      <c r="F22" s="44">
        <v>283</v>
      </c>
      <c r="G22" s="36"/>
      <c r="H22" s="37" t="s">
        <v>188</v>
      </c>
      <c r="I22" s="38" t="s">
        <v>189</v>
      </c>
      <c r="J22" s="45">
        <v>22</v>
      </c>
      <c r="K22" s="67" t="s">
        <v>48</v>
      </c>
      <c r="L22" s="46" t="s">
        <v>49</v>
      </c>
      <c r="M22" s="46" t="s">
        <v>38</v>
      </c>
      <c r="N22" s="46" t="s">
        <v>59</v>
      </c>
      <c r="O22" s="47">
        <v>2201046</v>
      </c>
      <c r="P22" s="67" t="s">
        <v>59</v>
      </c>
      <c r="Q22" s="67" t="s">
        <v>62</v>
      </c>
      <c r="R22" s="45" t="s">
        <v>61</v>
      </c>
      <c r="S22" s="67" t="s">
        <v>63</v>
      </c>
      <c r="T22" s="67" t="s">
        <v>60</v>
      </c>
      <c r="U22" s="48">
        <v>47</v>
      </c>
      <c r="V22" s="49">
        <v>12</v>
      </c>
      <c r="W22" s="68" t="s">
        <v>245</v>
      </c>
      <c r="X22" s="42">
        <v>45689</v>
      </c>
      <c r="Y22" s="42">
        <v>46022</v>
      </c>
      <c r="Z22" s="38" t="s">
        <v>237</v>
      </c>
      <c r="AA22" s="72"/>
      <c r="AB22" s="72">
        <v>50000000</v>
      </c>
      <c r="AC22" s="72"/>
      <c r="AD22" s="72"/>
      <c r="AE22" s="73"/>
      <c r="AF22" s="73"/>
      <c r="AG22" s="73"/>
      <c r="AH22" s="73"/>
      <c r="AI22" s="73"/>
      <c r="AJ22" s="73"/>
      <c r="AK22" s="73"/>
      <c r="AL22" s="74"/>
      <c r="AM22" s="74"/>
      <c r="AN22" s="74"/>
      <c r="AO22" s="72">
        <f t="shared" si="0"/>
        <v>50000000</v>
      </c>
      <c r="AP22" s="31"/>
    </row>
    <row r="23" spans="1:42" s="1" customFormat="1" ht="62.25" hidden="1" customHeight="1" x14ac:dyDescent="0.3">
      <c r="A23" s="34" t="s">
        <v>218</v>
      </c>
      <c r="B23" s="34" t="s">
        <v>33</v>
      </c>
      <c r="C23" s="39" t="s">
        <v>39</v>
      </c>
      <c r="D23" s="35" t="s">
        <v>40</v>
      </c>
      <c r="E23" s="35">
        <v>7.37</v>
      </c>
      <c r="F23" s="35">
        <v>4.99</v>
      </c>
      <c r="G23" s="36"/>
      <c r="H23" s="37" t="s">
        <v>190</v>
      </c>
      <c r="I23" s="38" t="s">
        <v>191</v>
      </c>
      <c r="J23" s="38">
        <v>22</v>
      </c>
      <c r="K23" s="34" t="s">
        <v>48</v>
      </c>
      <c r="L23" s="39" t="s">
        <v>49</v>
      </c>
      <c r="M23" s="39" t="s">
        <v>38</v>
      </c>
      <c r="N23" s="34"/>
      <c r="O23" s="34" t="s">
        <v>228</v>
      </c>
      <c r="P23" s="34" t="s">
        <v>79</v>
      </c>
      <c r="Q23" s="34" t="s">
        <v>229</v>
      </c>
      <c r="R23" s="38" t="s">
        <v>80</v>
      </c>
      <c r="S23" s="34" t="s">
        <v>81</v>
      </c>
      <c r="T23" s="34" t="s">
        <v>82</v>
      </c>
      <c r="U23" s="40">
        <v>47</v>
      </c>
      <c r="V23" s="41">
        <v>47</v>
      </c>
      <c r="W23" s="42" t="s">
        <v>246</v>
      </c>
      <c r="X23" s="42">
        <v>45717</v>
      </c>
      <c r="Y23" s="42">
        <v>45961</v>
      </c>
      <c r="Z23" s="38" t="s">
        <v>237</v>
      </c>
      <c r="AA23" s="72"/>
      <c r="AB23" s="72">
        <v>80000000</v>
      </c>
      <c r="AC23" s="72"/>
      <c r="AD23" s="72"/>
      <c r="AE23" s="73"/>
      <c r="AF23" s="73"/>
      <c r="AG23" s="73"/>
      <c r="AH23" s="73"/>
      <c r="AI23" s="73"/>
      <c r="AJ23" s="73"/>
      <c r="AK23" s="73"/>
      <c r="AL23" s="74"/>
      <c r="AM23" s="74"/>
      <c r="AN23" s="74"/>
      <c r="AO23" s="72">
        <f t="shared" si="0"/>
        <v>80000000</v>
      </c>
      <c r="AP23" s="31"/>
    </row>
    <row r="24" spans="1:42" s="1" customFormat="1" ht="88.5" hidden="1" customHeight="1" x14ac:dyDescent="0.3">
      <c r="A24" s="34" t="s">
        <v>218</v>
      </c>
      <c r="B24" s="34" t="s">
        <v>33</v>
      </c>
      <c r="C24" s="39" t="s">
        <v>41</v>
      </c>
      <c r="D24" s="35" t="s">
        <v>42</v>
      </c>
      <c r="E24" s="35">
        <v>279</v>
      </c>
      <c r="F24" s="35">
        <v>283</v>
      </c>
      <c r="G24" s="36"/>
      <c r="H24" s="37" t="s">
        <v>186</v>
      </c>
      <c r="I24" s="38" t="s">
        <v>187</v>
      </c>
      <c r="J24" s="38">
        <v>22</v>
      </c>
      <c r="K24" s="34" t="s">
        <v>48</v>
      </c>
      <c r="L24" s="39" t="s">
        <v>49</v>
      </c>
      <c r="M24" s="39" t="s">
        <v>38</v>
      </c>
      <c r="N24" s="39" t="s">
        <v>79</v>
      </c>
      <c r="O24" s="38">
        <v>2201081</v>
      </c>
      <c r="P24" s="34" t="s">
        <v>79</v>
      </c>
      <c r="Q24" s="34" t="s">
        <v>230</v>
      </c>
      <c r="R24" s="38" t="s">
        <v>84</v>
      </c>
      <c r="S24" s="34" t="s">
        <v>85</v>
      </c>
      <c r="T24" s="34" t="s">
        <v>53</v>
      </c>
      <c r="U24" s="40">
        <v>47</v>
      </c>
      <c r="V24" s="41">
        <v>10</v>
      </c>
      <c r="W24" s="42" t="s">
        <v>247</v>
      </c>
      <c r="X24" s="42">
        <v>45689</v>
      </c>
      <c r="Y24" s="42">
        <v>46022</v>
      </c>
      <c r="Z24" s="38" t="s">
        <v>219</v>
      </c>
      <c r="AA24" s="72"/>
      <c r="AB24" s="72">
        <v>40000000</v>
      </c>
      <c r="AC24" s="72"/>
      <c r="AD24" s="72"/>
      <c r="AE24" s="73"/>
      <c r="AF24" s="73"/>
      <c r="AG24" s="73"/>
      <c r="AH24" s="73"/>
      <c r="AI24" s="73"/>
      <c r="AJ24" s="73"/>
      <c r="AK24" s="73"/>
      <c r="AL24" s="74"/>
      <c r="AM24" s="74"/>
      <c r="AN24" s="74"/>
      <c r="AO24" s="72">
        <f t="shared" si="0"/>
        <v>40000000</v>
      </c>
      <c r="AP24" s="31"/>
    </row>
    <row r="25" spans="1:42" s="1" customFormat="1" ht="67.5" hidden="1" customHeight="1" x14ac:dyDescent="0.3">
      <c r="A25" s="34" t="s">
        <v>218</v>
      </c>
      <c r="B25" s="34" t="s">
        <v>33</v>
      </c>
      <c r="C25" s="39" t="s">
        <v>41</v>
      </c>
      <c r="D25" s="35" t="s">
        <v>42</v>
      </c>
      <c r="E25" s="35">
        <v>279</v>
      </c>
      <c r="F25" s="35">
        <v>283</v>
      </c>
      <c r="G25" s="36"/>
      <c r="H25" s="37" t="s">
        <v>190</v>
      </c>
      <c r="I25" s="38" t="s">
        <v>191</v>
      </c>
      <c r="J25" s="38">
        <v>22</v>
      </c>
      <c r="K25" s="34" t="s">
        <v>48</v>
      </c>
      <c r="L25" s="39" t="s">
        <v>49</v>
      </c>
      <c r="M25" s="39" t="s">
        <v>38</v>
      </c>
      <c r="N25" s="39" t="s">
        <v>86</v>
      </c>
      <c r="O25" s="38" t="s">
        <v>231</v>
      </c>
      <c r="P25" s="34" t="s">
        <v>86</v>
      </c>
      <c r="Q25" s="34" t="s">
        <v>87</v>
      </c>
      <c r="R25" s="38" t="s">
        <v>88</v>
      </c>
      <c r="S25" s="34" t="s">
        <v>89</v>
      </c>
      <c r="T25" s="34" t="s">
        <v>60</v>
      </c>
      <c r="U25" s="40">
        <v>47</v>
      </c>
      <c r="V25" s="41">
        <v>47</v>
      </c>
      <c r="W25" s="42" t="s">
        <v>248</v>
      </c>
      <c r="X25" s="42">
        <v>45717</v>
      </c>
      <c r="Y25" s="42">
        <v>45961</v>
      </c>
      <c r="Z25" s="38" t="s">
        <v>237</v>
      </c>
      <c r="AA25" s="72"/>
      <c r="AB25" s="72">
        <v>60000000</v>
      </c>
      <c r="AC25" s="72"/>
      <c r="AD25" s="72"/>
      <c r="AE25" s="73"/>
      <c r="AF25" s="73"/>
      <c r="AG25" s="73"/>
      <c r="AH25" s="73"/>
      <c r="AI25" s="73"/>
      <c r="AJ25" s="73"/>
      <c r="AK25" s="73"/>
      <c r="AL25" s="74"/>
      <c r="AM25" s="74"/>
      <c r="AN25" s="74"/>
      <c r="AO25" s="72">
        <f t="shared" si="0"/>
        <v>60000000</v>
      </c>
      <c r="AP25" s="31"/>
    </row>
    <row r="26" spans="1:42" s="1" customFormat="1" ht="91.5" hidden="1" customHeight="1" x14ac:dyDescent="0.3">
      <c r="A26" s="34" t="s">
        <v>218</v>
      </c>
      <c r="B26" s="34" t="s">
        <v>33</v>
      </c>
      <c r="C26" s="39" t="s">
        <v>39</v>
      </c>
      <c r="D26" s="35" t="s">
        <v>40</v>
      </c>
      <c r="E26" s="35">
        <v>7.37</v>
      </c>
      <c r="F26" s="35">
        <v>4.99</v>
      </c>
      <c r="G26" s="36"/>
      <c r="H26" s="37" t="s">
        <v>190</v>
      </c>
      <c r="I26" s="38" t="s">
        <v>191</v>
      </c>
      <c r="J26" s="38">
        <v>22</v>
      </c>
      <c r="K26" s="34" t="s">
        <v>48</v>
      </c>
      <c r="L26" s="39" t="s">
        <v>49</v>
      </c>
      <c r="M26" s="39" t="s">
        <v>38</v>
      </c>
      <c r="N26" s="39" t="s">
        <v>90</v>
      </c>
      <c r="O26" s="38" t="s">
        <v>232</v>
      </c>
      <c r="P26" s="34" t="s">
        <v>90</v>
      </c>
      <c r="Q26" s="34" t="s">
        <v>91</v>
      </c>
      <c r="R26" s="38" t="s">
        <v>92</v>
      </c>
      <c r="S26" s="34" t="s">
        <v>93</v>
      </c>
      <c r="T26" s="34" t="s">
        <v>94</v>
      </c>
      <c r="U26" s="40">
        <v>47</v>
      </c>
      <c r="V26" s="41">
        <v>47</v>
      </c>
      <c r="W26" s="42" t="s">
        <v>249</v>
      </c>
      <c r="X26" s="42">
        <v>45717</v>
      </c>
      <c r="Y26" s="42">
        <v>45961</v>
      </c>
      <c r="Z26" s="38" t="s">
        <v>237</v>
      </c>
      <c r="AA26" s="72"/>
      <c r="AB26" s="72">
        <v>60000000</v>
      </c>
      <c r="AC26" s="72"/>
      <c r="AD26" s="72"/>
      <c r="AE26" s="73"/>
      <c r="AF26" s="73"/>
      <c r="AG26" s="73"/>
      <c r="AH26" s="73"/>
      <c r="AI26" s="73"/>
      <c r="AJ26" s="73"/>
      <c r="AK26" s="73"/>
      <c r="AL26" s="74"/>
      <c r="AM26" s="74"/>
      <c r="AN26" s="74"/>
      <c r="AO26" s="72">
        <f t="shared" si="0"/>
        <v>60000000</v>
      </c>
      <c r="AP26" s="31"/>
    </row>
    <row r="27" spans="1:42" s="1" customFormat="1" ht="73.5" hidden="1" customHeight="1" x14ac:dyDescent="0.3">
      <c r="A27" s="34" t="s">
        <v>218</v>
      </c>
      <c r="B27" s="34" t="s">
        <v>33</v>
      </c>
      <c r="C27" s="39" t="s">
        <v>41</v>
      </c>
      <c r="D27" s="35" t="s">
        <v>42</v>
      </c>
      <c r="E27" s="35">
        <v>279</v>
      </c>
      <c r="F27" s="35">
        <v>283</v>
      </c>
      <c r="G27" s="36"/>
      <c r="H27" s="37" t="s">
        <v>184</v>
      </c>
      <c r="I27" s="38" t="s">
        <v>185</v>
      </c>
      <c r="J27" s="38">
        <v>22</v>
      </c>
      <c r="K27" s="34" t="s">
        <v>48</v>
      </c>
      <c r="L27" s="39" t="s">
        <v>49</v>
      </c>
      <c r="M27" s="39" t="s">
        <v>38</v>
      </c>
      <c r="N27" s="39" t="s">
        <v>95</v>
      </c>
      <c r="O27" s="50">
        <v>2201074</v>
      </c>
      <c r="P27" s="34" t="s">
        <v>95</v>
      </c>
      <c r="Q27" s="34" t="s">
        <v>96</v>
      </c>
      <c r="R27" s="38" t="s">
        <v>97</v>
      </c>
      <c r="S27" s="34" t="s">
        <v>98</v>
      </c>
      <c r="T27" s="34" t="s">
        <v>99</v>
      </c>
      <c r="U27" s="40">
        <v>1000</v>
      </c>
      <c r="V27" s="41">
        <v>250</v>
      </c>
      <c r="W27" s="42" t="s">
        <v>250</v>
      </c>
      <c r="X27" s="42">
        <v>45689</v>
      </c>
      <c r="Y27" s="42">
        <v>45991</v>
      </c>
      <c r="Z27" s="38" t="s">
        <v>237</v>
      </c>
      <c r="AA27" s="72"/>
      <c r="AB27" s="72">
        <v>100000000</v>
      </c>
      <c r="AC27" s="72"/>
      <c r="AD27" s="72"/>
      <c r="AE27" s="73"/>
      <c r="AF27" s="73"/>
      <c r="AG27" s="73"/>
      <c r="AH27" s="73"/>
      <c r="AI27" s="73"/>
      <c r="AJ27" s="73"/>
      <c r="AK27" s="73"/>
      <c r="AL27" s="74"/>
      <c r="AM27" s="74"/>
      <c r="AN27" s="74"/>
      <c r="AO27" s="72">
        <f t="shared" si="0"/>
        <v>100000000</v>
      </c>
      <c r="AP27" s="31"/>
    </row>
    <row r="28" spans="1:42" s="1" customFormat="1" ht="75" hidden="1" customHeight="1" x14ac:dyDescent="0.3">
      <c r="A28" s="34" t="s">
        <v>218</v>
      </c>
      <c r="B28" s="34" t="s">
        <v>33</v>
      </c>
      <c r="C28" s="39" t="s">
        <v>44</v>
      </c>
      <c r="D28" s="35" t="s">
        <v>32</v>
      </c>
      <c r="E28" s="35">
        <v>100</v>
      </c>
      <c r="F28" s="35">
        <v>100</v>
      </c>
      <c r="G28" s="36"/>
      <c r="H28" s="37" t="s">
        <v>192</v>
      </c>
      <c r="I28" s="38" t="s">
        <v>193</v>
      </c>
      <c r="J28" s="38">
        <v>22</v>
      </c>
      <c r="K28" s="34" t="s">
        <v>48</v>
      </c>
      <c r="L28" s="39" t="s">
        <v>49</v>
      </c>
      <c r="M28" s="39" t="s">
        <v>38</v>
      </c>
      <c r="N28" s="39" t="s">
        <v>50</v>
      </c>
      <c r="O28" s="38">
        <v>2201047</v>
      </c>
      <c r="P28" s="34" t="s">
        <v>50</v>
      </c>
      <c r="Q28" s="34" t="s">
        <v>100</v>
      </c>
      <c r="R28" s="38">
        <v>220104700</v>
      </c>
      <c r="S28" s="34" t="s">
        <v>52</v>
      </c>
      <c r="T28" s="34" t="s">
        <v>53</v>
      </c>
      <c r="U28" s="40">
        <v>41</v>
      </c>
      <c r="V28" s="41">
        <v>41</v>
      </c>
      <c r="W28" s="51" t="s">
        <v>251</v>
      </c>
      <c r="X28" s="42">
        <v>45658</v>
      </c>
      <c r="Y28" s="42">
        <v>46022</v>
      </c>
      <c r="Z28" s="38" t="s">
        <v>237</v>
      </c>
      <c r="AA28" s="72"/>
      <c r="AB28" s="72">
        <v>815209832</v>
      </c>
      <c r="AC28" s="72"/>
      <c r="AD28" s="72"/>
      <c r="AE28" s="73"/>
      <c r="AF28" s="73"/>
      <c r="AG28" s="73"/>
      <c r="AH28" s="73"/>
      <c r="AI28" s="73"/>
      <c r="AJ28" s="73"/>
      <c r="AK28" s="73"/>
      <c r="AL28" s="74"/>
      <c r="AM28" s="74"/>
      <c r="AN28" s="74"/>
      <c r="AO28" s="72">
        <f t="shared" si="0"/>
        <v>815209832</v>
      </c>
      <c r="AP28" s="31"/>
    </row>
    <row r="29" spans="1:42" s="1" customFormat="1" ht="90" hidden="1" customHeight="1" x14ac:dyDescent="0.3">
      <c r="A29" s="34" t="s">
        <v>218</v>
      </c>
      <c r="B29" s="34" t="s">
        <v>33</v>
      </c>
      <c r="C29" s="39" t="s">
        <v>44</v>
      </c>
      <c r="D29" s="35" t="s">
        <v>32</v>
      </c>
      <c r="E29" s="35">
        <v>100</v>
      </c>
      <c r="F29" s="35">
        <v>100</v>
      </c>
      <c r="G29" s="36"/>
      <c r="H29" s="37" t="s">
        <v>192</v>
      </c>
      <c r="I29" s="38" t="s">
        <v>193</v>
      </c>
      <c r="J29" s="38">
        <v>22</v>
      </c>
      <c r="K29" s="34" t="s">
        <v>48</v>
      </c>
      <c r="L29" s="39" t="s">
        <v>49</v>
      </c>
      <c r="M29" s="39" t="s">
        <v>38</v>
      </c>
      <c r="N29" s="39" t="s">
        <v>101</v>
      </c>
      <c r="O29" s="38">
        <v>2201070</v>
      </c>
      <c r="P29" s="34" t="s">
        <v>101</v>
      </c>
      <c r="Q29" s="34" t="s">
        <v>102</v>
      </c>
      <c r="R29" s="38" t="s">
        <v>103</v>
      </c>
      <c r="S29" s="34" t="s">
        <v>104</v>
      </c>
      <c r="T29" s="34" t="s">
        <v>105</v>
      </c>
      <c r="U29" s="40">
        <v>41</v>
      </c>
      <c r="V29" s="41">
        <v>10</v>
      </c>
      <c r="W29" s="51" t="s">
        <v>252</v>
      </c>
      <c r="X29" s="42">
        <v>45658</v>
      </c>
      <c r="Y29" s="42">
        <v>46022</v>
      </c>
      <c r="Z29" s="38" t="s">
        <v>237</v>
      </c>
      <c r="AA29" s="72"/>
      <c r="AB29" s="72"/>
      <c r="AC29" s="72"/>
      <c r="AD29" s="72"/>
      <c r="AE29" s="73"/>
      <c r="AF29" s="72">
        <v>200000000</v>
      </c>
      <c r="AG29" s="73"/>
      <c r="AH29" s="73"/>
      <c r="AI29" s="73"/>
      <c r="AJ29" s="73"/>
      <c r="AK29" s="73"/>
      <c r="AL29" s="74"/>
      <c r="AM29" s="74"/>
      <c r="AN29" s="74"/>
      <c r="AO29" s="72">
        <f t="shared" si="0"/>
        <v>200000000</v>
      </c>
      <c r="AP29" s="31"/>
    </row>
    <row r="30" spans="1:42" s="1" customFormat="1" ht="81.75" hidden="1" customHeight="1" x14ac:dyDescent="0.3">
      <c r="A30" s="34" t="s">
        <v>218</v>
      </c>
      <c r="B30" s="34" t="s">
        <v>34</v>
      </c>
      <c r="C30" s="39" t="s">
        <v>46</v>
      </c>
      <c r="D30" s="35" t="s">
        <v>32</v>
      </c>
      <c r="E30" s="35">
        <v>107.44</v>
      </c>
      <c r="F30" s="35">
        <v>107.44</v>
      </c>
      <c r="G30" s="36"/>
      <c r="H30" s="37" t="s">
        <v>194</v>
      </c>
      <c r="I30" s="38" t="s">
        <v>195</v>
      </c>
      <c r="J30" s="38">
        <v>22</v>
      </c>
      <c r="K30" s="34" t="s">
        <v>48</v>
      </c>
      <c r="L30" s="39" t="s">
        <v>49</v>
      </c>
      <c r="M30" s="39" t="s">
        <v>38</v>
      </c>
      <c r="N30" s="51"/>
      <c r="O30" s="51">
        <v>2201033</v>
      </c>
      <c r="P30" s="51" t="s">
        <v>109</v>
      </c>
      <c r="Q30" s="51" t="s">
        <v>110</v>
      </c>
      <c r="R30" s="51">
        <v>220103301</v>
      </c>
      <c r="S30" s="51" t="s">
        <v>111</v>
      </c>
      <c r="T30" s="51" t="s">
        <v>112</v>
      </c>
      <c r="U30" s="40">
        <v>1200</v>
      </c>
      <c r="V30" s="41">
        <v>300</v>
      </c>
      <c r="W30" s="42" t="s">
        <v>253</v>
      </c>
      <c r="X30" s="42">
        <v>45658</v>
      </c>
      <c r="Y30" s="42">
        <v>46022</v>
      </c>
      <c r="Z30" s="38" t="s">
        <v>219</v>
      </c>
      <c r="AA30" s="72">
        <v>300000000</v>
      </c>
      <c r="AB30" s="72"/>
      <c r="AC30" s="72"/>
      <c r="AD30" s="72"/>
      <c r="AE30" s="73"/>
      <c r="AF30" s="73"/>
      <c r="AG30" s="73"/>
      <c r="AH30" s="73"/>
      <c r="AI30" s="73"/>
      <c r="AJ30" s="73"/>
      <c r="AK30" s="73"/>
      <c r="AL30" s="74"/>
      <c r="AM30" s="74"/>
      <c r="AN30" s="74"/>
      <c r="AO30" s="72">
        <f t="shared" si="0"/>
        <v>300000000</v>
      </c>
      <c r="AP30" s="31"/>
    </row>
    <row r="31" spans="1:42" s="1" customFormat="1" ht="94.5" hidden="1" customHeight="1" x14ac:dyDescent="0.3">
      <c r="A31" s="34" t="s">
        <v>218</v>
      </c>
      <c r="B31" s="34" t="s">
        <v>34</v>
      </c>
      <c r="C31" s="39" t="s">
        <v>47</v>
      </c>
      <c r="D31" s="35" t="s">
        <v>32</v>
      </c>
      <c r="E31" s="35">
        <v>92.16</v>
      </c>
      <c r="F31" s="35">
        <v>92.16</v>
      </c>
      <c r="G31" s="36"/>
      <c r="H31" s="37" t="s">
        <v>196</v>
      </c>
      <c r="I31" s="38" t="s">
        <v>197</v>
      </c>
      <c r="J31" s="38">
        <v>22</v>
      </c>
      <c r="K31" s="34" t="s">
        <v>48</v>
      </c>
      <c r="L31" s="39" t="s">
        <v>49</v>
      </c>
      <c r="M31" s="39" t="s">
        <v>38</v>
      </c>
      <c r="N31" s="39" t="s">
        <v>101</v>
      </c>
      <c r="O31" s="51">
        <v>2201070</v>
      </c>
      <c r="P31" s="51" t="s">
        <v>101</v>
      </c>
      <c r="Q31" s="51" t="s">
        <v>113</v>
      </c>
      <c r="R31" s="51">
        <v>220107001</v>
      </c>
      <c r="S31" s="51" t="s">
        <v>114</v>
      </c>
      <c r="T31" s="51" t="s">
        <v>115</v>
      </c>
      <c r="U31" s="40">
        <v>2</v>
      </c>
      <c r="V31" s="41">
        <v>2</v>
      </c>
      <c r="W31" s="42" t="s">
        <v>254</v>
      </c>
      <c r="X31" s="42">
        <v>45658</v>
      </c>
      <c r="Y31" s="42">
        <v>46022</v>
      </c>
      <c r="Z31" s="38" t="s">
        <v>219</v>
      </c>
      <c r="AA31" s="72">
        <v>130000000</v>
      </c>
      <c r="AB31" s="72"/>
      <c r="AC31" s="72"/>
      <c r="AD31" s="72"/>
      <c r="AE31" s="73"/>
      <c r="AF31" s="73"/>
      <c r="AG31" s="73"/>
      <c r="AH31" s="73"/>
      <c r="AI31" s="73"/>
      <c r="AJ31" s="73"/>
      <c r="AK31" s="73"/>
      <c r="AL31" s="74"/>
      <c r="AM31" s="74"/>
      <c r="AN31" s="74"/>
      <c r="AO31" s="72">
        <f t="shared" si="0"/>
        <v>130000000</v>
      </c>
      <c r="AP31" s="31"/>
    </row>
    <row r="32" spans="1:42" s="1" customFormat="1" ht="170.25" hidden="1" customHeight="1" x14ac:dyDescent="0.3">
      <c r="A32" s="34" t="s">
        <v>218</v>
      </c>
      <c r="B32" s="34" t="s">
        <v>34</v>
      </c>
      <c r="C32" s="39" t="s">
        <v>46</v>
      </c>
      <c r="D32" s="35" t="s">
        <v>32</v>
      </c>
      <c r="E32" s="35">
        <v>107.44</v>
      </c>
      <c r="F32" s="35">
        <v>107.44</v>
      </c>
      <c r="G32" s="36"/>
      <c r="H32" s="37" t="s">
        <v>198</v>
      </c>
      <c r="I32" s="38" t="s">
        <v>199</v>
      </c>
      <c r="J32" s="38">
        <v>22</v>
      </c>
      <c r="K32" s="34" t="s">
        <v>48</v>
      </c>
      <c r="L32" s="39" t="s">
        <v>49</v>
      </c>
      <c r="M32" s="39" t="s">
        <v>38</v>
      </c>
      <c r="N32" s="51"/>
      <c r="O32" s="51">
        <v>2201017</v>
      </c>
      <c r="P32" s="69" t="s">
        <v>116</v>
      </c>
      <c r="Q32" s="51" t="s">
        <v>117</v>
      </c>
      <c r="R32" s="51">
        <v>220101700</v>
      </c>
      <c r="S32" s="69" t="s">
        <v>118</v>
      </c>
      <c r="T32" s="51" t="s">
        <v>112</v>
      </c>
      <c r="U32" s="40">
        <v>5316</v>
      </c>
      <c r="V32" s="41">
        <v>5538</v>
      </c>
      <c r="W32" s="42" t="s">
        <v>255</v>
      </c>
      <c r="X32" s="42">
        <v>45658</v>
      </c>
      <c r="Y32" s="42">
        <v>46022</v>
      </c>
      <c r="Z32" s="38" t="s">
        <v>219</v>
      </c>
      <c r="AA32" s="72"/>
      <c r="AB32" s="72">
        <v>7146306743</v>
      </c>
      <c r="AC32" s="72"/>
      <c r="AD32" s="72"/>
      <c r="AE32" s="73"/>
      <c r="AF32" s="73"/>
      <c r="AG32" s="73"/>
      <c r="AH32" s="73"/>
      <c r="AI32" s="73"/>
      <c r="AJ32" s="73"/>
      <c r="AK32" s="73"/>
      <c r="AL32" s="74"/>
      <c r="AM32" s="74"/>
      <c r="AN32" s="74"/>
      <c r="AO32" s="72">
        <f t="shared" si="0"/>
        <v>7146306743</v>
      </c>
      <c r="AP32" s="31"/>
    </row>
    <row r="33" spans="1:42" s="1" customFormat="1" ht="79.5" hidden="1" customHeight="1" x14ac:dyDescent="0.3">
      <c r="A33" s="34" t="s">
        <v>218</v>
      </c>
      <c r="B33" s="34" t="s">
        <v>34</v>
      </c>
      <c r="C33" s="39" t="s">
        <v>47</v>
      </c>
      <c r="D33" s="35" t="s">
        <v>32</v>
      </c>
      <c r="E33" s="35">
        <v>92.16</v>
      </c>
      <c r="F33" s="35">
        <v>92.16</v>
      </c>
      <c r="G33" s="36"/>
      <c r="H33" s="37" t="s">
        <v>200</v>
      </c>
      <c r="I33" s="38" t="s">
        <v>201</v>
      </c>
      <c r="J33" s="38">
        <v>22</v>
      </c>
      <c r="K33" s="34" t="s">
        <v>48</v>
      </c>
      <c r="L33" s="39" t="s">
        <v>49</v>
      </c>
      <c r="M33" s="39" t="s">
        <v>38</v>
      </c>
      <c r="N33" s="39" t="s">
        <v>50</v>
      </c>
      <c r="O33" s="51">
        <v>2201047</v>
      </c>
      <c r="P33" s="51" t="s">
        <v>50</v>
      </c>
      <c r="Q33" s="51" t="s">
        <v>119</v>
      </c>
      <c r="R33" s="51">
        <v>220104700</v>
      </c>
      <c r="S33" s="51" t="s">
        <v>120</v>
      </c>
      <c r="T33" s="51" t="s">
        <v>53</v>
      </c>
      <c r="U33" s="40">
        <v>19</v>
      </c>
      <c r="V33" s="41">
        <v>19</v>
      </c>
      <c r="W33" s="42" t="s">
        <v>256</v>
      </c>
      <c r="X33" s="42">
        <v>45658</v>
      </c>
      <c r="Y33" s="42">
        <v>46022</v>
      </c>
      <c r="Z33" s="38" t="s">
        <v>219</v>
      </c>
      <c r="AA33" s="75">
        <f>900000000+51000000-900000000</f>
        <v>51000000</v>
      </c>
      <c r="AB33" s="72"/>
      <c r="AC33" s="72"/>
      <c r="AD33" s="72"/>
      <c r="AE33" s="73"/>
      <c r="AF33" s="72">
        <f>825000000+900000000</f>
        <v>1725000000</v>
      </c>
      <c r="AG33" s="73"/>
      <c r="AH33" s="75"/>
      <c r="AI33" s="73"/>
      <c r="AJ33" s="73"/>
      <c r="AK33" s="73"/>
      <c r="AL33" s="74"/>
      <c r="AM33" s="74"/>
      <c r="AN33" s="76"/>
      <c r="AO33" s="72">
        <f t="shared" si="0"/>
        <v>1776000000</v>
      </c>
      <c r="AP33" s="31"/>
    </row>
    <row r="34" spans="1:42" s="1" customFormat="1" ht="100.5" hidden="1" customHeight="1" x14ac:dyDescent="0.3">
      <c r="A34" s="34" t="s">
        <v>218</v>
      </c>
      <c r="B34" s="34" t="s">
        <v>34</v>
      </c>
      <c r="C34" s="39" t="s">
        <v>46</v>
      </c>
      <c r="D34" s="35" t="s">
        <v>32</v>
      </c>
      <c r="E34" s="35">
        <v>107.44</v>
      </c>
      <c r="F34" s="35">
        <v>107.44</v>
      </c>
      <c r="G34" s="36"/>
      <c r="H34" s="37" t="s">
        <v>202</v>
      </c>
      <c r="I34" s="38" t="s">
        <v>203</v>
      </c>
      <c r="J34" s="38">
        <v>22</v>
      </c>
      <c r="K34" s="34" t="s">
        <v>48</v>
      </c>
      <c r="L34" s="39" t="s">
        <v>49</v>
      </c>
      <c r="M34" s="39" t="s">
        <v>38</v>
      </c>
      <c r="N34" s="39" t="s">
        <v>121</v>
      </c>
      <c r="O34" s="51">
        <v>2201029</v>
      </c>
      <c r="P34" s="51" t="s">
        <v>121</v>
      </c>
      <c r="Q34" s="51" t="s">
        <v>122</v>
      </c>
      <c r="R34" s="51">
        <v>220102900</v>
      </c>
      <c r="S34" s="51" t="s">
        <v>123</v>
      </c>
      <c r="T34" s="51" t="s">
        <v>124</v>
      </c>
      <c r="U34" s="40">
        <v>1850</v>
      </c>
      <c r="V34" s="41">
        <v>1850</v>
      </c>
      <c r="W34" s="42" t="s">
        <v>257</v>
      </c>
      <c r="X34" s="42">
        <v>45658</v>
      </c>
      <c r="Y34" s="42">
        <v>46022</v>
      </c>
      <c r="Z34" s="38" t="s">
        <v>219</v>
      </c>
      <c r="AA34" s="72">
        <v>300000000</v>
      </c>
      <c r="AB34" s="72">
        <f>93150000</f>
        <v>93150000</v>
      </c>
      <c r="AC34" s="72"/>
      <c r="AD34" s="72"/>
      <c r="AE34" s="73"/>
      <c r="AF34" s="72">
        <v>1816342427.46</v>
      </c>
      <c r="AG34" s="73"/>
      <c r="AH34" s="73"/>
      <c r="AI34" s="73"/>
      <c r="AJ34" s="73"/>
      <c r="AK34" s="73"/>
      <c r="AL34" s="74"/>
      <c r="AM34" s="74"/>
      <c r="AN34" s="74"/>
      <c r="AO34" s="72">
        <f t="shared" si="0"/>
        <v>2209492427.46</v>
      </c>
      <c r="AP34" s="31"/>
    </row>
    <row r="35" spans="1:42" s="1" customFormat="1" ht="324" hidden="1" x14ac:dyDescent="0.3">
      <c r="A35" s="34" t="s">
        <v>218</v>
      </c>
      <c r="B35" s="34" t="s">
        <v>34</v>
      </c>
      <c r="C35" s="39" t="s">
        <v>47</v>
      </c>
      <c r="D35" s="35" t="s">
        <v>32</v>
      </c>
      <c r="E35" s="35">
        <v>92.16</v>
      </c>
      <c r="F35" s="35">
        <v>92.16</v>
      </c>
      <c r="G35" s="36"/>
      <c r="H35" s="37" t="s">
        <v>204</v>
      </c>
      <c r="I35" s="38" t="s">
        <v>205</v>
      </c>
      <c r="J35" s="38">
        <v>22</v>
      </c>
      <c r="K35" s="34" t="s">
        <v>48</v>
      </c>
      <c r="L35" s="39" t="s">
        <v>49</v>
      </c>
      <c r="M35" s="39" t="s">
        <v>38</v>
      </c>
      <c r="N35" s="39" t="s">
        <v>276</v>
      </c>
      <c r="O35" s="51">
        <v>2201084</v>
      </c>
      <c r="P35" s="51" t="s">
        <v>125</v>
      </c>
      <c r="Q35" s="51" t="s">
        <v>126</v>
      </c>
      <c r="R35" s="51">
        <v>220108400</v>
      </c>
      <c r="S35" s="51" t="s">
        <v>127</v>
      </c>
      <c r="T35" s="51" t="s">
        <v>82</v>
      </c>
      <c r="U35" s="40">
        <v>138</v>
      </c>
      <c r="V35" s="41">
        <v>138</v>
      </c>
      <c r="W35" s="42" t="s">
        <v>258</v>
      </c>
      <c r="X35" s="42">
        <v>45658</v>
      </c>
      <c r="Y35" s="42">
        <v>46022</v>
      </c>
      <c r="Z35" s="38" t="s">
        <v>219</v>
      </c>
      <c r="AA35" s="72"/>
      <c r="AB35" s="72">
        <v>1650000000</v>
      </c>
      <c r="AC35" s="72"/>
      <c r="AD35" s="72"/>
      <c r="AE35" s="73"/>
      <c r="AF35" s="73"/>
      <c r="AG35" s="73"/>
      <c r="AH35" s="73"/>
      <c r="AI35" s="73"/>
      <c r="AJ35" s="73"/>
      <c r="AK35" s="73"/>
      <c r="AL35" s="74"/>
      <c r="AM35" s="74"/>
      <c r="AN35" s="74"/>
      <c r="AO35" s="72">
        <f t="shared" si="0"/>
        <v>1650000000</v>
      </c>
      <c r="AP35" s="31"/>
    </row>
    <row r="36" spans="1:42" s="1" customFormat="1" ht="234" hidden="1" x14ac:dyDescent="0.3">
      <c r="A36" s="34" t="s">
        <v>218</v>
      </c>
      <c r="B36" s="34" t="s">
        <v>34</v>
      </c>
      <c r="C36" s="39" t="s">
        <v>47</v>
      </c>
      <c r="D36" s="35" t="s">
        <v>32</v>
      </c>
      <c r="E36" s="35">
        <v>92.16</v>
      </c>
      <c r="F36" s="35">
        <v>92.16</v>
      </c>
      <c r="G36" s="36"/>
      <c r="H36" s="37" t="s">
        <v>198</v>
      </c>
      <c r="I36" s="38" t="s">
        <v>199</v>
      </c>
      <c r="J36" s="38">
        <v>22</v>
      </c>
      <c r="K36" s="34" t="s">
        <v>48</v>
      </c>
      <c r="L36" s="39" t="s">
        <v>49</v>
      </c>
      <c r="M36" s="39" t="s">
        <v>38</v>
      </c>
      <c r="N36" s="39" t="s">
        <v>276</v>
      </c>
      <c r="O36" s="51">
        <v>2201084</v>
      </c>
      <c r="P36" s="51" t="s">
        <v>125</v>
      </c>
      <c r="Q36" s="51" t="s">
        <v>128</v>
      </c>
      <c r="R36" s="51">
        <v>220108400</v>
      </c>
      <c r="S36" s="51" t="s">
        <v>127</v>
      </c>
      <c r="T36" s="51" t="s">
        <v>82</v>
      </c>
      <c r="U36" s="40">
        <v>2</v>
      </c>
      <c r="V36" s="41">
        <v>2</v>
      </c>
      <c r="W36" s="42" t="s">
        <v>259</v>
      </c>
      <c r="X36" s="42">
        <v>45658</v>
      </c>
      <c r="Y36" s="42">
        <v>46022</v>
      </c>
      <c r="Z36" s="38" t="s">
        <v>219</v>
      </c>
      <c r="AA36" s="72"/>
      <c r="AB36" s="72">
        <v>632253257</v>
      </c>
      <c r="AC36" s="72"/>
      <c r="AD36" s="72"/>
      <c r="AE36" s="73"/>
      <c r="AF36" s="73"/>
      <c r="AG36" s="73"/>
      <c r="AH36" s="73"/>
      <c r="AI36" s="73"/>
      <c r="AJ36" s="73"/>
      <c r="AK36" s="73"/>
      <c r="AL36" s="74"/>
      <c r="AM36" s="74"/>
      <c r="AN36" s="74"/>
      <c r="AO36" s="72">
        <f t="shared" si="0"/>
        <v>632253257</v>
      </c>
      <c r="AP36" s="31"/>
    </row>
    <row r="37" spans="1:42" s="1" customFormat="1" ht="198" hidden="1" x14ac:dyDescent="0.3">
      <c r="A37" s="34" t="s">
        <v>218</v>
      </c>
      <c r="B37" s="34" t="s">
        <v>34</v>
      </c>
      <c r="C37" s="39" t="s">
        <v>47</v>
      </c>
      <c r="D37" s="35" t="s">
        <v>32</v>
      </c>
      <c r="E37" s="35">
        <v>92.16</v>
      </c>
      <c r="F37" s="35">
        <v>92.16</v>
      </c>
      <c r="G37" s="36"/>
      <c r="H37" s="37" t="s">
        <v>206</v>
      </c>
      <c r="I37" s="38" t="s">
        <v>207</v>
      </c>
      <c r="J37" s="38">
        <v>22</v>
      </c>
      <c r="K37" s="34" t="s">
        <v>48</v>
      </c>
      <c r="L37" s="39" t="s">
        <v>49</v>
      </c>
      <c r="M37" s="39" t="s">
        <v>38</v>
      </c>
      <c r="N37" s="39" t="s">
        <v>129</v>
      </c>
      <c r="O37" s="51">
        <v>2201077</v>
      </c>
      <c r="P37" s="51" t="s">
        <v>129</v>
      </c>
      <c r="Q37" s="51" t="s">
        <v>130</v>
      </c>
      <c r="R37" s="51">
        <v>220107700</v>
      </c>
      <c r="S37" s="51" t="s">
        <v>131</v>
      </c>
      <c r="T37" s="51" t="s">
        <v>83</v>
      </c>
      <c r="U37" s="40">
        <v>1</v>
      </c>
      <c r="V37" s="41">
        <v>1</v>
      </c>
      <c r="W37" s="42" t="s">
        <v>260</v>
      </c>
      <c r="X37" s="42">
        <v>45658</v>
      </c>
      <c r="Y37" s="42">
        <v>46022</v>
      </c>
      <c r="Z37" s="38" t="s">
        <v>219</v>
      </c>
      <c r="AA37" s="72"/>
      <c r="AB37" s="72">
        <v>60000000</v>
      </c>
      <c r="AC37" s="72"/>
      <c r="AD37" s="72"/>
      <c r="AE37" s="73"/>
      <c r="AF37" s="73"/>
      <c r="AG37" s="73"/>
      <c r="AH37" s="73"/>
      <c r="AI37" s="73"/>
      <c r="AJ37" s="73"/>
      <c r="AK37" s="73"/>
      <c r="AL37" s="74"/>
      <c r="AM37" s="74"/>
      <c r="AN37" s="74"/>
      <c r="AO37" s="72">
        <f t="shared" si="0"/>
        <v>60000000</v>
      </c>
      <c r="AP37" s="31"/>
    </row>
    <row r="38" spans="1:42" s="1" customFormat="1" ht="252" hidden="1" x14ac:dyDescent="0.3">
      <c r="A38" s="34" t="s">
        <v>218</v>
      </c>
      <c r="B38" s="34" t="s">
        <v>35</v>
      </c>
      <c r="C38" s="39" t="s">
        <v>46</v>
      </c>
      <c r="D38" s="35" t="s">
        <v>32</v>
      </c>
      <c r="E38" s="35">
        <v>107.44</v>
      </c>
      <c r="F38" s="35">
        <v>107.44</v>
      </c>
      <c r="G38" s="36"/>
      <c r="H38" s="37" t="s">
        <v>208</v>
      </c>
      <c r="I38" s="38" t="s">
        <v>209</v>
      </c>
      <c r="J38" s="38">
        <v>22</v>
      </c>
      <c r="K38" s="34" t="s">
        <v>48</v>
      </c>
      <c r="L38" s="39" t="s">
        <v>49</v>
      </c>
      <c r="M38" s="39" t="s">
        <v>38</v>
      </c>
      <c r="N38" s="39" t="s">
        <v>132</v>
      </c>
      <c r="O38" s="38">
        <v>2201052</v>
      </c>
      <c r="P38" s="34" t="s">
        <v>132</v>
      </c>
      <c r="Q38" s="34" t="s">
        <v>133</v>
      </c>
      <c r="R38" s="38" t="s">
        <v>134</v>
      </c>
      <c r="S38" s="38" t="s">
        <v>135</v>
      </c>
      <c r="T38" s="38" t="s">
        <v>136</v>
      </c>
      <c r="U38" s="40">
        <v>40</v>
      </c>
      <c r="V38" s="41">
        <v>10</v>
      </c>
      <c r="W38" s="42" t="s">
        <v>261</v>
      </c>
      <c r="X38" s="42">
        <v>45658</v>
      </c>
      <c r="Y38" s="42">
        <v>46022</v>
      </c>
      <c r="Z38" s="38" t="s">
        <v>262</v>
      </c>
      <c r="AA38" s="72">
        <f>34800000+362750000</f>
        <v>397550000</v>
      </c>
      <c r="AB38" s="72">
        <v>0</v>
      </c>
      <c r="AC38" s="72"/>
      <c r="AD38" s="72"/>
      <c r="AE38" s="73"/>
      <c r="AF38" s="75">
        <v>125800000</v>
      </c>
      <c r="AG38" s="73"/>
      <c r="AH38" s="73"/>
      <c r="AI38" s="73"/>
      <c r="AJ38" s="73"/>
      <c r="AK38" s="73"/>
      <c r="AL38" s="74"/>
      <c r="AM38" s="74"/>
      <c r="AO38" s="72">
        <f>+AA38+AB38+AF38+AH38+AN38</f>
        <v>523350000</v>
      </c>
      <c r="AP38" s="31"/>
    </row>
    <row r="39" spans="1:42" s="1" customFormat="1" ht="90" hidden="1" x14ac:dyDescent="0.3">
      <c r="A39" s="34" t="s">
        <v>218</v>
      </c>
      <c r="B39" s="34" t="s">
        <v>35</v>
      </c>
      <c r="C39" s="39" t="s">
        <v>46</v>
      </c>
      <c r="D39" s="35" t="s">
        <v>32</v>
      </c>
      <c r="E39" s="35">
        <v>107.44</v>
      </c>
      <c r="F39" s="35">
        <v>107.44</v>
      </c>
      <c r="G39" s="36"/>
      <c r="H39" s="37" t="s">
        <v>208</v>
      </c>
      <c r="I39" s="38" t="s">
        <v>209</v>
      </c>
      <c r="J39" s="38">
        <v>22</v>
      </c>
      <c r="K39" s="34" t="s">
        <v>48</v>
      </c>
      <c r="L39" s="39" t="s">
        <v>49</v>
      </c>
      <c r="M39" s="39" t="s">
        <v>38</v>
      </c>
      <c r="N39" s="39" t="s">
        <v>137</v>
      </c>
      <c r="O39" s="38" t="s">
        <v>233</v>
      </c>
      <c r="P39" s="34" t="s">
        <v>137</v>
      </c>
      <c r="Q39" s="34" t="s">
        <v>138</v>
      </c>
      <c r="R39" s="38" t="s">
        <v>139</v>
      </c>
      <c r="S39" s="38" t="s">
        <v>140</v>
      </c>
      <c r="T39" s="38" t="s">
        <v>136</v>
      </c>
      <c r="U39" s="40">
        <v>16</v>
      </c>
      <c r="V39" s="41">
        <v>2</v>
      </c>
      <c r="W39" s="42" t="s">
        <v>263</v>
      </c>
      <c r="X39" s="42">
        <v>45658</v>
      </c>
      <c r="Y39" s="42">
        <v>46022</v>
      </c>
      <c r="Z39" s="38" t="s">
        <v>262</v>
      </c>
      <c r="AA39" s="72"/>
      <c r="AB39" s="72">
        <v>186750000</v>
      </c>
      <c r="AC39" s="72"/>
      <c r="AD39" s="72"/>
      <c r="AE39" s="73"/>
      <c r="AF39" s="73"/>
      <c r="AG39" s="73"/>
      <c r="AH39" s="73"/>
      <c r="AI39" s="73"/>
      <c r="AJ39" s="73"/>
      <c r="AK39" s="73"/>
      <c r="AL39" s="74"/>
      <c r="AM39" s="74"/>
      <c r="AN39" s="72"/>
      <c r="AO39" s="72">
        <f>+AA39+AB39+AF39+AH39+AN39</f>
        <v>186750000</v>
      </c>
      <c r="AP39" s="31"/>
    </row>
    <row r="40" spans="1:42" s="1" customFormat="1" ht="108" hidden="1" x14ac:dyDescent="0.3">
      <c r="A40" s="34" t="s">
        <v>218</v>
      </c>
      <c r="B40" s="34" t="s">
        <v>35</v>
      </c>
      <c r="C40" s="39" t="s">
        <v>46</v>
      </c>
      <c r="D40" s="35" t="s">
        <v>32</v>
      </c>
      <c r="E40" s="35">
        <v>107.44</v>
      </c>
      <c r="F40" s="35">
        <v>107.44</v>
      </c>
      <c r="G40" s="36"/>
      <c r="H40" s="37" t="s">
        <v>208</v>
      </c>
      <c r="I40" s="38" t="s">
        <v>209</v>
      </c>
      <c r="J40" s="38">
        <v>22</v>
      </c>
      <c r="K40" s="34" t="s">
        <v>48</v>
      </c>
      <c r="L40" s="39" t="s">
        <v>49</v>
      </c>
      <c r="M40" s="39" t="s">
        <v>38</v>
      </c>
      <c r="N40" s="39" t="s">
        <v>141</v>
      </c>
      <c r="O40" s="34">
        <v>2201005</v>
      </c>
      <c r="P40" s="34" t="s">
        <v>141</v>
      </c>
      <c r="Q40" s="34" t="s">
        <v>142</v>
      </c>
      <c r="R40" s="38" t="s">
        <v>143</v>
      </c>
      <c r="S40" s="38" t="s">
        <v>144</v>
      </c>
      <c r="T40" s="38" t="s">
        <v>145</v>
      </c>
      <c r="U40" s="40">
        <v>4</v>
      </c>
      <c r="V40" s="41">
        <v>1</v>
      </c>
      <c r="W40" s="42" t="s">
        <v>264</v>
      </c>
      <c r="X40" s="42">
        <v>45658</v>
      </c>
      <c r="Y40" s="42">
        <v>46022</v>
      </c>
      <c r="Z40" s="38" t="s">
        <v>262</v>
      </c>
      <c r="AA40" s="72">
        <v>16950000</v>
      </c>
      <c r="AB40" s="31"/>
      <c r="AC40" s="72"/>
      <c r="AD40" s="72"/>
      <c r="AE40" s="73"/>
      <c r="AF40" s="73"/>
      <c r="AG40" s="73"/>
      <c r="AH40" s="73"/>
      <c r="AI40" s="73"/>
      <c r="AJ40" s="73"/>
      <c r="AK40" s="73"/>
      <c r="AL40" s="74"/>
      <c r="AM40" s="74"/>
      <c r="AN40" s="72"/>
      <c r="AO40" s="72">
        <f t="shared" si="0"/>
        <v>16950000</v>
      </c>
      <c r="AP40" s="31"/>
    </row>
    <row r="41" spans="1:42" s="1" customFormat="1" ht="409.5" x14ac:dyDescent="0.3">
      <c r="A41" s="34" t="s">
        <v>218</v>
      </c>
      <c r="B41" s="34" t="s">
        <v>37</v>
      </c>
      <c r="C41" s="39" t="s">
        <v>46</v>
      </c>
      <c r="D41" s="35" t="s">
        <v>32</v>
      </c>
      <c r="E41" s="35">
        <v>107.44</v>
      </c>
      <c r="F41" s="35">
        <v>107.44</v>
      </c>
      <c r="G41" s="36"/>
      <c r="H41" s="37" t="s">
        <v>210</v>
      </c>
      <c r="I41" s="38" t="s">
        <v>211</v>
      </c>
      <c r="J41" s="38">
        <v>22</v>
      </c>
      <c r="K41" s="34" t="s">
        <v>48</v>
      </c>
      <c r="L41" s="39" t="s">
        <v>49</v>
      </c>
      <c r="M41" s="39" t="s">
        <v>38</v>
      </c>
      <c r="N41" s="39" t="s">
        <v>116</v>
      </c>
      <c r="O41" s="52">
        <v>2201071</v>
      </c>
      <c r="P41" s="34" t="s">
        <v>116</v>
      </c>
      <c r="Q41" s="34" t="s">
        <v>152</v>
      </c>
      <c r="R41" s="52">
        <v>220107100</v>
      </c>
      <c r="S41" s="70" t="s">
        <v>153</v>
      </c>
      <c r="T41" s="34" t="s">
        <v>53</v>
      </c>
      <c r="U41" s="40">
        <v>47</v>
      </c>
      <c r="V41" s="41">
        <v>47</v>
      </c>
      <c r="W41" s="42" t="s">
        <v>265</v>
      </c>
      <c r="X41" s="53">
        <v>45658</v>
      </c>
      <c r="Y41" s="53">
        <v>46022</v>
      </c>
      <c r="Z41" s="45" t="s">
        <v>266</v>
      </c>
      <c r="AA41" s="81">
        <f>1627910572.54+316289000</f>
        <v>1944199572.54</v>
      </c>
      <c r="AB41" s="72">
        <f>333206541168-3202200000</f>
        <v>330004341168</v>
      </c>
      <c r="AC41" s="72"/>
      <c r="AD41" s="72"/>
      <c r="AE41" s="72"/>
      <c r="AF41" s="72">
        <v>3202200000</v>
      </c>
      <c r="AG41" s="72"/>
      <c r="AH41" s="72"/>
      <c r="AI41" s="72"/>
      <c r="AJ41" s="72"/>
      <c r="AK41" s="72"/>
      <c r="AL41" s="72"/>
      <c r="AM41" s="72"/>
      <c r="AN41" s="72"/>
      <c r="AO41" s="72">
        <f t="shared" si="0"/>
        <v>335150740740.53998</v>
      </c>
      <c r="AP41" s="31"/>
    </row>
    <row r="42" spans="1:42" s="1" customFormat="1" ht="192" hidden="1" customHeight="1" x14ac:dyDescent="0.3">
      <c r="A42" s="34" t="s">
        <v>218</v>
      </c>
      <c r="B42" s="34" t="s">
        <v>37</v>
      </c>
      <c r="C42" s="39" t="s">
        <v>46</v>
      </c>
      <c r="D42" s="35" t="s">
        <v>32</v>
      </c>
      <c r="E42" s="35">
        <v>107.44</v>
      </c>
      <c r="F42" s="35">
        <v>107.44</v>
      </c>
      <c r="G42" s="36"/>
      <c r="H42" s="37" t="s">
        <v>212</v>
      </c>
      <c r="I42" s="38" t="s">
        <v>213</v>
      </c>
      <c r="J42" s="38">
        <v>22</v>
      </c>
      <c r="K42" s="34" t="s">
        <v>48</v>
      </c>
      <c r="L42" s="39" t="s">
        <v>49</v>
      </c>
      <c r="M42" s="39" t="s">
        <v>38</v>
      </c>
      <c r="N42" s="39" t="s">
        <v>95</v>
      </c>
      <c r="O42" s="52" t="s">
        <v>234</v>
      </c>
      <c r="P42" s="34" t="s">
        <v>95</v>
      </c>
      <c r="Q42" s="34" t="s">
        <v>154</v>
      </c>
      <c r="R42" s="52" t="s">
        <v>97</v>
      </c>
      <c r="S42" s="70" t="s">
        <v>278</v>
      </c>
      <c r="T42" s="34" t="s">
        <v>99</v>
      </c>
      <c r="U42" s="40">
        <v>2315</v>
      </c>
      <c r="V42" s="41">
        <v>2315</v>
      </c>
      <c r="W42" s="42" t="s">
        <v>267</v>
      </c>
      <c r="X42" s="42">
        <v>45717</v>
      </c>
      <c r="Y42" s="42">
        <v>46022</v>
      </c>
      <c r="Z42" s="38" t="s">
        <v>266</v>
      </c>
      <c r="AA42" s="72"/>
      <c r="AB42" s="72"/>
      <c r="AC42" s="72"/>
      <c r="AD42" s="72"/>
      <c r="AE42" s="73"/>
      <c r="AF42" s="72">
        <v>130000000</v>
      </c>
      <c r="AG42" s="73"/>
      <c r="AH42" s="73"/>
      <c r="AI42" s="73"/>
      <c r="AJ42" s="73"/>
      <c r="AK42" s="73"/>
      <c r="AL42" s="74"/>
      <c r="AM42" s="74"/>
      <c r="AN42" s="74"/>
      <c r="AO42" s="72">
        <f t="shared" si="0"/>
        <v>130000000</v>
      </c>
      <c r="AP42" s="31"/>
    </row>
    <row r="43" spans="1:42" s="1" customFormat="1" ht="108" hidden="1" x14ac:dyDescent="0.3">
      <c r="A43" s="54" t="s">
        <v>218</v>
      </c>
      <c r="B43" s="54" t="s">
        <v>37</v>
      </c>
      <c r="C43" s="57" t="s">
        <v>46</v>
      </c>
      <c r="D43" s="55" t="s">
        <v>32</v>
      </c>
      <c r="E43" s="55">
        <v>107.44</v>
      </c>
      <c r="F43" s="55">
        <v>107.44</v>
      </c>
      <c r="G43" s="36"/>
      <c r="H43" s="37" t="s">
        <v>212</v>
      </c>
      <c r="I43" s="56" t="s">
        <v>213</v>
      </c>
      <c r="J43" s="56">
        <v>22</v>
      </c>
      <c r="K43" s="54" t="s">
        <v>48</v>
      </c>
      <c r="L43" s="57" t="s">
        <v>49</v>
      </c>
      <c r="M43" s="57" t="s">
        <v>38</v>
      </c>
      <c r="N43" s="57" t="s">
        <v>155</v>
      </c>
      <c r="O43" s="58">
        <v>2201003</v>
      </c>
      <c r="P43" s="54" t="s">
        <v>155</v>
      </c>
      <c r="Q43" s="54" t="s">
        <v>156</v>
      </c>
      <c r="R43" s="58" t="s">
        <v>157</v>
      </c>
      <c r="S43" s="59" t="s">
        <v>158</v>
      </c>
      <c r="T43" s="54" t="s">
        <v>112</v>
      </c>
      <c r="U43" s="60">
        <v>477</v>
      </c>
      <c r="V43" s="61">
        <v>477</v>
      </c>
      <c r="W43" s="62" t="s">
        <v>268</v>
      </c>
      <c r="X43" s="62">
        <v>45658</v>
      </c>
      <c r="Y43" s="62">
        <v>46022</v>
      </c>
      <c r="Z43" s="56" t="s">
        <v>266</v>
      </c>
      <c r="AA43" s="72"/>
      <c r="AB43" s="72"/>
      <c r="AC43" s="72"/>
      <c r="AD43" s="72"/>
      <c r="AE43" s="73"/>
      <c r="AF43" s="72">
        <v>1000000</v>
      </c>
      <c r="AG43" s="73"/>
      <c r="AH43" s="73"/>
      <c r="AI43" s="73"/>
      <c r="AJ43" s="73"/>
      <c r="AK43" s="73"/>
      <c r="AL43" s="74"/>
      <c r="AM43" s="74"/>
      <c r="AN43" s="74"/>
      <c r="AO43" s="72">
        <f t="shared" si="0"/>
        <v>1000000</v>
      </c>
      <c r="AP43" s="31"/>
    </row>
    <row r="44" spans="1:42" s="1" customFormat="1" ht="198" hidden="1" x14ac:dyDescent="0.3">
      <c r="A44" s="34" t="s">
        <v>218</v>
      </c>
      <c r="B44" s="34" t="s">
        <v>34</v>
      </c>
      <c r="C44" s="39" t="s">
        <v>45</v>
      </c>
      <c r="D44" s="35" t="s">
        <v>32</v>
      </c>
      <c r="E44" s="35">
        <v>100</v>
      </c>
      <c r="F44" s="35">
        <v>100</v>
      </c>
      <c r="G44" s="36"/>
      <c r="H44" s="37" t="s">
        <v>214</v>
      </c>
      <c r="I44" s="38" t="s">
        <v>215</v>
      </c>
      <c r="J44" s="38">
        <v>22</v>
      </c>
      <c r="K44" s="34" t="s">
        <v>48</v>
      </c>
      <c r="L44" s="39" t="s">
        <v>49</v>
      </c>
      <c r="M44" s="39" t="s">
        <v>38</v>
      </c>
      <c r="N44" s="39" t="s">
        <v>106</v>
      </c>
      <c r="O44" s="51">
        <v>2201028</v>
      </c>
      <c r="P44" s="51" t="s">
        <v>106</v>
      </c>
      <c r="Q44" s="51" t="s">
        <v>279</v>
      </c>
      <c r="R44" s="51">
        <v>220102802</v>
      </c>
      <c r="S44" s="51" t="s">
        <v>107</v>
      </c>
      <c r="T44" s="51" t="s">
        <v>108</v>
      </c>
      <c r="U44" s="40">
        <v>34360128</v>
      </c>
      <c r="V44" s="41">
        <v>8590032</v>
      </c>
      <c r="W44" s="42" t="s">
        <v>269</v>
      </c>
      <c r="X44" s="42">
        <v>45658</v>
      </c>
      <c r="Y44" s="42">
        <v>46022</v>
      </c>
      <c r="Z44" s="38" t="s">
        <v>219</v>
      </c>
      <c r="AA44" s="72"/>
      <c r="AB44" s="72"/>
      <c r="AC44" s="72"/>
      <c r="AD44" s="72"/>
      <c r="AE44" s="73"/>
      <c r="AF44" s="75">
        <v>250000000</v>
      </c>
      <c r="AG44" s="73"/>
      <c r="AH44" s="81">
        <f>1107737000+258750000+31050000</f>
        <v>1397537000</v>
      </c>
      <c r="AI44" s="72"/>
      <c r="AJ44" s="72"/>
      <c r="AK44" s="72"/>
      <c r="AL44" s="72"/>
      <c r="AM44" s="72"/>
      <c r="AN44" s="72">
        <v>18418844000</v>
      </c>
      <c r="AO44" s="72">
        <f t="shared" si="0"/>
        <v>20066381000</v>
      </c>
      <c r="AP44" s="31"/>
    </row>
    <row r="45" spans="1:42" s="1" customFormat="1" ht="51" hidden="1" customHeight="1" x14ac:dyDescent="0.3">
      <c r="A45" s="34" t="s">
        <v>218</v>
      </c>
      <c r="B45" s="34" t="s">
        <v>36</v>
      </c>
      <c r="C45" s="39" t="s">
        <v>46</v>
      </c>
      <c r="D45" s="35" t="s">
        <v>32</v>
      </c>
      <c r="E45" s="35">
        <v>107.44</v>
      </c>
      <c r="F45" s="35">
        <v>107.44</v>
      </c>
      <c r="G45" s="36"/>
      <c r="H45" s="37" t="s">
        <v>216</v>
      </c>
      <c r="I45" s="38" t="s">
        <v>217</v>
      </c>
      <c r="J45" s="38">
        <v>22</v>
      </c>
      <c r="K45" s="34" t="s">
        <v>48</v>
      </c>
      <c r="L45" s="39" t="s">
        <v>49</v>
      </c>
      <c r="M45" s="39" t="s">
        <v>38</v>
      </c>
      <c r="N45" s="39" t="s">
        <v>166</v>
      </c>
      <c r="O45" s="38">
        <v>2201014</v>
      </c>
      <c r="P45" s="34" t="s">
        <v>146</v>
      </c>
      <c r="Q45" s="34" t="s">
        <v>235</v>
      </c>
      <c r="R45" s="35">
        <v>220101402</v>
      </c>
      <c r="S45" s="39" t="s">
        <v>147</v>
      </c>
      <c r="T45" s="35" t="s">
        <v>60</v>
      </c>
      <c r="U45" s="40">
        <v>30</v>
      </c>
      <c r="V45" s="41">
        <v>8</v>
      </c>
      <c r="W45" s="39" t="s">
        <v>270</v>
      </c>
      <c r="X45" s="63">
        <v>45658</v>
      </c>
      <c r="Y45" s="63">
        <v>46022</v>
      </c>
      <c r="Z45" s="51" t="s">
        <v>271</v>
      </c>
      <c r="AA45" s="72">
        <v>67200000</v>
      </c>
      <c r="AB45" s="72"/>
      <c r="AC45" s="72"/>
      <c r="AD45" s="72"/>
      <c r="AE45" s="73"/>
      <c r="AF45" s="73"/>
      <c r="AG45" s="73"/>
      <c r="AH45" s="73"/>
      <c r="AI45" s="73"/>
      <c r="AJ45" s="73"/>
      <c r="AK45" s="73"/>
      <c r="AL45" s="74"/>
      <c r="AM45" s="74"/>
      <c r="AN45" s="74"/>
      <c r="AO45" s="72">
        <f t="shared" si="0"/>
        <v>67200000</v>
      </c>
      <c r="AP45" s="31"/>
    </row>
    <row r="46" spans="1:42" s="1" customFormat="1" ht="90" hidden="1" x14ac:dyDescent="0.3">
      <c r="A46" s="34" t="s">
        <v>218</v>
      </c>
      <c r="B46" s="34" t="s">
        <v>36</v>
      </c>
      <c r="C46" s="39" t="s">
        <v>47</v>
      </c>
      <c r="D46" s="35" t="s">
        <v>32</v>
      </c>
      <c r="E46" s="35">
        <v>92.16</v>
      </c>
      <c r="F46" s="35">
        <v>92.16</v>
      </c>
      <c r="G46" s="36"/>
      <c r="H46" s="37" t="s">
        <v>216</v>
      </c>
      <c r="I46" s="38" t="s">
        <v>217</v>
      </c>
      <c r="J46" s="38">
        <v>22</v>
      </c>
      <c r="K46" s="34" t="s">
        <v>48</v>
      </c>
      <c r="L46" s="39" t="s">
        <v>49</v>
      </c>
      <c r="M46" s="39" t="s">
        <v>38</v>
      </c>
      <c r="N46" s="39" t="s">
        <v>166</v>
      </c>
      <c r="O46" s="38">
        <v>2201014</v>
      </c>
      <c r="P46" s="34" t="s">
        <v>148</v>
      </c>
      <c r="Q46" s="34" t="s">
        <v>149</v>
      </c>
      <c r="R46" s="38">
        <v>220101402</v>
      </c>
      <c r="S46" s="71" t="s">
        <v>150</v>
      </c>
      <c r="T46" s="35" t="s">
        <v>60</v>
      </c>
      <c r="U46" s="40">
        <v>80</v>
      </c>
      <c r="V46" s="41">
        <v>20</v>
      </c>
      <c r="W46" s="39" t="s">
        <v>272</v>
      </c>
      <c r="X46" s="63">
        <v>45658</v>
      </c>
      <c r="Y46" s="63">
        <v>46022</v>
      </c>
      <c r="Z46" s="51" t="s">
        <v>271</v>
      </c>
      <c r="AA46" s="72">
        <v>67200000</v>
      </c>
      <c r="AB46" s="72"/>
      <c r="AC46" s="72"/>
      <c r="AD46" s="72"/>
      <c r="AE46" s="73"/>
      <c r="AF46" s="73"/>
      <c r="AG46" s="73"/>
      <c r="AH46" s="73"/>
      <c r="AI46" s="73"/>
      <c r="AJ46" s="73"/>
      <c r="AK46" s="73"/>
      <c r="AL46" s="74"/>
      <c r="AM46" s="74"/>
      <c r="AN46" s="74"/>
      <c r="AO46" s="72">
        <f t="shared" si="0"/>
        <v>67200000</v>
      </c>
      <c r="AP46" s="31"/>
    </row>
    <row r="47" spans="1:42" s="1" customFormat="1" ht="90" hidden="1" x14ac:dyDescent="0.3">
      <c r="A47" s="34" t="s">
        <v>218</v>
      </c>
      <c r="B47" s="34" t="s">
        <v>36</v>
      </c>
      <c r="C47" s="39" t="s">
        <v>46</v>
      </c>
      <c r="D47" s="35" t="s">
        <v>32</v>
      </c>
      <c r="E47" s="35">
        <v>107.44</v>
      </c>
      <c r="F47" s="35">
        <v>107.44</v>
      </c>
      <c r="G47" s="36"/>
      <c r="H47" s="37" t="s">
        <v>216</v>
      </c>
      <c r="I47" s="38" t="s">
        <v>217</v>
      </c>
      <c r="J47" s="38">
        <v>22</v>
      </c>
      <c r="K47" s="34" t="s">
        <v>48</v>
      </c>
      <c r="L47" s="39" t="s">
        <v>49</v>
      </c>
      <c r="M47" s="39" t="s">
        <v>38</v>
      </c>
      <c r="N47" s="39" t="s">
        <v>166</v>
      </c>
      <c r="O47" s="38">
        <v>2201014</v>
      </c>
      <c r="P47" s="34" t="s">
        <v>148</v>
      </c>
      <c r="Q47" s="34" t="s">
        <v>151</v>
      </c>
      <c r="R47" s="35">
        <v>220101401</v>
      </c>
      <c r="S47" s="71" t="s">
        <v>162</v>
      </c>
      <c r="T47" s="35" t="s">
        <v>273</v>
      </c>
      <c r="U47" s="40">
        <v>80</v>
      </c>
      <c r="V47" s="41">
        <v>20</v>
      </c>
      <c r="W47" s="39" t="s">
        <v>274</v>
      </c>
      <c r="X47" s="63">
        <v>45658</v>
      </c>
      <c r="Y47" s="63">
        <v>46022</v>
      </c>
      <c r="Z47" s="51" t="s">
        <v>271</v>
      </c>
      <c r="AA47" s="72">
        <v>51900000</v>
      </c>
      <c r="AB47" s="72"/>
      <c r="AC47" s="72"/>
      <c r="AD47" s="72"/>
      <c r="AE47" s="73"/>
      <c r="AF47" s="73"/>
      <c r="AG47" s="73"/>
      <c r="AH47" s="73"/>
      <c r="AI47" s="73"/>
      <c r="AJ47" s="73"/>
      <c r="AK47" s="73"/>
      <c r="AL47" s="74"/>
      <c r="AM47" s="74"/>
      <c r="AN47" s="74"/>
      <c r="AO47" s="72">
        <f t="shared" si="0"/>
        <v>51900000</v>
      </c>
      <c r="AP47" s="31"/>
    </row>
    <row r="48" spans="1:42" s="1" customFormat="1" ht="80.25" hidden="1" customHeight="1" x14ac:dyDescent="0.3">
      <c r="A48" s="67" t="s">
        <v>218</v>
      </c>
      <c r="B48" s="67" t="s">
        <v>33</v>
      </c>
      <c r="C48" s="46" t="s">
        <v>41</v>
      </c>
      <c r="D48" s="44" t="s">
        <v>42</v>
      </c>
      <c r="E48" s="44">
        <v>279</v>
      </c>
      <c r="F48" s="44">
        <v>283</v>
      </c>
      <c r="G48" s="36"/>
      <c r="H48" s="37" t="s">
        <v>186</v>
      </c>
      <c r="I48" s="38" t="s">
        <v>187</v>
      </c>
      <c r="J48" s="45">
        <v>22</v>
      </c>
      <c r="K48" s="67" t="s">
        <v>48</v>
      </c>
      <c r="L48" s="46" t="s">
        <v>49</v>
      </c>
      <c r="M48" s="46" t="s">
        <v>38</v>
      </c>
      <c r="N48" s="64" t="s">
        <v>54</v>
      </c>
      <c r="O48" s="45">
        <v>2201061</v>
      </c>
      <c r="P48" s="67" t="s">
        <v>54</v>
      </c>
      <c r="Q48" s="67" t="s">
        <v>55</v>
      </c>
      <c r="R48" s="45" t="s">
        <v>56</v>
      </c>
      <c r="S48" s="67" t="s">
        <v>57</v>
      </c>
      <c r="T48" s="67" t="s">
        <v>53</v>
      </c>
      <c r="U48" s="48">
        <v>10</v>
      </c>
      <c r="V48" s="49">
        <v>10</v>
      </c>
      <c r="W48" s="42" t="s">
        <v>275</v>
      </c>
      <c r="X48" s="42">
        <v>45689</v>
      </c>
      <c r="Y48" s="42">
        <v>46022</v>
      </c>
      <c r="Z48" s="38" t="s">
        <v>219</v>
      </c>
      <c r="AA48" s="72"/>
      <c r="AB48" s="72">
        <v>30000000</v>
      </c>
      <c r="AC48" s="72"/>
      <c r="AD48" s="72"/>
      <c r="AE48" s="73"/>
      <c r="AF48" s="73"/>
      <c r="AG48" s="73"/>
      <c r="AH48" s="73"/>
      <c r="AI48" s="73"/>
      <c r="AJ48" s="73"/>
      <c r="AK48" s="73"/>
      <c r="AL48" s="74"/>
      <c r="AM48" s="74"/>
      <c r="AN48" s="74"/>
      <c r="AO48" s="72">
        <f t="shared" si="0"/>
        <v>30000000</v>
      </c>
      <c r="AP48" s="31"/>
    </row>
    <row r="49" spans="1:42" s="1" customFormat="1" hidden="1" x14ac:dyDescent="0.3">
      <c r="A49" s="14"/>
      <c r="B49" s="14"/>
      <c r="C49" s="14"/>
      <c r="D49" s="14"/>
      <c r="E49" s="14"/>
      <c r="F49" s="14"/>
      <c r="G49" s="14"/>
      <c r="H49" s="15"/>
      <c r="I49" s="15"/>
      <c r="J49" s="15"/>
      <c r="K49" s="16"/>
      <c r="L49" s="16"/>
      <c r="M49" s="16"/>
      <c r="N49" s="16"/>
      <c r="O49" s="15"/>
      <c r="P49" s="15"/>
      <c r="Q49" s="15"/>
      <c r="R49" s="15"/>
      <c r="S49" s="15"/>
      <c r="T49" s="15"/>
      <c r="U49" s="14"/>
      <c r="V49" s="17"/>
      <c r="W49" s="18"/>
      <c r="X49" s="18"/>
      <c r="Y49" s="18"/>
      <c r="Z49" s="15"/>
      <c r="AA49" s="19"/>
      <c r="AB49" s="19"/>
      <c r="AC49" s="19"/>
      <c r="AD49" s="19"/>
      <c r="AE49" s="19"/>
      <c r="AF49" s="19"/>
      <c r="AG49" s="19"/>
      <c r="AH49" s="19"/>
      <c r="AI49" s="19"/>
      <c r="AJ49" s="19"/>
      <c r="AK49" s="19"/>
      <c r="AL49" s="19"/>
      <c r="AM49" s="19"/>
      <c r="AN49" s="19"/>
      <c r="AO49" s="19"/>
      <c r="AP49" s="19"/>
    </row>
    <row r="50" spans="1:42" s="1" customFormat="1" hidden="1" x14ac:dyDescent="0.3">
      <c r="A50" s="14"/>
      <c r="B50" s="14"/>
      <c r="C50" s="14"/>
      <c r="D50" s="14"/>
      <c r="E50" s="14"/>
      <c r="F50" s="14"/>
      <c r="G50" s="14"/>
      <c r="H50" s="15"/>
      <c r="I50" s="15"/>
      <c r="J50" s="15"/>
      <c r="K50" s="16"/>
      <c r="L50" s="16"/>
      <c r="M50" s="16"/>
      <c r="N50" s="16"/>
      <c r="O50" s="15"/>
      <c r="P50" s="15"/>
      <c r="Q50" s="15"/>
      <c r="R50" s="15"/>
      <c r="S50" s="15"/>
      <c r="T50" s="15"/>
      <c r="U50" s="14"/>
      <c r="V50" s="17"/>
      <c r="W50" s="18"/>
      <c r="X50" s="18"/>
      <c r="Y50" s="18"/>
      <c r="Z50" s="15"/>
      <c r="AA50" s="19"/>
      <c r="AB50" s="20"/>
      <c r="AC50" s="20"/>
      <c r="AD50" s="20"/>
    </row>
    <row r="51" spans="1:42" s="1" customFormat="1" hidden="1" x14ac:dyDescent="0.3">
      <c r="A51" s="14"/>
      <c r="B51" s="14"/>
      <c r="C51" s="14"/>
      <c r="D51" s="14"/>
      <c r="E51" s="14"/>
      <c r="F51" s="14"/>
      <c r="G51" s="14"/>
      <c r="H51" s="15"/>
      <c r="I51" s="15"/>
      <c r="J51" s="15"/>
      <c r="K51" s="16"/>
      <c r="L51" s="16"/>
      <c r="M51" s="16"/>
      <c r="N51" s="16"/>
      <c r="O51" s="15"/>
      <c r="P51" s="15"/>
      <c r="Q51" s="15"/>
      <c r="R51" s="15"/>
      <c r="S51" s="15"/>
      <c r="T51" s="15"/>
      <c r="U51" s="14"/>
      <c r="V51" s="17"/>
      <c r="W51" s="18"/>
      <c r="X51" s="18"/>
      <c r="Y51" s="18"/>
      <c r="Z51" s="15"/>
      <c r="AA51" s="19"/>
      <c r="AB51" s="20"/>
      <c r="AC51" s="20"/>
      <c r="AD51" s="20"/>
    </row>
    <row r="52" spans="1:42" s="1" customFormat="1" hidden="1" x14ac:dyDescent="0.3">
      <c r="A52" s="14"/>
      <c r="B52" s="14"/>
      <c r="C52" s="14"/>
      <c r="D52" s="14"/>
      <c r="E52" s="14"/>
      <c r="F52" s="14"/>
      <c r="G52" s="14"/>
      <c r="H52" s="15"/>
      <c r="I52" s="15"/>
      <c r="J52" s="15"/>
      <c r="K52" s="16"/>
      <c r="L52" s="16"/>
      <c r="M52" s="16"/>
      <c r="N52" s="16"/>
      <c r="O52" s="15"/>
      <c r="P52" s="15"/>
      <c r="Q52" s="15"/>
      <c r="R52" s="15"/>
      <c r="S52" s="15"/>
      <c r="T52" s="15"/>
      <c r="U52" s="14"/>
      <c r="V52" s="17"/>
      <c r="W52" s="18"/>
      <c r="X52" s="18"/>
      <c r="Y52" s="18"/>
      <c r="Z52" s="15"/>
      <c r="AA52" s="19"/>
      <c r="AB52" s="20"/>
      <c r="AC52" s="20"/>
      <c r="AD52" s="20"/>
    </row>
    <row r="53" spans="1:42" s="1" customFormat="1" hidden="1" x14ac:dyDescent="0.3">
      <c r="A53" s="14"/>
      <c r="B53" s="14"/>
      <c r="C53" s="14"/>
      <c r="D53" s="14"/>
      <c r="E53" s="14"/>
      <c r="F53" s="14"/>
      <c r="G53" s="14"/>
      <c r="H53" s="15"/>
      <c r="I53" s="15"/>
      <c r="J53" s="15"/>
      <c r="K53" s="16"/>
      <c r="L53" s="16"/>
      <c r="M53" s="16"/>
      <c r="N53" s="16"/>
      <c r="O53" s="15"/>
      <c r="P53" s="15"/>
      <c r="Q53" s="15"/>
      <c r="R53" s="15"/>
      <c r="S53" s="15"/>
      <c r="T53" s="15"/>
      <c r="U53" s="14"/>
      <c r="V53" s="17"/>
      <c r="W53" s="18"/>
      <c r="X53" s="18"/>
      <c r="Y53" s="18"/>
      <c r="Z53" s="15"/>
      <c r="AA53" s="19"/>
      <c r="AB53" s="20"/>
      <c r="AC53" s="20"/>
      <c r="AD53" s="20"/>
    </row>
    <row r="54" spans="1:42" s="1" customFormat="1" hidden="1" x14ac:dyDescent="0.3">
      <c r="A54" s="14"/>
      <c r="B54" s="14"/>
      <c r="C54" s="14"/>
      <c r="D54" s="14"/>
      <c r="E54" s="14"/>
      <c r="F54" s="14"/>
      <c r="G54" s="14"/>
      <c r="H54" s="15"/>
      <c r="I54" s="15"/>
      <c r="J54" s="15"/>
      <c r="K54" s="16"/>
      <c r="L54" s="16"/>
      <c r="M54" s="16"/>
      <c r="N54" s="16"/>
      <c r="O54" s="15"/>
      <c r="P54" s="15"/>
      <c r="Q54" s="15"/>
      <c r="R54" s="15"/>
      <c r="S54" s="15"/>
      <c r="T54" s="15"/>
      <c r="U54" s="14"/>
      <c r="V54" s="17"/>
      <c r="W54" s="18"/>
      <c r="X54" s="18"/>
      <c r="Y54" s="18"/>
      <c r="Z54" s="15"/>
      <c r="AA54" s="19"/>
      <c r="AB54" s="20"/>
      <c r="AC54" s="20"/>
      <c r="AD54" s="20"/>
    </row>
    <row r="55" spans="1:42" s="1" customFormat="1" hidden="1" x14ac:dyDescent="0.3">
      <c r="A55" s="14"/>
      <c r="B55" s="14"/>
      <c r="C55" s="14"/>
      <c r="D55" s="14"/>
      <c r="E55" s="14"/>
      <c r="F55" s="14"/>
      <c r="G55" s="14"/>
      <c r="H55" s="15"/>
      <c r="I55" s="15"/>
      <c r="J55" s="15"/>
      <c r="K55" s="16"/>
      <c r="L55" s="16"/>
      <c r="M55" s="16"/>
      <c r="N55" s="16"/>
      <c r="O55" s="15"/>
      <c r="P55" s="15"/>
      <c r="Q55" s="15"/>
      <c r="R55" s="15"/>
      <c r="S55" s="15"/>
      <c r="T55" s="15"/>
      <c r="U55" s="14"/>
      <c r="V55" s="17"/>
      <c r="W55" s="18"/>
      <c r="X55" s="18"/>
      <c r="Y55" s="18"/>
      <c r="Z55" s="15"/>
      <c r="AA55" s="19"/>
      <c r="AB55" s="20"/>
      <c r="AC55" s="20"/>
      <c r="AD55" s="20"/>
    </row>
    <row r="56" spans="1:42" s="1" customFormat="1" hidden="1" x14ac:dyDescent="0.3">
      <c r="A56" s="14"/>
      <c r="B56" s="14"/>
      <c r="C56" s="14"/>
      <c r="D56" s="14"/>
      <c r="E56" s="14"/>
      <c r="F56" s="14"/>
      <c r="G56" s="14"/>
      <c r="H56" s="15"/>
      <c r="I56" s="15"/>
      <c r="J56" s="15"/>
      <c r="K56" s="16"/>
      <c r="L56" s="16"/>
      <c r="M56" s="16"/>
      <c r="N56" s="16"/>
      <c r="O56" s="15"/>
      <c r="P56" s="15"/>
      <c r="Q56" s="15"/>
      <c r="R56" s="15"/>
      <c r="S56" s="15"/>
      <c r="T56" s="15"/>
      <c r="U56" s="14"/>
      <c r="V56" s="17"/>
      <c r="W56" s="18"/>
      <c r="X56" s="18"/>
      <c r="Y56" s="18"/>
      <c r="Z56" s="15"/>
      <c r="AA56" s="19"/>
      <c r="AB56" s="20"/>
      <c r="AC56" s="20"/>
      <c r="AD56" s="20"/>
    </row>
    <row r="57" spans="1:42" s="1" customFormat="1" hidden="1" x14ac:dyDescent="0.3">
      <c r="A57" s="14"/>
      <c r="B57" s="14"/>
      <c r="C57" s="14"/>
      <c r="D57" s="14"/>
      <c r="E57" s="14"/>
      <c r="F57" s="14"/>
      <c r="G57" s="14"/>
      <c r="H57" s="15"/>
      <c r="I57" s="15"/>
      <c r="J57" s="15"/>
      <c r="K57" s="16"/>
      <c r="L57" s="16"/>
      <c r="M57" s="16"/>
      <c r="N57" s="16"/>
      <c r="O57" s="15"/>
      <c r="P57" s="15"/>
      <c r="Q57" s="15"/>
      <c r="R57" s="15"/>
      <c r="S57" s="15"/>
      <c r="T57" s="15"/>
      <c r="U57" s="14"/>
      <c r="V57" s="17"/>
      <c r="W57" s="18"/>
      <c r="X57" s="18"/>
      <c r="Y57" s="18"/>
      <c r="Z57" s="15"/>
      <c r="AA57" s="19"/>
      <c r="AB57" s="20"/>
      <c r="AC57" s="20"/>
      <c r="AD57" s="20"/>
    </row>
    <row r="58" spans="1:42" s="1" customFormat="1" hidden="1" x14ac:dyDescent="0.3">
      <c r="A58" s="14"/>
      <c r="B58" s="14"/>
      <c r="C58" s="14"/>
      <c r="D58" s="14"/>
      <c r="E58" s="14"/>
      <c r="F58" s="14"/>
      <c r="G58" s="14"/>
      <c r="H58" s="15"/>
      <c r="I58" s="15"/>
      <c r="J58" s="15"/>
      <c r="K58" s="16"/>
      <c r="L58" s="16"/>
      <c r="M58" s="16"/>
      <c r="N58" s="16"/>
      <c r="O58" s="15"/>
      <c r="P58" s="15"/>
      <c r="Q58" s="15"/>
      <c r="R58" s="15"/>
      <c r="S58" s="15"/>
      <c r="T58" s="15"/>
      <c r="U58" s="14"/>
      <c r="V58" s="17"/>
      <c r="W58" s="18"/>
      <c r="X58" s="18"/>
      <c r="Y58" s="18"/>
      <c r="Z58" s="15"/>
      <c r="AA58" s="19"/>
      <c r="AB58" s="20"/>
      <c r="AC58" s="20"/>
      <c r="AD58" s="20"/>
    </row>
    <row r="59" spans="1:42" s="1" customFormat="1" hidden="1" x14ac:dyDescent="0.3">
      <c r="A59" s="14"/>
      <c r="B59" s="14"/>
      <c r="C59" s="14"/>
      <c r="D59" s="14"/>
      <c r="E59" s="14"/>
      <c r="F59" s="14"/>
      <c r="G59" s="14"/>
      <c r="H59" s="15"/>
      <c r="I59" s="15"/>
      <c r="J59" s="15"/>
      <c r="K59" s="16"/>
      <c r="L59" s="16"/>
      <c r="M59" s="16"/>
      <c r="N59" s="16"/>
      <c r="O59" s="15"/>
      <c r="P59" s="15"/>
      <c r="Q59" s="15"/>
      <c r="R59" s="15"/>
      <c r="S59" s="15"/>
      <c r="T59" s="15"/>
      <c r="U59" s="14"/>
      <c r="V59" s="17"/>
      <c r="W59" s="18"/>
      <c r="X59" s="18"/>
      <c r="Y59" s="18"/>
      <c r="Z59" s="15"/>
      <c r="AA59" s="19"/>
      <c r="AB59" s="20"/>
      <c r="AC59" s="20"/>
      <c r="AD59" s="20"/>
    </row>
    <row r="60" spans="1:42" s="1" customFormat="1" hidden="1" x14ac:dyDescent="0.3">
      <c r="A60" s="14"/>
      <c r="B60" s="14"/>
      <c r="C60" s="14"/>
      <c r="D60" s="14"/>
      <c r="E60" s="14"/>
      <c r="F60" s="14"/>
      <c r="G60" s="14"/>
      <c r="H60" s="15"/>
      <c r="I60" s="15"/>
      <c r="J60" s="15"/>
      <c r="K60" s="16"/>
      <c r="L60" s="16"/>
      <c r="M60" s="16"/>
      <c r="N60" s="16"/>
      <c r="O60" s="15"/>
      <c r="P60" s="15"/>
      <c r="Q60" s="15"/>
      <c r="R60" s="15"/>
      <c r="S60" s="15"/>
      <c r="T60" s="15"/>
      <c r="U60" s="14"/>
      <c r="V60" s="17"/>
      <c r="W60" s="18"/>
      <c r="X60" s="18"/>
      <c r="Y60" s="18"/>
      <c r="Z60" s="15"/>
      <c r="AA60" s="19"/>
      <c r="AB60" s="20"/>
      <c r="AC60" s="20"/>
      <c r="AD60" s="20"/>
    </row>
    <row r="61" spans="1:42" s="1" customFormat="1" hidden="1" x14ac:dyDescent="0.3">
      <c r="A61" s="14"/>
      <c r="B61" s="14"/>
      <c r="C61" s="14"/>
      <c r="D61" s="14"/>
      <c r="E61" s="14"/>
      <c r="F61" s="14"/>
      <c r="G61" s="14"/>
      <c r="H61" s="15"/>
      <c r="I61" s="15"/>
      <c r="J61" s="15"/>
      <c r="K61" s="16"/>
      <c r="L61" s="16"/>
      <c r="M61" s="16"/>
      <c r="N61" s="16"/>
      <c r="O61" s="15"/>
      <c r="P61" s="15"/>
      <c r="Q61" s="15"/>
      <c r="R61" s="15"/>
      <c r="S61" s="15"/>
      <c r="T61" s="15"/>
      <c r="U61" s="14"/>
      <c r="V61" s="17"/>
      <c r="W61" s="18"/>
      <c r="X61" s="18"/>
      <c r="Y61" s="18"/>
      <c r="Z61" s="15"/>
      <c r="AA61" s="19"/>
      <c r="AB61" s="20"/>
      <c r="AC61" s="20"/>
      <c r="AD61" s="20"/>
    </row>
    <row r="62" spans="1:42" s="1" customFormat="1" hidden="1" x14ac:dyDescent="0.3">
      <c r="A62" s="14"/>
      <c r="B62" s="14"/>
      <c r="C62" s="14"/>
      <c r="D62" s="14"/>
      <c r="E62" s="14"/>
      <c r="F62" s="14"/>
      <c r="G62" s="14"/>
      <c r="H62" s="15"/>
      <c r="I62" s="15"/>
      <c r="J62" s="15"/>
      <c r="K62" s="16"/>
      <c r="L62" s="16"/>
      <c r="M62" s="16"/>
      <c r="N62" s="16"/>
      <c r="O62" s="15"/>
      <c r="P62" s="15"/>
      <c r="Q62" s="15"/>
      <c r="R62" s="15"/>
      <c r="S62" s="15"/>
      <c r="T62" s="15"/>
      <c r="U62" s="14"/>
      <c r="V62" s="17"/>
      <c r="W62" s="18"/>
      <c r="X62" s="18"/>
      <c r="Y62" s="18"/>
      <c r="Z62" s="15"/>
      <c r="AA62" s="19"/>
      <c r="AB62" s="20"/>
      <c r="AC62" s="20"/>
      <c r="AD62" s="20"/>
    </row>
    <row r="63" spans="1:42" s="1" customFormat="1" hidden="1" x14ac:dyDescent="0.3">
      <c r="A63" s="14"/>
      <c r="B63" s="14"/>
      <c r="C63" s="14"/>
      <c r="D63" s="14"/>
      <c r="E63" s="14"/>
      <c r="F63" s="14"/>
      <c r="G63" s="14"/>
      <c r="H63" s="15"/>
      <c r="I63" s="15"/>
      <c r="J63" s="15"/>
      <c r="K63" s="16"/>
      <c r="L63" s="16"/>
      <c r="M63" s="16"/>
      <c r="N63" s="16"/>
      <c r="O63" s="15"/>
      <c r="P63" s="15"/>
      <c r="Q63" s="15"/>
      <c r="R63" s="15"/>
      <c r="S63" s="15"/>
      <c r="T63" s="15"/>
      <c r="U63" s="14"/>
      <c r="V63" s="17"/>
      <c r="W63" s="18"/>
      <c r="X63" s="18"/>
      <c r="Y63" s="18"/>
      <c r="Z63" s="15"/>
      <c r="AA63" s="19"/>
      <c r="AB63" s="20"/>
      <c r="AC63" s="20"/>
      <c r="AD63" s="20"/>
    </row>
    <row r="64" spans="1:42" s="1" customFormat="1" hidden="1" x14ac:dyDescent="0.3">
      <c r="A64" s="14"/>
      <c r="B64" s="14"/>
      <c r="C64" s="14"/>
      <c r="D64" s="14"/>
      <c r="E64" s="14"/>
      <c r="F64" s="14"/>
      <c r="G64" s="14"/>
      <c r="H64" s="15"/>
      <c r="I64" s="15"/>
      <c r="J64" s="15"/>
      <c r="K64" s="16"/>
      <c r="L64" s="16"/>
      <c r="M64" s="16"/>
      <c r="N64" s="16"/>
      <c r="O64" s="15"/>
      <c r="P64" s="15"/>
      <c r="Q64" s="15"/>
      <c r="R64" s="15"/>
      <c r="S64" s="15"/>
      <c r="T64" s="15"/>
      <c r="U64" s="14"/>
      <c r="V64" s="17"/>
      <c r="W64" s="18"/>
      <c r="X64" s="18"/>
      <c r="Y64" s="18"/>
      <c r="Z64" s="15"/>
      <c r="AA64" s="19"/>
      <c r="AB64" s="20"/>
      <c r="AC64" s="20"/>
      <c r="AD64" s="20"/>
    </row>
    <row r="65" spans="1:30" s="1" customFormat="1" hidden="1" x14ac:dyDescent="0.3">
      <c r="A65" s="14"/>
      <c r="B65" s="14"/>
      <c r="C65" s="14"/>
      <c r="D65" s="14"/>
      <c r="E65" s="14"/>
      <c r="F65" s="14"/>
      <c r="G65" s="14"/>
      <c r="H65" s="15"/>
      <c r="I65" s="15"/>
      <c r="J65" s="15"/>
      <c r="K65" s="16"/>
      <c r="L65" s="16"/>
      <c r="M65" s="16"/>
      <c r="N65" s="16"/>
      <c r="O65" s="15"/>
      <c r="P65" s="15"/>
      <c r="Q65" s="15"/>
      <c r="R65" s="15"/>
      <c r="S65" s="15"/>
      <c r="T65" s="15"/>
      <c r="U65" s="14"/>
      <c r="V65" s="17"/>
      <c r="W65" s="18"/>
      <c r="X65" s="18"/>
      <c r="Y65" s="18"/>
      <c r="Z65" s="15"/>
      <c r="AA65" s="19"/>
      <c r="AB65" s="20"/>
      <c r="AC65" s="20"/>
      <c r="AD65" s="20"/>
    </row>
    <row r="66" spans="1:30" s="1" customFormat="1" hidden="1" x14ac:dyDescent="0.3">
      <c r="A66" s="14"/>
      <c r="B66" s="14"/>
      <c r="C66" s="14"/>
      <c r="D66" s="14"/>
      <c r="E66" s="14"/>
      <c r="F66" s="14"/>
      <c r="G66" s="14"/>
      <c r="H66" s="15"/>
      <c r="I66" s="15"/>
      <c r="J66" s="15"/>
      <c r="K66" s="16"/>
      <c r="L66" s="16"/>
      <c r="M66" s="16"/>
      <c r="N66" s="16"/>
      <c r="O66" s="15"/>
      <c r="P66" s="15"/>
      <c r="Q66" s="15"/>
      <c r="R66" s="15"/>
      <c r="S66" s="15"/>
      <c r="T66" s="15"/>
      <c r="U66" s="14"/>
      <c r="V66" s="17"/>
      <c r="W66" s="18"/>
      <c r="X66" s="18"/>
      <c r="Y66" s="18"/>
      <c r="Z66" s="15"/>
      <c r="AA66" s="19"/>
      <c r="AB66" s="20"/>
      <c r="AC66" s="20"/>
      <c r="AD66" s="20"/>
    </row>
    <row r="67" spans="1:30" s="1" customFormat="1" hidden="1" x14ac:dyDescent="0.3">
      <c r="A67" s="14"/>
      <c r="B67" s="14"/>
      <c r="C67" s="14"/>
      <c r="D67" s="14"/>
      <c r="E67" s="14"/>
      <c r="F67" s="14"/>
      <c r="G67" s="14"/>
      <c r="H67" s="15"/>
      <c r="I67" s="15"/>
      <c r="J67" s="15"/>
      <c r="K67" s="16"/>
      <c r="L67" s="16"/>
      <c r="M67" s="16"/>
      <c r="N67" s="16"/>
      <c r="O67" s="15"/>
      <c r="P67" s="15"/>
      <c r="Q67" s="15"/>
      <c r="R67" s="15"/>
      <c r="S67" s="15"/>
      <c r="T67" s="15"/>
      <c r="U67" s="14"/>
      <c r="V67" s="17"/>
      <c r="W67" s="18"/>
      <c r="X67" s="18"/>
      <c r="Y67" s="18"/>
      <c r="Z67" s="15"/>
      <c r="AA67" s="19"/>
      <c r="AB67" s="20"/>
      <c r="AC67" s="20"/>
      <c r="AD67" s="20"/>
    </row>
    <row r="68" spans="1:30" s="1" customFormat="1" hidden="1" x14ac:dyDescent="0.3">
      <c r="A68" s="14"/>
      <c r="B68" s="14"/>
      <c r="C68" s="14"/>
      <c r="D68" s="14"/>
      <c r="E68" s="14"/>
      <c r="F68" s="14"/>
      <c r="G68" s="14"/>
      <c r="H68" s="15"/>
      <c r="I68" s="15"/>
      <c r="J68" s="15"/>
      <c r="K68" s="16"/>
      <c r="L68" s="16"/>
      <c r="M68" s="16"/>
      <c r="N68" s="16"/>
      <c r="O68" s="15"/>
      <c r="P68" s="15"/>
      <c r="Q68" s="15"/>
      <c r="R68" s="15"/>
      <c r="S68" s="15"/>
      <c r="T68" s="15"/>
      <c r="U68" s="14"/>
      <c r="V68" s="17"/>
      <c r="W68" s="18"/>
      <c r="X68" s="18"/>
      <c r="Y68" s="18"/>
      <c r="Z68" s="15"/>
      <c r="AA68" s="19"/>
      <c r="AB68" s="20"/>
      <c r="AC68" s="20"/>
      <c r="AD68" s="20"/>
    </row>
    <row r="69" spans="1:30" s="1" customFormat="1" hidden="1" x14ac:dyDescent="0.3">
      <c r="A69" s="14"/>
      <c r="B69" s="14"/>
      <c r="C69" s="14"/>
      <c r="D69" s="14"/>
      <c r="E69" s="14"/>
      <c r="F69" s="14"/>
      <c r="G69" s="14"/>
      <c r="H69" s="15"/>
      <c r="I69" s="15"/>
      <c r="J69" s="15"/>
      <c r="K69" s="16"/>
      <c r="L69" s="16"/>
      <c r="M69" s="16"/>
      <c r="N69" s="16"/>
      <c r="O69" s="15"/>
      <c r="P69" s="15"/>
      <c r="Q69" s="15"/>
      <c r="R69" s="15"/>
      <c r="S69" s="15"/>
      <c r="T69" s="15"/>
      <c r="U69" s="14"/>
      <c r="V69" s="17"/>
      <c r="W69" s="18"/>
      <c r="X69" s="18"/>
      <c r="Y69" s="18"/>
      <c r="Z69" s="15"/>
      <c r="AA69" s="19"/>
      <c r="AB69" s="20"/>
      <c r="AC69" s="20"/>
      <c r="AD69" s="20"/>
    </row>
    <row r="70" spans="1:30" s="1" customFormat="1" hidden="1" x14ac:dyDescent="0.3">
      <c r="A70" s="14"/>
      <c r="B70" s="14"/>
      <c r="C70" s="14"/>
      <c r="D70" s="14"/>
      <c r="E70" s="14"/>
      <c r="F70" s="14"/>
      <c r="G70" s="14"/>
      <c r="H70" s="15"/>
      <c r="I70" s="15"/>
      <c r="J70" s="15"/>
      <c r="K70" s="16"/>
      <c r="L70" s="16"/>
      <c r="M70" s="16"/>
      <c r="N70" s="16"/>
      <c r="O70" s="15"/>
      <c r="P70" s="15"/>
      <c r="Q70" s="15"/>
      <c r="R70" s="15"/>
      <c r="S70" s="15"/>
      <c r="T70" s="15"/>
      <c r="U70" s="14"/>
      <c r="V70" s="17"/>
      <c r="W70" s="18"/>
      <c r="X70" s="18"/>
      <c r="Y70" s="18"/>
      <c r="Z70" s="15"/>
      <c r="AA70" s="19"/>
      <c r="AB70" s="20"/>
      <c r="AC70" s="20"/>
      <c r="AD70" s="20"/>
    </row>
    <row r="71" spans="1:30" s="1" customFormat="1" hidden="1" x14ac:dyDescent="0.3">
      <c r="A71" s="14"/>
      <c r="B71" s="14"/>
      <c r="C71" s="14"/>
      <c r="D71" s="14"/>
      <c r="E71" s="14"/>
      <c r="F71" s="14"/>
      <c r="G71" s="14"/>
      <c r="H71" s="15"/>
      <c r="I71" s="15"/>
      <c r="J71" s="15"/>
      <c r="K71" s="16"/>
      <c r="L71" s="16"/>
      <c r="M71" s="16"/>
      <c r="N71" s="16"/>
      <c r="O71" s="15"/>
      <c r="P71" s="15"/>
      <c r="Q71" s="15"/>
      <c r="R71" s="15"/>
      <c r="S71" s="15"/>
      <c r="T71" s="15"/>
      <c r="U71" s="14"/>
      <c r="V71" s="17"/>
      <c r="W71" s="18"/>
      <c r="X71" s="18"/>
      <c r="Y71" s="18"/>
      <c r="Z71" s="15"/>
      <c r="AA71" s="19"/>
      <c r="AB71" s="20"/>
      <c r="AC71" s="20"/>
      <c r="AD71" s="20"/>
    </row>
    <row r="72" spans="1:30" s="1" customFormat="1" hidden="1" x14ac:dyDescent="0.3">
      <c r="A72" s="14"/>
      <c r="B72" s="14"/>
      <c r="C72" s="14"/>
      <c r="D72" s="14"/>
      <c r="E72" s="14"/>
      <c r="F72" s="14"/>
      <c r="G72" s="14"/>
      <c r="H72" s="15"/>
      <c r="I72" s="15"/>
      <c r="J72" s="15"/>
      <c r="K72" s="16"/>
      <c r="L72" s="16"/>
      <c r="M72" s="16"/>
      <c r="N72" s="16"/>
      <c r="O72" s="15"/>
      <c r="P72" s="15"/>
      <c r="Q72" s="15"/>
      <c r="R72" s="15"/>
      <c r="S72" s="15"/>
      <c r="T72" s="15"/>
      <c r="U72" s="14"/>
      <c r="V72" s="17"/>
      <c r="W72" s="18"/>
      <c r="X72" s="18"/>
      <c r="Y72" s="18"/>
      <c r="Z72" s="15"/>
      <c r="AA72" s="19"/>
      <c r="AB72" s="20"/>
      <c r="AC72" s="20"/>
      <c r="AD72" s="20"/>
    </row>
    <row r="73" spans="1:30" s="1" customFormat="1" hidden="1" x14ac:dyDescent="0.3">
      <c r="A73" s="14"/>
      <c r="B73" s="14"/>
      <c r="C73" s="14"/>
      <c r="D73" s="14"/>
      <c r="E73" s="14"/>
      <c r="F73" s="14"/>
      <c r="G73" s="14"/>
      <c r="H73" s="15"/>
      <c r="I73" s="15"/>
      <c r="J73" s="15"/>
      <c r="K73" s="16"/>
      <c r="L73" s="16"/>
      <c r="M73" s="16"/>
      <c r="N73" s="16"/>
      <c r="O73" s="15"/>
      <c r="P73" s="15"/>
      <c r="Q73" s="15"/>
      <c r="R73" s="15"/>
      <c r="S73" s="15"/>
      <c r="T73" s="15"/>
      <c r="U73" s="14"/>
      <c r="V73" s="17"/>
      <c r="W73" s="18"/>
      <c r="X73" s="18"/>
      <c r="Y73" s="18"/>
      <c r="Z73" s="15"/>
      <c r="AA73" s="19"/>
      <c r="AB73" s="20"/>
      <c r="AC73" s="20"/>
      <c r="AD73" s="20"/>
    </row>
    <row r="74" spans="1:30" s="1" customFormat="1" hidden="1" x14ac:dyDescent="0.3">
      <c r="A74" s="14"/>
      <c r="B74" s="14"/>
      <c r="C74" s="14"/>
      <c r="D74" s="14"/>
      <c r="E74" s="14"/>
      <c r="F74" s="14"/>
      <c r="G74" s="14"/>
      <c r="H74" s="15"/>
      <c r="I74" s="15"/>
      <c r="J74" s="15"/>
      <c r="K74" s="16"/>
      <c r="L74" s="16"/>
      <c r="M74" s="16"/>
      <c r="N74" s="16"/>
      <c r="O74" s="15"/>
      <c r="P74" s="15"/>
      <c r="Q74" s="15"/>
      <c r="R74" s="15"/>
      <c r="S74" s="15"/>
      <c r="T74" s="15"/>
      <c r="U74" s="14"/>
      <c r="V74" s="17"/>
      <c r="W74" s="18"/>
      <c r="X74" s="18"/>
      <c r="Y74" s="18"/>
      <c r="Z74" s="15"/>
      <c r="AA74" s="19"/>
      <c r="AB74" s="20"/>
      <c r="AC74" s="20"/>
      <c r="AD74" s="20"/>
    </row>
    <row r="75" spans="1:30" s="1" customFormat="1" hidden="1" x14ac:dyDescent="0.3">
      <c r="A75" s="14"/>
      <c r="B75" s="14"/>
      <c r="C75" s="14"/>
      <c r="D75" s="14"/>
      <c r="E75" s="14"/>
      <c r="F75" s="14"/>
      <c r="G75" s="14"/>
      <c r="H75" s="15"/>
      <c r="I75" s="15"/>
      <c r="J75" s="15"/>
      <c r="K75" s="16"/>
      <c r="L75" s="16"/>
      <c r="M75" s="16"/>
      <c r="N75" s="16"/>
      <c r="O75" s="15"/>
      <c r="P75" s="15"/>
      <c r="Q75" s="15"/>
      <c r="R75" s="15"/>
      <c r="S75" s="15"/>
      <c r="T75" s="15"/>
      <c r="U75" s="14"/>
      <c r="V75" s="17"/>
      <c r="W75" s="18"/>
      <c r="X75" s="18"/>
      <c r="Y75" s="18"/>
      <c r="Z75" s="15"/>
      <c r="AA75" s="19"/>
      <c r="AB75" s="20"/>
      <c r="AC75" s="20"/>
      <c r="AD75" s="20"/>
    </row>
    <row r="76" spans="1:30" s="1" customFormat="1" hidden="1" x14ac:dyDescent="0.3">
      <c r="A76" s="14"/>
      <c r="B76" s="14"/>
      <c r="C76" s="14"/>
      <c r="D76" s="14"/>
      <c r="E76" s="14"/>
      <c r="F76" s="14"/>
      <c r="G76" s="14"/>
      <c r="H76" s="15"/>
      <c r="I76" s="15"/>
      <c r="J76" s="15"/>
      <c r="K76" s="16"/>
      <c r="L76" s="16"/>
      <c r="M76" s="16"/>
      <c r="N76" s="16"/>
      <c r="O76" s="15"/>
      <c r="P76" s="15"/>
      <c r="Q76" s="15"/>
      <c r="R76" s="15"/>
      <c r="S76" s="15"/>
      <c r="T76" s="15"/>
      <c r="U76" s="14"/>
      <c r="V76" s="17"/>
      <c r="W76" s="18"/>
      <c r="X76" s="18"/>
      <c r="Y76" s="18"/>
      <c r="Z76" s="15"/>
      <c r="AA76" s="19"/>
      <c r="AB76" s="20"/>
      <c r="AC76" s="20"/>
      <c r="AD76" s="20"/>
    </row>
    <row r="77" spans="1:30" s="1" customFormat="1" hidden="1" x14ac:dyDescent="0.3">
      <c r="A77" s="14"/>
      <c r="B77" s="14"/>
      <c r="C77" s="14"/>
      <c r="D77" s="14"/>
      <c r="E77" s="14"/>
      <c r="F77" s="14"/>
      <c r="G77" s="14"/>
      <c r="H77" s="15"/>
      <c r="I77" s="15"/>
      <c r="J77" s="15"/>
      <c r="K77" s="16"/>
      <c r="L77" s="16"/>
      <c r="M77" s="16"/>
      <c r="N77" s="16"/>
      <c r="O77" s="15"/>
      <c r="P77" s="15"/>
      <c r="Q77" s="15"/>
      <c r="R77" s="15"/>
      <c r="S77" s="15"/>
      <c r="T77" s="15"/>
      <c r="U77" s="14"/>
      <c r="V77" s="17"/>
      <c r="W77" s="18"/>
      <c r="X77" s="18"/>
      <c r="Y77" s="18"/>
      <c r="Z77" s="15"/>
      <c r="AA77" s="19"/>
      <c r="AB77" s="20"/>
      <c r="AC77" s="20"/>
      <c r="AD77" s="20"/>
    </row>
    <row r="78" spans="1:30" s="1" customFormat="1" hidden="1" x14ac:dyDescent="0.3">
      <c r="A78" s="14"/>
      <c r="B78" s="14"/>
      <c r="C78" s="14"/>
      <c r="D78" s="14"/>
      <c r="E78" s="14"/>
      <c r="F78" s="14"/>
      <c r="G78" s="14"/>
      <c r="H78" s="15"/>
      <c r="I78" s="15"/>
      <c r="J78" s="15"/>
      <c r="K78" s="16"/>
      <c r="L78" s="16"/>
      <c r="M78" s="16"/>
      <c r="N78" s="16"/>
      <c r="O78" s="15"/>
      <c r="P78" s="15"/>
      <c r="Q78" s="15"/>
      <c r="R78" s="15"/>
      <c r="S78" s="15"/>
      <c r="T78" s="15"/>
      <c r="U78" s="14"/>
      <c r="V78" s="17"/>
      <c r="W78" s="18"/>
      <c r="X78" s="18"/>
      <c r="Y78" s="18"/>
      <c r="Z78" s="15"/>
      <c r="AA78" s="19"/>
      <c r="AB78" s="19"/>
      <c r="AC78" s="19"/>
      <c r="AD78" s="19"/>
    </row>
    <row r="79" spans="1:30" s="1" customFormat="1" hidden="1" x14ac:dyDescent="0.3">
      <c r="A79" s="14"/>
      <c r="B79" s="14"/>
      <c r="C79" s="14"/>
      <c r="D79" s="14"/>
      <c r="E79" s="14"/>
      <c r="F79" s="14"/>
      <c r="G79" s="14"/>
      <c r="H79" s="15"/>
      <c r="I79" s="15"/>
      <c r="J79" s="15"/>
      <c r="K79" s="16"/>
      <c r="L79" s="16"/>
      <c r="M79" s="16"/>
      <c r="N79" s="16"/>
      <c r="O79" s="15"/>
      <c r="P79" s="15"/>
      <c r="Q79" s="15"/>
      <c r="R79" s="15"/>
      <c r="S79" s="15"/>
      <c r="T79" s="15"/>
      <c r="U79" s="14"/>
      <c r="V79" s="17"/>
      <c r="W79" s="18"/>
      <c r="X79" s="18"/>
      <c r="Y79" s="18"/>
      <c r="Z79" s="15"/>
      <c r="AA79" s="19"/>
      <c r="AB79" s="19"/>
      <c r="AC79" s="19"/>
      <c r="AD79" s="19"/>
    </row>
    <row r="80" spans="1:30" s="1" customFormat="1" hidden="1" x14ac:dyDescent="0.3">
      <c r="A80" s="14"/>
      <c r="B80" s="14"/>
      <c r="C80" s="14"/>
      <c r="D80" s="14"/>
      <c r="E80" s="14"/>
      <c r="F80" s="14"/>
      <c r="G80" s="14"/>
      <c r="H80" s="15"/>
      <c r="I80" s="15"/>
      <c r="J80" s="15"/>
      <c r="K80" s="16"/>
      <c r="L80" s="16"/>
      <c r="M80" s="16"/>
      <c r="N80" s="16"/>
      <c r="O80" s="15"/>
      <c r="P80" s="15"/>
      <c r="Q80" s="15"/>
      <c r="R80" s="15"/>
      <c r="S80" s="15"/>
      <c r="T80" s="15"/>
      <c r="U80" s="14"/>
      <c r="V80" s="17"/>
      <c r="W80" s="18"/>
      <c r="X80" s="18"/>
      <c r="Y80" s="18"/>
      <c r="Z80" s="15"/>
      <c r="AA80" s="19"/>
      <c r="AB80" s="19"/>
      <c r="AC80" s="19"/>
      <c r="AD80" s="19"/>
    </row>
    <row r="81" spans="1:30" s="1" customFormat="1" hidden="1" x14ac:dyDescent="0.3">
      <c r="A81" s="14"/>
      <c r="B81" s="14"/>
      <c r="C81" s="14"/>
      <c r="D81" s="14"/>
      <c r="E81" s="14"/>
      <c r="F81" s="14"/>
      <c r="G81" s="14"/>
      <c r="H81" s="15"/>
      <c r="I81" s="15"/>
      <c r="J81" s="15"/>
      <c r="K81" s="16"/>
      <c r="L81" s="16"/>
      <c r="M81" s="16"/>
      <c r="N81" s="16"/>
      <c r="O81" s="15"/>
      <c r="P81" s="15"/>
      <c r="Q81" s="15"/>
      <c r="R81" s="15"/>
      <c r="S81" s="15"/>
      <c r="T81" s="15"/>
      <c r="U81" s="14"/>
      <c r="V81" s="17"/>
      <c r="W81" s="18"/>
      <c r="X81" s="18"/>
      <c r="Y81" s="18"/>
      <c r="Z81" s="15"/>
      <c r="AA81" s="19"/>
      <c r="AB81" s="19"/>
      <c r="AC81" s="19"/>
      <c r="AD81" s="19"/>
    </row>
    <row r="82" spans="1:30" s="1" customFormat="1" hidden="1" x14ac:dyDescent="0.3">
      <c r="A82" s="14"/>
      <c r="B82" s="14"/>
      <c r="C82" s="14"/>
      <c r="D82" s="14"/>
      <c r="E82" s="14"/>
      <c r="F82" s="14"/>
      <c r="G82" s="14"/>
      <c r="H82" s="15"/>
      <c r="I82" s="15"/>
      <c r="J82" s="15"/>
      <c r="K82" s="16"/>
      <c r="L82" s="16"/>
      <c r="M82" s="16"/>
      <c r="N82" s="16"/>
      <c r="O82" s="15"/>
      <c r="P82" s="15"/>
      <c r="Q82" s="15"/>
      <c r="R82" s="15"/>
      <c r="S82" s="15"/>
      <c r="T82" s="15"/>
      <c r="U82" s="14"/>
      <c r="V82" s="17"/>
      <c r="W82" s="18"/>
      <c r="X82" s="18"/>
      <c r="Y82" s="18"/>
      <c r="Z82" s="15"/>
      <c r="AA82" s="19"/>
      <c r="AB82" s="19"/>
      <c r="AC82" s="19"/>
      <c r="AD82" s="19"/>
    </row>
    <row r="83" spans="1:30" s="1" customFormat="1" hidden="1" x14ac:dyDescent="0.3">
      <c r="A83" s="14"/>
      <c r="B83" s="14"/>
      <c r="C83" s="14"/>
      <c r="D83" s="14"/>
      <c r="E83" s="14"/>
      <c r="F83" s="14"/>
      <c r="G83" s="14"/>
      <c r="H83" s="15"/>
      <c r="I83" s="15"/>
      <c r="J83" s="15"/>
      <c r="K83" s="16"/>
      <c r="L83" s="16"/>
      <c r="M83" s="16"/>
      <c r="N83" s="16"/>
      <c r="O83" s="15"/>
      <c r="P83" s="15"/>
      <c r="Q83" s="15"/>
      <c r="R83" s="15"/>
      <c r="S83" s="15"/>
      <c r="T83" s="15"/>
      <c r="U83" s="14"/>
      <c r="V83" s="17"/>
      <c r="W83" s="18"/>
      <c r="X83" s="18"/>
      <c r="Y83" s="18"/>
      <c r="Z83" s="15"/>
      <c r="AA83" s="19"/>
      <c r="AB83" s="20"/>
      <c r="AC83" s="20"/>
      <c r="AD83" s="20"/>
    </row>
    <row r="84" spans="1:30" s="1" customFormat="1" hidden="1" x14ac:dyDescent="0.3">
      <c r="A84" s="14"/>
      <c r="B84" s="14"/>
      <c r="C84" s="14"/>
      <c r="D84" s="14"/>
      <c r="E84" s="14"/>
      <c r="F84" s="14"/>
      <c r="G84" s="14"/>
      <c r="H84" s="15"/>
      <c r="I84" s="15"/>
      <c r="J84" s="15"/>
      <c r="K84" s="16"/>
      <c r="L84" s="16"/>
      <c r="M84" s="16"/>
      <c r="N84" s="16"/>
      <c r="O84" s="15"/>
      <c r="P84" s="15"/>
      <c r="Q84" s="15"/>
      <c r="R84" s="15"/>
      <c r="S84" s="15"/>
      <c r="T84" s="15"/>
      <c r="U84" s="14"/>
      <c r="V84" s="17"/>
      <c r="W84" s="18"/>
      <c r="X84" s="18"/>
      <c r="Y84" s="18"/>
      <c r="Z84" s="15"/>
      <c r="AA84" s="19"/>
      <c r="AB84" s="20"/>
      <c r="AC84" s="20"/>
      <c r="AD84" s="20"/>
    </row>
    <row r="85" spans="1:30" s="1" customFormat="1" hidden="1" x14ac:dyDescent="0.3">
      <c r="A85" s="14"/>
      <c r="B85" s="14"/>
      <c r="C85" s="14"/>
      <c r="D85" s="14"/>
      <c r="E85" s="14"/>
      <c r="F85" s="14"/>
      <c r="G85" s="14"/>
      <c r="H85" s="15"/>
      <c r="I85" s="15"/>
      <c r="J85" s="15"/>
      <c r="K85" s="16"/>
      <c r="L85" s="16"/>
      <c r="M85" s="16"/>
      <c r="N85" s="16"/>
      <c r="O85" s="15"/>
      <c r="P85" s="15"/>
      <c r="Q85" s="15"/>
      <c r="R85" s="15"/>
      <c r="S85" s="15"/>
      <c r="T85" s="15"/>
      <c r="U85" s="14"/>
      <c r="V85" s="17"/>
      <c r="W85" s="18"/>
      <c r="X85" s="18"/>
      <c r="Y85" s="18"/>
      <c r="Z85" s="15"/>
      <c r="AA85" s="19"/>
      <c r="AB85" s="20"/>
      <c r="AC85" s="20"/>
      <c r="AD85" s="20"/>
    </row>
    <row r="86" spans="1:30" s="1" customFormat="1" hidden="1" x14ac:dyDescent="0.3">
      <c r="A86" s="14"/>
      <c r="B86" s="14"/>
      <c r="C86" s="14"/>
      <c r="D86" s="14"/>
      <c r="E86" s="14"/>
      <c r="F86" s="14"/>
      <c r="G86" s="14"/>
      <c r="H86" s="15"/>
      <c r="I86" s="15"/>
      <c r="J86" s="15"/>
      <c r="K86" s="16"/>
      <c r="L86" s="16"/>
      <c r="M86" s="16"/>
      <c r="N86" s="16"/>
      <c r="O86" s="15"/>
      <c r="P86" s="15"/>
      <c r="Q86" s="15"/>
      <c r="R86" s="15"/>
      <c r="S86" s="15"/>
      <c r="T86" s="15"/>
      <c r="U86" s="14"/>
      <c r="V86" s="17"/>
      <c r="W86" s="18"/>
      <c r="X86" s="18"/>
      <c r="Y86" s="18"/>
      <c r="Z86" s="15"/>
      <c r="AA86" s="19"/>
      <c r="AB86" s="20"/>
      <c r="AC86" s="20"/>
      <c r="AD86" s="20"/>
    </row>
    <row r="87" spans="1:30" s="1" customFormat="1" hidden="1" x14ac:dyDescent="0.3">
      <c r="A87" s="14"/>
      <c r="B87" s="14"/>
      <c r="C87" s="14"/>
      <c r="D87" s="14"/>
      <c r="E87" s="14"/>
      <c r="F87" s="14"/>
      <c r="G87" s="14"/>
      <c r="H87" s="15"/>
      <c r="I87" s="15"/>
      <c r="J87" s="15"/>
      <c r="K87" s="16"/>
      <c r="L87" s="16"/>
      <c r="M87" s="16"/>
      <c r="N87" s="16"/>
      <c r="O87" s="15"/>
      <c r="P87" s="15"/>
      <c r="Q87" s="15"/>
      <c r="R87" s="15"/>
      <c r="S87" s="15"/>
      <c r="T87" s="15"/>
      <c r="U87" s="14"/>
      <c r="V87" s="17"/>
      <c r="W87" s="18"/>
      <c r="X87" s="18"/>
      <c r="Y87" s="18"/>
      <c r="Z87" s="15"/>
      <c r="AA87" s="19"/>
      <c r="AB87" s="20"/>
      <c r="AC87" s="20"/>
      <c r="AD87" s="20"/>
    </row>
    <row r="88" spans="1:30" s="1" customFormat="1" hidden="1" x14ac:dyDescent="0.3">
      <c r="A88" s="14"/>
      <c r="B88" s="14"/>
      <c r="C88" s="14"/>
      <c r="D88" s="14"/>
      <c r="E88" s="14"/>
      <c r="F88" s="14"/>
      <c r="G88" s="14"/>
      <c r="H88" s="15"/>
      <c r="I88" s="15"/>
      <c r="J88" s="15"/>
      <c r="K88" s="16"/>
      <c r="L88" s="16"/>
      <c r="M88" s="16"/>
      <c r="N88" s="16"/>
      <c r="O88" s="15"/>
      <c r="P88" s="15"/>
      <c r="Q88" s="15"/>
      <c r="R88" s="15"/>
      <c r="S88" s="15"/>
      <c r="T88" s="15"/>
      <c r="U88" s="14"/>
      <c r="V88" s="17"/>
      <c r="W88" s="18"/>
      <c r="X88" s="18"/>
      <c r="Y88" s="18"/>
      <c r="Z88" s="15"/>
      <c r="AA88" s="19"/>
      <c r="AB88" s="20"/>
      <c r="AC88" s="20"/>
      <c r="AD88" s="20"/>
    </row>
    <row r="89" spans="1:30" s="1" customFormat="1" hidden="1" x14ac:dyDescent="0.3">
      <c r="A89" s="14"/>
      <c r="B89" s="14"/>
      <c r="C89" s="14"/>
      <c r="D89" s="14"/>
      <c r="E89" s="14"/>
      <c r="F89" s="14"/>
      <c r="G89" s="14"/>
      <c r="H89" s="15"/>
      <c r="I89" s="15"/>
      <c r="J89" s="15"/>
      <c r="K89" s="16"/>
      <c r="L89" s="16"/>
      <c r="M89" s="16"/>
      <c r="N89" s="16"/>
      <c r="O89" s="15"/>
      <c r="P89" s="15"/>
      <c r="Q89" s="15"/>
      <c r="R89" s="15"/>
      <c r="S89" s="15"/>
      <c r="T89" s="15"/>
      <c r="U89" s="14"/>
      <c r="V89" s="17"/>
      <c r="W89" s="18"/>
      <c r="X89" s="18"/>
      <c r="Y89" s="18"/>
      <c r="Z89" s="15"/>
      <c r="AA89" s="19"/>
      <c r="AB89" s="20"/>
      <c r="AC89" s="20"/>
      <c r="AD89" s="20"/>
    </row>
    <row r="90" spans="1:30" s="1" customFormat="1" hidden="1" x14ac:dyDescent="0.3">
      <c r="A90" s="14"/>
      <c r="B90" s="14"/>
      <c r="C90" s="14"/>
      <c r="D90" s="14"/>
      <c r="E90" s="14"/>
      <c r="F90" s="14"/>
      <c r="G90" s="14"/>
      <c r="H90" s="15"/>
      <c r="I90" s="15"/>
      <c r="J90" s="15"/>
      <c r="K90" s="16"/>
      <c r="L90" s="16"/>
      <c r="M90" s="16"/>
      <c r="N90" s="16"/>
      <c r="O90" s="15"/>
      <c r="P90" s="15"/>
      <c r="Q90" s="15"/>
      <c r="R90" s="15"/>
      <c r="S90" s="15"/>
      <c r="T90" s="15"/>
      <c r="U90" s="14"/>
      <c r="V90" s="17"/>
      <c r="W90" s="18"/>
      <c r="X90" s="18"/>
      <c r="Y90" s="18"/>
      <c r="Z90" s="15"/>
      <c r="AA90" s="19"/>
      <c r="AB90" s="20"/>
      <c r="AC90" s="20"/>
      <c r="AD90" s="20"/>
    </row>
    <row r="91" spans="1:30" s="1" customFormat="1" hidden="1" x14ac:dyDescent="0.3">
      <c r="A91" s="14"/>
      <c r="B91" s="14"/>
      <c r="C91" s="14"/>
      <c r="D91" s="14"/>
      <c r="E91" s="14"/>
      <c r="F91" s="14"/>
      <c r="G91" s="14"/>
      <c r="H91" s="15"/>
      <c r="I91" s="15"/>
      <c r="J91" s="15"/>
      <c r="K91" s="16"/>
      <c r="L91" s="16"/>
      <c r="M91" s="16"/>
      <c r="N91" s="16"/>
      <c r="O91" s="15"/>
      <c r="P91" s="15"/>
      <c r="Q91" s="15"/>
      <c r="R91" s="15"/>
      <c r="S91" s="15"/>
      <c r="T91" s="15"/>
      <c r="U91" s="14"/>
      <c r="V91" s="17"/>
      <c r="W91" s="18"/>
      <c r="X91" s="18"/>
      <c r="Y91" s="18"/>
      <c r="Z91" s="15"/>
      <c r="AA91" s="19"/>
      <c r="AB91" s="20"/>
      <c r="AC91" s="20"/>
      <c r="AD91" s="20"/>
    </row>
    <row r="92" spans="1:30" s="1" customFormat="1" hidden="1" x14ac:dyDescent="0.3">
      <c r="A92" s="14"/>
      <c r="B92" s="14"/>
      <c r="C92" s="14"/>
      <c r="D92" s="14"/>
      <c r="E92" s="14"/>
      <c r="F92" s="14"/>
      <c r="G92" s="14"/>
      <c r="H92" s="15"/>
      <c r="I92" s="15"/>
      <c r="J92" s="15"/>
      <c r="K92" s="16"/>
      <c r="L92" s="16"/>
      <c r="M92" s="16"/>
      <c r="N92" s="16"/>
      <c r="O92" s="15"/>
      <c r="P92" s="15"/>
      <c r="Q92" s="15"/>
      <c r="R92" s="15"/>
      <c r="S92" s="15"/>
      <c r="T92" s="15"/>
      <c r="U92" s="14"/>
      <c r="V92" s="17"/>
      <c r="W92" s="18"/>
      <c r="X92" s="18"/>
      <c r="Y92" s="18"/>
      <c r="Z92" s="15"/>
      <c r="AA92" s="19"/>
      <c r="AB92" s="20"/>
      <c r="AC92" s="20"/>
      <c r="AD92" s="20"/>
    </row>
    <row r="93" spans="1:30" s="1" customFormat="1" hidden="1" x14ac:dyDescent="0.3">
      <c r="A93" s="14"/>
      <c r="B93" s="14"/>
      <c r="C93" s="14"/>
      <c r="D93" s="14"/>
      <c r="E93" s="14"/>
      <c r="F93" s="14"/>
      <c r="G93" s="14"/>
      <c r="H93" s="15"/>
      <c r="I93" s="15"/>
      <c r="J93" s="15"/>
      <c r="K93" s="16"/>
      <c r="L93" s="16"/>
      <c r="M93" s="16"/>
      <c r="N93" s="16"/>
      <c r="O93" s="15"/>
      <c r="P93" s="15"/>
      <c r="Q93" s="15"/>
      <c r="R93" s="15"/>
      <c r="S93" s="15"/>
      <c r="T93" s="15"/>
      <c r="U93" s="14"/>
      <c r="V93" s="17"/>
      <c r="W93" s="18"/>
      <c r="X93" s="18"/>
      <c r="Y93" s="18"/>
      <c r="Z93" s="15"/>
      <c r="AA93" s="19"/>
      <c r="AB93" s="20"/>
      <c r="AC93" s="20"/>
      <c r="AD93" s="20"/>
    </row>
    <row r="94" spans="1:30" s="1" customFormat="1" hidden="1" x14ac:dyDescent="0.3">
      <c r="A94" s="14"/>
      <c r="B94" s="14"/>
      <c r="C94" s="14"/>
      <c r="D94" s="14"/>
      <c r="E94" s="14"/>
      <c r="F94" s="14"/>
      <c r="G94" s="14"/>
      <c r="H94" s="15"/>
      <c r="I94" s="15"/>
      <c r="J94" s="15"/>
      <c r="K94" s="16"/>
      <c r="L94" s="16"/>
      <c r="M94" s="16"/>
      <c r="N94" s="16"/>
      <c r="O94" s="15"/>
      <c r="P94" s="15"/>
      <c r="Q94" s="15"/>
      <c r="R94" s="15"/>
      <c r="S94" s="15"/>
      <c r="T94" s="15"/>
      <c r="U94" s="14"/>
      <c r="V94" s="17"/>
      <c r="W94" s="18"/>
      <c r="X94" s="18"/>
      <c r="Y94" s="18"/>
      <c r="Z94" s="15"/>
      <c r="AA94" s="19"/>
      <c r="AB94" s="20"/>
      <c r="AC94" s="20"/>
      <c r="AD94" s="20"/>
    </row>
    <row r="95" spans="1:30" s="1" customFormat="1" hidden="1" x14ac:dyDescent="0.3">
      <c r="A95" s="14"/>
      <c r="B95" s="14"/>
      <c r="C95" s="14"/>
      <c r="D95" s="14"/>
      <c r="E95" s="14"/>
      <c r="F95" s="14"/>
      <c r="G95" s="14"/>
      <c r="H95" s="15"/>
      <c r="I95" s="15"/>
      <c r="J95" s="15"/>
      <c r="K95" s="16"/>
      <c r="L95" s="16"/>
      <c r="M95" s="16"/>
      <c r="N95" s="16"/>
      <c r="O95" s="15"/>
      <c r="P95" s="15"/>
      <c r="Q95" s="15"/>
      <c r="R95" s="15"/>
      <c r="S95" s="15"/>
      <c r="T95" s="15"/>
      <c r="U95" s="14"/>
      <c r="V95" s="17"/>
      <c r="W95" s="18"/>
      <c r="X95" s="18"/>
      <c r="Y95" s="18"/>
      <c r="Z95" s="15"/>
      <c r="AA95" s="19"/>
      <c r="AB95" s="20"/>
      <c r="AC95" s="20"/>
      <c r="AD95" s="20"/>
    </row>
    <row r="96" spans="1:30" s="1" customFormat="1" hidden="1" x14ac:dyDescent="0.3">
      <c r="A96" s="14"/>
      <c r="B96" s="14"/>
      <c r="C96" s="14"/>
      <c r="D96" s="14"/>
      <c r="E96" s="14"/>
      <c r="F96" s="14"/>
      <c r="G96" s="14"/>
      <c r="H96" s="15"/>
      <c r="I96" s="15"/>
      <c r="J96" s="15"/>
      <c r="K96" s="16"/>
      <c r="L96" s="16"/>
      <c r="M96" s="16"/>
      <c r="N96" s="16"/>
      <c r="O96" s="15"/>
      <c r="P96" s="15"/>
      <c r="Q96" s="15"/>
      <c r="R96" s="15"/>
      <c r="S96" s="15"/>
      <c r="T96" s="15"/>
      <c r="U96" s="14"/>
      <c r="V96" s="17"/>
      <c r="W96" s="18"/>
      <c r="X96" s="18"/>
      <c r="Y96" s="18"/>
      <c r="Z96" s="15"/>
      <c r="AA96" s="19"/>
      <c r="AB96" s="20"/>
      <c r="AC96" s="20"/>
      <c r="AD96" s="20"/>
    </row>
    <row r="97" spans="1:41" s="1" customFormat="1" hidden="1" x14ac:dyDescent="0.3">
      <c r="A97" s="14"/>
      <c r="B97" s="14"/>
      <c r="C97" s="14"/>
      <c r="D97" s="14"/>
      <c r="E97" s="14"/>
      <c r="F97" s="14"/>
      <c r="G97" s="14"/>
      <c r="H97" s="15"/>
      <c r="I97" s="15"/>
      <c r="J97" s="15"/>
      <c r="K97" s="16"/>
      <c r="L97" s="16"/>
      <c r="M97" s="16"/>
      <c r="N97" s="16"/>
      <c r="O97" s="15"/>
      <c r="P97" s="15"/>
      <c r="Q97" s="15"/>
      <c r="R97" s="15"/>
      <c r="S97" s="15"/>
      <c r="T97" s="15"/>
      <c r="U97" s="14"/>
      <c r="V97" s="17"/>
      <c r="W97" s="18"/>
      <c r="X97" s="18"/>
      <c r="Y97" s="18"/>
      <c r="Z97" s="15"/>
      <c r="AA97" s="19"/>
      <c r="AB97" s="20"/>
      <c r="AC97" s="20"/>
      <c r="AD97" s="20"/>
    </row>
    <row r="98" spans="1:41" s="1" customFormat="1" hidden="1" x14ac:dyDescent="0.3">
      <c r="A98" s="14"/>
      <c r="B98" s="14"/>
      <c r="C98" s="14"/>
      <c r="D98" s="14"/>
      <c r="E98" s="14"/>
      <c r="F98" s="14"/>
      <c r="G98" s="14"/>
      <c r="H98" s="15"/>
      <c r="I98" s="15"/>
      <c r="J98" s="15"/>
      <c r="K98" s="16"/>
      <c r="L98" s="16"/>
      <c r="M98" s="16"/>
      <c r="N98" s="16"/>
      <c r="O98" s="15"/>
      <c r="P98" s="15"/>
      <c r="Q98" s="15"/>
      <c r="R98" s="15"/>
      <c r="S98" s="15"/>
      <c r="T98" s="15"/>
      <c r="U98" s="14"/>
      <c r="V98" s="17"/>
      <c r="W98" s="18"/>
      <c r="X98" s="18"/>
      <c r="Y98" s="18"/>
      <c r="Z98" s="15"/>
      <c r="AA98" s="19"/>
      <c r="AB98" s="20"/>
      <c r="AC98" s="20"/>
      <c r="AD98" s="20"/>
    </row>
    <row r="99" spans="1:41" s="1" customFormat="1" hidden="1" x14ac:dyDescent="0.3">
      <c r="A99" s="14"/>
      <c r="B99" s="14"/>
      <c r="C99" s="14"/>
      <c r="D99" s="14"/>
      <c r="E99" s="14"/>
      <c r="F99" s="14"/>
      <c r="G99" s="14"/>
      <c r="H99" s="15"/>
      <c r="I99" s="15"/>
      <c r="J99" s="15"/>
      <c r="K99" s="16"/>
      <c r="L99" s="16"/>
      <c r="M99" s="16"/>
      <c r="N99" s="16"/>
      <c r="O99" s="15"/>
      <c r="P99" s="15"/>
      <c r="Q99" s="15"/>
      <c r="R99" s="15"/>
      <c r="S99" s="15"/>
      <c r="T99" s="15"/>
      <c r="U99" s="14"/>
      <c r="V99" s="17"/>
      <c r="W99" s="18"/>
      <c r="X99" s="18"/>
      <c r="Y99" s="18"/>
      <c r="Z99" s="15"/>
      <c r="AA99" s="19"/>
      <c r="AB99" s="20"/>
      <c r="AC99" s="20"/>
      <c r="AD99" s="20"/>
    </row>
    <row r="100" spans="1:41" s="1" customFormat="1" hidden="1" x14ac:dyDescent="0.3">
      <c r="A100" s="14"/>
      <c r="B100" s="14"/>
      <c r="C100" s="14"/>
      <c r="D100" s="14"/>
      <c r="E100" s="14"/>
      <c r="F100" s="14"/>
      <c r="G100" s="14"/>
      <c r="H100" s="15"/>
      <c r="I100" s="15"/>
      <c r="J100" s="15"/>
      <c r="K100" s="16"/>
      <c r="L100" s="16"/>
      <c r="M100" s="16"/>
      <c r="N100" s="16"/>
      <c r="O100" s="15"/>
      <c r="P100" s="15"/>
      <c r="Q100" s="15"/>
      <c r="R100" s="15"/>
      <c r="S100" s="15"/>
      <c r="T100" s="15"/>
      <c r="U100" s="14"/>
      <c r="V100" s="17"/>
      <c r="W100" s="18"/>
      <c r="X100" s="18"/>
      <c r="Y100" s="18"/>
      <c r="Z100" s="15"/>
      <c r="AA100" s="19"/>
      <c r="AB100" s="20"/>
      <c r="AC100" s="20"/>
      <c r="AD100" s="20"/>
    </row>
    <row r="101" spans="1:41" s="1" customFormat="1" hidden="1" x14ac:dyDescent="0.3">
      <c r="A101" s="14"/>
      <c r="B101" s="14"/>
      <c r="C101" s="14"/>
      <c r="D101" s="14"/>
      <c r="E101" s="14"/>
      <c r="F101" s="14"/>
      <c r="G101" s="14"/>
      <c r="H101" s="15"/>
      <c r="I101" s="15"/>
      <c r="J101" s="15"/>
      <c r="K101" s="16"/>
      <c r="L101" s="16"/>
      <c r="M101" s="16"/>
      <c r="N101" s="16"/>
      <c r="O101" s="15"/>
      <c r="P101" s="15"/>
      <c r="Q101" s="15"/>
      <c r="R101" s="15"/>
      <c r="S101" s="15"/>
      <c r="T101" s="15"/>
      <c r="U101" s="14"/>
      <c r="V101" s="17"/>
      <c r="W101" s="18"/>
      <c r="X101" s="18"/>
      <c r="Y101" s="18"/>
      <c r="Z101" s="15"/>
      <c r="AA101" s="19"/>
      <c r="AB101" s="20"/>
      <c r="AC101" s="20"/>
      <c r="AD101" s="20"/>
    </row>
    <row r="102" spans="1:41" s="1" customFormat="1" hidden="1" x14ac:dyDescent="0.3">
      <c r="A102" s="14"/>
      <c r="B102" s="14"/>
      <c r="C102" s="14"/>
      <c r="D102" s="14"/>
      <c r="E102" s="14"/>
      <c r="F102" s="14"/>
      <c r="G102" s="14"/>
      <c r="H102" s="15"/>
      <c r="I102" s="15"/>
      <c r="J102" s="15"/>
      <c r="K102" s="16"/>
      <c r="L102" s="16"/>
      <c r="M102" s="16"/>
      <c r="N102" s="16"/>
      <c r="O102" s="15"/>
      <c r="P102" s="15"/>
      <c r="Q102" s="15"/>
      <c r="R102" s="15"/>
      <c r="S102" s="15"/>
      <c r="T102" s="15"/>
      <c r="U102" s="14"/>
      <c r="V102" s="17"/>
      <c r="W102" s="18"/>
      <c r="X102" s="18"/>
      <c r="Y102" s="18"/>
      <c r="Z102" s="15"/>
      <c r="AA102" s="19"/>
      <c r="AB102" s="20"/>
      <c r="AC102" s="20"/>
      <c r="AD102" s="20"/>
    </row>
    <row r="103" spans="1:41" s="1" customFormat="1" hidden="1" x14ac:dyDescent="0.3">
      <c r="A103" s="14"/>
      <c r="B103" s="14"/>
      <c r="C103" s="14"/>
      <c r="D103" s="14"/>
      <c r="E103" s="14"/>
      <c r="F103" s="14"/>
      <c r="G103" s="14"/>
      <c r="H103" s="15"/>
      <c r="I103" s="15"/>
      <c r="J103" s="15"/>
      <c r="K103" s="16"/>
      <c r="L103" s="16"/>
      <c r="M103" s="16"/>
      <c r="N103" s="16"/>
      <c r="O103" s="15"/>
      <c r="P103" s="15"/>
      <c r="Q103" s="15"/>
      <c r="R103" s="15"/>
      <c r="S103" s="15"/>
      <c r="T103" s="15"/>
      <c r="U103" s="14"/>
      <c r="V103" s="17"/>
      <c r="W103" s="18"/>
      <c r="X103" s="18"/>
      <c r="Y103" s="18"/>
      <c r="Z103" s="15"/>
      <c r="AA103" s="19"/>
      <c r="AB103" s="20"/>
      <c r="AC103" s="20"/>
      <c r="AD103" s="20"/>
    </row>
    <row r="104" spans="1:41" s="1" customFormat="1" hidden="1" x14ac:dyDescent="0.3">
      <c r="A104" s="14"/>
      <c r="B104" s="14"/>
      <c r="C104" s="14"/>
      <c r="D104" s="14"/>
      <c r="E104" s="14"/>
      <c r="F104" s="14"/>
      <c r="G104" s="14"/>
      <c r="H104" s="15"/>
      <c r="I104" s="15"/>
      <c r="J104" s="15"/>
      <c r="K104" s="16"/>
      <c r="L104" s="16"/>
      <c r="M104" s="16"/>
      <c r="N104" s="16"/>
      <c r="O104" s="15"/>
      <c r="P104" s="15"/>
      <c r="Q104" s="15"/>
      <c r="R104" s="15"/>
      <c r="S104" s="15"/>
      <c r="T104" s="15"/>
      <c r="U104" s="14"/>
      <c r="V104" s="17"/>
      <c r="W104" s="18"/>
      <c r="X104" s="18"/>
      <c r="Y104" s="18"/>
      <c r="Z104" s="15"/>
      <c r="AA104" s="19"/>
      <c r="AB104" s="20"/>
      <c r="AC104" s="20"/>
      <c r="AD104" s="20"/>
    </row>
    <row r="105" spans="1:41" s="1" customFormat="1" hidden="1" x14ac:dyDescent="0.3">
      <c r="A105" s="14"/>
      <c r="B105" s="14"/>
      <c r="C105" s="14"/>
      <c r="D105" s="14"/>
      <c r="E105" s="14"/>
      <c r="F105" s="14"/>
      <c r="G105" s="14"/>
      <c r="H105" s="15"/>
      <c r="I105" s="15"/>
      <c r="J105" s="15"/>
      <c r="K105" s="16"/>
      <c r="L105" s="16"/>
      <c r="M105" s="16"/>
      <c r="N105" s="16"/>
      <c r="O105" s="15"/>
      <c r="P105" s="15"/>
      <c r="Q105" s="15"/>
      <c r="R105" s="15"/>
      <c r="S105" s="15"/>
      <c r="T105" s="15"/>
      <c r="U105" s="14"/>
      <c r="V105" s="17"/>
      <c r="W105" s="18"/>
      <c r="X105" s="18"/>
      <c r="Y105" s="18"/>
      <c r="Z105" s="15"/>
      <c r="AA105" s="19"/>
      <c r="AB105" s="20"/>
      <c r="AC105" s="20"/>
      <c r="AD105" s="20"/>
    </row>
    <row r="106" spans="1:41" s="1" customFormat="1" hidden="1" x14ac:dyDescent="0.3">
      <c r="A106" s="14"/>
      <c r="B106" s="14"/>
      <c r="C106" s="14"/>
      <c r="D106" s="14"/>
      <c r="E106" s="14"/>
      <c r="F106" s="14"/>
      <c r="G106" s="14"/>
      <c r="H106" s="15"/>
      <c r="I106" s="15"/>
      <c r="J106" s="15"/>
      <c r="K106" s="16"/>
      <c r="L106" s="16"/>
      <c r="M106" s="16"/>
      <c r="N106" s="16"/>
      <c r="O106" s="15"/>
      <c r="P106" s="15"/>
      <c r="Q106" s="15"/>
      <c r="R106" s="15"/>
      <c r="S106" s="15"/>
      <c r="T106" s="15"/>
      <c r="U106" s="14"/>
      <c r="V106" s="17"/>
      <c r="W106" s="18"/>
      <c r="X106" s="18"/>
      <c r="Y106" s="18"/>
      <c r="Z106" s="15"/>
      <c r="AA106" s="19"/>
      <c r="AB106" s="20"/>
      <c r="AC106" s="20"/>
      <c r="AD106" s="20"/>
    </row>
    <row r="107" spans="1:41" s="1" customFormat="1" ht="21.75" hidden="1" customHeight="1" x14ac:dyDescent="0.3">
      <c r="A107" s="14"/>
      <c r="B107" s="14"/>
      <c r="C107" s="14"/>
      <c r="D107" s="14"/>
      <c r="E107" s="14"/>
      <c r="F107" s="14"/>
      <c r="G107" s="14"/>
      <c r="H107" s="15"/>
      <c r="I107" s="15"/>
      <c r="J107" s="15"/>
      <c r="K107" s="16"/>
      <c r="L107" s="16"/>
      <c r="M107" s="16"/>
      <c r="N107" s="16"/>
      <c r="O107" s="15"/>
      <c r="P107" s="15"/>
      <c r="Q107" s="15"/>
      <c r="R107" s="15"/>
      <c r="S107" s="15"/>
      <c r="T107" s="15"/>
      <c r="U107" s="14"/>
      <c r="V107" s="17"/>
      <c r="W107" s="18"/>
      <c r="X107" s="18"/>
      <c r="Y107" s="18"/>
      <c r="Z107" s="15"/>
      <c r="AA107" s="19"/>
      <c r="AB107" s="20"/>
      <c r="AC107" s="20"/>
      <c r="AD107" s="20"/>
    </row>
    <row r="108" spans="1:41" ht="18" x14ac:dyDescent="0.3">
      <c r="AF108" s="77"/>
      <c r="AO108" s="72">
        <v>100000000</v>
      </c>
    </row>
    <row r="109" spans="1:41" ht="18" x14ac:dyDescent="0.3">
      <c r="AO109" s="72">
        <v>215016429</v>
      </c>
    </row>
  </sheetData>
  <sheetProtection autoFilter="0"/>
  <autoFilter ref="A13:AD107" xr:uid="{00000000-0009-0000-0000-000000000000}">
    <filterColumn colId="7">
      <filters>
        <filter val="2024520010061"/>
      </filters>
    </filterColumn>
  </autoFilter>
  <dataConsolidate/>
  <mergeCells count="16">
    <mergeCell ref="AA12:AP12"/>
    <mergeCell ref="B10:I10"/>
    <mergeCell ref="A12:F12"/>
    <mergeCell ref="H12:Z12"/>
    <mergeCell ref="W6:AD6"/>
    <mergeCell ref="B8:F8"/>
    <mergeCell ref="B9:I9"/>
    <mergeCell ref="A2:A6"/>
    <mergeCell ref="B2:AD2"/>
    <mergeCell ref="B3:AD3"/>
    <mergeCell ref="B4:AD4"/>
    <mergeCell ref="B5:I5"/>
    <mergeCell ref="K5:V5"/>
    <mergeCell ref="W5:AD5"/>
    <mergeCell ref="B6:I6"/>
    <mergeCell ref="K6:V6"/>
  </mergeCells>
  <dataValidations count="1">
    <dataValidation type="list" allowBlank="1" showInputMessage="1" showErrorMessage="1" sqref="B10:J10" xr:uid="{00000000-0002-0000-0000-000000000000}">
      <formula1>dependencias</formula1>
    </dataValidation>
  </dataValidations>
  <pageMargins left="0.11811023622047245" right="0.11811023622047245" top="0.15748031496062992" bottom="0.15748031496062992" header="0" footer="0"/>
  <pageSetup paperSize="5" scale="11" orientation="landscape" r:id="rId1"/>
  <ignoredErrors>
    <ignoredError sqref="AH44" unlockedFormula="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PE_F_012_PLANDEACCION</vt:lpstr>
      <vt:lpstr>PE_F_012_PLANDEACCION!Área_de_impresión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 - 701572</dc:creator>
  <cp:lastModifiedBy>Oficina de Planeacion de Gestion Institucional 2</cp:lastModifiedBy>
  <dcterms:created xsi:type="dcterms:W3CDTF">2024-07-08T15:19:38Z</dcterms:created>
  <dcterms:modified xsi:type="dcterms:W3CDTF">2025-01-23T20:04:39Z</dcterms:modified>
</cp:coreProperties>
</file>