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1\Desktop\ITA\Planes de mejoramiento\Planes de mejoramiento externos\Archivo General de la Nación\2019-2022\"/>
    </mc:Choice>
  </mc:AlternateContent>
  <bookViews>
    <workbookView xWindow="0" yWindow="0" windowWidth="20490" windowHeight="7155"/>
  </bookViews>
  <sheets>
    <sheet name="1 seguimiento " sheetId="3" r:id="rId1"/>
    <sheet name="2 Seguimiento " sheetId="5" r:id="rId2"/>
    <sheet name="3 seguimiento" sheetId="8" r:id="rId3"/>
    <sheet name="4 seguimiento " sheetId="6" r:id="rId4"/>
    <sheet name="5 seguimiento " sheetId="9" r:id="rId5"/>
    <sheet name="6 seguimiento " sheetId="10" r:id="rId6"/>
    <sheet name="Hoja1" sheetId="1" r:id="rId7"/>
    <sheet name="Hoja2" sheetId="2" r:id="rId8"/>
  </sheets>
  <calcPr calcId="152511"/>
</workbook>
</file>

<file path=xl/calcChain.xml><?xml version="1.0" encoding="utf-8"?>
<calcChain xmlns="http://schemas.openxmlformats.org/spreadsheetml/2006/main">
  <c r="F25" i="10" l="1"/>
  <c r="F23" i="10"/>
  <c r="F22" i="10"/>
  <c r="F21" i="10"/>
  <c r="I17" i="10"/>
  <c r="G17" i="10"/>
  <c r="I16" i="10"/>
  <c r="L15" i="10"/>
  <c r="F24" i="10" s="1"/>
  <c r="I15" i="10"/>
  <c r="I14" i="10"/>
  <c r="I13" i="10"/>
  <c r="L12" i="10"/>
  <c r="I12" i="10"/>
  <c r="I11" i="10"/>
  <c r="I10" i="10"/>
  <c r="L9" i="10"/>
  <c r="F20" i="10" s="1"/>
  <c r="E27" i="10" s="1"/>
  <c r="I9" i="10"/>
  <c r="F28" i="8" l="1"/>
  <c r="F27" i="8"/>
  <c r="F25" i="8"/>
  <c r="F23" i="8"/>
  <c r="F22" i="8"/>
  <c r="G19" i="8"/>
  <c r="I19" i="8" s="1"/>
  <c r="I18" i="8"/>
  <c r="L17" i="8"/>
  <c r="I17" i="8"/>
  <c r="I16" i="8"/>
  <c r="I15" i="8"/>
  <c r="L14" i="8"/>
  <c r="F26" i="8" s="1"/>
  <c r="I14" i="8"/>
  <c r="I13" i="8"/>
  <c r="L12" i="8"/>
  <c r="F24" i="8" s="1"/>
  <c r="I12" i="8"/>
  <c r="I11" i="8"/>
  <c r="L10" i="8"/>
  <c r="I10" i="8"/>
  <c r="I9" i="8"/>
  <c r="E30" i="8" l="1"/>
  <c r="F28" i="6" l="1"/>
  <c r="F27" i="6"/>
  <c r="F25" i="6"/>
  <c r="F24" i="6"/>
  <c r="F23" i="6"/>
  <c r="G19" i="6"/>
  <c r="I19" i="6" s="1"/>
  <c r="I18" i="6"/>
  <c r="L17" i="6"/>
  <c r="I17" i="6"/>
  <c r="I16" i="6"/>
  <c r="I15" i="6"/>
  <c r="L14" i="6"/>
  <c r="F26" i="6" s="1"/>
  <c r="I14" i="6"/>
  <c r="I13" i="6"/>
  <c r="I12" i="6"/>
  <c r="I11" i="6"/>
  <c r="L10" i="6"/>
  <c r="I10" i="6"/>
  <c r="L9" i="6"/>
  <c r="F22" i="6" s="1"/>
  <c r="E30" i="6" s="1"/>
  <c r="I9" i="6"/>
  <c r="F27" i="9" l="1"/>
  <c r="F24" i="9"/>
  <c r="F23" i="9"/>
  <c r="F22" i="9"/>
  <c r="F21" i="9"/>
  <c r="E29" i="9" s="1"/>
  <c r="G19" i="9"/>
  <c r="I19" i="9" s="1"/>
  <c r="I18" i="9"/>
  <c r="L17" i="9"/>
  <c r="F26" i="9" s="1"/>
  <c r="I17" i="9"/>
  <c r="I16" i="9"/>
  <c r="I15" i="9"/>
  <c r="L14" i="9"/>
  <c r="F25" i="9" s="1"/>
  <c r="I14" i="9"/>
  <c r="I13" i="9"/>
  <c r="I12" i="9"/>
  <c r="I11" i="9"/>
  <c r="L10" i="9"/>
  <c r="I10" i="9"/>
  <c r="L9" i="9"/>
  <c r="I9" i="9"/>
  <c r="F28" i="5" l="1"/>
  <c r="F25" i="5"/>
  <c r="F23" i="5"/>
  <c r="F22" i="5"/>
  <c r="E30" i="5" s="1"/>
  <c r="G19" i="5"/>
  <c r="I19" i="5" s="1"/>
  <c r="L17" i="5"/>
  <c r="F27" i="5" s="1"/>
  <c r="I17" i="5"/>
  <c r="I16" i="5"/>
  <c r="I15" i="5"/>
  <c r="L14" i="5"/>
  <c r="F26" i="5" s="1"/>
  <c r="I14" i="5"/>
  <c r="I13" i="5"/>
  <c r="L12" i="5"/>
  <c r="F24" i="5" s="1"/>
  <c r="I12" i="5"/>
  <c r="I11" i="5"/>
  <c r="L10" i="5"/>
  <c r="I10" i="5"/>
  <c r="I9" i="5"/>
  <c r="F28" i="3" l="1"/>
  <c r="F25" i="3"/>
  <c r="F24" i="3"/>
  <c r="F23" i="3"/>
  <c r="F22" i="3"/>
  <c r="G19" i="3"/>
  <c r="I19" i="3" s="1"/>
  <c r="I18" i="3"/>
  <c r="L17" i="3"/>
  <c r="F27" i="3" s="1"/>
  <c r="I17" i="3"/>
  <c r="I16" i="3"/>
  <c r="I15" i="3"/>
  <c r="L14" i="3"/>
  <c r="F26" i="3" s="1"/>
  <c r="I14" i="3"/>
  <c r="I13" i="3"/>
  <c r="I12" i="3"/>
  <c r="I11" i="3"/>
  <c r="I10" i="3"/>
  <c r="I9" i="3"/>
  <c r="E30" i="3" l="1"/>
  <c r="J44" i="1" l="1"/>
  <c r="I13" i="1"/>
  <c r="I10" i="1"/>
  <c r="I14" i="1"/>
  <c r="I15" i="1"/>
  <c r="I16" i="1"/>
  <c r="I17" i="1"/>
  <c r="I18" i="1"/>
  <c r="I19" i="1"/>
  <c r="I20" i="1"/>
  <c r="I21" i="1"/>
  <c r="I22" i="1"/>
  <c r="I23" i="1"/>
  <c r="I24" i="1"/>
  <c r="I25" i="1"/>
  <c r="I26" i="1"/>
  <c r="I27" i="1"/>
  <c r="I28" i="1"/>
  <c r="I29" i="1"/>
  <c r="I30" i="1"/>
  <c r="I31" i="1"/>
  <c r="I32" i="1"/>
  <c r="I33" i="1"/>
  <c r="I34" i="1"/>
  <c r="I9" i="1"/>
  <c r="F37" i="1" l="1"/>
  <c r="E17" i="2" l="1"/>
  <c r="E16" i="2"/>
  <c r="E18" i="2" l="1"/>
  <c r="D29" i="2" s="1"/>
  <c r="E45" i="1"/>
</calcChain>
</file>

<file path=xl/comments1.xml><?xml version="1.0" encoding="utf-8"?>
<comments xmlns="http://schemas.openxmlformats.org/spreadsheetml/2006/main">
  <authors>
    <author>Luis Carlos Parra A</author>
    <author>lhernandez</author>
    <author>HERNAN ALONSO RODRIGUEZ MORA</author>
    <author>Maria Elvira Zea</author>
  </authors>
  <commentList>
    <comment ref="A7" authorId="0" shapeId="0">
      <text>
        <r>
          <rPr>
            <b/>
            <sz val="9"/>
            <color indexed="81"/>
            <rFont val="Tahoma"/>
            <family val="2"/>
          </rPr>
          <t xml:space="preserve">Número consecutivo asignado a cada hallazgo
</t>
        </r>
      </text>
    </comment>
    <comment ref="B7" authorId="0" shapeId="0">
      <text>
        <r>
          <rPr>
            <b/>
            <sz val="10"/>
            <color indexed="81"/>
            <rFont val="Tahoma"/>
            <family val="2"/>
          </rPr>
          <t>Título de los hallazgos archivístios</t>
        </r>
      </text>
    </comment>
    <comment ref="C7" authorId="1" shapeId="0">
      <text>
        <r>
          <rPr>
            <b/>
            <sz val="10"/>
            <color indexed="81"/>
            <rFont val="Tahoma"/>
            <family val="2"/>
          </rPr>
          <t>Cada una de las actividades propuestas</t>
        </r>
      </text>
    </comment>
    <comment ref="D7" authorId="0" shapeId="0">
      <text>
        <r>
          <rPr>
            <b/>
            <sz val="11"/>
            <color indexed="81"/>
            <rFont val="Tahoma"/>
            <family val="2"/>
          </rPr>
          <t>Se registrá el item determinado para cada acción el cual corresponde a las actividades propuestas</t>
        </r>
      </text>
    </comment>
    <comment ref="F7" authorId="0" shapeId="0">
      <text>
        <r>
          <rPr>
            <b/>
            <sz val="10"/>
            <color indexed="81"/>
            <rFont val="Tahoma"/>
            <family val="2"/>
          </rPr>
          <t>La descripción d elas metas que se pretender realizar para alcanzar el objetivo</t>
        </r>
      </text>
    </comment>
    <comment ref="I7" authorId="0" shapeId="0">
      <text>
        <r>
          <rPr>
            <b/>
            <sz val="10"/>
            <color indexed="81"/>
            <rFont val="Tahoma"/>
            <family val="2"/>
          </rPr>
          <t>Casilla con fórmula, el cual resulta del total de semanas ejecutadas del proyecto</t>
        </r>
      </text>
    </comment>
    <comment ref="J7" authorId="0" shapeId="0">
      <text>
        <r>
          <rPr>
            <b/>
            <sz val="10"/>
            <color indexed="81"/>
            <rFont val="Tahoma"/>
            <family val="2"/>
          </rPr>
          <t>Casilla con formula, refleja el avance para cada una de las metas</t>
        </r>
        <r>
          <rPr>
            <sz val="9"/>
            <color indexed="81"/>
            <rFont val="Tahoma"/>
            <family val="2"/>
          </rPr>
          <t xml:space="preserve">
</t>
        </r>
      </text>
    </comment>
    <comment ref="K7" authorId="0" shapeId="0">
      <text>
        <r>
          <rPr>
            <b/>
            <sz val="10"/>
            <color indexed="81"/>
            <rFont val="Tahoma"/>
            <family val="2"/>
          </rPr>
          <t xml:space="preserve">Casilla con formula, refleja el avance para cada una de las metas
</t>
        </r>
        <r>
          <rPr>
            <sz val="9"/>
            <color indexed="81"/>
            <rFont val="Tahoma"/>
            <family val="2"/>
          </rPr>
          <t xml:space="preserve">
</t>
        </r>
      </text>
    </comment>
    <comment ref="L7" authorId="0" shapeId="0">
      <text>
        <r>
          <rPr>
            <b/>
            <sz val="10"/>
            <color indexed="81"/>
            <rFont val="Tahoma"/>
            <family val="2"/>
          </rPr>
          <t xml:space="preserve">Casilla con formula automática, la cual registra el porcentaje de avance del objetivo
</t>
        </r>
      </text>
    </comment>
    <comment ref="M7" authorId="0" shapeId="0">
      <text>
        <r>
          <rPr>
            <b/>
            <sz val="11"/>
            <color indexed="81"/>
            <rFont val="Tahoma"/>
            <family val="2"/>
          </rPr>
          <t xml:space="preserve">Registrar los avances ejecutados a la fecha. </t>
        </r>
        <r>
          <rPr>
            <b/>
            <sz val="9"/>
            <color indexed="81"/>
            <rFont val="Tahoma"/>
            <family val="2"/>
          </rPr>
          <t xml:space="preserve">
</t>
        </r>
      </text>
    </comment>
    <comment ref="N7" authorId="0" shapeId="0">
      <text>
        <r>
          <rPr>
            <b/>
            <sz val="11"/>
            <color indexed="81"/>
            <rFont val="Tahoma"/>
            <family val="2"/>
          </rPr>
          <t xml:space="preserve">El nombre de las Áreas y personas responsables para el cumplimiento de cada objetivo
</t>
        </r>
      </text>
    </comment>
    <comment ref="O7" authorId="2" shapeId="0">
      <text>
        <r>
          <rPr>
            <b/>
            <sz val="9"/>
            <color indexed="81"/>
            <rFont val="Tahoma"/>
            <family val="2"/>
          </rPr>
          <t>Se registra la información relatica a los soportes que evidencian el cierre del hallazgo (fotos, videos, documentos, etc.)</t>
        </r>
      </text>
    </comment>
    <comment ref="P7" authorId="3" shapeId="0">
      <text>
        <r>
          <rPr>
            <sz val="9"/>
            <color indexed="81"/>
            <rFont val="Tahoma"/>
            <family val="2"/>
          </rPr>
          <t xml:space="preserve">Dejar las observaciones frente al cumplimiento y efectividad de las tareas implementadas. 
</t>
        </r>
      </text>
    </comment>
    <comment ref="R7" authorId="2" shapeId="0">
      <text>
        <r>
          <rPr>
            <b/>
            <sz val="9"/>
            <color indexed="81"/>
            <rFont val="Tahoma"/>
            <family val="2"/>
          </rPr>
          <t xml:space="preserve">Fecha en que se cierra completamente el hallazgo
</t>
        </r>
      </text>
    </comment>
    <comment ref="S7" authorId="2" shapeId="0">
      <text>
        <r>
          <rPr>
            <b/>
            <sz val="9"/>
            <color indexed="81"/>
            <rFont val="Tahoma"/>
            <family val="2"/>
          </rPr>
          <t>Número de radicado con el cual la entidad realiza el cierre del hallazgo</t>
        </r>
      </text>
    </comment>
    <comment ref="G8" authorId="0" shapeId="0">
      <text>
        <r>
          <rPr>
            <b/>
            <sz val="9"/>
            <color indexed="81"/>
            <rFont val="Tahoma"/>
            <family val="2"/>
          </rPr>
          <t>Fecha de inicio de actividades para alcalzar la   meta</t>
        </r>
      </text>
    </comment>
    <comment ref="H8" authorId="0" shapeId="0">
      <text>
        <r>
          <rPr>
            <b/>
            <sz val="10"/>
            <color indexed="81"/>
            <rFont val="Tahoma"/>
            <family val="2"/>
          </rPr>
          <t>Fecha en que se culmina la meta</t>
        </r>
        <r>
          <rPr>
            <b/>
            <sz val="9"/>
            <color indexed="81"/>
            <rFont val="Tahoma"/>
            <family val="2"/>
          </rPr>
          <t xml:space="preserve">
</t>
        </r>
      </text>
    </comment>
  </commentList>
</comments>
</file>

<file path=xl/comments2.xml><?xml version="1.0" encoding="utf-8"?>
<comments xmlns="http://schemas.openxmlformats.org/spreadsheetml/2006/main">
  <authors>
    <author>Luis Carlos Parra A</author>
    <author>lhernandez</author>
    <author>HERNAN ALONSO RODRIGUEZ MORA</author>
    <author>Maria Elvira Zea</author>
  </authors>
  <commentList>
    <comment ref="A7" authorId="0" shapeId="0">
      <text>
        <r>
          <rPr>
            <b/>
            <sz val="9"/>
            <color indexed="81"/>
            <rFont val="Tahoma"/>
            <family val="2"/>
          </rPr>
          <t xml:space="preserve">Número consecutivo asignado a cada hallazgo
</t>
        </r>
      </text>
    </comment>
    <comment ref="B7" authorId="0" shapeId="0">
      <text>
        <r>
          <rPr>
            <b/>
            <sz val="10"/>
            <color indexed="81"/>
            <rFont val="Tahoma"/>
            <family val="2"/>
          </rPr>
          <t>Título de los hallazgos archivístios</t>
        </r>
      </text>
    </comment>
    <comment ref="C7" authorId="1" shapeId="0">
      <text>
        <r>
          <rPr>
            <b/>
            <sz val="10"/>
            <color indexed="81"/>
            <rFont val="Tahoma"/>
            <family val="2"/>
          </rPr>
          <t>Cada una de las actividades propuestas</t>
        </r>
      </text>
    </comment>
    <comment ref="D7" authorId="0" shapeId="0">
      <text>
        <r>
          <rPr>
            <b/>
            <sz val="11"/>
            <color indexed="81"/>
            <rFont val="Tahoma"/>
            <family val="2"/>
          </rPr>
          <t>Se registrá el item determinado para cada acción el cual corresponde a las actividades propuestas</t>
        </r>
      </text>
    </comment>
    <comment ref="F7" authorId="0" shapeId="0">
      <text>
        <r>
          <rPr>
            <b/>
            <sz val="10"/>
            <color indexed="81"/>
            <rFont val="Tahoma"/>
            <family val="2"/>
          </rPr>
          <t>La descripción d elas metas que se pretender realizar para alcanzar el objetivo</t>
        </r>
      </text>
    </comment>
    <comment ref="I7" authorId="0" shapeId="0">
      <text>
        <r>
          <rPr>
            <b/>
            <sz val="10"/>
            <color indexed="81"/>
            <rFont val="Tahoma"/>
            <family val="2"/>
          </rPr>
          <t>Casilla con fórmula, el cual resulta del total de semanas ejecutadas del proyecto</t>
        </r>
      </text>
    </comment>
    <comment ref="J7" authorId="0" shapeId="0">
      <text>
        <r>
          <rPr>
            <b/>
            <sz val="10"/>
            <color indexed="81"/>
            <rFont val="Tahoma"/>
            <family val="2"/>
          </rPr>
          <t>Casilla con formula, refleja el avance para cada una de las metas</t>
        </r>
        <r>
          <rPr>
            <sz val="9"/>
            <color indexed="81"/>
            <rFont val="Tahoma"/>
            <family val="2"/>
          </rPr>
          <t xml:space="preserve">
</t>
        </r>
      </text>
    </comment>
    <comment ref="K7" authorId="0" shapeId="0">
      <text>
        <r>
          <rPr>
            <b/>
            <sz val="10"/>
            <color indexed="81"/>
            <rFont val="Tahoma"/>
            <family val="2"/>
          </rPr>
          <t xml:space="preserve">Casilla con formula, refleja el avance para cada una de las metas
</t>
        </r>
        <r>
          <rPr>
            <sz val="9"/>
            <color indexed="81"/>
            <rFont val="Tahoma"/>
            <family val="2"/>
          </rPr>
          <t xml:space="preserve">
</t>
        </r>
      </text>
    </comment>
    <comment ref="L7" authorId="0" shapeId="0">
      <text>
        <r>
          <rPr>
            <b/>
            <sz val="10"/>
            <color indexed="81"/>
            <rFont val="Tahoma"/>
            <family val="2"/>
          </rPr>
          <t xml:space="preserve">Casilla con formula automática, la cual registra el porcentaje de avance del objetivo
</t>
        </r>
      </text>
    </comment>
    <comment ref="M7" authorId="0" shapeId="0">
      <text>
        <r>
          <rPr>
            <b/>
            <sz val="11"/>
            <color indexed="81"/>
            <rFont val="Tahoma"/>
            <family val="2"/>
          </rPr>
          <t xml:space="preserve">Registrar los avances ejecutados a la fecha. </t>
        </r>
        <r>
          <rPr>
            <b/>
            <sz val="9"/>
            <color indexed="81"/>
            <rFont val="Tahoma"/>
            <family val="2"/>
          </rPr>
          <t xml:space="preserve">
</t>
        </r>
      </text>
    </comment>
    <comment ref="N7" authorId="0" shapeId="0">
      <text>
        <r>
          <rPr>
            <b/>
            <sz val="11"/>
            <color indexed="81"/>
            <rFont val="Tahoma"/>
            <family val="2"/>
          </rPr>
          <t xml:space="preserve">El nombre de las Áreas y personas responsables para el cumplimiento de cada objetivo
</t>
        </r>
      </text>
    </comment>
    <comment ref="O7" authorId="2" shapeId="0">
      <text>
        <r>
          <rPr>
            <b/>
            <sz val="9"/>
            <color indexed="81"/>
            <rFont val="Tahoma"/>
            <family val="2"/>
          </rPr>
          <t>Se registra la información relatica a los soportes que evidencian el cierre del hallazgo (fotos, videos, documentos, etc.)</t>
        </r>
      </text>
    </comment>
    <comment ref="P7" authorId="3" shapeId="0">
      <text>
        <r>
          <rPr>
            <sz val="9"/>
            <color indexed="81"/>
            <rFont val="Tahoma"/>
            <family val="2"/>
          </rPr>
          <t xml:space="preserve">Dejar las observaciones frente al cumplimiento y efectividad de las tareas implementadas. 
</t>
        </r>
      </text>
    </comment>
    <comment ref="R7" authorId="2" shapeId="0">
      <text>
        <r>
          <rPr>
            <b/>
            <sz val="9"/>
            <color indexed="81"/>
            <rFont val="Tahoma"/>
            <family val="2"/>
          </rPr>
          <t xml:space="preserve">Fecha en que se cierra completamente el hallazgo
</t>
        </r>
      </text>
    </comment>
    <comment ref="S7" authorId="2" shapeId="0">
      <text>
        <r>
          <rPr>
            <b/>
            <sz val="9"/>
            <color indexed="81"/>
            <rFont val="Tahoma"/>
            <family val="2"/>
          </rPr>
          <t>Número de radicado con el cual la entidad realiza el cierre del hallazgo</t>
        </r>
      </text>
    </comment>
    <comment ref="G8" authorId="0" shapeId="0">
      <text>
        <r>
          <rPr>
            <b/>
            <sz val="9"/>
            <color indexed="81"/>
            <rFont val="Tahoma"/>
            <family val="2"/>
          </rPr>
          <t>Fecha de inicio de actividades para alcalzar la   meta</t>
        </r>
      </text>
    </comment>
    <comment ref="H8" authorId="0" shapeId="0">
      <text>
        <r>
          <rPr>
            <b/>
            <sz val="10"/>
            <color indexed="81"/>
            <rFont val="Tahoma"/>
            <family val="2"/>
          </rPr>
          <t>Fecha en que se culmina la meta</t>
        </r>
        <r>
          <rPr>
            <b/>
            <sz val="9"/>
            <color indexed="81"/>
            <rFont val="Tahoma"/>
            <family val="2"/>
          </rPr>
          <t xml:space="preserve">
</t>
        </r>
      </text>
    </comment>
  </commentList>
</comments>
</file>

<file path=xl/comments3.xml><?xml version="1.0" encoding="utf-8"?>
<comments xmlns="http://schemas.openxmlformats.org/spreadsheetml/2006/main">
  <authors>
    <author>Luis Carlos Parra A</author>
    <author>lhernandez</author>
    <author>HERNAN ALONSO RODRIGUEZ MORA</author>
    <author>Maria Elvira Zea</author>
  </authors>
  <commentList>
    <comment ref="A7" authorId="0" shapeId="0">
      <text>
        <r>
          <rPr>
            <b/>
            <sz val="9"/>
            <color indexed="81"/>
            <rFont val="Tahoma"/>
            <family val="2"/>
          </rPr>
          <t xml:space="preserve">Número consecutivo asignado a cada hallazgo
</t>
        </r>
      </text>
    </comment>
    <comment ref="B7" authorId="0" shapeId="0">
      <text>
        <r>
          <rPr>
            <b/>
            <sz val="10"/>
            <color indexed="81"/>
            <rFont val="Tahoma"/>
            <family val="2"/>
          </rPr>
          <t>Título de los hallazgos archivístios</t>
        </r>
      </text>
    </comment>
    <comment ref="C7" authorId="1" shapeId="0">
      <text>
        <r>
          <rPr>
            <b/>
            <sz val="10"/>
            <color indexed="81"/>
            <rFont val="Tahoma"/>
            <family val="2"/>
          </rPr>
          <t>Cada una de las actividades propuestas</t>
        </r>
      </text>
    </comment>
    <comment ref="D7" authorId="0" shapeId="0">
      <text>
        <r>
          <rPr>
            <b/>
            <sz val="11"/>
            <color indexed="81"/>
            <rFont val="Tahoma"/>
            <family val="2"/>
          </rPr>
          <t>Se registrá el item determinado para cada acción el cual corresponde a las actividades propuestas</t>
        </r>
      </text>
    </comment>
    <comment ref="F7" authorId="0" shapeId="0">
      <text>
        <r>
          <rPr>
            <b/>
            <sz val="10"/>
            <color indexed="81"/>
            <rFont val="Tahoma"/>
            <family val="2"/>
          </rPr>
          <t>La descripción d elas metas que se pretender realizar para alcanzar el objetivo</t>
        </r>
      </text>
    </comment>
    <comment ref="I7" authorId="0" shapeId="0">
      <text>
        <r>
          <rPr>
            <b/>
            <sz val="10"/>
            <color indexed="81"/>
            <rFont val="Tahoma"/>
            <family val="2"/>
          </rPr>
          <t>Casilla con fórmula, el cual resulta del total de semanas ejecutadas del proyecto</t>
        </r>
      </text>
    </comment>
    <comment ref="J7" authorId="0" shapeId="0">
      <text>
        <r>
          <rPr>
            <b/>
            <sz val="10"/>
            <color indexed="81"/>
            <rFont val="Tahoma"/>
            <family val="2"/>
          </rPr>
          <t>Casilla con formula, refleja el avance para cada una de las metas</t>
        </r>
        <r>
          <rPr>
            <sz val="9"/>
            <color indexed="81"/>
            <rFont val="Tahoma"/>
            <family val="2"/>
          </rPr>
          <t xml:space="preserve">
</t>
        </r>
      </text>
    </comment>
    <comment ref="K7" authorId="0" shapeId="0">
      <text>
        <r>
          <rPr>
            <b/>
            <sz val="10"/>
            <color indexed="81"/>
            <rFont val="Tahoma"/>
            <family val="2"/>
          </rPr>
          <t xml:space="preserve">Casilla con formula, refleja el avance para cada una de las metas
</t>
        </r>
        <r>
          <rPr>
            <sz val="9"/>
            <color indexed="81"/>
            <rFont val="Tahoma"/>
            <family val="2"/>
          </rPr>
          <t xml:space="preserve">
</t>
        </r>
      </text>
    </comment>
    <comment ref="L7" authorId="0" shapeId="0">
      <text>
        <r>
          <rPr>
            <b/>
            <sz val="10"/>
            <color indexed="81"/>
            <rFont val="Tahoma"/>
            <family val="2"/>
          </rPr>
          <t xml:space="preserve">Casilla con formula automática, la cual registra el porcentaje de avance del objetivo
</t>
        </r>
      </text>
    </comment>
    <comment ref="M7" authorId="0" shapeId="0">
      <text>
        <r>
          <rPr>
            <b/>
            <sz val="11"/>
            <color indexed="81"/>
            <rFont val="Tahoma"/>
            <family val="2"/>
          </rPr>
          <t xml:space="preserve">Registrar los avances ejecutados a la fecha. </t>
        </r>
        <r>
          <rPr>
            <b/>
            <sz val="9"/>
            <color indexed="81"/>
            <rFont val="Tahoma"/>
            <family val="2"/>
          </rPr>
          <t xml:space="preserve">
</t>
        </r>
      </text>
    </comment>
    <comment ref="N7" authorId="0" shapeId="0">
      <text>
        <r>
          <rPr>
            <b/>
            <sz val="11"/>
            <color indexed="81"/>
            <rFont val="Tahoma"/>
            <family val="2"/>
          </rPr>
          <t xml:space="preserve">El nombre de las Áreas y personas responsables para el cumplimiento de cada objetivo
</t>
        </r>
      </text>
    </comment>
    <comment ref="O7" authorId="2" shapeId="0">
      <text>
        <r>
          <rPr>
            <b/>
            <sz val="9"/>
            <color indexed="81"/>
            <rFont val="Tahoma"/>
            <family val="2"/>
          </rPr>
          <t>Se registra la información relatica a los soportes que evidencian el cierre del hallazgo (fotos, videos, documentos, etc.)</t>
        </r>
      </text>
    </comment>
    <comment ref="P7" authorId="3" shapeId="0">
      <text>
        <r>
          <rPr>
            <sz val="9"/>
            <color indexed="81"/>
            <rFont val="Tahoma"/>
            <family val="2"/>
          </rPr>
          <t xml:space="preserve">Dejar las observaciones frente al cumplimiento y efectividad de las tareas implementadas. 
</t>
        </r>
      </text>
    </comment>
    <comment ref="R7" authorId="2" shapeId="0">
      <text>
        <r>
          <rPr>
            <b/>
            <sz val="9"/>
            <color indexed="81"/>
            <rFont val="Tahoma"/>
            <family val="2"/>
          </rPr>
          <t xml:space="preserve">Fecha en que se cierra completamente el hallazgo
</t>
        </r>
      </text>
    </comment>
    <comment ref="S7" authorId="2" shapeId="0">
      <text>
        <r>
          <rPr>
            <b/>
            <sz val="9"/>
            <color indexed="81"/>
            <rFont val="Tahoma"/>
            <family val="2"/>
          </rPr>
          <t>Número de radicado con el cual la entidad realiza el cierre del hallazgo</t>
        </r>
      </text>
    </comment>
    <comment ref="G8" authorId="0" shapeId="0">
      <text>
        <r>
          <rPr>
            <b/>
            <sz val="9"/>
            <color indexed="81"/>
            <rFont val="Tahoma"/>
            <family val="2"/>
          </rPr>
          <t>Fecha de inicio de actividades para alcalzar la   meta</t>
        </r>
      </text>
    </comment>
    <comment ref="H8" authorId="0" shapeId="0">
      <text>
        <r>
          <rPr>
            <b/>
            <sz val="10"/>
            <color indexed="81"/>
            <rFont val="Tahoma"/>
            <family val="2"/>
          </rPr>
          <t>Fecha en que se culmina la meta</t>
        </r>
        <r>
          <rPr>
            <b/>
            <sz val="9"/>
            <color indexed="81"/>
            <rFont val="Tahoma"/>
            <family val="2"/>
          </rPr>
          <t xml:space="preserve">
</t>
        </r>
      </text>
    </comment>
  </commentList>
</comments>
</file>

<file path=xl/comments4.xml><?xml version="1.0" encoding="utf-8"?>
<comments xmlns="http://schemas.openxmlformats.org/spreadsheetml/2006/main">
  <authors>
    <author>Luis Carlos Parra A</author>
    <author>lhernandez</author>
    <author>HERNAN ALONSO RODRIGUEZ MORA</author>
    <author>Maria Elvira Zea</author>
  </authors>
  <commentList>
    <comment ref="A7" authorId="0" shapeId="0">
      <text>
        <r>
          <rPr>
            <b/>
            <sz val="9"/>
            <color indexed="81"/>
            <rFont val="Tahoma"/>
            <family val="2"/>
          </rPr>
          <t xml:space="preserve">Número consecutivo asignado a cada hallazgo
</t>
        </r>
      </text>
    </comment>
    <comment ref="B7" authorId="0" shapeId="0">
      <text>
        <r>
          <rPr>
            <b/>
            <sz val="10"/>
            <color indexed="81"/>
            <rFont val="Tahoma"/>
            <family val="2"/>
          </rPr>
          <t>Título de los hallazgos archivístios</t>
        </r>
      </text>
    </comment>
    <comment ref="C7" authorId="1" shapeId="0">
      <text>
        <r>
          <rPr>
            <b/>
            <sz val="10"/>
            <color indexed="81"/>
            <rFont val="Tahoma"/>
            <family val="2"/>
          </rPr>
          <t>Cada una de las actividades propuestas</t>
        </r>
      </text>
    </comment>
    <comment ref="D7" authorId="0" shapeId="0">
      <text>
        <r>
          <rPr>
            <b/>
            <sz val="11"/>
            <color indexed="81"/>
            <rFont val="Tahoma"/>
            <family val="2"/>
          </rPr>
          <t>Se registrá el item determinado para cada acción el cual corresponde a las actividades propuestas</t>
        </r>
      </text>
    </comment>
    <comment ref="F7" authorId="0" shapeId="0">
      <text>
        <r>
          <rPr>
            <b/>
            <sz val="10"/>
            <color indexed="81"/>
            <rFont val="Tahoma"/>
            <family val="2"/>
          </rPr>
          <t>La descripción d elas metas que se pretender realizar para alcanzar el objetivo</t>
        </r>
      </text>
    </comment>
    <comment ref="I7" authorId="0" shapeId="0">
      <text>
        <r>
          <rPr>
            <b/>
            <sz val="10"/>
            <color indexed="81"/>
            <rFont val="Tahoma"/>
            <family val="2"/>
          </rPr>
          <t>Casilla con fórmula, el cual resulta del total de semanas ejecutadas del proyecto</t>
        </r>
      </text>
    </comment>
    <comment ref="J7" authorId="0" shapeId="0">
      <text>
        <r>
          <rPr>
            <b/>
            <sz val="10"/>
            <color indexed="81"/>
            <rFont val="Tahoma"/>
            <family val="2"/>
          </rPr>
          <t>Casilla con formula, refleja el avance para cada una de las metas</t>
        </r>
        <r>
          <rPr>
            <sz val="9"/>
            <color indexed="81"/>
            <rFont val="Tahoma"/>
            <family val="2"/>
          </rPr>
          <t xml:space="preserve">
</t>
        </r>
      </text>
    </comment>
    <comment ref="K7" authorId="0" shapeId="0">
      <text>
        <r>
          <rPr>
            <b/>
            <sz val="10"/>
            <color indexed="81"/>
            <rFont val="Tahoma"/>
            <family val="2"/>
          </rPr>
          <t xml:space="preserve">Casilla con formula, refleja el avance para cada una de las metas
</t>
        </r>
        <r>
          <rPr>
            <sz val="9"/>
            <color indexed="81"/>
            <rFont val="Tahoma"/>
            <family val="2"/>
          </rPr>
          <t xml:space="preserve">
</t>
        </r>
      </text>
    </comment>
    <comment ref="L7" authorId="0" shapeId="0">
      <text>
        <r>
          <rPr>
            <b/>
            <sz val="10"/>
            <color indexed="81"/>
            <rFont val="Tahoma"/>
            <family val="2"/>
          </rPr>
          <t xml:space="preserve">Casilla con formula automática, la cual registra el porcentaje de avance del objetivo
</t>
        </r>
      </text>
    </comment>
    <comment ref="M7" authorId="0" shapeId="0">
      <text>
        <r>
          <rPr>
            <b/>
            <sz val="11"/>
            <color indexed="81"/>
            <rFont val="Tahoma"/>
            <family val="2"/>
          </rPr>
          <t xml:space="preserve">Registrar los avances ejecutados a la fecha. </t>
        </r>
        <r>
          <rPr>
            <b/>
            <sz val="9"/>
            <color indexed="81"/>
            <rFont val="Tahoma"/>
            <family val="2"/>
          </rPr>
          <t xml:space="preserve">
</t>
        </r>
      </text>
    </comment>
    <comment ref="N7" authorId="0" shapeId="0">
      <text>
        <r>
          <rPr>
            <b/>
            <sz val="11"/>
            <color indexed="81"/>
            <rFont val="Tahoma"/>
            <family val="2"/>
          </rPr>
          <t xml:space="preserve">El nombre de las Áreas y personas responsables para el cumplimiento de cada objetivo
</t>
        </r>
      </text>
    </comment>
    <comment ref="O7" authorId="2" shapeId="0">
      <text>
        <r>
          <rPr>
            <b/>
            <sz val="9"/>
            <color indexed="81"/>
            <rFont val="Tahoma"/>
            <family val="2"/>
          </rPr>
          <t>Se registra la información relatica a los soportes que evidencian el cierre del hallazgo (fotos, videos, documentos, etc.)</t>
        </r>
      </text>
    </comment>
    <comment ref="P7" authorId="3" shapeId="0">
      <text>
        <r>
          <rPr>
            <sz val="9"/>
            <color indexed="81"/>
            <rFont val="Tahoma"/>
            <family val="2"/>
          </rPr>
          <t xml:space="preserve">Dejar las observaciones frente al cumplimiento y efectividad de las tareas implementadas. 
</t>
        </r>
      </text>
    </comment>
    <comment ref="R7" authorId="2" shapeId="0">
      <text>
        <r>
          <rPr>
            <b/>
            <sz val="9"/>
            <color indexed="81"/>
            <rFont val="Tahoma"/>
            <family val="2"/>
          </rPr>
          <t xml:space="preserve">Fecha en que se cierra completamente el hallazgo
</t>
        </r>
      </text>
    </comment>
    <comment ref="S7" authorId="2" shapeId="0">
      <text>
        <r>
          <rPr>
            <b/>
            <sz val="9"/>
            <color indexed="81"/>
            <rFont val="Tahoma"/>
            <family val="2"/>
          </rPr>
          <t>Número de radicado con el cual la entidad realiza el cierre del hallazgo</t>
        </r>
      </text>
    </comment>
    <comment ref="G8" authorId="0" shapeId="0">
      <text>
        <r>
          <rPr>
            <b/>
            <sz val="9"/>
            <color indexed="81"/>
            <rFont val="Tahoma"/>
            <family val="2"/>
          </rPr>
          <t>Fecha de inicio de actividades para alcalzar la   meta</t>
        </r>
      </text>
    </comment>
    <comment ref="H8" authorId="0" shapeId="0">
      <text>
        <r>
          <rPr>
            <b/>
            <sz val="10"/>
            <color indexed="81"/>
            <rFont val="Tahoma"/>
            <family val="2"/>
          </rPr>
          <t>Fecha en que se culmina la meta</t>
        </r>
        <r>
          <rPr>
            <b/>
            <sz val="9"/>
            <color indexed="81"/>
            <rFont val="Tahoma"/>
            <family val="2"/>
          </rPr>
          <t xml:space="preserve">
</t>
        </r>
      </text>
    </comment>
  </commentList>
</comments>
</file>

<file path=xl/comments5.xml><?xml version="1.0" encoding="utf-8"?>
<comments xmlns="http://schemas.openxmlformats.org/spreadsheetml/2006/main">
  <authors>
    <author>Luis Carlos Parra A</author>
    <author>lhernandez</author>
    <author>HERNAN ALONSO RODRIGUEZ MORA</author>
    <author>Maria Elvira Zea</author>
  </authors>
  <commentList>
    <comment ref="A7" authorId="0" shapeId="0">
      <text>
        <r>
          <rPr>
            <b/>
            <sz val="9"/>
            <color indexed="81"/>
            <rFont val="Tahoma"/>
            <family val="2"/>
          </rPr>
          <t xml:space="preserve">Número consecutivo asignado a cada hallazgo
</t>
        </r>
      </text>
    </comment>
    <comment ref="B7" authorId="0" shapeId="0">
      <text>
        <r>
          <rPr>
            <b/>
            <sz val="10"/>
            <color indexed="81"/>
            <rFont val="Tahoma"/>
            <family val="2"/>
          </rPr>
          <t>Título de los hallazgos archivístios</t>
        </r>
      </text>
    </comment>
    <comment ref="C7" authorId="1" shapeId="0">
      <text>
        <r>
          <rPr>
            <b/>
            <sz val="10"/>
            <color indexed="81"/>
            <rFont val="Tahoma"/>
            <family val="2"/>
          </rPr>
          <t>Cada una de las actividades propuestas</t>
        </r>
      </text>
    </comment>
    <comment ref="D7" authorId="0" shapeId="0">
      <text>
        <r>
          <rPr>
            <b/>
            <sz val="11"/>
            <color indexed="81"/>
            <rFont val="Tahoma"/>
            <family val="2"/>
          </rPr>
          <t>Se registrá el item determinado para cada acción el cual corresponde a las actividades propuestas</t>
        </r>
      </text>
    </comment>
    <comment ref="F7" authorId="0" shapeId="0">
      <text>
        <r>
          <rPr>
            <b/>
            <sz val="10"/>
            <color indexed="81"/>
            <rFont val="Tahoma"/>
            <family val="2"/>
          </rPr>
          <t>La descripción d elas metas que se pretender realizar para alcanzar el objetivo</t>
        </r>
      </text>
    </comment>
    <comment ref="I7" authorId="0" shapeId="0">
      <text>
        <r>
          <rPr>
            <b/>
            <sz val="10"/>
            <color indexed="81"/>
            <rFont val="Tahoma"/>
            <family val="2"/>
          </rPr>
          <t>Casilla con fórmula, el cual resulta del total de semanas ejecutadas del proyecto</t>
        </r>
      </text>
    </comment>
    <comment ref="J7" authorId="0" shapeId="0">
      <text>
        <r>
          <rPr>
            <b/>
            <sz val="10"/>
            <color indexed="81"/>
            <rFont val="Tahoma"/>
            <family val="2"/>
          </rPr>
          <t>Casilla con formula, refleja el avance para cada una de las metas</t>
        </r>
        <r>
          <rPr>
            <sz val="9"/>
            <color indexed="81"/>
            <rFont val="Tahoma"/>
            <family val="2"/>
          </rPr>
          <t xml:space="preserve">
</t>
        </r>
      </text>
    </comment>
    <comment ref="K7" authorId="0" shapeId="0">
      <text>
        <r>
          <rPr>
            <b/>
            <sz val="10"/>
            <color indexed="81"/>
            <rFont val="Tahoma"/>
            <family val="2"/>
          </rPr>
          <t xml:space="preserve">Casilla con formula, refleja el avance para cada una de las metas
</t>
        </r>
        <r>
          <rPr>
            <sz val="9"/>
            <color indexed="81"/>
            <rFont val="Tahoma"/>
            <family val="2"/>
          </rPr>
          <t xml:space="preserve">
</t>
        </r>
      </text>
    </comment>
    <comment ref="L7" authorId="0" shapeId="0">
      <text>
        <r>
          <rPr>
            <b/>
            <sz val="10"/>
            <color indexed="81"/>
            <rFont val="Tahoma"/>
            <family val="2"/>
          </rPr>
          <t xml:space="preserve">Casilla con formula automática, la cual registra el porcentaje de avance del objetivo
</t>
        </r>
      </text>
    </comment>
    <comment ref="M7" authorId="0" shapeId="0">
      <text>
        <r>
          <rPr>
            <b/>
            <sz val="11"/>
            <color indexed="81"/>
            <rFont val="Tahoma"/>
            <family val="2"/>
          </rPr>
          <t xml:space="preserve">Registrar los avances ejecutados a la fecha. </t>
        </r>
        <r>
          <rPr>
            <b/>
            <sz val="9"/>
            <color indexed="81"/>
            <rFont val="Tahoma"/>
            <family val="2"/>
          </rPr>
          <t xml:space="preserve">
</t>
        </r>
      </text>
    </comment>
    <comment ref="N7" authorId="0" shapeId="0">
      <text>
        <r>
          <rPr>
            <b/>
            <sz val="11"/>
            <color indexed="81"/>
            <rFont val="Tahoma"/>
            <family val="2"/>
          </rPr>
          <t xml:space="preserve">El nombre de las Áreas y personas responsables para el cumplimiento de cada objetivo
</t>
        </r>
      </text>
    </comment>
    <comment ref="O7" authorId="2" shapeId="0">
      <text>
        <r>
          <rPr>
            <b/>
            <sz val="9"/>
            <color indexed="81"/>
            <rFont val="Tahoma"/>
            <family val="2"/>
          </rPr>
          <t>Se registra la información relatica a los soportes que evidencian el cierre del hallazgo (fotos, videos, documentos, etc.)</t>
        </r>
      </text>
    </comment>
    <comment ref="P7" authorId="3" shapeId="0">
      <text>
        <r>
          <rPr>
            <sz val="9"/>
            <color indexed="81"/>
            <rFont val="Tahoma"/>
            <family val="2"/>
          </rPr>
          <t xml:space="preserve">Dejar las observaciones frente al cumplimiento y efectividad de las tareas implementadas. 
</t>
        </r>
      </text>
    </comment>
    <comment ref="R7" authorId="2" shapeId="0">
      <text>
        <r>
          <rPr>
            <b/>
            <sz val="9"/>
            <color indexed="81"/>
            <rFont val="Tahoma"/>
            <family val="2"/>
          </rPr>
          <t xml:space="preserve">Fecha en que se cierra completamente el hallazgo
</t>
        </r>
      </text>
    </comment>
    <comment ref="S7" authorId="2" shapeId="0">
      <text>
        <r>
          <rPr>
            <b/>
            <sz val="9"/>
            <color indexed="81"/>
            <rFont val="Tahoma"/>
            <family val="2"/>
          </rPr>
          <t>Número de radicado con el cual la entidad realiza el cierre del hallazgo</t>
        </r>
      </text>
    </comment>
    <comment ref="G8" authorId="0" shapeId="0">
      <text>
        <r>
          <rPr>
            <b/>
            <sz val="9"/>
            <color indexed="81"/>
            <rFont val="Tahoma"/>
            <family val="2"/>
          </rPr>
          <t>Fecha de inicio de actividades para alcalzar la   meta</t>
        </r>
      </text>
    </comment>
    <comment ref="H8" authorId="0" shapeId="0">
      <text>
        <r>
          <rPr>
            <b/>
            <sz val="10"/>
            <color indexed="81"/>
            <rFont val="Tahoma"/>
            <family val="2"/>
          </rPr>
          <t>Fecha en que se culmina la meta</t>
        </r>
        <r>
          <rPr>
            <b/>
            <sz val="9"/>
            <color indexed="81"/>
            <rFont val="Tahoma"/>
            <family val="2"/>
          </rPr>
          <t xml:space="preserve">
</t>
        </r>
      </text>
    </comment>
  </commentList>
</comments>
</file>

<file path=xl/comments6.xml><?xml version="1.0" encoding="utf-8"?>
<comments xmlns="http://schemas.openxmlformats.org/spreadsheetml/2006/main">
  <authors>
    <author>Luis Carlos Parra A</author>
    <author>lhernandez</author>
    <author>HERNAN ALONSO RODRIGUEZ MORA</author>
    <author>Maria Elvira Zea</author>
  </authors>
  <commentList>
    <comment ref="A7" authorId="0" shapeId="0">
      <text>
        <r>
          <rPr>
            <b/>
            <sz val="9"/>
            <color indexed="81"/>
            <rFont val="Tahoma"/>
            <family val="2"/>
          </rPr>
          <t xml:space="preserve">Número consecutivo asignado a cada hallazgo
</t>
        </r>
      </text>
    </comment>
    <comment ref="B7" authorId="0" shapeId="0">
      <text>
        <r>
          <rPr>
            <b/>
            <sz val="10"/>
            <color indexed="81"/>
            <rFont val="Tahoma"/>
            <family val="2"/>
          </rPr>
          <t>Título de los hallazgos archivístios</t>
        </r>
      </text>
    </comment>
    <comment ref="C7" authorId="1" shapeId="0">
      <text>
        <r>
          <rPr>
            <b/>
            <sz val="10"/>
            <color indexed="81"/>
            <rFont val="Tahoma"/>
            <family val="2"/>
          </rPr>
          <t>Cada una de las actividades propuestas</t>
        </r>
      </text>
    </comment>
    <comment ref="D7" authorId="0" shapeId="0">
      <text>
        <r>
          <rPr>
            <b/>
            <sz val="11"/>
            <color indexed="81"/>
            <rFont val="Tahoma"/>
            <family val="2"/>
          </rPr>
          <t>Se registrá el item determinado para cada acción el cual corresponde a las actividades propuestas</t>
        </r>
      </text>
    </comment>
    <comment ref="F7" authorId="0" shapeId="0">
      <text>
        <r>
          <rPr>
            <b/>
            <sz val="10"/>
            <color indexed="81"/>
            <rFont val="Tahoma"/>
            <family val="2"/>
          </rPr>
          <t>La descripción d elas metas que se pretender realizar para alcanzar el objetivo</t>
        </r>
      </text>
    </comment>
    <comment ref="I7" authorId="0" shapeId="0">
      <text>
        <r>
          <rPr>
            <b/>
            <sz val="10"/>
            <color indexed="81"/>
            <rFont val="Tahoma"/>
            <family val="2"/>
          </rPr>
          <t>Casilla con fórmula, el cual resulta del total de semanas ejecutadas del proyecto</t>
        </r>
      </text>
    </comment>
    <comment ref="J7" authorId="0" shapeId="0">
      <text>
        <r>
          <rPr>
            <b/>
            <sz val="10"/>
            <color indexed="81"/>
            <rFont val="Tahoma"/>
            <family val="2"/>
          </rPr>
          <t>Casilla con formula, refleja el avance para cada una de las metas</t>
        </r>
        <r>
          <rPr>
            <sz val="9"/>
            <color indexed="81"/>
            <rFont val="Tahoma"/>
            <family val="2"/>
          </rPr>
          <t xml:space="preserve">
</t>
        </r>
      </text>
    </comment>
    <comment ref="K7" authorId="0" shapeId="0">
      <text>
        <r>
          <rPr>
            <b/>
            <sz val="10"/>
            <color indexed="81"/>
            <rFont val="Tahoma"/>
            <family val="2"/>
          </rPr>
          <t xml:space="preserve">Casilla con formula, refleja el avance para cada una de las metas
</t>
        </r>
        <r>
          <rPr>
            <sz val="9"/>
            <color indexed="81"/>
            <rFont val="Tahoma"/>
            <family val="2"/>
          </rPr>
          <t xml:space="preserve">
</t>
        </r>
      </text>
    </comment>
    <comment ref="L7" authorId="0" shapeId="0">
      <text>
        <r>
          <rPr>
            <b/>
            <sz val="10"/>
            <color indexed="81"/>
            <rFont val="Tahoma"/>
            <family val="2"/>
          </rPr>
          <t xml:space="preserve">Casilla con formula automática, la cual registra el porcentaje de avance del objetivo
</t>
        </r>
      </text>
    </comment>
    <comment ref="M7" authorId="0" shapeId="0">
      <text>
        <r>
          <rPr>
            <b/>
            <sz val="11"/>
            <color indexed="81"/>
            <rFont val="Tahoma"/>
            <family val="2"/>
          </rPr>
          <t xml:space="preserve">Registrar los avances ejecutados a la fecha. </t>
        </r>
        <r>
          <rPr>
            <b/>
            <sz val="9"/>
            <color indexed="81"/>
            <rFont val="Tahoma"/>
            <family val="2"/>
          </rPr>
          <t xml:space="preserve">
</t>
        </r>
      </text>
    </comment>
    <comment ref="N7" authorId="0" shapeId="0">
      <text>
        <r>
          <rPr>
            <b/>
            <sz val="11"/>
            <color indexed="81"/>
            <rFont val="Tahoma"/>
            <family val="2"/>
          </rPr>
          <t xml:space="preserve">El nombre de las Áreas y personas responsables para el cumplimiento de cada objetivo
</t>
        </r>
      </text>
    </comment>
    <comment ref="O7" authorId="2" shapeId="0">
      <text>
        <r>
          <rPr>
            <b/>
            <sz val="9"/>
            <color indexed="81"/>
            <rFont val="Tahoma"/>
            <family val="2"/>
          </rPr>
          <t>Se registra la información relatica a los soportes que evidencian el cierre del hallazgo (fotos, videos, documentos, etc.)</t>
        </r>
      </text>
    </comment>
    <comment ref="P7" authorId="3" shapeId="0">
      <text>
        <r>
          <rPr>
            <sz val="9"/>
            <color indexed="81"/>
            <rFont val="Tahoma"/>
            <family val="2"/>
          </rPr>
          <t xml:space="preserve">Dejar las observaciones frente al cumplimiento y efectividad de las tareas implementadas. 
</t>
        </r>
      </text>
    </comment>
    <comment ref="R7" authorId="2" shapeId="0">
      <text>
        <r>
          <rPr>
            <b/>
            <sz val="9"/>
            <color indexed="81"/>
            <rFont val="Tahoma"/>
            <family val="2"/>
          </rPr>
          <t xml:space="preserve">Fecha en que se cierra completamente el hallazgo
</t>
        </r>
      </text>
    </comment>
    <comment ref="S7" authorId="2" shapeId="0">
      <text>
        <r>
          <rPr>
            <b/>
            <sz val="9"/>
            <color indexed="81"/>
            <rFont val="Tahoma"/>
            <family val="2"/>
          </rPr>
          <t>Número de radicado con el cual la entidad realiza el cierre del hallazgo</t>
        </r>
      </text>
    </comment>
    <comment ref="G8" authorId="0" shapeId="0">
      <text>
        <r>
          <rPr>
            <b/>
            <sz val="9"/>
            <color indexed="81"/>
            <rFont val="Tahoma"/>
            <family val="2"/>
          </rPr>
          <t>Fecha de inicio de actividades para alcalzar la   meta</t>
        </r>
      </text>
    </comment>
    <comment ref="H8" authorId="0" shapeId="0">
      <text>
        <r>
          <rPr>
            <b/>
            <sz val="10"/>
            <color indexed="81"/>
            <rFont val="Tahoma"/>
            <family val="2"/>
          </rPr>
          <t>Fecha en que se culmina la meta</t>
        </r>
        <r>
          <rPr>
            <b/>
            <sz val="9"/>
            <color indexed="81"/>
            <rFont val="Tahoma"/>
            <family val="2"/>
          </rPr>
          <t xml:space="preserve">
</t>
        </r>
      </text>
    </comment>
  </commentList>
</comments>
</file>

<file path=xl/comments7.xml><?xml version="1.0" encoding="utf-8"?>
<comments xmlns="http://schemas.openxmlformats.org/spreadsheetml/2006/main">
  <authors>
    <author>Luis Carlos Parra A</author>
    <author>lhernandez</author>
    <author>HERNAN ALONSO RODRIGUEZ MORA</author>
    <author>Maria Elvira Zea</author>
  </authors>
  <commentList>
    <comment ref="A7" authorId="0" shapeId="0">
      <text>
        <r>
          <rPr>
            <b/>
            <sz val="9"/>
            <color indexed="81"/>
            <rFont val="Tahoma"/>
            <family val="2"/>
          </rPr>
          <t xml:space="preserve">Número consecutivo asignado a cada hallazgo
</t>
        </r>
      </text>
    </comment>
    <comment ref="B7" authorId="0" shapeId="0">
      <text>
        <r>
          <rPr>
            <b/>
            <sz val="10"/>
            <color indexed="81"/>
            <rFont val="Tahoma"/>
            <family val="2"/>
          </rPr>
          <t>Título de los hallazgos archivísticos</t>
        </r>
      </text>
    </comment>
    <comment ref="C7" authorId="1" shapeId="0">
      <text>
        <r>
          <rPr>
            <b/>
            <sz val="10"/>
            <color indexed="81"/>
            <rFont val="Tahoma"/>
            <family val="2"/>
          </rPr>
          <t>Cada una de las actividades propuestas</t>
        </r>
      </text>
    </comment>
    <comment ref="D7" authorId="0" shapeId="0">
      <text>
        <r>
          <rPr>
            <b/>
            <sz val="11"/>
            <color indexed="81"/>
            <rFont val="Tahoma"/>
            <family val="2"/>
          </rPr>
          <t>Se registró el ítem determinado para cada acción el cual corresponde a las actividades propuestas</t>
        </r>
      </text>
    </comment>
    <comment ref="F7" authorId="0" shapeId="0">
      <text>
        <r>
          <rPr>
            <b/>
            <sz val="10"/>
            <color indexed="81"/>
            <rFont val="Tahoma"/>
            <family val="2"/>
          </rPr>
          <t>La descripción d ellas metas que se pretender realizar para alcanzar el objetivo</t>
        </r>
      </text>
    </comment>
    <comment ref="I7" authorId="0" shapeId="0">
      <text>
        <r>
          <rPr>
            <b/>
            <sz val="10"/>
            <color indexed="81"/>
            <rFont val="Tahoma"/>
            <family val="2"/>
          </rPr>
          <t>Casilla con fórmula, el cual resulta del total de semanas ejecutadas del proyecto</t>
        </r>
      </text>
    </comment>
    <comment ref="J7" authorId="0" shapeId="0">
      <text>
        <r>
          <rPr>
            <b/>
            <sz val="10"/>
            <color indexed="81"/>
            <rFont val="Tahoma"/>
            <family val="2"/>
          </rPr>
          <t>Casilla con formula, refleja el avance para cada una de las metas</t>
        </r>
        <r>
          <rPr>
            <sz val="9"/>
            <color indexed="81"/>
            <rFont val="Tahoma"/>
            <family val="2"/>
          </rPr>
          <t xml:space="preserve">
</t>
        </r>
      </text>
    </comment>
    <comment ref="K7" authorId="0" shapeId="0">
      <text>
        <r>
          <rPr>
            <b/>
            <sz val="10"/>
            <color indexed="81"/>
            <rFont val="Tahoma"/>
            <family val="2"/>
          </rPr>
          <t xml:space="preserve">Casilla con formula, refleja el avance para cada una de las metas
</t>
        </r>
        <r>
          <rPr>
            <sz val="9"/>
            <color indexed="81"/>
            <rFont val="Tahoma"/>
            <family val="2"/>
          </rPr>
          <t xml:space="preserve">
</t>
        </r>
      </text>
    </comment>
    <comment ref="L7" authorId="0" shapeId="0">
      <text>
        <r>
          <rPr>
            <b/>
            <sz val="10"/>
            <color indexed="81"/>
            <rFont val="Tahoma"/>
            <family val="2"/>
          </rPr>
          <t xml:space="preserve">Casilla con formula automática, la cual registra el porcentaje de avance del objetivo
</t>
        </r>
      </text>
    </comment>
    <comment ref="M7" authorId="0" shapeId="0">
      <text>
        <r>
          <rPr>
            <b/>
            <sz val="11"/>
            <color indexed="81"/>
            <rFont val="Tahoma"/>
            <family val="2"/>
          </rPr>
          <t xml:space="preserve">Registrar los avances ejecutados a la fecha. </t>
        </r>
        <r>
          <rPr>
            <b/>
            <sz val="9"/>
            <color indexed="81"/>
            <rFont val="Tahoma"/>
            <family val="2"/>
          </rPr>
          <t xml:space="preserve">
</t>
        </r>
      </text>
    </comment>
    <comment ref="N7" authorId="0" shapeId="0">
      <text>
        <r>
          <rPr>
            <b/>
            <sz val="11"/>
            <color indexed="81"/>
            <rFont val="Tahoma"/>
            <family val="2"/>
          </rPr>
          <t xml:space="preserve">El nombre de las Áreas y personas responsables para el cumplimiento de cada objetivo
</t>
        </r>
      </text>
    </comment>
    <comment ref="O7" authorId="2" shapeId="0">
      <text>
        <r>
          <rPr>
            <b/>
            <sz val="9"/>
            <color indexed="81"/>
            <rFont val="Tahoma"/>
            <family val="2"/>
          </rPr>
          <t>Se registra la información relativa a los soportes que evidencian el cierre del hallazgo (fotos, videos, documentos, etc.)</t>
        </r>
      </text>
    </comment>
    <comment ref="P7" authorId="3" shapeId="0">
      <text>
        <r>
          <rPr>
            <sz val="9"/>
            <color indexed="81"/>
            <rFont val="Tahoma"/>
            <family val="2"/>
          </rPr>
          <t xml:space="preserve">Dejar las observaciones frente al cumplimiento y efectividad de las tareas implementadas. 
</t>
        </r>
      </text>
    </comment>
    <comment ref="R7" authorId="2" shapeId="0">
      <text>
        <r>
          <rPr>
            <b/>
            <sz val="9"/>
            <color indexed="81"/>
            <rFont val="Tahoma"/>
            <family val="2"/>
          </rPr>
          <t xml:space="preserve">Fecha en que se cierra completamente el hallazgo
</t>
        </r>
      </text>
    </comment>
    <comment ref="S7" authorId="2" shapeId="0">
      <text>
        <r>
          <rPr>
            <b/>
            <sz val="9"/>
            <color indexed="81"/>
            <rFont val="Tahoma"/>
            <family val="2"/>
          </rPr>
          <t>Número de radicado con el cual la entidad realiza el cierre del hallazgo</t>
        </r>
      </text>
    </comment>
    <comment ref="G8" authorId="0" shapeId="0">
      <text>
        <r>
          <rPr>
            <b/>
            <sz val="9"/>
            <color indexed="81"/>
            <rFont val="Tahoma"/>
            <family val="2"/>
          </rPr>
          <t>Fecha de inicio de actividades para alcalzar la   meta</t>
        </r>
      </text>
    </comment>
    <comment ref="H8" authorId="0" shapeId="0">
      <text>
        <r>
          <rPr>
            <b/>
            <sz val="10"/>
            <color indexed="81"/>
            <rFont val="Tahoma"/>
            <family val="2"/>
          </rPr>
          <t>Fecha en que se culmina la meta</t>
        </r>
        <r>
          <rPr>
            <b/>
            <sz val="9"/>
            <color indexed="81"/>
            <rFont val="Tahoma"/>
            <family val="2"/>
          </rPr>
          <t xml:space="preserve">
</t>
        </r>
      </text>
    </comment>
  </commentList>
</comments>
</file>

<file path=xl/sharedStrings.xml><?xml version="1.0" encoding="utf-8"?>
<sst xmlns="http://schemas.openxmlformats.org/spreadsheetml/2006/main" count="971" uniqueCount="338">
  <si>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</si>
  <si>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</si>
  <si>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</si>
  <si>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</si>
  <si>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</si>
  <si>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</si>
  <si>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</si>
  <si>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</si>
  <si>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</si>
  <si>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NO. DE ACCIÓN</t>
  </si>
  <si>
    <t>OBJETIVOS</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</si>
  <si>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</si>
  <si>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</si>
  <si>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</si>
  <si>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</si>
  <si>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</si>
  <si>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</si>
  <si>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</si>
  <si>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</si>
  <si>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FECHA CIERRE HALLAZGO</t>
  </si>
  <si>
    <t>No. RADICADO</t>
  </si>
  <si>
    <t>EVIDENCIAS</t>
  </si>
  <si>
    <t>INICIO</t>
  </si>
  <si>
    <t>FINALIZACIÓN</t>
  </si>
  <si>
    <t>ACCIÓN NO. 2</t>
  </si>
  <si>
    <t>ACCIÓN NO. 3</t>
  </si>
  <si>
    <t>ACCIÓN NO. 4</t>
  </si>
  <si>
    <t>ACCIÓN NO. 6</t>
  </si>
  <si>
    <t>ACCIÓN NO. 7</t>
  </si>
  <si>
    <t>OBSERVACIONES OFICINA DE CONTROL INTERNO</t>
  </si>
  <si>
    <t>Seguimiento AGN</t>
  </si>
  <si>
    <t>Seguimiento Control Interno</t>
  </si>
  <si>
    <t>Plan de Mejoramiento</t>
  </si>
  <si>
    <t>OBSERVACIONES</t>
  </si>
  <si>
    <t>Fecha y número de Acta de aprobación del PMA</t>
  </si>
  <si>
    <t>N° INFORME DE SEGUIMIENTO Y FECHA</t>
  </si>
  <si>
    <t>SECRETARIO GENERAL</t>
  </si>
  <si>
    <t>891280000-3</t>
  </si>
  <si>
    <t>ALCALDIA MUNICIPAL DE PASTO</t>
  </si>
  <si>
    <t>La entidad no ha elaborado y adoptado el Programa de Gestión Documental.</t>
  </si>
  <si>
    <t xml:space="preserve">La entidad no cuenta con un SIC para la preservación de los documentos de archivo desde su producción hasta su disposición final. </t>
  </si>
  <si>
    <t>ACCIÓN NO. 5</t>
  </si>
  <si>
    <t xml:space="preserve">la entidad no ha elaborado las tablas de valoración  documental para la organización del fondo documental acumulado </t>
  </si>
  <si>
    <t xml:space="preserve">APROBÓ:    </t>
  </si>
  <si>
    <t>La entidad no cuenta con inventarios documentales de los documentos producidos en los archivos de gestión y custodiados en el depósito de archivo</t>
  </si>
  <si>
    <t>Implementar  el programa de gestión documental</t>
  </si>
  <si>
    <t>Levantamiento de información, consolidación y elaboración de tablas de valoración municipal por periodos acordes a cambios estructurales que ha incurrido la entidad desde su creación</t>
  </si>
  <si>
    <t>DESCRIPCION DE LA TAREA</t>
  </si>
  <si>
    <t>Aplicar el formato de diagnóstico integral de archivos a los fondos acumulados en la Alcaldia de Pasto y a las instituciones que conformen parte de la misma</t>
  </si>
  <si>
    <t>ACTIVIDADES A REALIZAR</t>
  </si>
  <si>
    <t xml:space="preserve"> Verificar el estado de organización documental</t>
  </si>
  <si>
    <t>Verificar el estado de conservación documental</t>
  </si>
  <si>
    <t>Verificar las condiciones ambientales</t>
  </si>
  <si>
    <t>Verificar los tipos de soporte</t>
  </si>
  <si>
    <t>Verificar las fechas extremas de la documentación</t>
  </si>
  <si>
    <t>Realizar la medición de los metros lineales a intervenir</t>
  </si>
  <si>
    <t>Verificar los instrumentos de recuperación de información</t>
  </si>
  <si>
    <t>3 MESES</t>
  </si>
  <si>
    <t>TIEMPO DE EJECUCION</t>
  </si>
  <si>
    <t>FECHAS</t>
  </si>
  <si>
    <t>PERSONAL REQUERIDO/ PERFIL</t>
  </si>
  <si>
    <t>CANTIDAD</t>
  </si>
  <si>
    <t>PAGO MENSUAL</t>
  </si>
  <si>
    <t xml:space="preserve">TECNICOS EN GESTION DOCUMENTAL </t>
  </si>
  <si>
    <t xml:space="preserve"> PROFESIONAL EN CIENCIAS DE LA INFORMACIÓN Y DOCUMENTACIÓN BIBLIOTECOLOGIA Y ARCHIVISTA</t>
  </si>
  <si>
    <t>TOTAL PERSONAL</t>
  </si>
  <si>
    <t>VALOR TOTAL</t>
  </si>
  <si>
    <t>INSPECCIONES TRANSITO 3</t>
  </si>
  <si>
    <t>CORREGIDURIAS 17</t>
  </si>
  <si>
    <t>COMISARIAS  3</t>
  </si>
  <si>
    <t>Intervención y organización del fondo acumulado acorde a los CCD y TVD</t>
  </si>
  <si>
    <t>No de metas</t>
  </si>
  <si>
    <t>DEL 1/10/2019</t>
  </si>
  <si>
    <t>HASTA 30/12/2019</t>
  </si>
  <si>
    <t>DEPENDENCIAS ORGANIGRAMA ALCALDIA  84</t>
  </si>
  <si>
    <t>GOBIERNO -INSPECCIONES 8</t>
  </si>
  <si>
    <t>INSTITUTO DE VALORIZACION MUNICIPAL</t>
  </si>
  <si>
    <t>VALOR DISPONIBLE DEL PROYECTO DE GESTION DOCUMENTAL</t>
  </si>
  <si>
    <t>SE REQUIERE</t>
  </si>
  <si>
    <t>ACTUALIZACIÓN DEL DIAGNÓSTICO INTEGRAL DE ARCHIVOS</t>
  </si>
  <si>
    <t>El diagnóstico incluye:</t>
  </si>
  <si>
    <t>Los recursos que se requieren para dar cumplimiento  a esta meta se definen una vez se tenga el diagnóstico integral de archivos</t>
  </si>
  <si>
    <t xml:space="preserve"> Secretaría General-Oficina de Archivo y Gestión Documental</t>
  </si>
  <si>
    <t xml:space="preserve"> Secretaría General-Oficina de Archivo y Gestión Documental-  Comité de Gestión Institucional y desempeño</t>
  </si>
  <si>
    <t xml:space="preserve">Inventarios  documentales </t>
  </si>
  <si>
    <t>Secretaría General</t>
  </si>
  <si>
    <t xml:space="preserve">La Secretaria General establece la asignación presupuestal por cada vigencia de acuerdo con la asignación recibida por la Oficina de Planeación Institucional para lo cual se deberá dar prioridad a actividades  trazadas a corto, mediano y largo plazo en el PGD, asi mismo se deberá contar con personal cuyo perfil es:  Técnicos en gestión documental, Establecer por cada dependencia líderes o enlaces de gestión documental encargados de promover la implementación del PGD permitiendo su fortalecimiento y retroalimentación generando estrategias para su actualización. </t>
  </si>
  <si>
    <t>Secretaría General   Oficina de Planeación Institucional.  Oficina de Archivo  Unidad de Correspondencia</t>
  </si>
  <si>
    <t>ACCION No. 1</t>
  </si>
  <si>
    <t>Procedimientos implementados</t>
  </si>
  <si>
    <t>AVANCE DEL PLAN DE CUMPLIMIENTO (ACCIONES)</t>
  </si>
  <si>
    <t>CUMPLIMIENTO DEL PLAN DE MEJORAMIENTO</t>
  </si>
  <si>
    <t>sobre 100%</t>
  </si>
  <si>
    <t xml:space="preserve">formular el plan de trabajo a partir del informe del diagnostico integral de archivo </t>
  </si>
  <si>
    <t xml:space="preserve"> contratar el levantamiento de información, consolidación y elaboración de tablas de valoración documental   por periodos acordes a cambios estructurales que ha incurrido la entidad desde su creación.</t>
  </si>
  <si>
    <t>Actualizar las Tablas de Retención y los Cuadros de Clasificación Documental</t>
  </si>
  <si>
    <t>Levantar la información con las dependencias productoras</t>
  </si>
  <si>
    <t>Aprobación de las TRD por el Comité de Gestión y Desempeño</t>
  </si>
  <si>
    <t>Gestión para convalidación ante el Consejo Departamental de Archivo</t>
  </si>
  <si>
    <t>Implementación de las Tablas de Retención y Cuadros de Clasificación Documental</t>
  </si>
  <si>
    <t>21/08/2019
28-12-2020</t>
  </si>
  <si>
    <t>Construcción del plan de trabajo</t>
  </si>
  <si>
    <t xml:space="preserve">gestionar el presupuesto para la aplicación del PGD </t>
  </si>
  <si>
    <t>Monitoreo permanente al Diseño del Programa de Gestión documental.</t>
  </si>
  <si>
    <t>Mantenimiento de procesos y desarrollo de acciones de mejoramiento continuo</t>
  </si>
  <si>
    <t>Diseñar Programa de Gestión Documental para la Administración Municipal</t>
  </si>
  <si>
    <t>Consolidar los inventarios documentales  en el archivo  central</t>
  </si>
  <si>
    <t>Socializar los procedimientos de gestión de comunicaciones oficiales</t>
  </si>
  <si>
    <t>Realizar monitoreo y supervisión permanente a los procedimientos y controles</t>
  </si>
  <si>
    <t>Diseñar procedimientos para  la gestión de las comunicación  oficiales en la administración Municipal</t>
  </si>
  <si>
    <t>Convalidación de  las TVD</t>
  </si>
  <si>
    <t>Elaborar las tablas de valoración  documental  para la administración Municipal</t>
  </si>
  <si>
    <t>Diseñar procedimiento para la preservación de archivo</t>
  </si>
  <si>
    <t>05-02-2021 Acta No.10</t>
  </si>
  <si>
    <t xml:space="preserve">GERMAN CHAMORRO DE LA ROSA </t>
  </si>
  <si>
    <t xml:space="preserve">RAMON DE LOS RIOS CHAVARRIAGA </t>
  </si>
  <si>
    <t>La entidad no cuenta con la Tabla de Retención Documental  debidamente actualizadas y aprobadas,  convalidadas e implementadas.  Así como tampoco cuenta con cuadros de clasificación Documental</t>
  </si>
  <si>
    <t>primer envío de remisión de TRD21/08/2019
RESPUESTA A SOLICITUD PARA CONVALIDACION TRD 28-12-2020</t>
  </si>
  <si>
    <t>aprobación  del Comité de Gestión y Desempeño.</t>
  </si>
  <si>
    <t xml:space="preserve"> Actualizar  el Diagnóstico e identificación de condiciones, necesidades, debilidades  y fortalezas de la administración municipal </t>
  </si>
  <si>
    <t>solicitar a través de una circular a los lideres de cada dependencia los inventarios documentales de la información producida por su área.</t>
  </si>
  <si>
    <t>Todas las dependencias  Oficina de Archivo y Gestión Documental</t>
  </si>
  <si>
    <t xml:space="preserve">Determinar  el control de inventarios   de traslados , retiros mediante un procedimiento en el cual la responsabilidad sea asumida por el líder de la entidad productora de la información </t>
  </si>
  <si>
    <t>La entidad no cuenta con los procedimientos de conformidad con la norma para la adecuada gestión de las comunicaciones oficiales incumpliendo presuntamente los artículos 1,3,5,8,12,13</t>
  </si>
  <si>
    <t xml:space="preserve">Implementar  un punto Correspondencia en la sede CAM ANGANOY  de la Alcaldía de Pasto </t>
  </si>
  <si>
    <t>La entidad no está aplicando los criterios de organización de los archivos de gestión según la normatividad relacionada, ordenación, foliación hoja de control, control de préstamo de documentos e integridad física de los documentos.</t>
  </si>
  <si>
    <t xml:space="preserve">Secretaria General Talento Humano Oficina de Archivo
oficina de archivo y gestión documental  </t>
  </si>
  <si>
    <t xml:space="preserve">Sistema integrado de conservación  </t>
  </si>
  <si>
    <t>Secretaría General Subsecretaría Apoyo Logístico- Subsecretaria Sistemas de información Oficina de Archivo</t>
  </si>
  <si>
    <t xml:space="preserve">A partir de la convalidación del Consejo Departamental de Archivos </t>
  </si>
  <si>
    <t xml:space="preserve">Diseño del programa de gestión documental </t>
  </si>
  <si>
    <t>elaborar el cronograma del programa del PGD PARA LA VIGENCIA 202a</t>
  </si>
  <si>
    <t>Diseñar inventarios documentales de los archivos de gestión de la administración municipal</t>
  </si>
  <si>
    <t>Actualizar  procedimientos para gestión de comunicaciones oficiales</t>
  </si>
  <si>
    <t>Informacion consolidada y actuaizada de las TRD y CCD</t>
  </si>
  <si>
    <t>Acta de aprobación de Comité de Gestion y Desempeño</t>
  </si>
  <si>
    <t>Documentos de soporte de la gestión ante el Consejo Departamental de Archivos</t>
  </si>
  <si>
    <t>Cronograma y actas de implementación</t>
  </si>
  <si>
    <t>Cominicaciones, actas  sobre la gestión</t>
  </si>
  <si>
    <t xml:space="preserve">Cronograma  </t>
  </si>
  <si>
    <t>Diagnóstico</t>
  </si>
  <si>
    <t>Cronograma, procedimiento, planes</t>
  </si>
  <si>
    <t>Herramientas de evaluación del pgd</t>
  </si>
  <si>
    <t>Manual de procesos y procedimientos de gestión documental</t>
  </si>
  <si>
    <t>Circular</t>
  </si>
  <si>
    <t xml:space="preserve">Procedimiento Inventarios  documentales </t>
  </si>
  <si>
    <t>Diagnóstico integral de archivos</t>
  </si>
  <si>
    <t>plan de trabajo archivistico</t>
  </si>
  <si>
    <t>Talas de valoración documental</t>
  </si>
  <si>
    <t>Tvd convalidadas</t>
  </si>
  <si>
    <t xml:space="preserve">Organizar los archivos de gestión con base a los criterios establecidos en la norma </t>
  </si>
  <si>
    <t xml:space="preserve">Fortalecer el proceso de gestión documental a traves de capacitaciones y sensibilizaciones </t>
  </si>
  <si>
    <t>Cronograma de capacitaciones y visitas</t>
  </si>
  <si>
    <t>Obtener evidencias de la aplicación de criterios de organización de los archivos</t>
  </si>
  <si>
    <t>Fotografias, videos</t>
  </si>
  <si>
    <t xml:space="preserve">Implementar el sistema integrado de conservacion en la entidad para la conservacion y preservación </t>
  </si>
  <si>
    <t>GERMAN CHAMORRO DE LA ROSA</t>
  </si>
  <si>
    <t>RAMON DE LOS RIOS CHAVARRIAGA</t>
  </si>
  <si>
    <t>26 de septiembre de 2019 Acta No.10</t>
  </si>
  <si>
    <t>La entida no cuenta con la Tabla de Retención Documental  debidamente actualizadas y aprobadas,  convalidadas e implementadas.  Así como tampoco cuenta con cuadros de clasificación Documental</t>
  </si>
  <si>
    <t>Dar cumplimiento al artículo 24  Ley 594 de 2000, Articulo 13 de la Ley 1712 de 2014. Acuerdo 004 de 2002</t>
  </si>
  <si>
    <t>Elaborar, aprobar e implementar las tablas de retención documental</t>
  </si>
  <si>
    <t>TRD Elaboradas, aprobadas e implementadas</t>
  </si>
  <si>
    <t>Las Tablas de Retención Documental se encuentran aprobadas por el Comité de Gestión y Desempeño de la Alcaldía Municipal de Pasto mediante acta No. 008  de 2019   y fueron remitidas a  Consejo Departamental de Archivo para su convalidación mediante comunicación del 12 de agosto de 2019 . A la fecha se requiere una modificación al organigrama y establece los Comites institucionales que estan operando de acuerdo observaciones del Consejo Departamental de Archivos.</t>
  </si>
  <si>
    <t>Acta de aprobacion por el Comité Institucional  de Gestión y Desempeño.  
Tablas de retención documental incluye cuadro de clasificación documental y 
Comunicación remisión  TRD al Consejo Departamental  de Archivo.</t>
  </si>
  <si>
    <t>Se sugiere dar seguimiento al tramite adelantado por el Consejo Departamental de Archivo frente a la aprobacion de las tablas de retencion docuemtnal, con el proposito de efectuar los ajustes requeridos, en el evento en que asi se solicite y la fase de implementacion una vez, se encuentren aprobadas.</t>
  </si>
  <si>
    <t>Informe No 1       26 de marzo de 2020</t>
  </si>
  <si>
    <t>Articulo 21 Ley 594 de 2000,  Articulo 15 Ley 1712 de 2014, artículo 2.8.2.5.10 del Decreto 1080 de 2015</t>
  </si>
  <si>
    <t>Actualizar el Programa de Gestión  Documental</t>
  </si>
  <si>
    <t>Programa de Gestión Documental actualizado</t>
  </si>
  <si>
    <t xml:space="preserve"> </t>
  </si>
  <si>
    <t>La Administración Municipal de Pasto,  cuenta  con el programa de gestión documental aprobado en  la vigencia 2018, sin embargo a la fecha se actualizó teniendo en cuenta el programa de auditoria y control  requerido en el Decreto 2609 de 2012.</t>
  </si>
  <si>
    <t xml:space="preserve">
Link de publicacion 
https://www.pasto.gov.co/index.php/transparencia-y-acceso-a-la-informacion-publica 
Programa de gestión documental actualizado</t>
  </si>
  <si>
    <t>El programa de Gestion Documental se encuentra actualizado de acuerdo a los parametros</t>
  </si>
  <si>
    <t>Programa de Gestión Documental implementado</t>
  </si>
  <si>
    <t>El Programa de Gestión Documental se implementará  a través de la ejecución del Proyecto denominado Fortalecimiento al Proceso de Gestión Documental Alcaldia de Pasto.</t>
  </si>
  <si>
    <t>A la Fecha no se aporta evidencias que den cuenta del avance frente a la implementacion del Programa de Gestion Documental, tarea que a Criterio de la Oficina de Control Interno tiene mas relevancia dentro del objetivo planteado en la presente accion de mejora, situaicon por la cual se hara un seguimiento detallado de su ejecucion para su posterior evaluacion.</t>
  </si>
  <si>
    <t>Articulo 26 de la Ley 594 de 2000.      Acuerdo 042 de 2002.</t>
  </si>
  <si>
    <t xml:space="preserve">                                                                                                                                                                                                                                                                                                                                                                                                                                                                                                                                                                                                                                                                                                                                                                                                                                                                Elaboración de los inventarios documentales en todas las dependencias debidamente  diligenciados</t>
  </si>
  <si>
    <t>La Alcaldía de Pasto, viene adelantando el levantamiento de los inventarios diligenciando el formato único documental.</t>
  </si>
  <si>
    <t>Todas las dependencias  Oficina de Archivo y Gestion Documental</t>
  </si>
  <si>
    <t>Inventarios documentales debidamente diligenciados por las dependencias gd_f_007_formato_unico_de_inventario_documental_v2)</t>
  </si>
  <si>
    <t>La Oficina de Archivo y Gestion Documental ha solicitado a las Dependencias de la Administracion Municipal el diligenciamiento de los inventarios documentales, sin embargo se hace necesario dar continuidad al proceso en mencion para establecer el inventario documental de la totalidad de dependencias de la Administracion Municipal.</t>
  </si>
  <si>
    <t>La entidad no cuenta con los procedimientos de conformidad con la norma para la adecuada gestión de las comunicaciones oficiales incumpliendo presuntamente los articulos 1,3,5,8,12,13</t>
  </si>
  <si>
    <t>Dar aplicabilidad al Acuerdo 060 de 2001.</t>
  </si>
  <si>
    <t>Levantamiento e implementación procedimientos en la unidad de correspondencia</t>
  </si>
  <si>
    <t>Se han levantado procedimientos para el tramite de comunicaciones por parte de la Unidad de Correspondencia.</t>
  </si>
  <si>
    <t>Procedimientos integrados en el Sistema de Gestion de Calidad de la Administracion Municipal. 
link de publicacion: https://www.intranetpasto.gov.co/index.php/component/phocadownload/category/143-procedimientos-gestion-documental</t>
  </si>
  <si>
    <t>La Unidad de Correspondencia de la Administracion Municipal cuenta con procedimientos para la atencion de peticiones, quejas y reclamos, sin embargo se sugiere establecer mecanismos de articulacion entre las dependencias de la Administracion Municipal para efectos de garantizar respuestas pertinentes e integrales a los diferentes requerimientos.</t>
  </si>
  <si>
    <t>Artículo 11 Ley 594 de 2000  Acuerdo 002 de 2004</t>
  </si>
  <si>
    <t>Actualización del dignostico  integral de archivos</t>
  </si>
  <si>
    <t>La Alcaldia de Pasto tiene elaborado y aprobado el Plan Integral de Archivos en el cual se ha dado prioridad a la elaboración de las Tablas de Valoración Documental. Se cuenta con la aprobación del proyecto denominado  Fortaecimiento al proceso de Gestion Documental vigencia 2020 con la asignación de recursos para su ejecución, a fin de cumplir la primera etapa para el levantamiento de informacion para la TVD.                                                                      La ejecución de la actividad programada se ha visto limitada por la carencia de personal experto para el levantamiento del diagnóstico.</t>
  </si>
  <si>
    <t>Plan Integral de archivos aprobado por el Comité de Gestión Institucional mediante acta 001 de 2020.                    Viabilidad Proyecto vigencia 2020.</t>
  </si>
  <si>
    <t>Se sugiere dar prioridad a la realizacion de esta accion de mejora teniendo en cuenta que la fecha limite de ejecucion, se encuentra proxima.</t>
  </si>
  <si>
    <t>Levantamiento de información, consolidación y elaboración de tablas de valoración municipal por periodos acordes a cambios estructurales que ha incurrido la entidad desde su creación.</t>
  </si>
  <si>
    <t>Tablas de valoración documental</t>
  </si>
  <si>
    <t xml:space="preserve">Con la actualización del diagnóstico integral de archivo y el levantamiento del metraje lineal de los fondos acumulados existentes en la administración municipal se procederá con la respectiva contratación de la firma encargada de realizar la elaboración de las Tablas de valoración documental.   
 </t>
  </si>
  <si>
    <t>Se sugiere adelantar prrioitariamente las actuaciones necesarias para dar inicio al proceso  a traves del cual se seleccionara al contratista que tendra a su cargo la elaboracion de las tablas de valoracion documental teniendo en cuenta las situaciones contingenciales que puedan retrasar el proceso de contratacion.</t>
  </si>
  <si>
    <t>Plan de trabajo- Cronograma de actividades</t>
  </si>
  <si>
    <t>Se sugiere realizar las actividades necesarias para efectos organizar el fondo acumulado a traves de la formulacion y ejecucion del Plan de Trabajo y cronograma de actividades</t>
  </si>
  <si>
    <t>La entidad no está aplicando los criterios de organizacion de los archivos de gestión según la normatividad relacionada, ordenación, foliación hoja de control, control de prestamo de documentos e integridad física de los documentos.</t>
  </si>
  <si>
    <t>Acuerdo 038 de 2002, Acuerdo 042 de 2002, Acuerdo 005 de 2013,  Acuerdo 02 de 2014, Articulo 6 Acuerdo 060 de 2001</t>
  </si>
  <si>
    <t>Fortalecer la gestión documental en la Alcaldía de Pasto a traves de capacitaciones y sensibilizaciones a los funcionarios y contratistas</t>
  </si>
  <si>
    <t xml:space="preserve">
Se ha ejecutado capacitaciones a los funcionarios y contratistas de la administración municipa  conjuntamente con la Subsecretaria de Talento Humano en el Plan Institucional de capacitaciones Se remite evidencias desde el mes de septiembre de 2019.
</t>
  </si>
  <si>
    <t xml:space="preserve">Secretaria General Talento Humano Oficina de Archivo
oficina de archivo y gestion documental  </t>
  </si>
  <si>
    <t xml:space="preserve">Listados de asistencia a capacitaciones , evidencias fotográficas 
Plan institucional de capacitaciones  
</t>
  </si>
  <si>
    <t xml:space="preserve">Se sugiere a la Oficina de Archivo y Gestion documental a dar continuidad al proceso de capacitaciones a la totalidad de Dependencias. para el fortalecimiento de la Gestion Documental al interior de la Administracion Municiopal. </t>
  </si>
  <si>
    <t>Efectuar seguimiento  a los archivos de gestión con el fin de verificar la aplicación de los criterios de organización según la normatividad establecida</t>
  </si>
  <si>
    <t>Cronograma y Registro de visitas archivos de gestión dependencias.</t>
  </si>
  <si>
    <t>Se está efectuando  seguimiento a los archivos de  gestión y se genera informes los cuales se pone en conocimiemto del Jefe de la dependenica a fin de que tomen los correctivos pertinentes.</t>
  </si>
  <si>
    <t>Oficina de Archivo-  Control Interno</t>
  </si>
  <si>
    <t xml:space="preserve">Informes de visita, listados de asistencia 
</t>
  </si>
  <si>
    <t xml:space="preserve">Se sugiere dar continuidad al proceso de seguimiento a los archivos de gestion de las difefentes dependencias, dando aplicación al principio de evaluacion concurrente establecido en el Modelo Estandar de Control Interno, con un enfoque orientado a la gestion de riesgos asociados al manejo documental. </t>
  </si>
  <si>
    <t>Dar aplicabilidad al Articulo 46 Ley 594 de 2000, Acuerdo 049 de 2000, Acuerdo 050 de 2000 y Acuerdo 006 de 2014</t>
  </si>
  <si>
    <t>Ajustar e implementar el sistema integrado de conservación</t>
  </si>
  <si>
    <t>Plan integrado de conservación</t>
  </si>
  <si>
    <t xml:space="preserve">El sistema integrado de conservacion ya se encuentra ajustado, aprobado y publicado. Estamos en la etapa de implementación. </t>
  </si>
  <si>
    <t>Secretaría General Subsecretaría Apoyo Logístico- Subsecretaria Sistemas de informaciòn Oficina de Archivo</t>
  </si>
  <si>
    <t>Acta de Comité de Gestion Institucional No 001aprobacioón d elos planes de archivo.
Link de publicacion https://www.pasto.gov.co/index.php/nuestras-dependencias/secretaria-general/plan-institucional-de-archivos-pinar/category/630-planes-de-archivo-2020</t>
  </si>
  <si>
    <t>Se sugiere dar continuidad con la fase de implementacion del Sistema de Conservacion de Documental, con el proposito de dar cumplimiento integral a la presente accion de mejora.</t>
  </si>
  <si>
    <t>Acción 1</t>
  </si>
  <si>
    <t>Acción 2</t>
  </si>
  <si>
    <t>Acción 3</t>
  </si>
  <si>
    <t>Acción 4</t>
  </si>
  <si>
    <t>Acción 5</t>
  </si>
  <si>
    <t>Acción 6</t>
  </si>
  <si>
    <t xml:space="preserve">Accion 7 </t>
  </si>
  <si>
    <t xml:space="preserve">GERMAN  CHAMORRO DE LA ROSA </t>
  </si>
  <si>
    <t>RAMON  DE LOS RIOS  CHAVARRIAGA</t>
  </si>
  <si>
    <t xml:space="preserve">Las Tablas de Retención Documental se encuentran aprobadas por el Comité de Gestión y Desempeño de la Alcaldía Municipal de Pasto mediante acta No 008  de 2029   y fueron remitidas a  Consejo Departamental de Archivo para su convalidación mediante comunicación del 12 de agosto de 2019 . A la fecha se estan ajustando de acuerdo a observaciones efectuadas por el Consejo Departamental de archivos, </t>
  </si>
  <si>
    <t xml:space="preserve">Se solicita , ejecutar las actividades propuestas </t>
  </si>
  <si>
    <t>Informe No 2       26 de septiembre de 2020</t>
  </si>
  <si>
    <t>Se actualizó el programa de gestión documental el cual fue aprobado en reunion de Comité institucional de gestión y desempeño el 14 de septiembre de 2020.</t>
  </si>
  <si>
    <t xml:space="preserve">
Programa de gestión documental actualizado</t>
  </si>
  <si>
    <t xml:space="preserve">El Programa de Gestión Documental se implementará  a través de la ejecución del denominado Fortalecimiento al Proceso de Gestión Documental Alcaldia de Pasto. Se cuenta con la viabilidad del proyecto No                 </t>
  </si>
  <si>
    <t>Viabilidad del proyecto</t>
  </si>
  <si>
    <t>Se publicó el instructivo de entrega y recibo de inventarios  y se encuentra publicado en la  intranet de la Alcaldia de Pasto</t>
  </si>
  <si>
    <t>Instructivo para la entrega y recibo de inventarios https://www.intranetpasto.gov.co/index.php/component/phocadownload/category/48-instructivos-gestion-documental</t>
  </si>
  <si>
    <t>Levantamiento e implementación de procedimientos en la unidad de correspondencia</t>
  </si>
  <si>
    <t xml:space="preserve">La Alcaldia de Pasto ha implementado procedimientos en   la Unidad de Correpondencia </t>
  </si>
  <si>
    <t>Procedimientos legalizados por la oficina de Planeacion Institucional 
link de publicacion: https://www.intranetpasto.gov.co/index.php/component/phocadownload/category/143-procedimientos-gestion-documental</t>
  </si>
  <si>
    <t xml:space="preserve">Se aconseja fortalecer  la implementacion del procedimiento de comunicaciones oficiales. </t>
  </si>
  <si>
    <t>Se cuenta con la  asignación de recursos para  cumplir la primera etapa para el levantamiento de informacion para las TVD.                                                                      La ejecución de la actividad se ha visto limitada por la pandemia del corona virus Covid19</t>
  </si>
  <si>
    <t xml:space="preserve">
Se ha ejecutado capacitaciones  virtuales a los funcionarios y contratistas de la administración municipal las cuales se encuentran en los siguientes links: https://www.youtube.com/watch?v=Yk8Coj74O2Y&amp;feature=youtu.be                 https://www.youtube.com/watch?v=d8hXYubp2XE&amp;feature=youtu.be </t>
  </si>
  <si>
    <t xml:space="preserve">Listados de asistencia a capacitaciones  y  videos
</t>
  </si>
  <si>
    <t xml:space="preserve">La emergencia sanitaria generada por la pandemia Covid 19 ha retardado la ejecucion de nuestras actividades y por ende el cumplimiento de la meta programada. </t>
  </si>
  <si>
    <t>GERMAN CHAMORORO DE LA ROSA</t>
  </si>
  <si>
    <t>A 30 de diciembre de 2020  se remitieron los ajustes requeridos por el Consejo Departamental de archivos. Mediante comunicación 1490/088-2021 del 8 de marzo de 2021 se solicitó al Consejo departamental de archivos informe acerca de los avances sobre la convalidación de las trd.</t>
  </si>
  <si>
    <t>Comunicación 1490/448-2020. Comunicación 1490/088-2021</t>
  </si>
  <si>
    <t>Informe No 4      12  de marzo de 2021</t>
  </si>
  <si>
    <t>El Programa de gestión documental fue aprobado por el Comité de Gestión y desempeño  mediante acta No 006 del  14 de  septiembre de 2020 y publicado en la página web de la Alcaldia de Pasto. Para su implementacion contamos con capacitaciones respectivas y demás actividades de acuerdo a cronograma del pgd.</t>
  </si>
  <si>
    <t xml:space="preserve">
1-  Programa de gestión documental                                      2.- Acta 006 del 14 de septiembre de 2020 del Comité Institucional de gestión y desempeño.                                       3.- Link https://www.pasto.gov.co/index.php/transparencia/programa-de-gestion-documental</t>
  </si>
  <si>
    <t xml:space="preserve">Se evidencia avance en la tarea programada se insta a seguir trabajando en ello. </t>
  </si>
  <si>
    <t xml:space="preserve">El Programa de Gestión Documental se implementa  a través de la ejecución del proyecto denominado Fortalecimiento al Proceso de Gestión Documental Alcaldia de Pasto 2021. </t>
  </si>
  <si>
    <t xml:space="preserve">
1-  Evidencias de capacitaciones, listados de asistencia, registros fotograficos, circulares, presentaciones, 
2.-mapa de proceso de la entidad 
3.- Manual de procesos y procedimientos                                           4.- Informe diagnóstico integral de archivos</t>
  </si>
  <si>
    <t>Se han consolidado los inventarios documentales diferentes dependencias adscritas a la Alcaldia de Pasto</t>
  </si>
  <si>
    <t xml:space="preserve">Se evidencia los inventarios descritos en el FUID debidamente  diligenciados. </t>
  </si>
  <si>
    <t>Levantamiento de implementación procedimientos en la unidad de correspondencia</t>
  </si>
  <si>
    <t>1.-Manual de procedimientos en los que se establecen los cargos de los funcionarios autorizados para firmar la documentacion con destino interno y externo.
2.-registro de las comunicaciones oficiales.
3. planillas o controles de distribucion de entrega de los documentos.
4. registro de horario de atención al publico.
5.- instructivos  para la elaboración de documentos comunes esto es cartas, actas, circulares, resoluciones, entre otros.</t>
  </si>
  <si>
    <t xml:space="preserve">1.-manual de procedimientos
2.-registro de las comunicaciones oficiales con su consecutivo.                                 3-planillas o controles de distribucion de entrega de los documentos.
 4.-Se evidencia el horario de atención al publico.
5.-Instructivos  para la elaboración  de documentos comunes  </t>
  </si>
  <si>
    <t>La Alcaldía de Pasto cuenta con un diagnóstico integral de archivos.</t>
  </si>
  <si>
    <t>1.- Diagnóstico integral de archivos</t>
  </si>
  <si>
    <t>en cuanto a la actividad  programada se evidencia en la elaboracion del diagnostico pero se instaa gestionar lo necesario con el fin de cumplir el proposito.</t>
  </si>
  <si>
    <t xml:space="preserve">se realizara la respectiva licitacion publica para la contratacion de las tablas de valoracion documental </t>
  </si>
  <si>
    <t xml:space="preserve">se realizará la respectiva licitación publica para la contratación de las tablas de valoración documental </t>
  </si>
  <si>
    <t xml:space="preserve">
1.-se realizaron capacitaciones virtuales y presenciales a los servidores que manejan la gestión documental de las dependencias
2.- Se elaboraron  ayudas didácticas en gestión documental. 
3.- Se levantó registro fotográfico que demuestra la identificación de estantería.                                     4.- Se levantó registro fotográfico de diligenciamiento de la hoja de control.                                            5.-  Se elaboró instructivo control del préstamo de documentos.                   6.-  Se elaboró instructivo para la eleaboracion de documentos comunes esto es:  Actas, cartas, resoluciones, circulares,                       7.-  Procedimiento consulta y préstamo de documentos </t>
  </si>
  <si>
    <t>1.- Listados de asistencia a capacitaciones     
2.- Ayudas didácticas en gestión documental. 
3.- Registro fotográfico estantería.                                     4.- Registro fotográfico de diligenciamiento de la hoja de control.                                            5.-  Instructivo control del préstamo de documentos.                                6.-   instructivo para la elaboración de documentos comunes esto es:  Actas, cartas, resoluciones, circulares,                                          7.-  Procedimiento consulta y préstamo de documentos,            8.-  Instructivo documentos comunes   https://www.intranetpasto.gov.co/index.php/component/phocadownload/category/7-gestion-documental</t>
  </si>
  <si>
    <t xml:space="preserve">1.- Listados de asistencia a capacitaciones     
2.- Ayudas didácticas en gestión documental. 
3.- Registro fotográfico estantería.                                     4.- Registro fotográfico de diligenciamiento de la hoja de control.                                            5.-  Instructivo control del préstamo de documentos.                                6.-   instructivo para la elaboración de documentos comunes esto es:  Actas, cartas, resoluciones, circulares,                                          7.-  Procedimiento consulta y préstamo de documentos,            8.-  Instructivo documentos comunes   https://www.intranetpasto.gov.co/index.php/component/phocadownload/category/7-gestion-documental
</t>
  </si>
  <si>
    <t xml:space="preserve">Se ha elaborado el diagnóstico integral de archivos  requisito previo a la formulación de planes.  El sistema integrado de conservacion ya se encuentra ajustado, aprobado y publicado. Estamos en la etapa de implementación. </t>
  </si>
  <si>
    <t>1.- Diagnóstico integral de archivos 2.- Acta de Comité de Gestión Institucional No 001 aprobación de los planes de archivo.
Link de publicacion https://www.pasto.gov.co/index.php/nuestras-dependencias/secretaria-general/plan-institucional-de-archivos-pinar/category/630-planes-de-archivo-2020</t>
  </si>
  <si>
    <t xml:space="preserve">ORIGINAL FIRMADO </t>
  </si>
  <si>
    <t xml:space="preserve"> GERMAN CHAMORRO DE LA ROSA </t>
  </si>
  <si>
    <t>ORLANDO CHAVEZ BRAVO</t>
  </si>
  <si>
    <t xml:space="preserve"> El 20 de diciembre de 2021 se remitió comunicacion 1490/289-2021 al Consejo Departamental de  Archivo para averiguar el avance en la revisión de las TVD  hasta la fecha no hemos obtenido respuesta por parte del Consejo  Departamental de Archivos .</t>
  </si>
  <si>
    <t>1.  Radicado correo electrónico del 20 de diciembre de 2021 remitido a Dra Adriana Fajardo Secretaria Técnica Consejo Departamental de Archivos.              2. Comunicación 1490/289-2021 remitida al Consejo Departamental de Archivo por parte del Secretario General.</t>
  </si>
  <si>
    <t xml:space="preserve">Ver Documento anexo Informe  de  Seguimiento de la OCI  al plan de mejoramiento  archivistico con corte 19 de enero de 2022. 
</t>
  </si>
  <si>
    <t xml:space="preserve">Informe No 5 del  19 de enero de 2022  </t>
  </si>
  <si>
    <t xml:space="preserve">
1.-  Diagnóstico Integral de Archivos  
2.- Cronograma de implementación del PGD el cual está incluido en el documento  PGD 
3.- Mapa de procesos de la Alcaldia  de Pasto                             4.-  Manual de procesos y procedimientos                                5.- Viabilidad del proyecto de Gestión Documental No. 2020520010105 ajuste 21 de julio de 202, donde se ajusta el prespuesto del proyecto.                                    6.- Resolución 200 del 16 de julio de 2021 por medio de la cual se aprueba el PGD.                                               7.-  Informe se seguimiento implementación PGD(Evidencias aportadas en evaluacion No. 4)</t>
  </si>
  <si>
    <t xml:space="preserve">Ver Documento anexo Informe  de  Seguimiento de la OCI  al plan de mejoramiento  archivistico con corte 19 de enero de 2022. </t>
  </si>
  <si>
    <t>Atendiendo las observaciones plasmadas en el informe del AGN se procede a elaborar y ejecutar el seguimiento al  PGD</t>
  </si>
  <si>
    <t xml:space="preserve">Informe de seguimiento a la implementacion del PGD </t>
  </si>
  <si>
    <t>Se han consolidado los inventarios documentales diligenciados para el archivo central y depedencias adscritas a la Alcaldia de Pasto.</t>
  </si>
  <si>
    <t>Evidencias FIUD Gestión
Evidencia FIUD  Central
Cuadro Volumen Documental</t>
  </si>
  <si>
    <t xml:space="preserve">A  la fecha se cuenta con el Procedimiento Recepción  Comunicaciones Externas en Documentos Físico de manera  presencial, el cual se esta aplicando para las comunicaciones  oficiales hasta tanto la entidad desarrolle en totalidad implementación de archivos electronicos . </t>
  </si>
  <si>
    <t xml:space="preserve">1.procedimiento  Recepción  Comunicaciones Externas en Documentos Físico de manera  presencial
2.  Comunicación de fecha 14 de Enero de 2022 
</t>
  </si>
  <si>
    <t>Levantamiento  de los inventarios documentales en su estado natural de los fondos acumulados que posee la Alcaldia de Pasto( base para elaborar tablas de valoración Documental)</t>
  </si>
  <si>
    <t>1.- Diagnóstico integral de archivos ( aportado como evidencia  en informe  Numero 4)</t>
  </si>
  <si>
    <t xml:space="preserve">1. Se evidencia inventarios documentales en su estado natural teniendo en cuenta el periodo, unidad administrativa y oficina productora.                                            2. Listados de asistencia de las visitas efectuadas a los fondos acumulados existentes en la Alcaldia de Pasto.      
3. Cronograma levantamientos Fondo Acumulados.                     </t>
  </si>
  <si>
    <t>Se evidencia el diligenciamiento de hoja de control en expedientes  o series complejas.
Se evidencia el levantamiento de inventarios Documentales en archivos de gestion y central de la Alcaldia.</t>
  </si>
  <si>
    <t xml:space="preserve">1.- Inventarios documentales (FIUD de gestion y Central)  aportados en Hallazgo  No. 3
2- Expedientes  Con hoja de Control 
                               </t>
  </si>
  <si>
    <t>Se efectuo la elaboracion de los formatos , que permiten la implementación del plan de conservación Documental teniendo en cuenta las actividades establecidas en el plan.</t>
  </si>
  <si>
    <t xml:space="preserve">Documento del Sistema Integrado  de Conservación.(Plan de Conservación Documental)
Acta 001 del Comité de Gestión y Desempeño – 29 de Enero de 2020.
Evidencias  SIC conservación Documental
</t>
  </si>
  <si>
    <t>ORLANDO  CHAVEZ BRAVO</t>
  </si>
  <si>
    <t>El 3 de junio de 2021 el Consejo Departamental de archivos efectuó la devolución de las TRD a la Acaldia de Pasto para que se ajustaran de acuerdo a las observaciones consignadas en Concepto Técnico.                                                                     La Alcaldia de Pasto efectuó las correcciones pertinentes y fueron presentadas ante el Comité de Gestión y Desempeño para su aprobación, las cuales fueron aprobadas mediante acta No. 005 del 3 de septiembre de 2021.  Posteriormente se presentaron ante el Consejo Departamental de archivos el  9 de septiembre de 2021 mediante comunicacion 1490/0843-2021 emitida por el Secretario General para su respectiva convalidación.                                                                    El 20 de diiembre de 2021 se remitió comunicacion 1490/289-2021 al Consejo Departamental de  Archivo para averiguar el avance en la revisión de las TVD  hasta la fecha no hemos  respuesta por parte del Consejo  Departamental de  de Archivos .</t>
  </si>
  <si>
    <r>
      <t>1. Comunicación 149</t>
    </r>
    <r>
      <rPr>
        <sz val="10"/>
        <rFont val="Arial"/>
        <family val="2"/>
      </rPr>
      <t>0/362-20</t>
    </r>
    <r>
      <rPr>
        <sz val="10"/>
        <color theme="1"/>
        <rFont val="Arial"/>
        <family val="2"/>
      </rPr>
      <t>22 remitida al Consejo Departamental de Archivo por parte del Secretario General con el fin de obtener concepto Técnico del Consejo Departamental  de Archivos, se aclara que ya han trancurrido mas de 90 dias y el Consejo Departamental no se ha pronunciado al respecto.</t>
    </r>
  </si>
  <si>
    <t>Informe No 6 del  19 de abril de 2022</t>
  </si>
  <si>
    <t xml:space="preserve">Se ha diligenciado los FUID en los archivos de gestión y archivo central </t>
  </si>
  <si>
    <t>La OCI una vez revisados los soportes aportados por la Oficina de Archivo de la Administración Municipal, y teniendo en cuenta los pronunciamientos efectuados por el Archivo General de la Nación, en cuanto al porcentaje reportado para el periodo informado, mantiene el porcentaje de 85%  reportado en el quinto informe, sin desconocer que la administración municipal, para el presente reporte ha seguido trabajando en la actualización de los inventarios documentales de todas las dependencias, tal como se evidencia en los archivos adjuntos al presente informe (carpeta denominada hallazgo 3).</t>
  </si>
  <si>
    <t>La Alcladia de Pasto a la fecha no cuenta con un sotfware en gestión documental</t>
  </si>
  <si>
    <t>La entidad no aplica procedimiento para la digitalización de   comunicaciones oficiales electrónicas, No cuenta con un sistema /sotfware de gestión documental.</t>
  </si>
  <si>
    <t xml:space="preserve">La OCI, no vislumbra el procedimiento solicitado por la AGN, en razón a lo expuesto por la oficina de Archivo y Gestión Documental en excel plan de mejoramiento, donde se argumenta que a la fecha no se cuenta con software para el sistema de gestión documental por lo que la evaluación para el presente hallazgo 4 se mantiene el reporte del anterior informe en 80% de avance; toda vez que no se ha dado inicio al desarrollo de la actividad de digitalización. </t>
  </si>
  <si>
    <t>La Alcaldía de Pasto actualizó el Diagnóstico Integral de archivos.</t>
  </si>
  <si>
    <t>La OCI, considerando las evidencias aportadas por la Oficina de Archivo de la Administración Municipal, en ejecución de acciones para superar el Hallazgo 5, tendientes a dar cumplimiento al Plan de Mejoramiento Archivístico, ha incrementado su cumplimiento a un 48%, esto por el adelanto en levantamiento de tablas de valoración, cuadros de clasificación y las acciones de gestión documental necesarias para subsanar este hallazgo.</t>
  </si>
  <si>
    <t>*Se elaboró plan de trabajo archivistico del fondo acumulado                                                                   * Se identiificaron periodos  para elaboración de tablas de valoración.                                                                      * Se culminó con el levantamiento de inventarios documentales  en su estado natural aplicando el formato único de inventario documental para todos los fondos acumulados existentes los cuales datan de 1922 a 2020.                                                                               * Se inició con la elaboración de los cuadros de clasificación y tablas de valoración documental.</t>
  </si>
  <si>
    <t xml:space="preserve">1. Plan de trabajo archivisitco con su respectivo cronograma,                                     2. periodos elaboración tablas de valoración documental.                                                                3. Inventarios docuentales en su estado natural                                         4. Cuadros de clasificación documental                                             5.   Tablas de valoración documental.                             </t>
  </si>
  <si>
    <t xml:space="preserve">Informe No 6 del  19 de abril  de 2022  </t>
  </si>
  <si>
    <t xml:space="preserve">La OCI una vez revisados los soportes aportados por la Oficina de Archivo de la Administración Municipal, aprecia el cumplimiento de acciones de mejora propuestas para el Hallazgo 6 en el Plan de Mejoramiento Archivístico, esta oficina considera que pese a que se ha mejorado la organización de los archivos se debe continuar la acción de mejora por lo que el porcentaje de evaluación para el periodo seria de 92%. </t>
  </si>
  <si>
    <t xml:space="preserve">
1.-Se han consolidado los inventarios documentales diligenciados del archivo central y de depedencias adscritas a la Alcaldia de Pasto.
</t>
  </si>
  <si>
    <t xml:space="preserve">1.- Inventarios documentales                 </t>
  </si>
  <si>
    <t>Informe No 4      19 de abril de 2022</t>
  </si>
  <si>
    <t xml:space="preserve">*Se ha implementado los formatos de saneamiento ambiental, de desinfección,  control de mandos del programa, formato de mantenimiento de instalaciones.                                                                              *  Se ha iniciado con la elaboracion del  plan de preservación a largo plazo </t>
  </si>
  <si>
    <t xml:space="preserve">1.- Se evidencia formatos debidamente diligenciados del plan de conservación documental.                                                2. Se evidencia inicio a la elaboración del plan de preservación a largo plazo. </t>
  </si>
  <si>
    <t>La OCI al revisar los soportes entregados por la Oficina de Archivo de la Administración Municipal, verifica la gestión para el cumplimiento de las acciones de mejora propuestas para el Hallazgo 7, sin embargo pese a la elaboración  del plan de preservación digital para este periodo evaluado se considera nuevamente  que el avance se mantiene en el 60% en razón a la solicitudes efectuadas por la AGN para dar por superado el hallazgo.</t>
  </si>
  <si>
    <t>PEDRO VICENTE OBANDO</t>
  </si>
  <si>
    <t>JOSE LUIS GUERRA</t>
  </si>
  <si>
    <t>El 3 de junio de 2021 el Consejo Departamental de archivos efectuó la devolución de las TRD a la Acaldia de Pasto para que se ajustaran de acuerdo a las observaciones consignadas en Concepto Técnico.                                                                     La Alcaldia de Pasto efectuó las correcciones pertinentes y fueron presentadas ante el Comité de Gestión y Desempeño para su aprobación, las cuales fueron aprobadas mediante acta No. 005 del 3 de septiembre de 2021.  Posteriormente se presentaron ante el Consejo Departamental de archivos el  9 de septiembre de 2021 mediante comunicacion 1490/0843-2021 emitida por el Secretario General para su respectiva convalidación.</t>
  </si>
  <si>
    <t xml:space="preserve">1.- Tablas de Retención Documental                                       2,- Concepto Técnico Consejo Departamental de Archivos            3.-Acta Comité de Gestión y Desempeño No 005 del 3 de septiembre de 2021                       4.- Comunicación 1490/0843-2021 radicación TRD ante Consejo Departamental de Archivos para convalidación.        5. Pantallazo remisión TRD a la Gobernación de Nriño-  Consejo de Archivos </t>
  </si>
  <si>
    <t>ANEXO INFORME</t>
  </si>
  <si>
    <t xml:space="preserve">Informe   15 de septiembre de </t>
  </si>
  <si>
    <t xml:space="preserve">
1-  Programa de gestión documental                                      2.- Acta 006 del 14 de septiembre de 2020 del Comité Institucional de gestión y desempeño.                                                      3,- Certificado de arobación                                       4.- Link de publicación de PGD https://www.pasto.gov.co/index.php/transparencia/programa-de-gestion-documental</t>
  </si>
  <si>
    <t xml:space="preserve">Informe   15  de septiembre de </t>
  </si>
  <si>
    <t xml:space="preserve">Atendiendo las observaciones plasmadas en el informe del AGN se procede a la aprobación del Programa de Gestión Documental por el Representante legal mediante Resolución 200 del 16 de julio de 2021 conforme a lo establecido en el Decreto 1080 de 2015.                                                Se cuenta a la fecha con el diagnóstico integral de Archivos.                                                                    El Programa de Gestión Documental se implementa  a través de la ejecución del proyecto denominado Fortalecimiento al Proceso de Gestión Documental Alcaldia de Pasto 2021. </t>
  </si>
  <si>
    <t xml:space="preserve">
1.-  Diagnóstico Integral de Archivos  
2.- Cronograma de implementación del PGD el cual está incluido en el documento  PGD 
3.- Mapa de procesos de la Alcaldia  de Pasto                             4.-  Manual de procesos y procedimientos                                5.- Viabilidad del proyecto de Gestión Documental No. 2020520010105 ajuste 21 de julio de 202, donde se ajusta el prespuesto del proyecto.                                    6.- Resolución 200 del 16 de julio de 2021 por medio de la cual se aprueba el PGD.                                               7.-  Informe se seguimiento implementación PGD</t>
  </si>
  <si>
    <t xml:space="preserve">Informe     15 de septiembre de </t>
  </si>
  <si>
    <t xml:space="preserve">Se evidencia los inventarios documetales de la Oficina de Archivo Central y archivos de gestión de los años 2019- 2020 y 2021 descritos en el FUID debidamente  diligenciados. </t>
  </si>
  <si>
    <r>
      <t xml:space="preserve">1.- Registro de comunicaciones recibidas asgnásndoles número de consecutivo inicia en 01 en cada vigencia se distingue fecha de recibido, destinatario, remitente, tempo de respuesta
2.- Registro comprobantes consecutivos de correspondencia recibida via correo electrónico       3. Listado de distribución de comunicaciones oficiales 
 </t>
    </r>
    <r>
      <rPr>
        <sz val="20"/>
        <color rgb="FFFF0000"/>
        <rFont val="Arial"/>
        <family val="2"/>
      </rPr>
      <t xml:space="preserve"> </t>
    </r>
  </si>
  <si>
    <t>1.-Pantallazo de recepcion de comunicaciones vigenicias 2019, 2020, 2021.                                      2. -registro de las comunicaciones oficiales con su consecutivo.                                 3- Listado dsitribución de comunicaciones , PQRDS</t>
  </si>
  <si>
    <t>Se esta levantando la información teniendo en cuenta los cambios estructurales que han ocurrido en la entidadcon el objeto de identificar y conocer las unidades administrativas que produjeron la documentación.
 Manuales de Funciones y Procedimientos, y organigramas</t>
  </si>
  <si>
    <t>Evidencia Información institucional</t>
  </si>
  <si>
    <t xml:space="preserve"> Se viene efectuando convenio para elaboracion de las tablas de valoración documental.  Al fecha se cuenta con los estudios previos radicados en el Departamento de Contratación</t>
  </si>
  <si>
    <t>Pantallazo radicación de estudios previos</t>
  </si>
  <si>
    <t xml:space="preserve">
1.-Se han consolidado los inventarios documentales diligenciados del archivo central y de depedencias adscritas a la Alcaldia de Pasto.
2.- Se efectuó un video el cual muestra los procesos técnicos de preparación fisica e identificación, retiro de material abracivo, depuración foliación y descripción documental. 
3.- Se levantó registro fotográfico de diligenciamiento de la hoja de control en expedientes.                                                                          4.-  Se efectuaron cuatro videos sobre el diligenciaminamiento de la hoja de control                                   5.- Se socializó nuevamente el  instructivo control del préstamo de documentos.                                                              6.-  se socializó nuevamente el Procedimiento consulta y préstamo de documentos                                                                                                                7.-Se realizó registro fotográfico del  diligenciamiento formato consulta y  préstamo de documentos.</t>
  </si>
  <si>
    <t xml:space="preserve">1.- Inventarios documentales     
2.- Video procesos técnicos. 
3.- Registro fotográfico diligenciamiento hoja de control .   4.- Cuatro videos sobre diligenciamiento de hoja de control                                        5.-  Circular 004 de 2001 socialización Instructivo y procedimiento consulta y préstamo de expediente.             6.-  Registro fotográfico  diligenciamiento formato consulta y  préstamo de documentos.             </t>
  </si>
  <si>
    <t xml:space="preserve">Como actividad el  plan intergrado de conservacion esta determinar el volumen de la documentacion de  fondos acumulados de la Alcadia de Pasto determinar las fechas extremas de los documentos que se encuantran en las dependencias y archivos de gestión.                                                                     Se levantó riesgos del proceso de gestión documental.                                                                   Mediante el diagnóstico se levantó informacion de las condiciones de las instalaciones fisicas de archivo y sistemas de almanenamiento  </t>
  </si>
  <si>
    <t xml:space="preserve">1.- Se evidencia el levantamiento de  los metros lineales de documentación  de las dependencias y archivo central   2.-   Riesgos proceso de gestión documental                                    3,- Diagnóstico integral de archivos 4 - Acta 001 </t>
  </si>
  <si>
    <t>ORLANDO ALBERTO CHAVEZ BRAVO</t>
  </si>
  <si>
    <t xml:space="preserve">para el perido efectuado no se evidencia avance significativo en las tareas programas, pero se ha Gestionado  encuentros para el desarrollo de  mesas de trabajo para la aprobacion de las tablas de retencion por parte de la Secretaria General  con el Consejo departamental , para  la aprobacion de las mismas.  </t>
  </si>
  <si>
    <t>La OCI, considerando la evidencia aportadas por la Oficina de Archivo de la Administración Municipal;  Como  acciones tendientes a dar por superado el Hallazgo,  sin embargo se reitera en el presente seguimiento que  existen actividades que  están  sujetas  a la espera del pronunciamiento  del Consejo Departamental de Archivo, razón por la cual  el avance reportado para este periodo es igual al establecido  en el informe quinto (70%), sin embargo la Secretaria General de la Alcaldía hizo reiteración al CDA, sobre  la solicitud de aprobación de las TRD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</si>
</sst>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_-;\-* #,##0.00_-;_-* &quot;-&quot;??_-;_-@_-"/>
  </numFmts>
  <fonts count="32" x14ac:knownFonts="1">
    <font>
      <sz val="11"/>
      <color theme="1"/>
      <name val="Calibri"/>
      <family val="2"/>
      <scheme val="minor"/>
    </font>
    <font>
      <b/>
      <sz val="11"/>
      <name val="Arial"/>
      <family val="2"/>
    </font>
    <font>
      <b/>
      <sz val="11"/>
      <color indexed="30"/>
      <name val="Arial"/>
      <family val="2"/>
    </font>
    <font>
      <sz val="11"/>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b/>
      <sz val="10"/>
      <color indexed="81"/>
      <name val="Tahoma"/>
      <family val="2"/>
    </font>
    <font>
      <b/>
      <sz val="11"/>
      <color indexed="81"/>
      <name val="Tahoma"/>
      <family val="2"/>
    </font>
    <font>
      <sz val="9"/>
      <color indexed="81"/>
      <name val="Tahoma"/>
      <family val="2"/>
    </font>
    <font>
      <b/>
      <sz val="11"/>
      <color theme="1"/>
      <name val="Calibri"/>
      <family val="2"/>
      <scheme val="minor"/>
    </font>
    <font>
      <b/>
      <sz val="12"/>
      <color indexed="8"/>
      <name val="Arial"/>
      <family val="2"/>
    </font>
    <font>
      <b/>
      <sz val="9"/>
      <color theme="1"/>
      <name val="Arial"/>
      <family val="2"/>
    </font>
    <font>
      <b/>
      <sz val="11"/>
      <color theme="4" tint="-0.499984740745262"/>
      <name val="Arial"/>
      <family val="2"/>
    </font>
    <font>
      <sz val="11"/>
      <color theme="1"/>
      <name val="Andalus"/>
      <family val="1"/>
    </font>
    <font>
      <sz val="11"/>
      <color theme="1"/>
      <name val="Calibri"/>
      <family val="2"/>
      <scheme val="minor"/>
    </font>
    <font>
      <sz val="11"/>
      <color rgb="FF000000"/>
      <name val="Calibri"/>
      <family val="2"/>
    </font>
    <font>
      <u/>
      <sz val="11"/>
      <color theme="10"/>
      <name val="Calibri"/>
      <family val="2"/>
      <scheme val="minor"/>
    </font>
    <font>
      <sz val="11"/>
      <name val="Calibri"/>
      <family val="2"/>
      <scheme val="minor"/>
    </font>
    <font>
      <sz val="8"/>
      <name val="Calibri"/>
      <family val="2"/>
      <scheme val="minor"/>
    </font>
    <font>
      <b/>
      <sz val="10"/>
      <color indexed="8"/>
      <name val="Arial"/>
      <family val="2"/>
    </font>
    <font>
      <b/>
      <sz val="11"/>
      <color theme="1"/>
      <name val="Arial"/>
      <family val="2"/>
    </font>
    <font>
      <b/>
      <sz val="11"/>
      <color indexed="8"/>
      <name val="Arial"/>
      <family val="2"/>
    </font>
    <font>
      <b/>
      <sz val="9"/>
      <color theme="1"/>
      <name val="Calibri"/>
      <family val="2"/>
      <scheme val="minor"/>
    </font>
    <font>
      <sz val="10"/>
      <color theme="1"/>
      <name val="Calibri"/>
      <family val="2"/>
      <scheme val="minor"/>
    </font>
    <font>
      <sz val="11"/>
      <color theme="1"/>
      <name val="Arial"/>
      <family val="2"/>
    </font>
    <font>
      <sz val="11"/>
      <color indexed="8"/>
      <name val="Arial"/>
      <family val="2"/>
    </font>
    <font>
      <sz val="11"/>
      <color theme="1"/>
      <name val="Century Gothic"/>
      <family val="2"/>
    </font>
    <font>
      <sz val="20"/>
      <color rgb="FFFF0000"/>
      <name val="Arial"/>
      <family val="2"/>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0C5FF"/>
        <bgColor indexed="64"/>
      </patternFill>
    </fill>
    <fill>
      <patternFill patternType="solid">
        <fgColor rgb="FF75FF75"/>
        <bgColor indexed="64"/>
      </patternFill>
    </fill>
  </fills>
  <borders count="6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D0D7E5"/>
      </left>
      <right style="thin">
        <color rgb="FFD0D7E5"/>
      </right>
      <top style="thin">
        <color rgb="FFD0D7E5"/>
      </top>
      <bottom style="thin">
        <color rgb="FFD0D7E5"/>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style="thick">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43" fontId="18" fillId="0" borderId="0" applyFont="0" applyFill="0" applyBorder="0" applyAlignment="0" applyProtection="0"/>
    <xf numFmtId="0" fontId="20" fillId="0" borderId="0" applyNumberFormat="0" applyFill="0" applyBorder="0" applyAlignment="0" applyProtection="0"/>
    <xf numFmtId="9" fontId="18" fillId="0" borderId="0" applyFont="0" applyFill="0" applyBorder="0" applyAlignment="0" applyProtection="0"/>
  </cellStyleXfs>
  <cellXfs count="645">
    <xf numFmtId="0" fontId="0" fillId="0" borderId="0" xfId="0"/>
    <xf numFmtId="0" fontId="1" fillId="0" borderId="4"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8" fillId="0" borderId="0" xfId="0" applyFont="1" applyAlignment="1">
      <alignment horizontal="justify" vertical="center" wrapText="1"/>
    </xf>
    <xf numFmtId="0" fontId="4" fillId="0" borderId="0" xfId="0" applyFont="1" applyAlignment="1">
      <alignment horizontal="justify" vertical="center" wrapText="1"/>
    </xf>
    <xf numFmtId="0" fontId="7" fillId="0" borderId="0" xfId="0" applyFont="1" applyAlignment="1">
      <alignment horizontal="right" vertical="center" wrapText="1"/>
    </xf>
    <xf numFmtId="0" fontId="8" fillId="0" borderId="0" xfId="0" applyFont="1" applyAlignment="1">
      <alignment horizontal="right" vertical="center"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4" xfId="0" applyFont="1" applyFill="1" applyBorder="1" applyAlignment="1">
      <alignment vertical="center" wrapText="1"/>
    </xf>
    <xf numFmtId="49" fontId="4" fillId="0" borderId="0" xfId="0" applyNumberFormat="1" applyFont="1" applyBorder="1" applyAlignment="1">
      <alignment vertical="center" wrapText="1"/>
    </xf>
    <xf numFmtId="0" fontId="6" fillId="0" borderId="0" xfId="0" applyFont="1" applyFill="1" applyBorder="1" applyAlignment="1">
      <alignment vertical="center" wrapText="1"/>
    </xf>
    <xf numFmtId="14" fontId="0" fillId="0" borderId="0" xfId="0" applyNumberFormat="1" applyFill="1" applyBorder="1" applyAlignment="1">
      <alignment vertical="center" wrapText="1"/>
    </xf>
    <xf numFmtId="1" fontId="6" fillId="0" borderId="0" xfId="0" applyNumberFormat="1" applyFont="1" applyFill="1" applyBorder="1" applyAlignment="1">
      <alignment horizontal="center" vertical="center" wrapText="1"/>
    </xf>
    <xf numFmtId="14" fontId="6" fillId="0" borderId="0" xfId="0" applyNumberFormat="1" applyFont="1" applyFill="1" applyBorder="1" applyAlignment="1">
      <alignment vertical="center" wrapText="1"/>
    </xf>
    <xf numFmtId="0" fontId="0" fillId="0" borderId="0" xfId="0" applyBorder="1"/>
    <xf numFmtId="0" fontId="0" fillId="3" borderId="0" xfId="0" applyFill="1"/>
    <xf numFmtId="0" fontId="0" fillId="0" borderId="20" xfId="0" applyBorder="1"/>
    <xf numFmtId="0" fontId="6" fillId="0" borderId="0" xfId="0" applyFont="1" applyFill="1" applyBorder="1" applyAlignment="1">
      <alignment horizontal="justify" vertical="top" wrapText="1"/>
    </xf>
    <xf numFmtId="0" fontId="8" fillId="0" borderId="0" xfId="0" applyFont="1" applyFill="1" applyBorder="1" applyAlignment="1">
      <alignment horizontal="justify" vertical="top" wrapText="1"/>
    </xf>
    <xf numFmtId="9" fontId="6" fillId="0" borderId="0" xfId="0" applyNumberFormat="1" applyFont="1" applyAlignment="1">
      <alignment horizontal="center" vertical="center"/>
    </xf>
    <xf numFmtId="0" fontId="8" fillId="0" borderId="0" xfId="0" applyFont="1" applyBorder="1" applyAlignment="1">
      <alignment horizontal="justify" vertical="center" wrapText="1"/>
    </xf>
    <xf numFmtId="0" fontId="5" fillId="2" borderId="24" xfId="0" applyFont="1" applyFill="1" applyBorder="1" applyAlignment="1">
      <alignment horizontal="center" vertical="center" wrapText="1"/>
    </xf>
    <xf numFmtId="0" fontId="0" fillId="0" borderId="4" xfId="0" applyBorder="1"/>
    <xf numFmtId="9" fontId="6" fillId="0" borderId="0" xfId="0" applyNumberFormat="1" applyFont="1" applyBorder="1" applyAlignment="1">
      <alignment horizontal="center" vertical="center"/>
    </xf>
    <xf numFmtId="49" fontId="4" fillId="0" borderId="4" xfId="0" applyNumberFormat="1" applyFont="1" applyFill="1" applyBorder="1" applyAlignment="1">
      <alignment vertical="center" wrapText="1"/>
    </xf>
    <xf numFmtId="0" fontId="0" fillId="6" borderId="0" xfId="0" applyFill="1" applyAlignment="1">
      <alignment horizontal="center"/>
    </xf>
    <xf numFmtId="0" fontId="0" fillId="6" borderId="0" xfId="0" applyFill="1"/>
    <xf numFmtId="0" fontId="0" fillId="0" borderId="7"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43" fontId="0" fillId="0" borderId="0" xfId="1" applyFont="1"/>
    <xf numFmtId="0" fontId="0" fillId="0" borderId="4" xfId="0" applyBorder="1" applyAlignment="1">
      <alignment horizontal="center" vertical="center"/>
    </xf>
    <xf numFmtId="0" fontId="0" fillId="0" borderId="4" xfId="0" applyBorder="1" applyAlignment="1">
      <alignment horizontal="left" wrapText="1"/>
    </xf>
    <xf numFmtId="43" fontId="0" fillId="0" borderId="4" xfId="1" applyFont="1" applyBorder="1"/>
    <xf numFmtId="43" fontId="0" fillId="6" borderId="4" xfId="1" applyFont="1" applyFill="1" applyBorder="1"/>
    <xf numFmtId="0" fontId="0" fillId="6" borderId="4" xfId="0" applyFill="1" applyBorder="1"/>
    <xf numFmtId="164" fontId="19" fillId="0" borderId="39" xfId="0" applyNumberFormat="1" applyFont="1" applyFill="1" applyBorder="1" applyAlignment="1" applyProtection="1">
      <alignment horizontal="right" vertical="center" wrapText="1"/>
    </xf>
    <xf numFmtId="164" fontId="0" fillId="0" borderId="0" xfId="0" applyNumberFormat="1"/>
    <xf numFmtId="0" fontId="2" fillId="0" borderId="6" xfId="0" applyFont="1" applyBorder="1" applyAlignment="1">
      <alignment horizontal="left" vertical="center"/>
    </xf>
    <xf numFmtId="0" fontId="0" fillId="0" borderId="4" xfId="0" applyBorder="1" applyAlignment="1">
      <alignment horizontal="center" vertical="center" wrapText="1"/>
    </xf>
    <xf numFmtId="0" fontId="0" fillId="0" borderId="4" xfId="0" applyBorder="1" applyAlignment="1">
      <alignment horizontal="center" wrapText="1"/>
    </xf>
    <xf numFmtId="0" fontId="0" fillId="0" borderId="0" xfId="0" applyBorder="1" applyAlignment="1">
      <alignment horizontal="center" vertical="center" wrapText="1"/>
    </xf>
    <xf numFmtId="0" fontId="0" fillId="0" borderId="0" xfId="0"/>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0" fontId="8" fillId="0" borderId="0" xfId="0" applyFont="1" applyAlignment="1">
      <alignment horizontal="justify" vertical="center" wrapText="1"/>
    </xf>
    <xf numFmtId="0" fontId="4" fillId="0" borderId="0" xfId="0" applyFont="1" applyAlignment="1">
      <alignment horizontal="justify" vertical="center" wrapText="1"/>
    </xf>
    <xf numFmtId="0" fontId="7" fillId="0" borderId="0" xfId="0" applyFont="1" applyAlignment="1">
      <alignment horizontal="right" vertical="center" wrapText="1"/>
    </xf>
    <xf numFmtId="0" fontId="8" fillId="0" borderId="0" xfId="0" applyFont="1" applyAlignment="1">
      <alignment horizontal="right" vertical="center" wrapText="1"/>
    </xf>
    <xf numFmtId="0" fontId="7" fillId="0" borderId="0" xfId="0" applyFont="1" applyAlignment="1">
      <alignment horizontal="justify" vertical="center" wrapText="1"/>
    </xf>
    <xf numFmtId="9" fontId="7" fillId="0" borderId="0" xfId="0" applyNumberFormat="1" applyFont="1" applyAlignment="1">
      <alignment horizontal="justify" vertical="center" wrapText="1"/>
    </xf>
    <xf numFmtId="9" fontId="7" fillId="0" borderId="0" xfId="0" applyNumberFormat="1" applyFont="1" applyAlignment="1">
      <alignment horizontal="center" vertical="center" wrapText="1"/>
    </xf>
    <xf numFmtId="0" fontId="6" fillId="0" borderId="0" xfId="0" applyFont="1" applyFill="1" applyBorder="1" applyAlignment="1">
      <alignment horizontal="justify" vertical="top" wrapText="1"/>
    </xf>
    <xf numFmtId="0" fontId="8" fillId="0" borderId="0" xfId="0" applyFont="1" applyFill="1" applyBorder="1" applyAlignment="1">
      <alignment horizontal="justify" vertical="top" wrapText="1"/>
    </xf>
    <xf numFmtId="9" fontId="6" fillId="0" borderId="0" xfId="0" applyNumberFormat="1" applyFont="1" applyAlignment="1">
      <alignment horizontal="center" vertical="center"/>
    </xf>
    <xf numFmtId="9" fontId="8" fillId="0" borderId="0" xfId="0" applyNumberFormat="1" applyFont="1" applyAlignment="1">
      <alignment horizontal="justify" vertical="center" wrapText="1"/>
    </xf>
    <xf numFmtId="0" fontId="6" fillId="7" borderId="11" xfId="0" applyFont="1" applyFill="1" applyBorder="1" applyAlignment="1">
      <alignment vertical="center" wrapText="1"/>
    </xf>
    <xf numFmtId="17" fontId="5" fillId="7" borderId="22" xfId="0" applyNumberFormat="1" applyFont="1" applyFill="1" applyBorder="1" applyAlignment="1">
      <alignment horizontal="center" vertical="center" wrapText="1"/>
    </xf>
    <xf numFmtId="1" fontId="6" fillId="7" borderId="46" xfId="0" applyNumberFormat="1" applyFont="1" applyFill="1" applyBorder="1" applyAlignment="1">
      <alignment horizontal="center" vertical="center" wrapText="1"/>
    </xf>
    <xf numFmtId="9" fontId="6" fillId="7" borderId="47" xfId="0" applyNumberFormat="1" applyFont="1" applyFill="1" applyBorder="1" applyAlignment="1">
      <alignment horizontal="center" vertical="center" wrapText="1"/>
    </xf>
    <xf numFmtId="0" fontId="5" fillId="7" borderId="4" xfId="0" applyFont="1" applyFill="1" applyBorder="1" applyAlignment="1" applyProtection="1">
      <alignment vertical="center" wrapText="1"/>
      <protection locked="0"/>
    </xf>
    <xf numFmtId="0" fontId="5" fillId="7" borderId="45" xfId="0" applyFont="1" applyFill="1" applyBorder="1" applyAlignment="1" applyProtection="1">
      <alignment horizontal="center" vertical="center" wrapText="1"/>
      <protection locked="0"/>
    </xf>
    <xf numFmtId="0" fontId="6" fillId="7" borderId="4" xfId="0" applyFont="1" applyFill="1" applyBorder="1" applyAlignment="1">
      <alignment vertical="center" wrapText="1"/>
    </xf>
    <xf numFmtId="0" fontId="5" fillId="7" borderId="4" xfId="0" applyFont="1" applyFill="1" applyBorder="1" applyAlignment="1" applyProtection="1">
      <alignment horizontal="center" vertical="center" wrapText="1"/>
      <protection locked="0"/>
    </xf>
    <xf numFmtId="0" fontId="6" fillId="7" borderId="24" xfId="0" applyFont="1" applyFill="1" applyBorder="1" applyAlignment="1">
      <alignment vertical="center" wrapText="1"/>
    </xf>
    <xf numFmtId="14" fontId="5" fillId="7" borderId="24" xfId="0" applyNumberFormat="1" applyFont="1" applyFill="1" applyBorder="1" applyAlignment="1">
      <alignment horizontal="center" vertical="center" wrapText="1"/>
    </xf>
    <xf numFmtId="0" fontId="5" fillId="7" borderId="24" xfId="0" applyFont="1" applyFill="1" applyBorder="1" applyAlignment="1" applyProtection="1">
      <alignment horizontal="center" vertical="center" wrapText="1"/>
      <protection locked="0"/>
    </xf>
    <xf numFmtId="0" fontId="6" fillId="8" borderId="23" xfId="0" applyFont="1" applyFill="1" applyBorder="1" applyAlignment="1">
      <alignment horizontal="center" vertical="center" wrapText="1"/>
    </xf>
    <xf numFmtId="0" fontId="5" fillId="8" borderId="23" xfId="0" applyFont="1" applyFill="1" applyBorder="1" applyAlignment="1">
      <alignment horizontal="center" vertical="center" textRotation="90" wrapText="1"/>
    </xf>
    <xf numFmtId="17" fontId="5" fillId="8" borderId="22" xfId="0" applyNumberFormat="1" applyFont="1" applyFill="1" applyBorder="1" applyAlignment="1">
      <alignment horizontal="center" vertical="center" wrapText="1"/>
    </xf>
    <xf numFmtId="1" fontId="6" fillId="8" borderId="46" xfId="0" applyNumberFormat="1" applyFont="1" applyFill="1" applyBorder="1" applyAlignment="1">
      <alignment horizontal="center" vertical="center" wrapText="1"/>
    </xf>
    <xf numFmtId="0" fontId="6" fillId="8" borderId="49" xfId="0" applyFont="1" applyFill="1" applyBorder="1" applyAlignment="1">
      <alignment vertical="center" wrapText="1"/>
    </xf>
    <xf numFmtId="9" fontId="6" fillId="8" borderId="4" xfId="0" applyNumberFormat="1" applyFont="1" applyFill="1" applyBorder="1" applyAlignment="1">
      <alignment horizontal="center" vertical="center" wrapText="1"/>
    </xf>
    <xf numFmtId="0" fontId="5" fillId="8" borderId="4" xfId="0" applyFont="1" applyFill="1" applyBorder="1" applyAlignment="1" applyProtection="1">
      <alignment horizontal="center" vertical="center" wrapText="1"/>
      <protection locked="0"/>
    </xf>
    <xf numFmtId="0" fontId="6" fillId="8" borderId="8" xfId="0" applyFont="1" applyFill="1" applyBorder="1" applyAlignment="1">
      <alignment vertical="center" wrapText="1"/>
    </xf>
    <xf numFmtId="17" fontId="5" fillId="8" borderId="23" xfId="0" applyNumberFormat="1" applyFont="1" applyFill="1" applyBorder="1" applyAlignment="1">
      <alignment horizontal="center" vertical="center" wrapText="1"/>
    </xf>
    <xf numFmtId="0" fontId="8" fillId="8" borderId="8" xfId="0" applyFont="1" applyFill="1" applyBorder="1" applyAlignment="1">
      <alignment horizontal="center" vertical="top" wrapText="1"/>
    </xf>
    <xf numFmtId="0" fontId="6" fillId="8" borderId="4" xfId="0" applyFont="1" applyFill="1" applyBorder="1" applyAlignment="1">
      <alignment vertical="center" wrapText="1"/>
    </xf>
    <xf numFmtId="17" fontId="5" fillId="8" borderId="24" xfId="0" applyNumberFormat="1" applyFont="1" applyFill="1" applyBorder="1" applyAlignment="1">
      <alignment horizontal="center" vertical="center" wrapText="1"/>
    </xf>
    <xf numFmtId="0" fontId="8" fillId="8" borderId="4" xfId="0" applyFont="1" applyFill="1" applyBorder="1" applyAlignment="1">
      <alignment horizontal="center" vertical="top" wrapText="1"/>
    </xf>
    <xf numFmtId="0" fontId="6" fillId="8" borderId="4" xfId="0" applyFont="1" applyFill="1" applyBorder="1" applyAlignment="1">
      <alignment horizontal="justify" vertical="top" wrapText="1"/>
    </xf>
    <xf numFmtId="0" fontId="0" fillId="8" borderId="50" xfId="0" applyFill="1" applyBorder="1" applyAlignment="1">
      <alignment horizontal="justify" vertical="center" wrapText="1"/>
    </xf>
    <xf numFmtId="0" fontId="0" fillId="5" borderId="4" xfId="0" applyFill="1" applyBorder="1" applyAlignment="1">
      <alignment horizontal="justify" vertical="center" wrapText="1"/>
    </xf>
    <xf numFmtId="17" fontId="5" fillId="5" borderId="4" xfId="0" applyNumberFormat="1" applyFont="1" applyFill="1" applyBorder="1" applyAlignment="1">
      <alignment horizontal="center" vertical="center" wrapText="1"/>
    </xf>
    <xf numFmtId="1" fontId="6" fillId="5" borderId="46" xfId="0" applyNumberFormat="1" applyFont="1" applyFill="1" applyBorder="1" applyAlignment="1">
      <alignment horizontal="center" vertical="center" wrapText="1"/>
    </xf>
    <xf numFmtId="9" fontId="6" fillId="5" borderId="4" xfId="0" applyNumberFormat="1" applyFont="1" applyFill="1" applyBorder="1" applyAlignment="1">
      <alignment horizontal="center" vertical="center" wrapText="1"/>
    </xf>
    <xf numFmtId="0" fontId="6" fillId="5" borderId="4" xfId="0" applyFont="1" applyFill="1" applyBorder="1" applyAlignment="1">
      <alignment horizontal="justify" vertical="top" wrapText="1"/>
    </xf>
    <xf numFmtId="0" fontId="8" fillId="5" borderId="4" xfId="0" applyFont="1" applyFill="1" applyBorder="1" applyAlignment="1">
      <alignment horizontal="center" vertical="top" wrapText="1"/>
    </xf>
    <xf numFmtId="0" fontId="8" fillId="5" borderId="4" xfId="0" applyFont="1" applyFill="1" applyBorder="1" applyAlignment="1">
      <alignment horizontal="justify" vertical="top" wrapText="1"/>
    </xf>
    <xf numFmtId="0" fontId="6" fillId="9" borderId="23" xfId="0" applyFont="1" applyFill="1" applyBorder="1" applyAlignment="1">
      <alignment horizontal="center" vertical="center" wrapText="1"/>
    </xf>
    <xf numFmtId="1" fontId="6" fillId="9" borderId="46" xfId="0" applyNumberFormat="1" applyFont="1" applyFill="1" applyBorder="1" applyAlignment="1">
      <alignment horizontal="center" vertical="center" wrapText="1"/>
    </xf>
    <xf numFmtId="9" fontId="6" fillId="9" borderId="4" xfId="0" applyNumberFormat="1" applyFont="1" applyFill="1" applyBorder="1" applyAlignment="1">
      <alignment horizontal="center" vertical="center" wrapText="1"/>
    </xf>
    <xf numFmtId="0" fontId="21" fillId="9" borderId="23" xfId="2" applyFont="1" applyFill="1" applyBorder="1" applyAlignment="1">
      <alignment horizontal="justify" vertical="top" wrapText="1"/>
    </xf>
    <xf numFmtId="0" fontId="4" fillId="9" borderId="4" xfId="0" applyFont="1" applyFill="1" applyBorder="1" applyAlignment="1">
      <alignment horizontal="justify" vertical="top" wrapText="1"/>
    </xf>
    <xf numFmtId="17" fontId="5" fillId="9" borderId="4" xfId="0" applyNumberFormat="1" applyFont="1" applyFill="1" applyBorder="1" applyAlignment="1">
      <alignment horizontal="center" vertical="center" wrapText="1"/>
    </xf>
    <xf numFmtId="0" fontId="6" fillId="9" borderId="4" xfId="0" applyFont="1" applyFill="1" applyBorder="1" applyAlignment="1">
      <alignment horizontal="justify" vertical="top" wrapText="1"/>
    </xf>
    <xf numFmtId="17" fontId="5" fillId="10" borderId="4" xfId="0" applyNumberFormat="1" applyFont="1" applyFill="1" applyBorder="1" applyAlignment="1">
      <alignment horizontal="center" vertical="center" wrapText="1"/>
    </xf>
    <xf numFmtId="1" fontId="6" fillId="10" borderId="46" xfId="0" applyNumberFormat="1" applyFont="1" applyFill="1" applyBorder="1" applyAlignment="1">
      <alignment horizontal="center" vertical="center" wrapText="1"/>
    </xf>
    <xf numFmtId="9" fontId="6" fillId="10" borderId="4" xfId="0" applyNumberFormat="1" applyFont="1" applyFill="1" applyBorder="1" applyAlignment="1">
      <alignment horizontal="center" vertical="center" wrapText="1"/>
    </xf>
    <xf numFmtId="0" fontId="6" fillId="10" borderId="4" xfId="0" applyFont="1" applyFill="1" applyBorder="1" applyAlignment="1">
      <alignment horizontal="justify" vertical="top" wrapText="1"/>
    </xf>
    <xf numFmtId="0" fontId="8" fillId="10" borderId="4" xfId="0" applyFont="1" applyFill="1" applyBorder="1" applyAlignment="1">
      <alignment horizontal="justify" vertical="top" wrapText="1"/>
    </xf>
    <xf numFmtId="0" fontId="6" fillId="10" borderId="8" xfId="0" applyFont="1" applyFill="1" applyBorder="1" applyAlignment="1">
      <alignment vertical="center" wrapText="1"/>
    </xf>
    <xf numFmtId="17" fontId="5" fillId="10" borderId="8" xfId="0" applyNumberFormat="1" applyFont="1" applyFill="1" applyBorder="1" applyAlignment="1">
      <alignment horizontal="center" vertical="center" wrapText="1"/>
    </xf>
    <xf numFmtId="9" fontId="6" fillId="10" borderId="8" xfId="0" applyNumberFormat="1" applyFont="1" applyFill="1" applyBorder="1" applyAlignment="1">
      <alignment horizontal="center" vertical="center" wrapText="1"/>
    </xf>
    <xf numFmtId="0" fontId="8" fillId="10" borderId="8" xfId="0" applyFont="1" applyFill="1" applyBorder="1" applyAlignment="1">
      <alignment horizontal="justify" vertical="top" wrapText="1"/>
    </xf>
    <xf numFmtId="0" fontId="6" fillId="10" borderId="8" xfId="0" applyFont="1" applyFill="1" applyBorder="1" applyAlignment="1">
      <alignment horizontal="justify" vertical="top" wrapText="1"/>
    </xf>
    <xf numFmtId="0" fontId="6" fillId="10" borderId="20" xfId="0" applyFont="1" applyFill="1" applyBorder="1" applyAlignment="1">
      <alignment horizontal="justify" vertical="top" wrapText="1"/>
    </xf>
    <xf numFmtId="0" fontId="6" fillId="10" borderId="38" xfId="0" applyFont="1" applyFill="1" applyBorder="1" applyAlignment="1">
      <alignment horizontal="justify" vertical="top" wrapText="1"/>
    </xf>
    <xf numFmtId="0" fontId="6" fillId="10" borderId="4" xfId="0" applyFont="1" applyFill="1" applyBorder="1" applyAlignment="1">
      <alignment vertical="center" wrapText="1"/>
    </xf>
    <xf numFmtId="0" fontId="8" fillId="10" borderId="3" xfId="0" applyFont="1" applyFill="1" applyBorder="1" applyAlignment="1">
      <alignment horizontal="justify" vertical="top" wrapText="1"/>
    </xf>
    <xf numFmtId="0" fontId="6" fillId="10" borderId="2" xfId="0" applyFont="1" applyFill="1" applyBorder="1" applyAlignment="1">
      <alignment horizontal="justify" vertical="top" wrapText="1"/>
    </xf>
    <xf numFmtId="17" fontId="5" fillId="11" borderId="4" xfId="0" applyNumberFormat="1" applyFont="1" applyFill="1" applyBorder="1" applyAlignment="1">
      <alignment horizontal="center" vertical="center" wrapText="1"/>
    </xf>
    <xf numFmtId="1" fontId="6" fillId="11" borderId="46" xfId="0" applyNumberFormat="1" applyFont="1" applyFill="1" applyBorder="1" applyAlignment="1">
      <alignment horizontal="center" vertical="center" wrapText="1"/>
    </xf>
    <xf numFmtId="9" fontId="6" fillId="11" borderId="4" xfId="0" applyNumberFormat="1" applyFont="1" applyFill="1" applyBorder="1" applyAlignment="1">
      <alignment horizontal="center" vertical="center" wrapText="1"/>
    </xf>
    <xf numFmtId="0" fontId="6" fillId="11" borderId="11" xfId="0" applyFont="1" applyFill="1" applyBorder="1" applyAlignment="1">
      <alignment horizontal="justify" vertical="top" wrapText="1"/>
    </xf>
    <xf numFmtId="0" fontId="8" fillId="11" borderId="4" xfId="0" applyFont="1" applyFill="1" applyBorder="1" applyAlignment="1">
      <alignment horizontal="justify" vertical="top" wrapText="1"/>
    </xf>
    <xf numFmtId="0" fontId="6" fillId="11" borderId="4" xfId="0" applyFont="1" applyFill="1" applyBorder="1" applyAlignment="1">
      <alignment horizontal="justify" vertical="top" wrapText="1"/>
    </xf>
    <xf numFmtId="0" fontId="6" fillId="11" borderId="44" xfId="0" applyFont="1" applyFill="1" applyBorder="1" applyAlignment="1">
      <alignment horizontal="justify" vertical="top" wrapText="1"/>
    </xf>
    <xf numFmtId="0" fontId="4" fillId="11" borderId="24" xfId="0" applyFont="1" applyFill="1" applyBorder="1" applyAlignment="1">
      <alignment horizontal="justify" vertical="top" wrapText="1"/>
    </xf>
    <xf numFmtId="0" fontId="6" fillId="11" borderId="38" xfId="0" applyFont="1" applyFill="1" applyBorder="1" applyAlignment="1">
      <alignment horizontal="justify" vertical="top" wrapText="1"/>
    </xf>
    <xf numFmtId="0" fontId="6" fillId="11" borderId="22" xfId="0" applyFont="1" applyFill="1" applyBorder="1" applyAlignment="1">
      <alignment horizontal="justify" vertical="top" wrapText="1"/>
    </xf>
    <xf numFmtId="1" fontId="6" fillId="7" borderId="48" xfId="0" applyNumberFormat="1" applyFont="1" applyFill="1" applyBorder="1" applyAlignment="1">
      <alignment horizontal="center" vertical="center" wrapText="1"/>
    </xf>
    <xf numFmtId="9" fontId="6" fillId="7" borderId="48" xfId="0" applyNumberFormat="1" applyFont="1" applyFill="1" applyBorder="1" applyAlignment="1">
      <alignment horizontal="center" vertical="center" wrapText="1"/>
    </xf>
    <xf numFmtId="0" fontId="5" fillId="7" borderId="11" xfId="0" applyFont="1" applyFill="1" applyBorder="1" applyAlignment="1" applyProtection="1">
      <alignment vertical="center" wrapText="1"/>
      <protection locked="0"/>
    </xf>
    <xf numFmtId="0" fontId="6" fillId="7" borderId="54" xfId="0" applyFont="1" applyFill="1" applyBorder="1" applyAlignment="1">
      <alignment vertical="center" wrapText="1"/>
    </xf>
    <xf numFmtId="0" fontId="5" fillId="7" borderId="54" xfId="0" applyFont="1" applyFill="1" applyBorder="1" applyAlignment="1">
      <alignment horizontal="center" vertical="center" wrapText="1"/>
    </xf>
    <xf numFmtId="14" fontId="0" fillId="7" borderId="54" xfId="0" applyNumberFormat="1" applyFill="1" applyBorder="1" applyAlignment="1">
      <alignment vertical="center"/>
    </xf>
    <xf numFmtId="1" fontId="6" fillId="7" borderId="41" xfId="0" applyNumberFormat="1" applyFont="1" applyFill="1" applyBorder="1" applyAlignment="1">
      <alignment horizontal="center" vertical="center" wrapText="1"/>
    </xf>
    <xf numFmtId="9" fontId="6" fillId="7" borderId="54" xfId="0" applyNumberFormat="1" applyFont="1" applyFill="1" applyBorder="1" applyAlignment="1">
      <alignment horizontal="center" vertical="center" wrapText="1"/>
    </xf>
    <xf numFmtId="0" fontId="5" fillId="7" borderId="54" xfId="0" applyFont="1" applyFill="1" applyBorder="1" applyAlignment="1" applyProtection="1">
      <alignment vertical="center" wrapText="1"/>
      <protection locked="0"/>
    </xf>
    <xf numFmtId="0" fontId="6" fillId="7" borderId="54" xfId="0" applyFont="1" applyFill="1" applyBorder="1" applyAlignment="1">
      <alignment horizontal="justify" vertical="top" wrapText="1"/>
    </xf>
    <xf numFmtId="0" fontId="6" fillId="8" borderId="22" xfId="0" applyFont="1" applyFill="1" applyBorder="1" applyAlignment="1">
      <alignment horizontal="center" vertical="center" wrapText="1"/>
    </xf>
    <xf numFmtId="0" fontId="5" fillId="8" borderId="22" xfId="0" applyFont="1" applyFill="1" applyBorder="1" applyAlignment="1">
      <alignment horizontal="center" vertical="center" textRotation="90" wrapText="1"/>
    </xf>
    <xf numFmtId="0" fontId="6" fillId="8" borderId="22" xfId="0" applyFont="1" applyFill="1" applyBorder="1" applyAlignment="1">
      <alignment vertical="center" wrapText="1"/>
    </xf>
    <xf numFmtId="1" fontId="6" fillId="8" borderId="48" xfId="0" applyNumberFormat="1" applyFont="1" applyFill="1" applyBorder="1" applyAlignment="1">
      <alignment horizontal="center" vertical="center" wrapText="1"/>
    </xf>
    <xf numFmtId="9" fontId="6" fillId="8" borderId="22" xfId="0" applyNumberFormat="1" applyFont="1" applyFill="1" applyBorder="1" applyAlignment="1">
      <alignment horizontal="center" vertical="center" wrapText="1"/>
    </xf>
    <xf numFmtId="0" fontId="5" fillId="8" borderId="11" xfId="0" applyFont="1" applyFill="1" applyBorder="1" applyAlignment="1" applyProtection="1">
      <alignment vertical="center" wrapText="1"/>
      <protection locked="0"/>
    </xf>
    <xf numFmtId="0" fontId="5" fillId="8" borderId="22" xfId="0" applyFont="1" applyFill="1" applyBorder="1" applyAlignment="1">
      <alignment horizontal="center" vertical="center" wrapText="1"/>
    </xf>
    <xf numFmtId="0" fontId="5" fillId="8" borderId="42" xfId="0" applyFont="1" applyFill="1" applyBorder="1" applyAlignment="1" applyProtection="1">
      <alignment horizontal="center" vertical="center" wrapText="1"/>
      <protection locked="0"/>
    </xf>
    <xf numFmtId="0" fontId="6" fillId="8" borderId="22" xfId="0" applyFont="1" applyFill="1" applyBorder="1" applyAlignment="1">
      <alignment horizontal="justify" vertical="top" wrapText="1"/>
    </xf>
    <xf numFmtId="0" fontId="5" fillId="8" borderId="43" xfId="0" applyFont="1" applyFill="1" applyBorder="1" applyAlignment="1">
      <alignment horizontal="center" vertical="center" wrapText="1"/>
    </xf>
    <xf numFmtId="0" fontId="5" fillId="8" borderId="58" xfId="0" applyFont="1" applyFill="1" applyBorder="1" applyAlignment="1">
      <alignment horizontal="center" vertical="center" wrapText="1"/>
    </xf>
    <xf numFmtId="0" fontId="13" fillId="8" borderId="32" xfId="0" applyFont="1" applyFill="1" applyBorder="1" applyAlignment="1">
      <alignment horizontal="center" vertical="center"/>
    </xf>
    <xf numFmtId="0" fontId="0" fillId="8" borderId="52" xfId="0" applyFill="1" applyBorder="1" applyAlignment="1">
      <alignment horizontal="justify" vertical="center" wrapText="1"/>
    </xf>
    <xf numFmtId="17" fontId="5" fillId="8" borderId="54" xfId="0" applyNumberFormat="1" applyFont="1" applyFill="1" applyBorder="1" applyAlignment="1">
      <alignment horizontal="center" vertical="center" wrapText="1"/>
    </xf>
    <xf numFmtId="1" fontId="6" fillId="8" borderId="41" xfId="0" applyNumberFormat="1" applyFont="1" applyFill="1" applyBorder="1" applyAlignment="1">
      <alignment horizontal="center" vertical="center" wrapText="1"/>
    </xf>
    <xf numFmtId="9" fontId="6" fillId="8" borderId="54" xfId="0" applyNumberFormat="1" applyFont="1" applyFill="1" applyBorder="1" applyAlignment="1">
      <alignment horizontal="center" vertical="center" wrapText="1"/>
    </xf>
    <xf numFmtId="0" fontId="6" fillId="8" borderId="41" xfId="0" applyFont="1" applyFill="1" applyBorder="1" applyAlignment="1">
      <alignment horizontal="justify" vertical="top" wrapText="1"/>
    </xf>
    <xf numFmtId="0" fontId="8" fillId="8" borderId="54" xfId="0" applyFont="1" applyFill="1" applyBorder="1" applyAlignment="1">
      <alignment horizontal="center" vertical="top" wrapText="1"/>
    </xf>
    <xf numFmtId="0" fontId="6" fillId="8" borderId="55" xfId="0" applyFont="1" applyFill="1" applyBorder="1" applyAlignment="1">
      <alignment horizontal="justify" vertical="top" wrapText="1"/>
    </xf>
    <xf numFmtId="0" fontId="8" fillId="8" borderId="56" xfId="0" applyFont="1" applyFill="1" applyBorder="1" applyAlignment="1">
      <alignment horizontal="justify" vertical="top" wrapText="1"/>
    </xf>
    <xf numFmtId="0" fontId="8" fillId="8" borderId="59" xfId="0" applyFont="1" applyFill="1" applyBorder="1" applyAlignment="1">
      <alignment horizontal="justify" vertical="top" wrapText="1"/>
    </xf>
    <xf numFmtId="0" fontId="8" fillId="8" borderId="60" xfId="0" applyFont="1" applyFill="1" applyBorder="1" applyAlignment="1">
      <alignment horizontal="center" vertical="top" wrapText="1"/>
    </xf>
    <xf numFmtId="0" fontId="0" fillId="5" borderId="11" xfId="0" applyFill="1" applyBorder="1" applyAlignment="1">
      <alignment horizontal="justify" vertical="center" wrapText="1"/>
    </xf>
    <xf numFmtId="17" fontId="5" fillId="5" borderId="11" xfId="0" applyNumberFormat="1" applyFont="1" applyFill="1" applyBorder="1" applyAlignment="1">
      <alignment horizontal="center" vertical="center" wrapText="1"/>
    </xf>
    <xf numFmtId="1" fontId="6" fillId="5" borderId="48" xfId="0" applyNumberFormat="1" applyFont="1" applyFill="1" applyBorder="1" applyAlignment="1">
      <alignment horizontal="center" vertical="center" wrapText="1"/>
    </xf>
    <xf numFmtId="9" fontId="6" fillId="5" borderId="11" xfId="0" applyNumberFormat="1" applyFont="1" applyFill="1" applyBorder="1" applyAlignment="1">
      <alignment horizontal="center" vertical="center" wrapText="1"/>
    </xf>
    <xf numFmtId="0" fontId="6" fillId="5" borderId="11" xfId="0" applyFont="1" applyFill="1" applyBorder="1" applyAlignment="1">
      <alignment horizontal="justify" vertical="top" wrapText="1"/>
    </xf>
    <xf numFmtId="0" fontId="8" fillId="5" borderId="11" xfId="0" applyFont="1" applyFill="1" applyBorder="1" applyAlignment="1">
      <alignment horizontal="center" vertical="top" wrapText="1"/>
    </xf>
    <xf numFmtId="0" fontId="8" fillId="5" borderId="11" xfId="0" applyFont="1" applyFill="1" applyBorder="1" applyAlignment="1">
      <alignment horizontal="justify" vertical="top" wrapText="1"/>
    </xf>
    <xf numFmtId="0" fontId="8" fillId="5" borderId="12" xfId="0" applyFont="1" applyFill="1" applyBorder="1" applyAlignment="1">
      <alignment horizontal="center" vertical="top" wrapText="1"/>
    </xf>
    <xf numFmtId="0" fontId="8" fillId="5" borderId="17" xfId="0" applyFont="1" applyFill="1" applyBorder="1" applyAlignment="1">
      <alignment horizontal="center" vertical="top" wrapText="1"/>
    </xf>
    <xf numFmtId="0" fontId="4" fillId="5" borderId="41" xfId="0" applyFont="1" applyFill="1" applyBorder="1" applyAlignment="1">
      <alignment horizontal="justify" vertical="center" wrapText="1"/>
    </xf>
    <xf numFmtId="17" fontId="5" fillId="5" borderId="41" xfId="0" applyNumberFormat="1" applyFont="1" applyFill="1" applyBorder="1" applyAlignment="1">
      <alignment horizontal="center" vertical="center" wrapText="1"/>
    </xf>
    <xf numFmtId="1" fontId="6" fillId="5" borderId="41" xfId="0" applyNumberFormat="1" applyFont="1" applyFill="1" applyBorder="1" applyAlignment="1">
      <alignment horizontal="center" vertical="center" wrapText="1"/>
    </xf>
    <xf numFmtId="9" fontId="6" fillId="5" borderId="41" xfId="0" applyNumberFormat="1" applyFont="1" applyFill="1" applyBorder="1" applyAlignment="1">
      <alignment horizontal="center" vertical="center" wrapText="1"/>
    </xf>
    <xf numFmtId="9" fontId="6" fillId="5" borderId="54" xfId="0" applyNumberFormat="1" applyFont="1" applyFill="1" applyBorder="1" applyAlignment="1">
      <alignment horizontal="center" vertical="center" wrapText="1"/>
    </xf>
    <xf numFmtId="0" fontId="21" fillId="5" borderId="41" xfId="2" applyFont="1" applyFill="1" applyBorder="1" applyAlignment="1">
      <alignment horizontal="justify" vertical="top" wrapText="1"/>
    </xf>
    <xf numFmtId="0" fontId="6" fillId="5" borderId="41" xfId="0" applyFont="1" applyFill="1" applyBorder="1" applyAlignment="1">
      <alignment horizontal="justify" vertical="top" wrapText="1"/>
    </xf>
    <xf numFmtId="0" fontId="6" fillId="5" borderId="55" xfId="0" applyFont="1" applyFill="1" applyBorder="1" applyAlignment="1">
      <alignment horizontal="justify" vertical="top" wrapText="1"/>
    </xf>
    <xf numFmtId="0" fontId="8" fillId="5" borderId="56" xfId="0" applyFont="1" applyFill="1" applyBorder="1" applyAlignment="1">
      <alignment horizontal="justify" vertical="top" wrapText="1"/>
    </xf>
    <xf numFmtId="0" fontId="8" fillId="5" borderId="41" xfId="0" applyFont="1" applyFill="1" applyBorder="1" applyAlignment="1">
      <alignment horizontal="justify" vertical="top" wrapText="1"/>
    </xf>
    <xf numFmtId="0" fontId="8" fillId="5" borderId="60" xfId="0" applyFont="1" applyFill="1" applyBorder="1" applyAlignment="1">
      <alignment horizontal="left" vertical="top" wrapText="1"/>
    </xf>
    <xf numFmtId="0" fontId="6" fillId="9" borderId="22" xfId="0" applyFont="1" applyFill="1" applyBorder="1" applyAlignment="1">
      <alignment horizontal="center" vertical="center" wrapText="1"/>
    </xf>
    <xf numFmtId="0" fontId="4" fillId="9" borderId="11" xfId="0" applyFont="1" applyFill="1" applyBorder="1" applyAlignment="1">
      <alignment horizontal="justify" vertical="top" wrapText="1"/>
    </xf>
    <xf numFmtId="17" fontId="5" fillId="9" borderId="11" xfId="0" applyNumberFormat="1" applyFont="1" applyFill="1" applyBorder="1" applyAlignment="1">
      <alignment horizontal="center" vertical="center" wrapText="1"/>
    </xf>
    <xf numFmtId="1" fontId="6" fillId="9" borderId="48" xfId="0" applyNumberFormat="1" applyFont="1" applyFill="1" applyBorder="1" applyAlignment="1">
      <alignment horizontal="center" vertical="center" wrapText="1"/>
    </xf>
    <xf numFmtId="9" fontId="6" fillId="9" borderId="22" xfId="0" applyNumberFormat="1" applyFont="1" applyFill="1" applyBorder="1" applyAlignment="1">
      <alignment horizontal="center" vertical="center" wrapText="1"/>
    </xf>
    <xf numFmtId="9" fontId="6" fillId="9" borderId="11" xfId="0" applyNumberFormat="1" applyFont="1" applyFill="1" applyBorder="1" applyAlignment="1">
      <alignment horizontal="center" vertical="center" wrapText="1"/>
    </xf>
    <xf numFmtId="0" fontId="6" fillId="9" borderId="11" xfId="0" applyFont="1" applyFill="1" applyBorder="1" applyAlignment="1">
      <alignment horizontal="justify" vertical="top" wrapText="1"/>
    </xf>
    <xf numFmtId="0" fontId="6" fillId="9" borderId="42" xfId="0" applyFont="1" applyFill="1" applyBorder="1" applyAlignment="1">
      <alignment horizontal="justify" vertical="top" wrapText="1"/>
    </xf>
    <xf numFmtId="0" fontId="8" fillId="9" borderId="43" xfId="0" applyFont="1" applyFill="1" applyBorder="1" applyAlignment="1">
      <alignment horizontal="justify" vertical="top" wrapText="1"/>
    </xf>
    <xf numFmtId="0" fontId="8" fillId="9" borderId="22" xfId="0" applyFont="1" applyFill="1" applyBorder="1" applyAlignment="1">
      <alignment horizontal="justify" vertical="top" wrapText="1"/>
    </xf>
    <xf numFmtId="0" fontId="8" fillId="9" borderId="32" xfId="0" applyFont="1" applyFill="1" applyBorder="1" applyAlignment="1">
      <alignment horizontal="left" vertical="top" wrapText="1"/>
    </xf>
    <xf numFmtId="0" fontId="6" fillId="9" borderId="41" xfId="0" applyFont="1" applyFill="1" applyBorder="1" applyAlignment="1">
      <alignment horizontal="center" vertical="center" wrapText="1"/>
    </xf>
    <xf numFmtId="0" fontId="4" fillId="9" borderId="54" xfId="0" applyFont="1" applyFill="1" applyBorder="1" applyAlignment="1">
      <alignment horizontal="center" vertical="center" wrapText="1"/>
    </xf>
    <xf numFmtId="17" fontId="5" fillId="9" borderId="54" xfId="0" applyNumberFormat="1" applyFont="1" applyFill="1" applyBorder="1" applyAlignment="1">
      <alignment horizontal="center" vertical="center" wrapText="1"/>
    </xf>
    <xf numFmtId="1" fontId="6" fillId="9" borderId="41" xfId="0" applyNumberFormat="1" applyFont="1" applyFill="1" applyBorder="1" applyAlignment="1">
      <alignment horizontal="center" vertical="center" wrapText="1"/>
    </xf>
    <xf numFmtId="9" fontId="6" fillId="9" borderId="54" xfId="0" applyNumberFormat="1" applyFont="1" applyFill="1" applyBorder="1" applyAlignment="1">
      <alignment horizontal="center" vertical="center" wrapText="1"/>
    </xf>
    <xf numFmtId="0" fontId="21" fillId="9" borderId="41" xfId="2" applyFont="1" applyFill="1" applyBorder="1" applyAlignment="1">
      <alignment horizontal="justify" vertical="top" wrapText="1"/>
    </xf>
    <xf numFmtId="0" fontId="6" fillId="9" borderId="54" xfId="0" applyFont="1" applyFill="1" applyBorder="1" applyAlignment="1">
      <alignment horizontal="justify" vertical="top" wrapText="1"/>
    </xf>
    <xf numFmtId="0" fontId="6" fillId="9" borderId="55" xfId="0" applyFont="1" applyFill="1" applyBorder="1" applyAlignment="1">
      <alignment horizontal="justify" vertical="top" wrapText="1"/>
    </xf>
    <xf numFmtId="0" fontId="8" fillId="9" borderId="56" xfId="0" applyFont="1" applyFill="1" applyBorder="1" applyAlignment="1">
      <alignment horizontal="justify" vertical="top" wrapText="1"/>
    </xf>
    <xf numFmtId="0" fontId="8" fillId="9" borderId="41" xfId="0" applyFont="1" applyFill="1" applyBorder="1" applyAlignment="1">
      <alignment horizontal="justify" vertical="top" wrapText="1"/>
    </xf>
    <xf numFmtId="0" fontId="8" fillId="9" borderId="60" xfId="0" applyFont="1" applyFill="1" applyBorder="1" applyAlignment="1">
      <alignment horizontal="left" vertical="top" wrapText="1"/>
    </xf>
    <xf numFmtId="0" fontId="4" fillId="10" borderId="11" xfId="0" applyFont="1" applyFill="1" applyBorder="1" applyAlignment="1">
      <alignment horizontal="center" vertical="center" wrapText="1"/>
    </xf>
    <xf numFmtId="17" fontId="5" fillId="10" borderId="11" xfId="0" applyNumberFormat="1" applyFont="1" applyFill="1" applyBorder="1" applyAlignment="1">
      <alignment horizontal="center" vertical="center" wrapText="1"/>
    </xf>
    <xf numFmtId="1" fontId="6" fillId="10" borderId="48" xfId="0" applyNumberFormat="1" applyFont="1" applyFill="1" applyBorder="1" applyAlignment="1">
      <alignment horizontal="center" vertical="center" wrapText="1"/>
    </xf>
    <xf numFmtId="9" fontId="6" fillId="10" borderId="11" xfId="0" applyNumberFormat="1" applyFont="1" applyFill="1" applyBorder="1" applyAlignment="1">
      <alignment horizontal="center" vertical="center" wrapText="1"/>
    </xf>
    <xf numFmtId="0" fontId="21" fillId="10" borderId="11" xfId="2" applyFont="1" applyFill="1" applyBorder="1" applyAlignment="1">
      <alignment horizontal="justify" vertical="top" wrapText="1"/>
    </xf>
    <xf numFmtId="0" fontId="6" fillId="10" borderId="11" xfId="0" applyFont="1" applyFill="1" applyBorder="1" applyAlignment="1">
      <alignment horizontal="justify" vertical="top" wrapText="1"/>
    </xf>
    <xf numFmtId="0" fontId="8" fillId="10" borderId="11" xfId="0" applyFont="1" applyFill="1" applyBorder="1" applyAlignment="1">
      <alignment horizontal="justify" vertical="top" wrapText="1"/>
    </xf>
    <xf numFmtId="0" fontId="8" fillId="10" borderId="12" xfId="0" applyFont="1" applyFill="1" applyBorder="1" applyAlignment="1">
      <alignment horizontal="left" vertical="top" wrapText="1"/>
    </xf>
    <xf numFmtId="0" fontId="6" fillId="10" borderId="54" xfId="0" applyFont="1" applyFill="1" applyBorder="1" applyAlignment="1">
      <alignment vertical="center" wrapText="1"/>
    </xf>
    <xf numFmtId="17" fontId="5" fillId="10" borderId="54" xfId="0" applyNumberFormat="1" applyFont="1" applyFill="1" applyBorder="1" applyAlignment="1">
      <alignment horizontal="center" vertical="center" wrapText="1"/>
    </xf>
    <xf numFmtId="1" fontId="6" fillId="10" borderId="41" xfId="0" applyNumberFormat="1" applyFont="1" applyFill="1" applyBorder="1" applyAlignment="1">
      <alignment horizontal="center" vertical="center" wrapText="1"/>
    </xf>
    <xf numFmtId="9" fontId="6" fillId="10" borderId="54" xfId="0" applyNumberFormat="1" applyFont="1" applyFill="1" applyBorder="1" applyAlignment="1">
      <alignment horizontal="center" vertical="center" wrapText="1"/>
    </xf>
    <xf numFmtId="0" fontId="6" fillId="10" borderId="54" xfId="0" applyFont="1" applyFill="1" applyBorder="1" applyAlignment="1">
      <alignment horizontal="justify" vertical="top" wrapText="1"/>
    </xf>
    <xf numFmtId="0" fontId="6" fillId="10" borderId="28" xfId="0" applyFont="1" applyFill="1" applyBorder="1" applyAlignment="1">
      <alignment horizontal="justify" vertical="top" wrapText="1"/>
    </xf>
    <xf numFmtId="0" fontId="6" fillId="10" borderId="29" xfId="0" applyFont="1" applyFill="1" applyBorder="1" applyAlignment="1">
      <alignment horizontal="justify" vertical="top" wrapText="1"/>
    </xf>
    <xf numFmtId="0" fontId="4" fillId="11" borderId="11" xfId="0" applyFont="1" applyFill="1" applyBorder="1" applyAlignment="1">
      <alignment horizontal="justify" vertical="top" wrapText="1"/>
    </xf>
    <xf numFmtId="17" fontId="5" fillId="11" borderId="11" xfId="0" applyNumberFormat="1" applyFont="1" applyFill="1" applyBorder="1" applyAlignment="1">
      <alignment horizontal="center" vertical="center" wrapText="1"/>
    </xf>
    <xf numFmtId="1" fontId="6" fillId="11" borderId="48" xfId="0" applyNumberFormat="1" applyFont="1" applyFill="1" applyBorder="1" applyAlignment="1">
      <alignment horizontal="center" vertical="center" wrapText="1"/>
    </xf>
    <xf numFmtId="9" fontId="6" fillId="11" borderId="11" xfId="0" applyNumberFormat="1" applyFont="1" applyFill="1" applyBorder="1" applyAlignment="1">
      <alignment horizontal="center" vertical="center" wrapText="1"/>
    </xf>
    <xf numFmtId="0" fontId="8" fillId="11" borderId="11" xfId="0" applyFont="1" applyFill="1" applyBorder="1" applyAlignment="1">
      <alignment horizontal="justify" vertical="top" wrapText="1"/>
    </xf>
    <xf numFmtId="0" fontId="8" fillId="12" borderId="62" xfId="0" applyFont="1" applyFill="1" applyBorder="1" applyAlignment="1">
      <alignment horizontal="center" vertical="center"/>
    </xf>
    <xf numFmtId="0" fontId="6" fillId="12" borderId="61" xfId="0" applyFont="1" applyFill="1" applyBorder="1" applyAlignment="1">
      <alignment horizontal="center" vertical="center" wrapText="1"/>
    </xf>
    <xf numFmtId="0" fontId="5" fillId="12" borderId="61" xfId="0" applyFont="1" applyFill="1" applyBorder="1" applyAlignment="1">
      <alignment horizontal="center" vertical="center" textRotation="90" wrapText="1"/>
    </xf>
    <xf numFmtId="0" fontId="4" fillId="12" borderId="61" xfId="0" applyFont="1" applyFill="1" applyBorder="1" applyAlignment="1">
      <alignment horizontal="center" vertical="top" wrapText="1"/>
    </xf>
    <xf numFmtId="17" fontId="5" fillId="12" borderId="61" xfId="0" applyNumberFormat="1" applyFont="1" applyFill="1" applyBorder="1" applyAlignment="1">
      <alignment horizontal="center" vertical="center" wrapText="1"/>
    </xf>
    <xf numFmtId="1" fontId="6" fillId="12" borderId="61" xfId="0" applyNumberFormat="1" applyFont="1" applyFill="1" applyBorder="1" applyAlignment="1">
      <alignment horizontal="center" vertical="center" wrapText="1"/>
    </xf>
    <xf numFmtId="9" fontId="6" fillId="12" borderId="61" xfId="0" applyNumberFormat="1" applyFont="1" applyFill="1" applyBorder="1" applyAlignment="1">
      <alignment horizontal="center" vertical="center" wrapText="1"/>
    </xf>
    <xf numFmtId="0" fontId="6" fillId="12" borderId="61" xfId="0" applyFont="1" applyFill="1" applyBorder="1" applyAlignment="1">
      <alignment horizontal="justify" vertical="top" wrapText="1"/>
    </xf>
    <xf numFmtId="0" fontId="8" fillId="12" borderId="61" xfId="0" applyFont="1" applyFill="1" applyBorder="1" applyAlignment="1">
      <alignment horizontal="justify" vertical="top" wrapText="1"/>
    </xf>
    <xf numFmtId="0" fontId="6" fillId="12" borderId="63" xfId="0" applyFont="1" applyFill="1" applyBorder="1" applyAlignment="1">
      <alignment horizontal="center" vertical="top" wrapText="1"/>
    </xf>
    <xf numFmtId="0" fontId="13" fillId="8" borderId="22" xfId="0" applyFont="1" applyFill="1" applyBorder="1" applyAlignment="1">
      <alignment horizontal="center" vertical="center" wrapText="1"/>
    </xf>
    <xf numFmtId="0" fontId="13" fillId="8" borderId="23" xfId="0" applyFont="1" applyFill="1" applyBorder="1" applyAlignment="1">
      <alignment horizontal="center" vertical="center" wrapText="1"/>
    </xf>
    <xf numFmtId="9" fontId="7" fillId="5" borderId="4" xfId="0" applyNumberFormat="1" applyFont="1" applyFill="1" applyBorder="1" applyAlignment="1">
      <alignment horizontal="center" vertical="center" wrapText="1"/>
    </xf>
    <xf numFmtId="9" fontId="7" fillId="5" borderId="41" xfId="0" applyNumberFormat="1" applyFont="1" applyFill="1" applyBorder="1" applyAlignment="1">
      <alignment horizontal="justify" vertical="center" wrapText="1"/>
    </xf>
    <xf numFmtId="0" fontId="6" fillId="7" borderId="22" xfId="0" applyFont="1" applyFill="1" applyBorder="1" applyAlignment="1">
      <alignment vertical="top" wrapText="1"/>
    </xf>
    <xf numFmtId="0" fontId="6" fillId="7" borderId="41" xfId="0" applyFont="1" applyFill="1" applyBorder="1" applyAlignment="1">
      <alignment vertical="top" wrapText="1"/>
    </xf>
    <xf numFmtId="0" fontId="6" fillId="7" borderId="4" xfId="0" applyFont="1" applyFill="1" applyBorder="1" applyAlignment="1">
      <alignment vertical="top" wrapText="1"/>
    </xf>
    <xf numFmtId="0" fontId="6" fillId="8" borderId="22" xfId="0" applyFont="1" applyFill="1" applyBorder="1" applyAlignment="1">
      <alignment vertical="top" wrapText="1"/>
    </xf>
    <xf numFmtId="0" fontId="6" fillId="8" borderId="41" xfId="0" applyFont="1" applyFill="1" applyBorder="1" applyAlignment="1">
      <alignment vertical="top" wrapText="1"/>
    </xf>
    <xf numFmtId="0" fontId="6" fillId="8" borderId="4" xfId="0" applyFont="1" applyFill="1" applyBorder="1" applyAlignment="1">
      <alignment vertical="top" wrapText="1"/>
    </xf>
    <xf numFmtId="0" fontId="5" fillId="7" borderId="11" xfId="0" applyFont="1" applyFill="1" applyBorder="1" applyAlignment="1">
      <alignment vertical="center" wrapText="1"/>
    </xf>
    <xf numFmtId="0" fontId="5" fillId="7" borderId="4" xfId="0" applyFont="1" applyFill="1" applyBorder="1" applyAlignment="1">
      <alignment vertical="center" wrapText="1"/>
    </xf>
    <xf numFmtId="0" fontId="5" fillId="7" borderId="24" xfId="0" applyFont="1" applyFill="1" applyBorder="1" applyAlignment="1">
      <alignment vertical="center" wrapText="1"/>
    </xf>
    <xf numFmtId="0" fontId="5" fillId="7" borderId="54" xfId="0" applyFont="1" applyFill="1" applyBorder="1" applyAlignment="1">
      <alignment vertical="center" wrapText="1"/>
    </xf>
    <xf numFmtId="0" fontId="5" fillId="8" borderId="4" xfId="0" applyFont="1" applyFill="1" applyBorder="1" applyAlignment="1">
      <alignment horizontal="center" vertical="center" wrapText="1"/>
    </xf>
    <xf numFmtId="0" fontId="21" fillId="9" borderId="11" xfId="2" applyFont="1" applyFill="1" applyBorder="1" applyAlignment="1">
      <alignment horizontal="justify" vertical="top" wrapText="1"/>
    </xf>
    <xf numFmtId="0" fontId="21" fillId="9" borderId="8" xfId="2" applyFont="1" applyFill="1" applyBorder="1" applyAlignment="1">
      <alignment horizontal="justify" vertical="top" wrapText="1"/>
    </xf>
    <xf numFmtId="0" fontId="5" fillId="7" borderId="40" xfId="0" applyFont="1" applyFill="1" applyBorder="1" applyAlignment="1" applyProtection="1">
      <alignment vertical="center" wrapText="1"/>
      <protection locked="0"/>
    </xf>
    <xf numFmtId="0" fontId="5" fillId="7" borderId="55" xfId="0" applyFont="1" applyFill="1" applyBorder="1" applyAlignment="1" applyProtection="1">
      <alignment vertical="center" wrapText="1"/>
      <protection locked="0"/>
    </xf>
    <xf numFmtId="0" fontId="8" fillId="11" borderId="42" xfId="0" applyFont="1" applyFill="1" applyBorder="1" applyAlignment="1">
      <alignment horizontal="justify" vertical="top" wrapText="1"/>
    </xf>
    <xf numFmtId="0" fontId="5" fillId="7" borderId="33" xfId="0" applyFont="1" applyFill="1" applyBorder="1" applyAlignment="1">
      <alignment vertical="center" wrapText="1"/>
    </xf>
    <xf numFmtId="0" fontId="5" fillId="7" borderId="56" xfId="0" applyFont="1" applyFill="1" applyBorder="1" applyAlignment="1">
      <alignment vertical="center" wrapText="1"/>
    </xf>
    <xf numFmtId="0" fontId="5" fillId="7" borderId="22" xfId="0" applyFont="1" applyFill="1" applyBorder="1" applyAlignment="1">
      <alignment vertical="center" wrapText="1"/>
    </xf>
    <xf numFmtId="0" fontId="5" fillId="7" borderId="41" xfId="0" applyFont="1" applyFill="1" applyBorder="1" applyAlignment="1">
      <alignment vertical="center" wrapText="1"/>
    </xf>
    <xf numFmtId="0" fontId="13" fillId="7" borderId="12" xfId="0" applyFont="1" applyFill="1" applyBorder="1" applyAlignment="1">
      <alignment vertical="center"/>
    </xf>
    <xf numFmtId="0" fontId="13" fillId="7" borderId="17" xfId="0" applyFont="1" applyFill="1" applyBorder="1" applyAlignment="1">
      <alignment vertical="center"/>
    </xf>
    <xf numFmtId="0" fontId="13" fillId="7" borderId="14" xfId="0" applyFont="1" applyFill="1" applyBorder="1" applyAlignment="1">
      <alignment vertical="center"/>
    </xf>
    <xf numFmtId="0" fontId="13" fillId="7" borderId="57" xfId="0" applyFont="1" applyFill="1" applyBorder="1" applyAlignment="1">
      <alignment vertical="center"/>
    </xf>
    <xf numFmtId="0" fontId="13" fillId="8" borderId="4" xfId="0" applyFont="1" applyFill="1" applyBorder="1" applyAlignment="1">
      <alignment horizontal="center" vertical="center"/>
    </xf>
    <xf numFmtId="0" fontId="8" fillId="8" borderId="4" xfId="0" applyFont="1" applyFill="1" applyBorder="1" applyAlignment="1">
      <alignment horizontal="justify" vertical="top" wrapText="1"/>
    </xf>
    <xf numFmtId="0" fontId="8" fillId="9" borderId="4" xfId="0" applyFont="1" applyFill="1" applyBorder="1" applyAlignment="1">
      <alignment horizontal="justify" vertical="top" wrapText="1"/>
    </xf>
    <xf numFmtId="0" fontId="8" fillId="9" borderId="4" xfId="0" applyFont="1" applyFill="1" applyBorder="1" applyAlignment="1">
      <alignment horizontal="left" vertical="top" wrapText="1"/>
    </xf>
    <xf numFmtId="0" fontId="6" fillId="10" borderId="31" xfId="0" applyFont="1" applyFill="1" applyBorder="1" applyAlignment="1">
      <alignment vertical="top" wrapText="1"/>
    </xf>
    <xf numFmtId="0" fontId="6" fillId="10" borderId="51" xfId="0" applyFont="1" applyFill="1" applyBorder="1" applyAlignment="1">
      <alignment vertical="top" wrapText="1"/>
    </xf>
    <xf numFmtId="0" fontId="6" fillId="10" borderId="35" xfId="0" applyFont="1" applyFill="1" applyBorder="1" applyAlignment="1">
      <alignment horizontal="justify" vertical="top" wrapText="1"/>
    </xf>
    <xf numFmtId="0" fontId="6" fillId="10" borderId="59" xfId="0" applyFont="1" applyFill="1" applyBorder="1" applyAlignment="1">
      <alignment horizontal="justify" vertical="top" wrapText="1"/>
    </xf>
    <xf numFmtId="0" fontId="6" fillId="10" borderId="4" xfId="0" applyFont="1" applyFill="1" applyBorder="1" applyAlignment="1">
      <alignment vertical="top" wrapText="1"/>
    </xf>
    <xf numFmtId="0" fontId="6" fillId="11" borderId="32" xfId="0" applyFont="1" applyFill="1" applyBorder="1" applyAlignment="1">
      <alignment vertical="top" wrapText="1"/>
    </xf>
    <xf numFmtId="0" fontId="6" fillId="11" borderId="4" xfId="0" applyFont="1" applyFill="1" applyBorder="1" applyAlignment="1">
      <alignment vertical="top" wrapText="1"/>
    </xf>
    <xf numFmtId="9" fontId="6" fillId="10" borderId="4" xfId="0" applyNumberFormat="1" applyFont="1" applyFill="1" applyBorder="1" applyAlignment="1">
      <alignment vertical="center" wrapText="1"/>
    </xf>
    <xf numFmtId="9" fontId="6" fillId="10" borderId="22" xfId="0" applyNumberFormat="1" applyFont="1" applyFill="1" applyBorder="1" applyAlignment="1">
      <alignment vertical="center" wrapText="1"/>
    </xf>
    <xf numFmtId="9" fontId="6" fillId="10" borderId="41" xfId="0" applyNumberFormat="1" applyFont="1" applyFill="1" applyBorder="1" applyAlignment="1">
      <alignment vertical="center" wrapText="1"/>
    </xf>
    <xf numFmtId="9" fontId="6" fillId="11" borderId="11" xfId="0" applyNumberFormat="1" applyFont="1" applyFill="1" applyBorder="1" applyAlignment="1">
      <alignment vertical="center" wrapText="1"/>
    </xf>
    <xf numFmtId="9" fontId="6" fillId="11" borderId="4" xfId="0" applyNumberFormat="1" applyFont="1" applyFill="1" applyBorder="1" applyAlignment="1">
      <alignment vertical="center" wrapText="1"/>
    </xf>
    <xf numFmtId="0" fontId="13" fillId="7" borderId="22" xfId="0" applyFont="1" applyFill="1" applyBorder="1" applyAlignment="1">
      <alignment vertical="center" wrapText="1"/>
    </xf>
    <xf numFmtId="0" fontId="13" fillId="7" borderId="41" xfId="0" applyFont="1" applyFill="1" applyBorder="1" applyAlignment="1">
      <alignment vertical="center" wrapText="1"/>
    </xf>
    <xf numFmtId="0" fontId="13" fillId="7" borderId="4" xfId="0" applyFont="1" applyFill="1" applyBorder="1" applyAlignment="1">
      <alignment vertical="center" wrapText="1"/>
    </xf>
    <xf numFmtId="0" fontId="13" fillId="8" borderId="4" xfId="0" applyFont="1" applyFill="1" applyBorder="1" applyAlignment="1">
      <alignment horizontal="center" vertical="center" wrapText="1"/>
    </xf>
    <xf numFmtId="9" fontId="7" fillId="5" borderId="8" xfId="0" applyNumberFormat="1" applyFont="1" applyFill="1" applyBorder="1" applyAlignment="1">
      <alignment horizontal="center" vertical="center" wrapText="1"/>
    </xf>
    <xf numFmtId="9" fontId="7" fillId="8" borderId="4" xfId="0" applyNumberFormat="1" applyFont="1" applyFill="1" applyBorder="1" applyAlignment="1">
      <alignment horizontal="center" vertical="center" wrapText="1"/>
    </xf>
    <xf numFmtId="9" fontId="7" fillId="10" borderId="22" xfId="0" applyNumberFormat="1" applyFont="1" applyFill="1" applyBorder="1" applyAlignment="1">
      <alignment vertical="center" wrapText="1"/>
    </xf>
    <xf numFmtId="9" fontId="7" fillId="12" borderId="41" xfId="0" applyNumberFormat="1" applyFont="1" applyFill="1" applyBorder="1" applyAlignment="1">
      <alignment horizontal="center" vertical="center" wrapText="1"/>
    </xf>
    <xf numFmtId="9" fontId="7" fillId="10" borderId="4" xfId="0" applyNumberFormat="1" applyFont="1" applyFill="1" applyBorder="1" applyAlignment="1">
      <alignment vertical="center" wrapText="1"/>
    </xf>
    <xf numFmtId="17" fontId="5" fillId="8" borderId="4" xfId="0" applyNumberFormat="1" applyFont="1" applyFill="1" applyBorder="1" applyAlignment="1">
      <alignment horizontal="center" vertical="center" wrapText="1"/>
    </xf>
    <xf numFmtId="9" fontId="7" fillId="11" borderId="4" xfId="0" applyNumberFormat="1" applyFont="1" applyFill="1" applyBorder="1" applyAlignment="1">
      <alignmen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7" fillId="0" borderId="0" xfId="0" applyFont="1" applyAlignment="1">
      <alignment horizontal="right" vertical="center" wrapText="1"/>
    </xf>
    <xf numFmtId="0" fontId="8" fillId="0" borderId="2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2" borderId="24" xfId="0" applyFont="1" applyFill="1" applyBorder="1" applyAlignment="1">
      <alignment horizontal="center" vertical="center" textRotation="90" wrapText="1"/>
    </xf>
    <xf numFmtId="0" fontId="6" fillId="3" borderId="4" xfId="0" applyFont="1" applyFill="1" applyBorder="1" applyAlignment="1">
      <alignment horizontal="center" vertical="center" wrapText="1"/>
    </xf>
    <xf numFmtId="14" fontId="0" fillId="0" borderId="4" xfId="0" applyNumberFormat="1" applyBorder="1" applyAlignment="1">
      <alignment vertical="center"/>
    </xf>
    <xf numFmtId="1" fontId="6" fillId="0" borderId="4"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0" fontId="0" fillId="0" borderId="2" xfId="0" applyBorder="1" applyAlignment="1">
      <alignment horizontal="center" vertical="center" wrapText="1"/>
    </xf>
    <xf numFmtId="9" fontId="6" fillId="3" borderId="4" xfId="0" applyNumberFormat="1" applyFont="1" applyFill="1" applyBorder="1" applyAlignment="1">
      <alignment horizontal="center" vertical="center" wrapText="1"/>
    </xf>
    <xf numFmtId="0" fontId="6" fillId="3" borderId="4" xfId="0" applyFont="1" applyFill="1" applyBorder="1" applyAlignment="1">
      <alignment horizontal="justify" vertical="top" wrapText="1"/>
    </xf>
    <xf numFmtId="0" fontId="6" fillId="3" borderId="8" xfId="0" applyFont="1" applyFill="1" applyBorder="1" applyAlignment="1">
      <alignment horizontal="center" vertical="center" wrapText="1"/>
    </xf>
    <xf numFmtId="0" fontId="8" fillId="0" borderId="17" xfId="0" applyFont="1" applyFill="1" applyBorder="1" applyAlignment="1">
      <alignment horizontal="center" vertical="top" wrapText="1"/>
    </xf>
    <xf numFmtId="0" fontId="6" fillId="0" borderId="15" xfId="0" applyFont="1" applyFill="1" applyBorder="1" applyAlignment="1">
      <alignment horizontal="justify" vertical="top" wrapText="1"/>
    </xf>
    <xf numFmtId="0" fontId="6" fillId="0" borderId="19" xfId="0" applyFont="1" applyFill="1" applyBorder="1" applyAlignment="1">
      <alignment horizontal="justify" vertical="top" wrapText="1"/>
    </xf>
    <xf numFmtId="0" fontId="8" fillId="0" borderId="13" xfId="0" applyFont="1" applyFill="1" applyBorder="1" applyAlignment="1">
      <alignment horizontal="justify" vertical="top" wrapText="1"/>
    </xf>
    <xf numFmtId="0" fontId="8" fillId="0" borderId="1" xfId="0" applyFont="1" applyFill="1" applyBorder="1" applyAlignment="1">
      <alignment horizontal="justify" vertical="top" wrapText="1"/>
    </xf>
    <xf numFmtId="0" fontId="8" fillId="0" borderId="30" xfId="0" applyFont="1" applyFill="1" applyBorder="1" applyAlignment="1">
      <alignment horizontal="center" vertical="top" wrapText="1"/>
    </xf>
    <xf numFmtId="0" fontId="6" fillId="3" borderId="5" xfId="0" applyFont="1" applyFill="1" applyBorder="1" applyAlignment="1">
      <alignment horizontal="center" vertical="center" wrapText="1"/>
    </xf>
    <xf numFmtId="0" fontId="6" fillId="0" borderId="24" xfId="0" applyFont="1" applyFill="1" applyBorder="1" applyAlignment="1">
      <alignment horizontal="center" wrapText="1"/>
    </xf>
    <xf numFmtId="0" fontId="6" fillId="0" borderId="23" xfId="0" applyFont="1" applyFill="1" applyBorder="1" applyAlignment="1">
      <alignment horizontal="center" wrapText="1"/>
    </xf>
    <xf numFmtId="0" fontId="6" fillId="0" borderId="8" xfId="0" applyFont="1" applyFill="1" applyBorder="1" applyAlignment="1">
      <alignment horizontal="center" vertical="center" wrapText="1"/>
    </xf>
    <xf numFmtId="49" fontId="4" fillId="0" borderId="23" xfId="0" applyNumberFormat="1" applyFont="1" applyFill="1" applyBorder="1" applyAlignment="1">
      <alignment vertical="center" wrapText="1"/>
    </xf>
    <xf numFmtId="14" fontId="8" fillId="0" borderId="23" xfId="0" applyNumberFormat="1" applyFont="1" applyFill="1" applyBorder="1" applyAlignment="1">
      <alignment horizontal="center" vertical="center" wrapText="1"/>
    </xf>
    <xf numFmtId="1" fontId="8" fillId="0" borderId="23" xfId="0" applyNumberFormat="1" applyFont="1" applyFill="1" applyBorder="1" applyAlignment="1">
      <alignment horizontal="center" vertical="center" wrapText="1"/>
    </xf>
    <xf numFmtId="9" fontId="6" fillId="2" borderId="23" xfId="0" applyNumberFormat="1" applyFont="1" applyFill="1" applyBorder="1" applyAlignment="1">
      <alignment horizontal="center" vertical="center" wrapText="1"/>
    </xf>
    <xf numFmtId="0" fontId="6" fillId="3" borderId="22" xfId="0" applyFont="1" applyFill="1" applyBorder="1" applyAlignment="1">
      <alignment horizontal="left" vertical="top" wrapText="1"/>
    </xf>
    <xf numFmtId="0" fontId="6" fillId="3" borderId="8" xfId="0" applyFont="1" applyFill="1" applyBorder="1" applyAlignment="1">
      <alignment horizontal="center" vertical="top" wrapText="1"/>
    </xf>
    <xf numFmtId="0" fontId="6" fillId="0" borderId="34" xfId="0" applyFont="1" applyFill="1" applyBorder="1" applyAlignment="1">
      <alignment horizontal="justify" vertical="top" wrapText="1"/>
    </xf>
    <xf numFmtId="0" fontId="6" fillId="0" borderId="33" xfId="0" applyFont="1" applyFill="1" applyBorder="1" applyAlignment="1">
      <alignment horizontal="justify" vertical="top" wrapText="1"/>
    </xf>
    <xf numFmtId="0" fontId="6" fillId="0" borderId="22" xfId="0" applyFont="1" applyFill="1" applyBorder="1" applyAlignment="1">
      <alignment horizontal="justify" vertical="top" wrapText="1"/>
    </xf>
    <xf numFmtId="0" fontId="6" fillId="0" borderId="32" xfId="0" applyFont="1" applyFill="1" applyBorder="1" applyAlignment="1">
      <alignment horizontal="justify" vertical="top" wrapText="1"/>
    </xf>
    <xf numFmtId="0" fontId="6" fillId="3" borderId="36" xfId="0" applyFont="1" applyFill="1" applyBorder="1" applyAlignment="1">
      <alignment horizontal="center" vertical="center" wrapText="1"/>
    </xf>
    <xf numFmtId="0" fontId="6" fillId="0" borderId="8" xfId="0" applyFont="1" applyFill="1" applyBorder="1" applyAlignment="1">
      <alignment horizontal="center" wrapText="1"/>
    </xf>
    <xf numFmtId="0" fontId="6" fillId="0" borderId="23" xfId="0"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1" fontId="8" fillId="0" borderId="4" xfId="0" applyNumberFormat="1" applyFont="1" applyFill="1" applyBorder="1" applyAlignment="1">
      <alignment horizontal="center" vertical="center" wrapText="1"/>
    </xf>
    <xf numFmtId="0" fontId="6" fillId="3" borderId="4" xfId="0" applyFont="1" applyFill="1" applyBorder="1" applyAlignment="1">
      <alignment horizontal="left" vertical="top" wrapText="1"/>
    </xf>
    <xf numFmtId="0" fontId="6" fillId="3" borderId="30" xfId="0" applyFont="1" applyFill="1" applyBorder="1" applyAlignment="1">
      <alignment horizontal="justify" vertical="top" wrapText="1"/>
    </xf>
    <xf numFmtId="0" fontId="6" fillId="0" borderId="31" xfId="0" applyFont="1" applyFill="1" applyBorder="1" applyAlignment="1">
      <alignment horizontal="justify" vertical="top" wrapText="1"/>
    </xf>
    <xf numFmtId="0" fontId="6" fillId="0" borderId="26" xfId="0" applyFont="1" applyFill="1" applyBorder="1" applyAlignment="1">
      <alignment horizontal="justify" vertical="top" wrapText="1"/>
    </xf>
    <xf numFmtId="0" fontId="6" fillId="0" borderId="23" xfId="0" applyFont="1" applyFill="1" applyBorder="1" applyAlignment="1">
      <alignment horizontal="justify" vertical="top" wrapText="1"/>
    </xf>
    <xf numFmtId="0" fontId="6" fillId="0" borderId="30" xfId="0" applyFont="1" applyFill="1" applyBorder="1" applyAlignment="1">
      <alignment horizontal="justify" vertical="top" wrapText="1"/>
    </xf>
    <xf numFmtId="0" fontId="5" fillId="2" borderId="4" xfId="0" applyFont="1" applyFill="1" applyBorder="1" applyAlignment="1">
      <alignment horizontal="center" vertical="center" textRotation="90" wrapText="1"/>
    </xf>
    <xf numFmtId="0" fontId="4" fillId="0" borderId="54" xfId="0" applyFont="1" applyBorder="1" applyAlignment="1">
      <alignment horizontal="justify" vertical="top" wrapText="1"/>
    </xf>
    <xf numFmtId="14" fontId="6" fillId="0" borderId="54" xfId="0" applyNumberFormat="1" applyFont="1" applyFill="1" applyBorder="1" applyAlignment="1">
      <alignment horizontal="center" vertical="center" wrapText="1"/>
    </xf>
    <xf numFmtId="1" fontId="6" fillId="0" borderId="54" xfId="0" applyNumberFormat="1" applyFont="1" applyFill="1" applyBorder="1" applyAlignment="1">
      <alignment horizontal="center" vertical="center" wrapText="1"/>
    </xf>
    <xf numFmtId="9" fontId="6" fillId="0" borderId="54" xfId="0" applyNumberFormat="1" applyFont="1" applyFill="1" applyBorder="1" applyAlignment="1">
      <alignment horizontal="center" vertical="center" wrapText="1"/>
    </xf>
    <xf numFmtId="9" fontId="6" fillId="3" borderId="54" xfId="0" applyNumberFormat="1" applyFont="1" applyFill="1" applyBorder="1" applyAlignment="1">
      <alignment horizontal="justify" vertical="center" wrapText="1"/>
    </xf>
    <xf numFmtId="0" fontId="6" fillId="3" borderId="54" xfId="0" applyFont="1" applyFill="1" applyBorder="1" applyAlignment="1">
      <alignment horizontal="justify" vertical="top" wrapText="1"/>
    </xf>
    <xf numFmtId="0" fontId="6" fillId="0" borderId="57" xfId="0" applyFont="1" applyFill="1" applyBorder="1" applyAlignment="1">
      <alignment horizontal="justify" vertical="top" wrapText="1"/>
    </xf>
    <xf numFmtId="0" fontId="6" fillId="0" borderId="64" xfId="0" applyFont="1" applyFill="1" applyBorder="1" applyAlignment="1">
      <alignment horizontal="justify" vertical="top" wrapText="1"/>
    </xf>
    <xf numFmtId="0" fontId="8" fillId="0" borderId="65" xfId="0" applyFont="1" applyFill="1" applyBorder="1" applyAlignment="1">
      <alignment horizontal="justify" vertical="top" wrapText="1"/>
    </xf>
    <xf numFmtId="0" fontId="8" fillId="0" borderId="54" xfId="0" applyFont="1" applyFill="1" applyBorder="1" applyAlignment="1">
      <alignment horizontal="justify" vertical="top" wrapText="1"/>
    </xf>
    <xf numFmtId="0" fontId="8" fillId="0" borderId="60" xfId="0" applyFont="1" applyFill="1" applyBorder="1" applyAlignment="1">
      <alignment horizontal="left" vertical="top" wrapText="1"/>
    </xf>
    <xf numFmtId="0" fontId="6" fillId="0" borderId="26" xfId="0" applyFont="1" applyFill="1" applyBorder="1" applyAlignment="1">
      <alignment horizontal="center" vertical="center" wrapText="1"/>
    </xf>
    <xf numFmtId="0" fontId="4" fillId="0" borderId="23" xfId="0" applyFont="1" applyBorder="1" applyAlignment="1">
      <alignment horizontal="center" vertical="center" wrapText="1"/>
    </xf>
    <xf numFmtId="0" fontId="5" fillId="2" borderId="23" xfId="0" applyFont="1" applyFill="1" applyBorder="1" applyAlignment="1">
      <alignment horizontal="center" vertical="center" textRotation="90" wrapText="1"/>
    </xf>
    <xf numFmtId="0" fontId="4" fillId="0" borderId="8" xfId="0" applyFont="1" applyFill="1" applyBorder="1" applyAlignment="1">
      <alignment horizontal="center" vertical="center" wrapText="1"/>
    </xf>
    <xf numFmtId="14" fontId="6" fillId="0" borderId="8"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9" fontId="6" fillId="0" borderId="8" xfId="0" applyNumberFormat="1" applyFont="1" applyFill="1" applyBorder="1" applyAlignment="1">
      <alignment horizontal="center" vertical="center" wrapText="1"/>
    </xf>
    <xf numFmtId="9" fontId="6" fillId="0" borderId="23" xfId="0" applyNumberFormat="1" applyFont="1" applyFill="1" applyBorder="1" applyAlignment="1">
      <alignment horizontal="center" vertical="center" wrapText="1"/>
    </xf>
    <xf numFmtId="0" fontId="6" fillId="0" borderId="8" xfId="0" applyFont="1" applyFill="1" applyBorder="1" applyAlignment="1">
      <alignment horizontal="justify" vertical="top" wrapText="1"/>
    </xf>
    <xf numFmtId="0" fontId="6" fillId="0" borderId="66" xfId="0" applyFont="1" applyFill="1" applyBorder="1" applyAlignment="1">
      <alignment horizontal="justify" vertical="top" wrapText="1"/>
    </xf>
    <xf numFmtId="0" fontId="6" fillId="0" borderId="67" xfId="0" applyFont="1" applyFill="1" applyBorder="1" applyAlignment="1">
      <alignment horizontal="justify" vertical="top" wrapText="1"/>
    </xf>
    <xf numFmtId="0" fontId="6" fillId="0" borderId="32" xfId="0" applyFont="1" applyFill="1" applyBorder="1" applyAlignment="1">
      <alignment horizontal="center" vertical="top" wrapText="1"/>
    </xf>
    <xf numFmtId="0" fontId="6" fillId="0" borderId="24" xfId="0" applyFont="1" applyFill="1" applyBorder="1" applyAlignment="1">
      <alignment horizontal="center" vertical="center" wrapText="1"/>
    </xf>
    <xf numFmtId="14" fontId="6" fillId="0" borderId="4" xfId="0" applyNumberFormat="1" applyFont="1" applyFill="1" applyBorder="1" applyAlignment="1">
      <alignment vertical="center" wrapText="1"/>
    </xf>
    <xf numFmtId="0" fontId="8" fillId="0" borderId="4"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17" xfId="0" applyFont="1" applyFill="1" applyBorder="1" applyAlignment="1">
      <alignment horizontal="justify" vertical="top" wrapText="1"/>
    </xf>
    <xf numFmtId="0" fontId="6" fillId="0" borderId="13" xfId="0" applyFont="1" applyFill="1" applyBorder="1" applyAlignment="1">
      <alignment horizontal="justify" vertical="top" wrapText="1"/>
    </xf>
    <xf numFmtId="0" fontId="6" fillId="0" borderId="1" xfId="0" applyFont="1" applyFill="1" applyBorder="1" applyAlignment="1">
      <alignment horizontal="justify" vertical="top" wrapText="1"/>
    </xf>
    <xf numFmtId="0" fontId="8" fillId="3" borderId="15" xfId="0" applyFont="1" applyFill="1" applyBorder="1" applyAlignment="1">
      <alignment horizontal="justify" vertical="top" wrapText="1"/>
    </xf>
    <xf numFmtId="0" fontId="4" fillId="0" borderId="4" xfId="0" applyFont="1" applyBorder="1" applyAlignment="1">
      <alignment horizontal="justify" vertical="top" wrapText="1"/>
    </xf>
    <xf numFmtId="14" fontId="6" fillId="0" borderId="11" xfId="0" applyNumberFormat="1" applyFont="1" applyFill="1" applyBorder="1" applyAlignment="1">
      <alignment horizontal="center" vertical="center" wrapText="1"/>
    </xf>
    <xf numFmtId="1" fontId="6" fillId="0" borderId="11" xfId="0" applyNumberFormat="1" applyFont="1" applyFill="1" applyBorder="1" applyAlignment="1">
      <alignment horizontal="center" vertical="center" wrapText="1"/>
    </xf>
    <xf numFmtId="9" fontId="6" fillId="0" borderId="11" xfId="0" applyNumberFormat="1" applyFont="1" applyFill="1" applyBorder="1" applyAlignment="1">
      <alignment horizontal="center" vertical="center" wrapText="1"/>
    </xf>
    <xf numFmtId="9" fontId="6" fillId="3" borderId="11" xfId="0" applyNumberFormat="1" applyFont="1" applyFill="1" applyBorder="1" applyAlignment="1">
      <alignment horizontal="justify" vertical="top" wrapText="1"/>
    </xf>
    <xf numFmtId="0" fontId="6" fillId="3" borderId="11" xfId="0" applyFont="1" applyFill="1" applyBorder="1" applyAlignment="1">
      <alignment horizontal="justify" vertical="top" wrapText="1"/>
    </xf>
    <xf numFmtId="0" fontId="8" fillId="3" borderId="11" xfId="0" applyFont="1" applyFill="1" applyBorder="1" applyAlignment="1">
      <alignment horizontal="justify" vertical="top" wrapText="1"/>
    </xf>
    <xf numFmtId="0" fontId="8" fillId="0" borderId="12" xfId="0" applyFont="1" applyFill="1" applyBorder="1" applyAlignment="1">
      <alignment horizontal="justify" vertical="top" wrapText="1"/>
    </xf>
    <xf numFmtId="0" fontId="8" fillId="3" borderId="52" xfId="0" applyFont="1" applyFill="1" applyBorder="1" applyAlignment="1">
      <alignment horizontal="justify" vertical="top" wrapText="1"/>
    </xf>
    <xf numFmtId="0" fontId="6" fillId="0" borderId="9" xfId="0" applyFont="1" applyFill="1" applyBorder="1" applyAlignment="1">
      <alignment horizontal="justify" vertical="top" wrapText="1"/>
    </xf>
    <xf numFmtId="0" fontId="6" fillId="0" borderId="16" xfId="0" applyFont="1" applyFill="1" applyBorder="1" applyAlignment="1">
      <alignment horizontal="justify" vertical="top" wrapText="1"/>
    </xf>
    <xf numFmtId="0" fontId="6" fillId="0" borderId="11" xfId="0" applyFont="1" applyFill="1" applyBorder="1" applyAlignment="1">
      <alignment horizontal="justify" vertical="top" wrapText="1"/>
    </xf>
    <xf numFmtId="0" fontId="4" fillId="0" borderId="24" xfId="0" applyFont="1" applyBorder="1" applyAlignment="1">
      <alignment horizontal="justify" vertical="top" wrapText="1"/>
    </xf>
    <xf numFmtId="14" fontId="6" fillId="0" borderId="24" xfId="0" applyNumberFormat="1" applyFont="1" applyFill="1" applyBorder="1" applyAlignment="1">
      <alignment horizontal="center" vertical="center" wrapText="1"/>
    </xf>
    <xf numFmtId="1" fontId="6" fillId="0" borderId="24" xfId="0" applyNumberFormat="1" applyFont="1" applyFill="1" applyBorder="1" applyAlignment="1">
      <alignment horizontal="center" vertical="center" wrapText="1"/>
    </xf>
    <xf numFmtId="9" fontId="6" fillId="0" borderId="24" xfId="0" applyNumberFormat="1" applyFont="1" applyFill="1" applyBorder="1" applyAlignment="1">
      <alignment horizontal="center" vertical="center" wrapText="1"/>
    </xf>
    <xf numFmtId="9" fontId="6" fillId="3" borderId="24" xfId="0" applyNumberFormat="1" applyFont="1" applyFill="1" applyBorder="1" applyAlignment="1">
      <alignment horizontal="justify" vertical="top" wrapText="1"/>
    </xf>
    <xf numFmtId="0" fontId="8" fillId="3" borderId="24" xfId="0" applyFont="1" applyFill="1" applyBorder="1" applyAlignment="1">
      <alignment horizontal="justify" vertical="top" wrapText="1"/>
    </xf>
    <xf numFmtId="0" fontId="6" fillId="3" borderId="68" xfId="0" applyFont="1" applyFill="1" applyBorder="1" applyAlignment="1">
      <alignment horizontal="justify" vertical="top" wrapText="1"/>
    </xf>
    <xf numFmtId="0" fontId="6" fillId="0" borderId="2" xfId="0" applyFont="1" applyFill="1" applyBorder="1" applyAlignment="1">
      <alignment horizontal="justify" vertical="top" wrapText="1"/>
    </xf>
    <xf numFmtId="0" fontId="8" fillId="0" borderId="4" xfId="0"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Fill="1" applyBorder="1" applyAlignment="1">
      <alignment horizontal="center" vertical="center" wrapText="1"/>
    </xf>
    <xf numFmtId="0" fontId="8" fillId="3" borderId="4" xfId="0" applyFont="1" applyFill="1" applyBorder="1" applyAlignment="1">
      <alignment horizontal="justify" vertical="top" wrapText="1"/>
    </xf>
    <xf numFmtId="0" fontId="1" fillId="0" borderId="4" xfId="0" applyFont="1" applyBorder="1" applyAlignment="1">
      <alignment horizontal="left" vertical="center"/>
    </xf>
    <xf numFmtId="0" fontId="0"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7" fillId="2" borderId="4" xfId="0" applyFont="1" applyFill="1" applyBorder="1" applyAlignment="1">
      <alignment horizontal="center" vertical="center" wrapText="1"/>
    </xf>
    <xf numFmtId="0" fontId="27" fillId="0" borderId="0" xfId="0" applyFont="1" applyAlignment="1">
      <alignment vertical="center"/>
    </xf>
    <xf numFmtId="0" fontId="28" fillId="0" borderId="4" xfId="0" applyFont="1" applyFill="1" applyBorder="1" applyAlignment="1">
      <alignment horizontal="center" vertical="center" wrapText="1"/>
    </xf>
    <xf numFmtId="0" fontId="3" fillId="3" borderId="4" xfId="0" applyFont="1" applyFill="1" applyBorder="1" applyAlignment="1">
      <alignment horizontal="justify" vertical="center" wrapText="1"/>
    </xf>
    <xf numFmtId="0" fontId="1" fillId="2" borderId="4" xfId="0" applyFont="1" applyFill="1" applyBorder="1" applyAlignment="1">
      <alignment horizontal="center" vertical="center" textRotation="90" wrapText="1"/>
    </xf>
    <xf numFmtId="0" fontId="3" fillId="3" borderId="4" xfId="0" applyFont="1" applyFill="1" applyBorder="1" applyAlignment="1">
      <alignment horizontal="center" vertical="center" wrapText="1"/>
    </xf>
    <xf numFmtId="14" fontId="0" fillId="0" borderId="4" xfId="0" applyNumberFormat="1" applyFont="1" applyBorder="1" applyAlignment="1">
      <alignment vertical="center"/>
    </xf>
    <xf numFmtId="1"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28" fillId="0" borderId="4" xfId="0" applyFont="1" applyFill="1" applyBorder="1" applyAlignment="1">
      <alignment horizontal="justify" vertical="center" wrapText="1"/>
    </xf>
    <xf numFmtId="0" fontId="3" fillId="0" borderId="4" xfId="0" applyFont="1" applyFill="1" applyBorder="1" applyAlignment="1">
      <alignment horizontal="center" vertical="center" wrapText="1"/>
    </xf>
    <xf numFmtId="14" fontId="28" fillId="0" borderId="4" xfId="0" applyNumberFormat="1" applyFont="1" applyFill="1" applyBorder="1" applyAlignment="1">
      <alignment horizontal="center" vertical="center" wrapText="1"/>
    </xf>
    <xf numFmtId="1" fontId="28" fillId="0" borderId="4" xfId="0" applyNumberFormat="1" applyFont="1" applyFill="1" applyBorder="1" applyAlignment="1">
      <alignment horizontal="center" vertical="center" wrapText="1"/>
    </xf>
    <xf numFmtId="49" fontId="29" fillId="0" borderId="4" xfId="0" applyNumberFormat="1" applyFont="1" applyFill="1" applyBorder="1" applyAlignment="1">
      <alignment vertical="center" wrapText="1"/>
    </xf>
    <xf numFmtId="0" fontId="3" fillId="0" borderId="4" xfId="0" applyFont="1" applyFill="1" applyBorder="1" applyAlignment="1">
      <alignment vertical="center" wrapText="1"/>
    </xf>
    <xf numFmtId="0" fontId="29" fillId="0" borderId="4" xfId="0" applyFont="1" applyBorder="1" applyAlignment="1">
      <alignment horizontal="justify" vertical="center" wrapText="1"/>
    </xf>
    <xf numFmtId="14" fontId="3" fillId="0" borderId="4" xfId="0" applyNumberFormat="1" applyFont="1" applyFill="1" applyBorder="1" applyAlignment="1">
      <alignment horizontal="center" vertical="center" wrapText="1"/>
    </xf>
    <xf numFmtId="9" fontId="3" fillId="3" borderId="4" xfId="0" applyNumberFormat="1" applyFont="1" applyFill="1" applyBorder="1" applyAlignment="1">
      <alignment horizontal="justify" vertical="center" wrapText="1"/>
    </xf>
    <xf numFmtId="0" fontId="21" fillId="3" borderId="4" xfId="2" applyFont="1" applyFill="1" applyBorder="1" applyAlignment="1">
      <alignment horizontal="justify" vertical="center" wrapText="1"/>
    </xf>
    <xf numFmtId="0" fontId="28" fillId="0" borderId="4" xfId="0" applyFont="1" applyFill="1" applyBorder="1" applyAlignment="1">
      <alignment horizontal="left" vertical="center" wrapText="1"/>
    </xf>
    <xf numFmtId="0" fontId="29" fillId="0" borderId="4" xfId="0" applyFont="1" applyBorder="1" applyAlignment="1">
      <alignment horizontal="center" vertical="center" wrapText="1"/>
    </xf>
    <xf numFmtId="0" fontId="29" fillId="0" borderId="4" xfId="0" applyFont="1" applyFill="1" applyBorder="1" applyAlignment="1">
      <alignment horizontal="center" vertical="center" wrapText="1"/>
    </xf>
    <xf numFmtId="14" fontId="3" fillId="0" borderId="4" xfId="0" applyNumberFormat="1" applyFont="1" applyFill="1" applyBorder="1" applyAlignment="1">
      <alignment vertical="center" wrapText="1"/>
    </xf>
    <xf numFmtId="0" fontId="28" fillId="3" borderId="4" xfId="0" applyFont="1" applyFill="1" applyBorder="1" applyAlignment="1">
      <alignment horizontal="justify" vertical="center" wrapText="1"/>
    </xf>
    <xf numFmtId="0" fontId="28" fillId="0" borderId="4" xfId="0" applyFont="1" applyFill="1" applyBorder="1" applyAlignment="1">
      <alignment horizontal="center" vertical="center"/>
    </xf>
    <xf numFmtId="0" fontId="3" fillId="0" borderId="4" xfId="0" applyFont="1" applyBorder="1" applyAlignment="1">
      <alignment horizontal="center" vertical="center" wrapText="1"/>
    </xf>
    <xf numFmtId="0" fontId="1" fillId="0" borderId="0" xfId="0" applyFont="1" applyAlignment="1">
      <alignment horizontal="right" vertical="center" wrapText="1"/>
    </xf>
    <xf numFmtId="0" fontId="28" fillId="0" borderId="0" xfId="0" applyFont="1" applyAlignment="1">
      <alignment horizontal="right" vertical="center" wrapText="1"/>
    </xf>
    <xf numFmtId="9" fontId="3" fillId="0" borderId="0" xfId="0" applyNumberFormat="1" applyFont="1" applyBorder="1" applyAlignment="1">
      <alignment horizontal="center" vertical="center"/>
    </xf>
    <xf numFmtId="0" fontId="28" fillId="0" borderId="0" xfId="0" applyFont="1" applyBorder="1" applyAlignment="1">
      <alignment horizontal="justify" vertical="center" wrapText="1"/>
    </xf>
    <xf numFmtId="0" fontId="28" fillId="0" borderId="0"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28" fillId="0" borderId="0" xfId="0" applyFont="1" applyAlignment="1">
      <alignment horizontal="justify" vertical="center" wrapText="1"/>
    </xf>
    <xf numFmtId="0" fontId="29" fillId="0" borderId="0" xfId="0" applyFont="1" applyAlignment="1">
      <alignment horizontal="justify" vertical="center" wrapText="1"/>
    </xf>
    <xf numFmtId="0" fontId="3" fillId="0" borderId="0" xfId="0" applyFont="1" applyAlignment="1">
      <alignment horizontal="justify" vertical="center" wrapText="1"/>
    </xf>
    <xf numFmtId="9" fontId="3" fillId="0" borderId="0" xfId="0" applyNumberFormat="1" applyFont="1" applyAlignment="1">
      <alignment horizontal="center" vertical="center"/>
    </xf>
    <xf numFmtId="0" fontId="1" fillId="0" borderId="0" xfId="0" applyFont="1" applyAlignment="1">
      <alignment horizontal="justify" vertical="center" wrapText="1"/>
    </xf>
    <xf numFmtId="9" fontId="1" fillId="0" borderId="0" xfId="0" applyNumberFormat="1" applyFont="1" applyAlignment="1">
      <alignment horizontal="justify" vertical="center" wrapText="1"/>
    </xf>
    <xf numFmtId="9" fontId="1" fillId="0" borderId="0" xfId="0" applyNumberFormat="1" applyFont="1" applyAlignment="1">
      <alignment horizontal="center" vertical="center" wrapText="1"/>
    </xf>
    <xf numFmtId="0" fontId="0" fillId="3" borderId="0" xfId="0" applyFont="1" applyFill="1" applyAlignment="1">
      <alignment vertical="center"/>
    </xf>
    <xf numFmtId="0" fontId="3" fillId="0" borderId="0" xfId="0" applyFont="1" applyFill="1" applyBorder="1" applyAlignment="1">
      <alignment vertical="center" wrapText="1"/>
    </xf>
    <xf numFmtId="14" fontId="3" fillId="0" borderId="0" xfId="0" applyNumberFormat="1" applyFont="1" applyFill="1" applyBorder="1" applyAlignment="1">
      <alignment vertical="center" wrapText="1"/>
    </xf>
    <xf numFmtId="1" fontId="3" fillId="0" borderId="0" xfId="0" applyNumberFormat="1" applyFont="1" applyFill="1" applyBorder="1" applyAlignment="1">
      <alignment horizontal="center" vertical="center" wrapText="1"/>
    </xf>
    <xf numFmtId="0" fontId="0" fillId="0" borderId="0" xfId="0" applyFont="1" applyBorder="1" applyAlignment="1">
      <alignment vertical="center"/>
    </xf>
    <xf numFmtId="0" fontId="0" fillId="0" borderId="20" xfId="0" applyFont="1" applyBorder="1" applyAlignment="1">
      <alignment vertical="center"/>
    </xf>
    <xf numFmtId="49" fontId="29" fillId="0" borderId="0" xfId="0" applyNumberFormat="1" applyFont="1" applyBorder="1" applyAlignment="1">
      <alignment vertical="center" wrapText="1"/>
    </xf>
    <xf numFmtId="14" fontId="0" fillId="0" borderId="0" xfId="0" applyNumberFormat="1" applyFont="1" applyFill="1" applyBorder="1" applyAlignment="1">
      <alignment vertical="center" wrapText="1"/>
    </xf>
    <xf numFmtId="9" fontId="3" fillId="0" borderId="0" xfId="0" applyNumberFormat="1" applyFont="1" applyAlignment="1">
      <alignment horizontal="justify" vertical="center" wrapText="1"/>
    </xf>
    <xf numFmtId="0" fontId="8" fillId="0" borderId="17" xfId="0" applyFont="1" applyFill="1" applyBorder="1" applyAlignment="1">
      <alignment horizontal="left" vertical="top" wrapText="1"/>
    </xf>
    <xf numFmtId="0" fontId="28" fillId="0" borderId="0" xfId="0" applyFont="1"/>
    <xf numFmtId="0" fontId="24" fillId="0" borderId="20" xfId="0" applyFont="1" applyBorder="1"/>
    <xf numFmtId="0" fontId="28" fillId="0" borderId="20" xfId="0" applyFont="1" applyBorder="1"/>
    <xf numFmtId="0" fontId="6" fillId="0" borderId="17" xfId="0" applyFont="1" applyFill="1" applyBorder="1" applyAlignment="1">
      <alignment horizontal="left" vertical="top" wrapText="1"/>
    </xf>
    <xf numFmtId="0" fontId="6" fillId="3" borderId="64" xfId="0" applyFont="1" applyFill="1" applyBorder="1" applyAlignment="1">
      <alignment horizontal="justify" vertical="top" wrapText="1"/>
    </xf>
    <xf numFmtId="0" fontId="6" fillId="3" borderId="32" xfId="0" applyFont="1" applyFill="1" applyBorder="1" applyAlignment="1">
      <alignment vertical="top" wrapText="1"/>
    </xf>
    <xf numFmtId="0" fontId="6" fillId="3" borderId="66" xfId="0" applyFont="1" applyFill="1" applyBorder="1" applyAlignment="1">
      <alignment vertical="top" wrapText="1"/>
    </xf>
    <xf numFmtId="0" fontId="6" fillId="3" borderId="11" xfId="0" applyFont="1" applyFill="1" applyBorder="1" applyAlignment="1">
      <alignment horizontal="left" vertical="top" wrapText="1"/>
    </xf>
    <xf numFmtId="0" fontId="30" fillId="0" borderId="0" xfId="0" applyFont="1" applyAlignment="1">
      <alignment horizontal="left" vertical="top" wrapText="1"/>
    </xf>
    <xf numFmtId="0" fontId="8" fillId="0" borderId="17" xfId="0" applyFont="1" applyFill="1" applyBorder="1" applyAlignment="1">
      <alignment horizontal="left" wrapText="1"/>
    </xf>
    <xf numFmtId="0" fontId="30" fillId="0" borderId="0" xfId="0" applyFont="1" applyAlignment="1">
      <alignment horizontal="justify" vertical="center"/>
    </xf>
    <xf numFmtId="0" fontId="7" fillId="0" borderId="0" xfId="0" applyFont="1" applyAlignment="1">
      <alignment horizontal="right" vertical="center" wrapText="1"/>
    </xf>
    <xf numFmtId="0" fontId="7" fillId="0" borderId="0" xfId="0" applyFont="1" applyBorder="1" applyAlignment="1">
      <alignment horizontal="right" vertical="center" wrapText="1"/>
    </xf>
    <xf numFmtId="0" fontId="17" fillId="0" borderId="0" xfId="0" applyFont="1" applyAlignment="1">
      <alignment horizontal="center"/>
    </xf>
    <xf numFmtId="0" fontId="0" fillId="0" borderId="6" xfId="0" applyBorder="1" applyAlignment="1">
      <alignment horizontal="center"/>
    </xf>
    <xf numFmtId="0" fontId="0" fillId="0" borderId="0" xfId="0" applyAlignment="1">
      <alignment horizontal="center"/>
    </xf>
    <xf numFmtId="0" fontId="6" fillId="0" borderId="34" xfId="0" applyFont="1" applyFill="1" applyBorder="1" applyAlignment="1">
      <alignment horizontal="center" vertical="top" wrapText="1"/>
    </xf>
    <xf numFmtId="0" fontId="6" fillId="0" borderId="31" xfId="0" applyFont="1" applyFill="1" applyBorder="1" applyAlignment="1">
      <alignment horizontal="center" vertical="top" wrapText="1"/>
    </xf>
    <xf numFmtId="0" fontId="8" fillId="0" borderId="16"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11" xfId="0" applyFont="1" applyBorder="1" applyAlignment="1">
      <alignment horizontal="justify" vertical="top" wrapText="1"/>
    </xf>
    <xf numFmtId="0" fontId="8" fillId="0" borderId="24" xfId="0" applyFont="1" applyBorder="1" applyAlignment="1">
      <alignment horizontal="justify" vertical="top" wrapText="1"/>
    </xf>
    <xf numFmtId="0" fontId="5" fillId="2" borderId="11" xfId="0" applyFont="1" applyFill="1" applyBorder="1" applyAlignment="1">
      <alignment horizontal="center" vertical="center" textRotation="90" wrapText="1"/>
    </xf>
    <xf numFmtId="0" fontId="5" fillId="2" borderId="24" xfId="0" applyFont="1" applyFill="1" applyBorder="1" applyAlignment="1">
      <alignment horizontal="center" vertical="center" textRotation="90" wrapText="1"/>
    </xf>
    <xf numFmtId="0" fontId="6" fillId="0" borderId="24" xfId="0" applyFont="1" applyFill="1" applyBorder="1" applyAlignment="1">
      <alignment horizontal="center" vertical="center" wrapText="1"/>
    </xf>
    <xf numFmtId="0" fontId="6" fillId="0" borderId="23" xfId="0"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9" fontId="6" fillId="0" borderId="24" xfId="0" applyNumberFormat="1" applyFont="1" applyFill="1" applyBorder="1" applyAlignment="1">
      <alignment horizontal="center" vertical="center" wrapText="1"/>
    </xf>
    <xf numFmtId="0" fontId="6" fillId="0" borderId="32" xfId="0" applyFont="1" applyFill="1" applyBorder="1" applyAlignment="1">
      <alignment horizontal="left" vertical="top" wrapText="1"/>
    </xf>
    <xf numFmtId="0" fontId="6" fillId="0" borderId="30" xfId="0" applyFont="1" applyFill="1" applyBorder="1" applyAlignment="1">
      <alignment horizontal="left" vertical="top" wrapText="1"/>
    </xf>
    <xf numFmtId="0" fontId="5" fillId="2" borderId="8" xfId="0" applyFont="1" applyFill="1" applyBorder="1" applyAlignment="1">
      <alignment horizontal="center" vertical="center" textRotation="90" wrapText="1"/>
    </xf>
    <xf numFmtId="9" fontId="6" fillId="0" borderId="22" xfId="3" applyFont="1" applyFill="1" applyBorder="1" applyAlignment="1">
      <alignment horizontal="center" vertical="center" wrapText="1"/>
    </xf>
    <xf numFmtId="9" fontId="6" fillId="0" borderId="8" xfId="3"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4" xfId="0" applyFont="1" applyBorder="1" applyAlignment="1">
      <alignment horizontal="center" vertical="center" wrapText="1"/>
    </xf>
    <xf numFmtId="0" fontId="5" fillId="2" borderId="4" xfId="0" applyFont="1" applyFill="1" applyBorder="1" applyAlignment="1">
      <alignment horizontal="center" vertical="center" textRotation="90" wrapText="1"/>
    </xf>
    <xf numFmtId="0" fontId="5" fillId="2" borderId="1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5" borderId="15" xfId="0" applyFont="1" applyFill="1" applyBorder="1" applyAlignment="1" applyProtection="1">
      <alignment horizontal="center" vertical="center" wrapText="1"/>
      <protection locked="0"/>
    </xf>
    <xf numFmtId="0" fontId="5" fillId="5" borderId="21" xfId="0" applyFont="1" applyFill="1" applyBorder="1" applyAlignment="1" applyProtection="1">
      <alignment horizontal="center" vertical="center" wrapText="1"/>
      <protection locked="0"/>
    </xf>
    <xf numFmtId="0" fontId="5" fillId="5" borderId="34" xfId="0" applyFont="1" applyFill="1" applyBorder="1" applyAlignment="1" applyProtection="1">
      <alignment horizontal="center" vertical="center" wrapText="1"/>
      <protection locked="0"/>
    </xf>
    <xf numFmtId="0" fontId="5" fillId="5" borderId="51" xfId="0" applyFont="1" applyFill="1" applyBorder="1" applyAlignment="1" applyProtection="1">
      <alignment horizontal="center" vertical="center" wrapText="1"/>
      <protection locked="0"/>
    </xf>
    <xf numFmtId="0" fontId="5" fillId="4" borderId="13"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13" fillId="4" borderId="14" xfId="0" applyFont="1" applyFill="1" applyBorder="1" applyAlignment="1">
      <alignment horizontal="center" vertical="center"/>
    </xf>
    <xf numFmtId="0" fontId="13" fillId="4" borderId="30" xfId="0" applyFont="1" applyFill="1" applyBorder="1" applyAlignment="1">
      <alignment horizontal="center" vertical="center"/>
    </xf>
    <xf numFmtId="0" fontId="5" fillId="2" borderId="4"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5" fillId="2" borderId="13"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textRotation="90" wrapText="1"/>
      <protection locked="0"/>
    </xf>
    <xf numFmtId="0" fontId="5" fillId="2" borderId="24" xfId="0" applyFont="1" applyFill="1" applyBorder="1" applyAlignment="1" applyProtection="1">
      <alignment horizontal="center" vertical="center" textRotation="90" wrapText="1"/>
      <protection locked="0"/>
    </xf>
    <xf numFmtId="0" fontId="5" fillId="2" borderId="24"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0" borderId="4"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2" fillId="0" borderId="1" xfId="0" applyNumberFormat="1"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15" fillId="0" borderId="4" xfId="0" applyFont="1" applyBorder="1" applyAlignment="1">
      <alignment horizontal="left" vertical="top" wrapText="1"/>
    </xf>
    <xf numFmtId="0" fontId="16" fillId="0" borderId="27"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1" xfId="0" applyFont="1" applyBorder="1" applyAlignment="1">
      <alignment horizontal="left" wrapText="1"/>
    </xf>
    <xf numFmtId="0" fontId="1" fillId="0" borderId="2" xfId="0" applyFont="1" applyBorder="1" applyAlignment="1">
      <alignment horizontal="left"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right" vertical="center" wrapText="1"/>
    </xf>
    <xf numFmtId="0" fontId="1" fillId="0" borderId="0" xfId="0" applyFont="1" applyBorder="1" applyAlignment="1">
      <alignment horizontal="right" vertical="center" wrapText="1"/>
    </xf>
    <xf numFmtId="0" fontId="17" fillId="0" borderId="0" xfId="0" applyFont="1" applyAlignment="1">
      <alignment horizontal="center" vertical="center"/>
    </xf>
    <xf numFmtId="0" fontId="0" fillId="0" borderId="6" xfId="0" applyFont="1" applyBorder="1" applyAlignment="1">
      <alignment horizontal="center" vertical="center"/>
    </xf>
    <xf numFmtId="0" fontId="0" fillId="0" borderId="0" xfId="0" applyFont="1" applyAlignment="1">
      <alignment horizontal="center" vertical="center"/>
    </xf>
    <xf numFmtId="0" fontId="3"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4" xfId="0" applyFont="1" applyBorder="1" applyAlignment="1">
      <alignment horizontal="justify" vertical="center" wrapText="1"/>
    </xf>
    <xf numFmtId="0" fontId="1" fillId="2" borderId="4" xfId="0" applyFont="1" applyFill="1" applyBorder="1" applyAlignment="1">
      <alignment horizontal="center" vertical="center" textRotation="90" wrapText="1"/>
    </xf>
    <xf numFmtId="9" fontId="3" fillId="3"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9" fontId="3" fillId="3" borderId="4" xfId="3"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5" borderId="4" xfId="0" applyFont="1" applyFill="1" applyBorder="1" applyAlignment="1" applyProtection="1">
      <alignment horizontal="center" vertical="center" wrapText="1"/>
      <protection locked="0"/>
    </xf>
    <xf numFmtId="0" fontId="7" fillId="4" borderId="4" xfId="0" applyFont="1" applyFill="1" applyBorder="1" applyAlignment="1">
      <alignment horizontal="center" vertical="center" wrapText="1"/>
    </xf>
    <xf numFmtId="0" fontId="26" fillId="4" borderId="4" xfId="0" applyFont="1" applyFill="1" applyBorder="1" applyAlignment="1">
      <alignment horizontal="center" vertical="center"/>
    </xf>
    <xf numFmtId="0" fontId="7" fillId="2" borderId="4" xfId="0" applyFont="1" applyFill="1" applyBorder="1" applyAlignment="1" applyProtection="1">
      <alignment horizontal="center" vertical="center" wrapText="1"/>
      <protection locked="0"/>
    </xf>
    <xf numFmtId="0" fontId="25" fillId="2" borderId="4"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7" fillId="2" borderId="4" xfId="0" applyFont="1" applyFill="1" applyBorder="1" applyAlignment="1" applyProtection="1">
      <alignment horizontal="center" vertical="center" textRotation="90" wrapText="1"/>
      <protection locked="0"/>
    </xf>
    <xf numFmtId="0" fontId="1" fillId="0" borderId="4" xfId="0" applyFont="1" applyBorder="1" applyAlignment="1">
      <alignment horizontal="left" vertical="center"/>
    </xf>
    <xf numFmtId="0" fontId="2" fillId="0" borderId="4" xfId="0" applyFont="1" applyBorder="1" applyAlignment="1">
      <alignment horizontal="left" vertical="center"/>
    </xf>
    <xf numFmtId="14" fontId="2" fillId="0" borderId="4" xfId="0" applyNumberFormat="1" applyFont="1" applyBorder="1" applyAlignment="1">
      <alignment horizontal="left" vertical="center"/>
    </xf>
    <xf numFmtId="0" fontId="24" fillId="0" borderId="4" xfId="0" applyFont="1" applyBorder="1" applyAlignment="1">
      <alignment horizontal="left" vertical="center" wrapText="1"/>
    </xf>
    <xf numFmtId="0" fontId="16" fillId="0" borderId="4" xfId="0" applyFont="1" applyBorder="1" applyAlignment="1">
      <alignment horizontal="left" vertical="center"/>
    </xf>
    <xf numFmtId="0" fontId="1" fillId="0" borderId="4" xfId="0" applyFont="1" applyBorder="1" applyAlignment="1">
      <alignment horizontal="left" vertical="center" wrapText="1"/>
    </xf>
    <xf numFmtId="0" fontId="3" fillId="0" borderId="4" xfId="0" applyFont="1" applyBorder="1" applyAlignment="1">
      <alignment horizontal="left" vertical="center"/>
    </xf>
    <xf numFmtId="0" fontId="28" fillId="0" borderId="0" xfId="0" applyFont="1" applyAlignment="1">
      <alignment horizontal="left"/>
    </xf>
    <xf numFmtId="0" fontId="28" fillId="0" borderId="6" xfId="0" applyFont="1" applyBorder="1" applyAlignment="1">
      <alignment horizontal="left"/>
    </xf>
    <xf numFmtId="0" fontId="8" fillId="0" borderId="24" xfId="0" applyFont="1" applyFill="1" applyBorder="1" applyAlignment="1">
      <alignment horizontal="center" vertical="top" wrapText="1"/>
    </xf>
    <xf numFmtId="0" fontId="8" fillId="0" borderId="23" xfId="0" applyFont="1" applyFill="1" applyBorder="1" applyAlignment="1">
      <alignment horizontal="center" vertical="top" wrapText="1"/>
    </xf>
    <xf numFmtId="0" fontId="8" fillId="0" borderId="41" xfId="0" applyFont="1" applyFill="1" applyBorder="1" applyAlignment="1">
      <alignment horizontal="center" vertical="top" wrapText="1"/>
    </xf>
    <xf numFmtId="0" fontId="6" fillId="3" borderId="22" xfId="0" applyFont="1" applyFill="1" applyBorder="1" applyAlignment="1">
      <alignment horizontal="center" vertical="top" wrapText="1"/>
    </xf>
    <xf numFmtId="0" fontId="6" fillId="3" borderId="8" xfId="0" applyFont="1" applyFill="1" applyBorder="1" applyAlignment="1">
      <alignment horizontal="center" vertical="top" wrapText="1"/>
    </xf>
    <xf numFmtId="0" fontId="8" fillId="0" borderId="14" xfId="0" applyFont="1" applyFill="1" applyBorder="1" applyAlignment="1">
      <alignment horizontal="center" vertical="top" wrapText="1"/>
    </xf>
    <xf numFmtId="0" fontId="8" fillId="0" borderId="66" xfId="0" applyFont="1" applyFill="1" applyBorder="1" applyAlignment="1">
      <alignment horizontal="center" vertical="top" wrapText="1"/>
    </xf>
    <xf numFmtId="0" fontId="8" fillId="3" borderId="45" xfId="0" applyFont="1" applyFill="1" applyBorder="1" applyAlignment="1">
      <alignment horizontal="left" vertical="top" wrapText="1"/>
    </xf>
    <xf numFmtId="0" fontId="8" fillId="3" borderId="19"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51" xfId="0" applyFont="1" applyFill="1" applyBorder="1" applyAlignment="1">
      <alignment horizontal="left" vertical="top"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6" fillId="10" borderId="33" xfId="0" applyFont="1" applyFill="1" applyBorder="1" applyAlignment="1">
      <alignment horizontal="center" vertical="center" wrapText="1"/>
    </xf>
    <xf numFmtId="0" fontId="6" fillId="10" borderId="26" xfId="0" applyFont="1" applyFill="1" applyBorder="1" applyAlignment="1">
      <alignment horizontal="center" vertical="center" wrapText="1"/>
    </xf>
    <xf numFmtId="0" fontId="6" fillId="10" borderId="53"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6" fillId="10" borderId="41" xfId="0" applyFont="1" applyFill="1" applyBorder="1" applyAlignment="1">
      <alignment horizontal="center" vertical="center" wrapText="1"/>
    </xf>
    <xf numFmtId="0" fontId="5" fillId="10" borderId="22" xfId="0" applyFont="1" applyFill="1" applyBorder="1" applyAlignment="1">
      <alignment horizontal="center" vertical="center" textRotation="90" wrapText="1"/>
    </xf>
    <xf numFmtId="0" fontId="5" fillId="10" borderId="23" xfId="0" applyFont="1" applyFill="1" applyBorder="1" applyAlignment="1">
      <alignment horizontal="center" vertical="center" textRotation="90" wrapText="1"/>
    </xf>
    <xf numFmtId="0" fontId="5" fillId="10" borderId="41" xfId="0" applyFont="1" applyFill="1" applyBorder="1" applyAlignment="1">
      <alignment horizontal="center" vertical="center" textRotation="90" wrapText="1"/>
    </xf>
    <xf numFmtId="0" fontId="5" fillId="5" borderId="22" xfId="0" applyFont="1" applyFill="1" applyBorder="1" applyAlignment="1">
      <alignment horizontal="center" vertical="center" textRotation="90" wrapText="1"/>
    </xf>
    <xf numFmtId="0" fontId="5" fillId="5" borderId="23" xfId="0" applyFont="1" applyFill="1" applyBorder="1" applyAlignment="1">
      <alignment horizontal="center" vertical="center" textRotation="90" wrapText="1"/>
    </xf>
    <xf numFmtId="0" fontId="5" fillId="5" borderId="41" xfId="0" applyFont="1" applyFill="1" applyBorder="1" applyAlignment="1">
      <alignment horizontal="center" vertical="center" textRotation="90" wrapText="1"/>
    </xf>
    <xf numFmtId="0" fontId="6" fillId="5" borderId="33"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9" borderId="41" xfId="0" applyFont="1" applyFill="1" applyBorder="1" applyAlignment="1">
      <alignment horizontal="center" vertical="center" wrapText="1"/>
    </xf>
    <xf numFmtId="0" fontId="4" fillId="9" borderId="22"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5" fillId="9" borderId="22" xfId="0" applyFont="1" applyFill="1" applyBorder="1" applyAlignment="1">
      <alignment horizontal="center" vertical="center" textRotation="90" wrapText="1"/>
    </xf>
    <xf numFmtId="0" fontId="5" fillId="9" borderId="23" xfId="0" applyFont="1" applyFill="1" applyBorder="1" applyAlignment="1">
      <alignment horizontal="center" vertical="center" textRotation="90" wrapText="1"/>
    </xf>
    <xf numFmtId="0" fontId="5" fillId="9" borderId="41" xfId="0" applyFont="1" applyFill="1" applyBorder="1" applyAlignment="1">
      <alignment horizontal="center" vertical="center" textRotation="90" wrapText="1"/>
    </xf>
    <xf numFmtId="0" fontId="6" fillId="9" borderId="33"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53" xfId="0" applyFont="1" applyFill="1" applyBorder="1" applyAlignment="1">
      <alignment horizontal="center" vertical="center" wrapText="1"/>
    </xf>
    <xf numFmtId="0" fontId="8" fillId="11" borderId="22" xfId="0" applyFont="1" applyFill="1" applyBorder="1" applyAlignment="1">
      <alignment horizontal="center" vertical="center" wrapText="1"/>
    </xf>
    <xf numFmtId="0" fontId="8" fillId="11" borderId="23" xfId="0" applyFont="1" applyFill="1" applyBorder="1" applyAlignment="1">
      <alignment horizontal="center" vertical="center" wrapText="1"/>
    </xf>
    <xf numFmtId="0" fontId="23" fillId="9" borderId="22" xfId="0" applyFont="1" applyFill="1" applyBorder="1" applyAlignment="1">
      <alignment horizontal="center" vertical="center" wrapText="1"/>
    </xf>
    <xf numFmtId="0" fontId="23" fillId="9" borderId="23" xfId="0" applyFont="1" applyFill="1" applyBorder="1" applyAlignment="1">
      <alignment horizontal="center" vertical="center" wrapText="1"/>
    </xf>
    <xf numFmtId="0" fontId="23" fillId="9" borderId="41" xfId="0" applyFont="1" applyFill="1" applyBorder="1" applyAlignment="1">
      <alignment horizontal="center" vertical="center" wrapText="1"/>
    </xf>
    <xf numFmtId="0" fontId="6" fillId="11" borderId="22" xfId="0" applyFont="1" applyFill="1" applyBorder="1" applyAlignment="1">
      <alignment horizontal="center" vertical="center" wrapText="1"/>
    </xf>
    <xf numFmtId="0" fontId="6" fillId="11" borderId="23" xfId="0" applyFont="1" applyFill="1" applyBorder="1" applyAlignment="1">
      <alignment horizontal="center" vertical="center" wrapText="1"/>
    </xf>
    <xf numFmtId="0" fontId="6" fillId="8" borderId="23" xfId="0" applyFont="1" applyFill="1" applyBorder="1" applyAlignment="1">
      <alignment horizontal="center" vertical="center" wrapText="1"/>
    </xf>
    <xf numFmtId="0" fontId="6" fillId="8" borderId="41" xfId="0" applyFont="1" applyFill="1" applyBorder="1" applyAlignment="1">
      <alignment horizontal="center" vertical="center" wrapText="1"/>
    </xf>
    <xf numFmtId="0" fontId="5" fillId="8" borderId="23" xfId="0" applyFont="1" applyFill="1" applyBorder="1" applyAlignment="1" applyProtection="1">
      <alignment horizontal="center" vertical="center" wrapText="1"/>
      <protection locked="0"/>
    </xf>
    <xf numFmtId="0" fontId="5" fillId="8" borderId="41" xfId="0" applyFont="1" applyFill="1" applyBorder="1" applyAlignment="1" applyProtection="1">
      <alignment horizontal="center" vertical="center" wrapText="1"/>
      <protection locked="0"/>
    </xf>
    <xf numFmtId="0" fontId="6" fillId="8" borderId="33"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8" borderId="53"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41" xfId="0" applyFont="1" applyFill="1" applyBorder="1" applyAlignment="1">
      <alignment horizontal="center" vertical="center" wrapText="1"/>
    </xf>
    <xf numFmtId="0" fontId="5" fillId="8" borderId="23" xfId="0" applyFont="1" applyFill="1" applyBorder="1" applyAlignment="1">
      <alignment horizontal="center" vertical="center" textRotation="90" wrapText="1"/>
    </xf>
    <xf numFmtId="0" fontId="5" fillId="8" borderId="41" xfId="0" applyFont="1" applyFill="1" applyBorder="1" applyAlignment="1">
      <alignment horizontal="center" vertical="center" textRotation="90" wrapText="1"/>
    </xf>
    <xf numFmtId="0" fontId="8" fillId="7" borderId="33"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53" xfId="0" applyFont="1" applyFill="1" applyBorder="1" applyAlignment="1">
      <alignment horizontal="center" vertical="center" wrapText="1"/>
    </xf>
    <xf numFmtId="0" fontId="5" fillId="7" borderId="22" xfId="0" applyFont="1" applyFill="1" applyBorder="1" applyAlignment="1">
      <alignment horizontal="center" vertical="center" textRotation="90" wrapText="1"/>
    </xf>
    <xf numFmtId="0" fontId="5" fillId="7" borderId="23" xfId="0" applyFont="1" applyFill="1" applyBorder="1" applyAlignment="1">
      <alignment horizontal="center" vertical="center" textRotation="90" wrapText="1"/>
    </xf>
    <xf numFmtId="0" fontId="5" fillId="7" borderId="41" xfId="0" applyFont="1" applyFill="1" applyBorder="1" applyAlignment="1">
      <alignment horizontal="center" vertical="center" textRotation="90" wrapText="1"/>
    </xf>
    <xf numFmtId="0" fontId="6" fillId="8" borderId="22" xfId="0" applyFont="1" applyFill="1" applyBorder="1" applyAlignment="1">
      <alignment horizontal="center" vertical="center" wrapText="1"/>
    </xf>
    <xf numFmtId="0" fontId="5" fillId="5" borderId="31" xfId="0" applyFont="1" applyFill="1" applyBorder="1" applyAlignment="1" applyProtection="1">
      <alignment horizontal="center" vertical="center" wrapText="1"/>
      <protection locked="0"/>
    </xf>
    <xf numFmtId="0" fontId="8" fillId="11" borderId="16" xfId="0" applyFont="1" applyFill="1" applyBorder="1" applyAlignment="1">
      <alignment horizontal="center" vertical="center" wrapText="1"/>
    </xf>
    <xf numFmtId="0" fontId="8" fillId="11" borderId="26" xfId="0" applyFont="1" applyFill="1" applyBorder="1" applyAlignment="1">
      <alignment horizontal="center" vertical="center" wrapText="1"/>
    </xf>
    <xf numFmtId="0" fontId="8" fillId="11" borderId="11" xfId="0" applyFont="1" applyFill="1" applyBorder="1" applyAlignment="1">
      <alignment horizontal="justify" vertical="center" wrapText="1"/>
    </xf>
    <xf numFmtId="0" fontId="8" fillId="11" borderId="4" xfId="0" applyFont="1" applyFill="1" applyBorder="1" applyAlignment="1">
      <alignment horizontal="justify" vertical="center" wrapText="1"/>
    </xf>
    <xf numFmtId="0" fontId="5" fillId="11" borderId="11" xfId="0" applyFont="1" applyFill="1" applyBorder="1" applyAlignment="1">
      <alignment horizontal="center" vertical="center" textRotation="90" wrapText="1"/>
    </xf>
    <xf numFmtId="0" fontId="5" fillId="11" borderId="23" xfId="0" applyFont="1" applyFill="1" applyBorder="1" applyAlignment="1">
      <alignment horizontal="center" vertical="center" textRotation="90" wrapText="1"/>
    </xf>
    <xf numFmtId="0" fontId="0" fillId="6" borderId="1" xfId="0" applyFill="1" applyBorder="1" applyAlignment="1">
      <alignment horizontal="center"/>
    </xf>
    <xf numFmtId="0" fontId="0" fillId="6" borderId="2" xfId="0" applyFill="1" applyBorder="1" applyAlignment="1">
      <alignment horizontal="center"/>
    </xf>
    <xf numFmtId="0" fontId="0" fillId="6" borderId="0" xfId="0" applyFill="1" applyAlignment="1">
      <alignment horizontal="center"/>
    </xf>
    <xf numFmtId="0" fontId="6" fillId="0" borderId="5"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0" fillId="0" borderId="24" xfId="0" applyBorder="1" applyAlignment="1">
      <alignment horizontal="center" wrapText="1"/>
    </xf>
    <xf numFmtId="0" fontId="0" fillId="0" borderId="23" xfId="0" applyBorder="1" applyAlignment="1">
      <alignment horizontal="center" wrapText="1"/>
    </xf>
    <xf numFmtId="0" fontId="0" fillId="0" borderId="8" xfId="0" applyBorder="1" applyAlignment="1">
      <alignment horizont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0" borderId="8" xfId="0" applyBorder="1" applyAlignment="1">
      <alignment horizontal="center" vertical="center" wrapText="1"/>
    </xf>
  </cellXfs>
  <cellStyles count="4">
    <cellStyle name="Hipervínculo" xfId="2" builtinId="8"/>
    <cellStyle name="Millares" xfId="1" builtinId="3"/>
    <cellStyle name="Normal" xfId="0" builtinId="0"/>
    <cellStyle name="Porcentaje" xfId="3" builtinId="5"/>
  </cellStyles>
  <dxfs count="0"/>
  <tableStyles count="0" defaultTableStyle="TableStyleMedium2" defaultPivotStyle="PivotStyleLight16"/>
  <colors>
    <mruColors>
      <color rgb="FF75FF75"/>
      <color rgb="FFF0C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0"/>
  <sheetViews>
    <sheetView tabSelected="1" topLeftCell="A28" workbookViewId="0">
      <selection activeCell="C5" sqref="C5:T5"/>
    </sheetView>
  </sheetViews>
  <sheetFormatPr baseColWidth="10" defaultRowHeight="15" x14ac:dyDescent="0.25"/>
  <cols>
    <col min="1" max="1" width="11.42578125" style="45"/>
    <col min="2" max="2" width="18.85546875" style="45" customWidth="1"/>
    <col min="3" max="3" width="11.85546875" style="45" customWidth="1"/>
    <col min="4" max="5" width="14.28515625" style="45" customWidth="1"/>
    <col min="6" max="6" width="16.85546875" style="45" customWidth="1"/>
    <col min="7" max="7" width="13.140625" style="45" customWidth="1"/>
    <col min="8" max="8" width="13.28515625" style="45" customWidth="1"/>
    <col min="9" max="9" width="13.42578125" style="45" customWidth="1"/>
    <col min="10" max="10" width="13.85546875" style="45" customWidth="1"/>
    <col min="11" max="11" width="16.140625" style="45" customWidth="1"/>
    <col min="12" max="12" width="17.85546875" style="45" customWidth="1"/>
    <col min="13" max="13" width="31.42578125" style="45" customWidth="1"/>
    <col min="14" max="14" width="15.85546875" style="45" customWidth="1"/>
    <col min="15" max="15" width="20.28515625" style="45" customWidth="1"/>
    <col min="16" max="16" width="43.42578125" style="45" customWidth="1"/>
    <col min="17" max="17" width="15.7109375" style="45" customWidth="1"/>
    <col min="18" max="19" width="11.42578125" style="45"/>
    <col min="20" max="20" width="44.28515625" style="45" customWidth="1"/>
    <col min="21" max="16384" width="11.42578125" style="45"/>
  </cols>
  <sheetData>
    <row r="1" spans="1:20" x14ac:dyDescent="0.25">
      <c r="A1" s="517" t="s">
        <v>0</v>
      </c>
      <c r="B1" s="518"/>
      <c r="C1" s="519" t="s">
        <v>38</v>
      </c>
      <c r="D1" s="511"/>
      <c r="E1" s="511"/>
      <c r="F1" s="511"/>
      <c r="G1" s="511"/>
      <c r="H1" s="511"/>
      <c r="I1" s="512"/>
      <c r="J1" s="1" t="s">
        <v>1</v>
      </c>
      <c r="K1" s="520" t="s">
        <v>37</v>
      </c>
      <c r="L1" s="521"/>
      <c r="M1" s="521"/>
      <c r="N1" s="521"/>
      <c r="O1" s="521"/>
      <c r="P1" s="521"/>
      <c r="Q1" s="521"/>
      <c r="R1" s="521"/>
      <c r="S1" s="521"/>
      <c r="T1" s="522"/>
    </row>
    <row r="2" spans="1:20" x14ac:dyDescent="0.25">
      <c r="A2" s="504" t="s">
        <v>2</v>
      </c>
      <c r="B2" s="504"/>
      <c r="C2" s="519" t="s">
        <v>156</v>
      </c>
      <c r="D2" s="511"/>
      <c r="E2" s="511"/>
      <c r="F2" s="511"/>
      <c r="G2" s="511"/>
      <c r="H2" s="511"/>
      <c r="I2" s="512"/>
      <c r="J2" s="523" t="s">
        <v>3</v>
      </c>
      <c r="K2" s="524"/>
      <c r="L2" s="510">
        <v>43700</v>
      </c>
      <c r="M2" s="511"/>
      <c r="N2" s="511"/>
      <c r="O2" s="511"/>
      <c r="P2" s="511"/>
      <c r="Q2" s="511"/>
      <c r="R2" s="511"/>
      <c r="S2" s="511"/>
      <c r="T2" s="512"/>
    </row>
    <row r="3" spans="1:20" x14ac:dyDescent="0.25">
      <c r="A3" s="504" t="s">
        <v>4</v>
      </c>
      <c r="B3" s="504"/>
      <c r="C3" s="505" t="s">
        <v>157</v>
      </c>
      <c r="D3" s="506"/>
      <c r="E3" s="506"/>
      <c r="F3" s="506"/>
      <c r="G3" s="506"/>
      <c r="H3" s="506"/>
      <c r="I3" s="507"/>
      <c r="J3" s="508" t="s">
        <v>5</v>
      </c>
      <c r="K3" s="509"/>
      <c r="L3" s="510">
        <v>44431</v>
      </c>
      <c r="M3" s="511"/>
      <c r="N3" s="511"/>
      <c r="O3" s="511"/>
      <c r="P3" s="511"/>
      <c r="Q3" s="511"/>
      <c r="R3" s="511"/>
      <c r="S3" s="511"/>
      <c r="T3" s="512"/>
    </row>
    <row r="4" spans="1:20" x14ac:dyDescent="0.25">
      <c r="A4" s="504" t="s">
        <v>6</v>
      </c>
      <c r="B4" s="504"/>
      <c r="C4" s="283" t="s">
        <v>36</v>
      </c>
      <c r="D4" s="284"/>
      <c r="E4" s="284"/>
      <c r="F4" s="284"/>
      <c r="G4" s="284"/>
      <c r="H4" s="284"/>
      <c r="I4" s="284"/>
      <c r="J4" s="8"/>
      <c r="K4" s="8"/>
      <c r="L4" s="9"/>
      <c r="M4" s="9"/>
      <c r="N4" s="9"/>
      <c r="O4" s="9"/>
      <c r="P4" s="9"/>
      <c r="Q4" s="9"/>
      <c r="R4" s="9"/>
      <c r="S4" s="9"/>
      <c r="T4" s="10"/>
    </row>
    <row r="5" spans="1:20" ht="26.25" customHeight="1" thickBot="1" x14ac:dyDescent="0.3">
      <c r="A5" s="513" t="s">
        <v>34</v>
      </c>
      <c r="B5" s="513"/>
      <c r="C5" s="514" t="s">
        <v>158</v>
      </c>
      <c r="D5" s="515"/>
      <c r="E5" s="515"/>
      <c r="F5" s="515"/>
      <c r="G5" s="515"/>
      <c r="H5" s="515"/>
      <c r="I5" s="515"/>
      <c r="J5" s="515"/>
      <c r="K5" s="515"/>
      <c r="L5" s="515"/>
      <c r="M5" s="515"/>
      <c r="N5" s="515"/>
      <c r="O5" s="515"/>
      <c r="P5" s="515"/>
      <c r="Q5" s="515"/>
      <c r="R5" s="515"/>
      <c r="S5" s="515"/>
      <c r="T5" s="516"/>
    </row>
    <row r="6" spans="1:20" ht="16.5" thickBot="1" x14ac:dyDescent="0.3">
      <c r="A6" s="489" t="s">
        <v>32</v>
      </c>
      <c r="B6" s="490"/>
      <c r="C6" s="491"/>
      <c r="D6" s="491"/>
      <c r="E6" s="491"/>
      <c r="F6" s="491"/>
      <c r="G6" s="491"/>
      <c r="H6" s="491"/>
      <c r="I6" s="491"/>
      <c r="J6" s="491"/>
      <c r="K6" s="491"/>
      <c r="L6" s="491"/>
      <c r="M6" s="491"/>
      <c r="N6" s="491"/>
      <c r="O6" s="492"/>
      <c r="P6" s="493" t="s">
        <v>31</v>
      </c>
      <c r="Q6" s="494"/>
      <c r="R6" s="495" t="s">
        <v>30</v>
      </c>
      <c r="S6" s="496"/>
      <c r="T6" s="497"/>
    </row>
    <row r="7" spans="1:20" ht="28.5" customHeight="1" x14ac:dyDescent="0.25">
      <c r="A7" s="498" t="s">
        <v>7</v>
      </c>
      <c r="B7" s="487" t="s">
        <v>8</v>
      </c>
      <c r="C7" s="500" t="s">
        <v>9</v>
      </c>
      <c r="D7" s="487" t="s">
        <v>10</v>
      </c>
      <c r="E7" s="502" t="s">
        <v>71</v>
      </c>
      <c r="F7" s="487" t="s">
        <v>11</v>
      </c>
      <c r="G7" s="487" t="s">
        <v>12</v>
      </c>
      <c r="H7" s="487"/>
      <c r="I7" s="487" t="s">
        <v>13</v>
      </c>
      <c r="J7" s="487" t="s">
        <v>14</v>
      </c>
      <c r="K7" s="487" t="s">
        <v>15</v>
      </c>
      <c r="L7" s="487" t="s">
        <v>16</v>
      </c>
      <c r="M7" s="487" t="s">
        <v>17</v>
      </c>
      <c r="N7" s="487" t="s">
        <v>18</v>
      </c>
      <c r="O7" s="475" t="s">
        <v>21</v>
      </c>
      <c r="P7" s="477" t="s">
        <v>29</v>
      </c>
      <c r="Q7" s="479" t="s">
        <v>35</v>
      </c>
      <c r="R7" s="481" t="s">
        <v>19</v>
      </c>
      <c r="S7" s="483" t="s">
        <v>20</v>
      </c>
      <c r="T7" s="485" t="s">
        <v>33</v>
      </c>
    </row>
    <row r="8" spans="1:20" ht="42" customHeight="1" thickBot="1" x14ac:dyDescent="0.3">
      <c r="A8" s="499"/>
      <c r="B8" s="488"/>
      <c r="C8" s="501"/>
      <c r="D8" s="488"/>
      <c r="E8" s="503"/>
      <c r="F8" s="488"/>
      <c r="G8" s="24" t="s">
        <v>22</v>
      </c>
      <c r="H8" s="24" t="s">
        <v>23</v>
      </c>
      <c r="I8" s="488"/>
      <c r="J8" s="488"/>
      <c r="K8" s="488"/>
      <c r="L8" s="488"/>
      <c r="M8" s="488"/>
      <c r="N8" s="487"/>
      <c r="O8" s="476"/>
      <c r="P8" s="478"/>
      <c r="Q8" s="480"/>
      <c r="R8" s="482"/>
      <c r="S8" s="484"/>
      <c r="T8" s="486"/>
    </row>
    <row r="9" spans="1:20" ht="187.5" customHeight="1" thickBot="1" x14ac:dyDescent="0.3">
      <c r="A9" s="286">
        <v>1</v>
      </c>
      <c r="B9" s="287" t="s">
        <v>159</v>
      </c>
      <c r="C9" s="288" t="s">
        <v>88</v>
      </c>
      <c r="D9" s="287" t="s">
        <v>160</v>
      </c>
      <c r="E9" s="289">
        <v>1</v>
      </c>
      <c r="F9" s="11" t="s">
        <v>161</v>
      </c>
      <c r="G9" s="290">
        <v>43739</v>
      </c>
      <c r="H9" s="290">
        <v>44195</v>
      </c>
      <c r="I9" s="291">
        <f t="shared" ref="I9:I15" si="0">(H9-G9)/7</f>
        <v>65.142857142857139</v>
      </c>
      <c r="J9" s="292">
        <v>0.25</v>
      </c>
      <c r="K9" s="293" t="s">
        <v>162</v>
      </c>
      <c r="L9" s="294">
        <v>0.25</v>
      </c>
      <c r="M9" s="295" t="s">
        <v>163</v>
      </c>
      <c r="N9" s="296" t="s">
        <v>82</v>
      </c>
      <c r="O9" s="297" t="s">
        <v>164</v>
      </c>
      <c r="P9" s="298" t="s">
        <v>165</v>
      </c>
      <c r="Q9" s="299" t="s">
        <v>166</v>
      </c>
      <c r="R9" s="300"/>
      <c r="S9" s="301"/>
      <c r="T9" s="302"/>
    </row>
    <row r="10" spans="1:20" ht="177.75" customHeight="1" x14ac:dyDescent="0.25">
      <c r="A10" s="303">
        <v>2</v>
      </c>
      <c r="B10" s="304" t="s">
        <v>39</v>
      </c>
      <c r="C10" s="462" t="s">
        <v>24</v>
      </c>
      <c r="D10" s="305" t="s">
        <v>167</v>
      </c>
      <c r="E10" s="306">
        <v>1</v>
      </c>
      <c r="F10" s="307" t="s">
        <v>168</v>
      </c>
      <c r="G10" s="308">
        <v>43739</v>
      </c>
      <c r="H10" s="308">
        <v>43876</v>
      </c>
      <c r="I10" s="309">
        <f t="shared" si="0"/>
        <v>19.571428571428573</v>
      </c>
      <c r="J10" s="292">
        <v>1</v>
      </c>
      <c r="K10" s="310" t="s">
        <v>169</v>
      </c>
      <c r="L10" s="470" t="s">
        <v>170</v>
      </c>
      <c r="M10" s="311" t="s">
        <v>171</v>
      </c>
      <c r="N10" s="312" t="s">
        <v>83</v>
      </c>
      <c r="O10" s="297" t="s">
        <v>172</v>
      </c>
      <c r="P10" s="313" t="s">
        <v>173</v>
      </c>
      <c r="Q10" s="299" t="s">
        <v>166</v>
      </c>
      <c r="R10" s="314"/>
      <c r="S10" s="315"/>
      <c r="T10" s="316"/>
    </row>
    <row r="11" spans="1:20" ht="126" customHeight="1" x14ac:dyDescent="0.25">
      <c r="A11" s="317"/>
      <c r="B11" s="318"/>
      <c r="C11" s="469"/>
      <c r="D11" s="318"/>
      <c r="E11" s="319">
        <v>2</v>
      </c>
      <c r="F11" s="27" t="s">
        <v>45</v>
      </c>
      <c r="G11" s="320">
        <v>43881</v>
      </c>
      <c r="H11" s="320">
        <v>44431</v>
      </c>
      <c r="I11" s="321">
        <f t="shared" si="0"/>
        <v>78.571428571428569</v>
      </c>
      <c r="J11" s="292">
        <v>0</v>
      </c>
      <c r="K11" s="292" t="s">
        <v>174</v>
      </c>
      <c r="L11" s="471"/>
      <c r="M11" s="322" t="s">
        <v>175</v>
      </c>
      <c r="N11" s="312" t="s">
        <v>82</v>
      </c>
      <c r="O11" s="323"/>
      <c r="P11" s="324" t="s">
        <v>176</v>
      </c>
      <c r="Q11" s="299" t="s">
        <v>166</v>
      </c>
      <c r="R11" s="325"/>
      <c r="S11" s="326"/>
      <c r="T11" s="327"/>
    </row>
    <row r="12" spans="1:20" ht="159" customHeight="1" thickBot="1" x14ac:dyDescent="0.3">
      <c r="A12" s="306">
        <v>3</v>
      </c>
      <c r="B12" s="287" t="s">
        <v>44</v>
      </c>
      <c r="C12" s="328" t="s">
        <v>25</v>
      </c>
      <c r="D12" s="11" t="s">
        <v>177</v>
      </c>
      <c r="E12" s="287">
        <v>1</v>
      </c>
      <c r="F12" s="329" t="s">
        <v>178</v>
      </c>
      <c r="G12" s="330">
        <v>43739</v>
      </c>
      <c r="H12" s="330">
        <v>44195</v>
      </c>
      <c r="I12" s="331">
        <f t="shared" si="0"/>
        <v>65.142857142857139</v>
      </c>
      <c r="J12" s="332">
        <v>0.2</v>
      </c>
      <c r="K12" s="333" t="s">
        <v>84</v>
      </c>
      <c r="L12" s="294">
        <v>0.2</v>
      </c>
      <c r="M12" s="334" t="s">
        <v>179</v>
      </c>
      <c r="N12" s="334" t="s">
        <v>180</v>
      </c>
      <c r="O12" s="335" t="s">
        <v>181</v>
      </c>
      <c r="P12" s="336" t="s">
        <v>182</v>
      </c>
      <c r="Q12" s="299" t="s">
        <v>166</v>
      </c>
      <c r="R12" s="337"/>
      <c r="S12" s="338"/>
      <c r="T12" s="339"/>
    </row>
    <row r="13" spans="1:20" ht="141" customHeight="1" thickBot="1" x14ac:dyDescent="0.3">
      <c r="A13" s="340">
        <v>4</v>
      </c>
      <c r="B13" s="341" t="s">
        <v>183</v>
      </c>
      <c r="C13" s="342" t="s">
        <v>26</v>
      </c>
      <c r="D13" s="319" t="s">
        <v>184</v>
      </c>
      <c r="E13" s="319">
        <v>1</v>
      </c>
      <c r="F13" s="343" t="s">
        <v>185</v>
      </c>
      <c r="G13" s="344">
        <v>43739</v>
      </c>
      <c r="H13" s="344">
        <v>44195</v>
      </c>
      <c r="I13" s="345">
        <f t="shared" si="0"/>
        <v>65.142857142857139</v>
      </c>
      <c r="J13" s="346">
        <v>0.4</v>
      </c>
      <c r="K13" s="343" t="s">
        <v>89</v>
      </c>
      <c r="L13" s="347">
        <v>0.4</v>
      </c>
      <c r="M13" s="348" t="s">
        <v>186</v>
      </c>
      <c r="N13" s="348" t="s">
        <v>87</v>
      </c>
      <c r="O13" s="349" t="s">
        <v>187</v>
      </c>
      <c r="P13" s="348" t="s">
        <v>188</v>
      </c>
      <c r="Q13" s="299" t="s">
        <v>166</v>
      </c>
      <c r="R13" s="350"/>
      <c r="S13" s="348"/>
      <c r="T13" s="351"/>
    </row>
    <row r="14" spans="1:20" ht="229.5" customHeight="1" x14ac:dyDescent="0.25">
      <c r="A14" s="472">
        <v>5</v>
      </c>
      <c r="B14" s="473" t="s">
        <v>42</v>
      </c>
      <c r="C14" s="474" t="s">
        <v>41</v>
      </c>
      <c r="D14" s="463" t="s">
        <v>189</v>
      </c>
      <c r="E14" s="352">
        <v>1</v>
      </c>
      <c r="F14" s="11" t="s">
        <v>190</v>
      </c>
      <c r="G14" s="353">
        <v>43753</v>
      </c>
      <c r="H14" s="353">
        <v>43936</v>
      </c>
      <c r="I14" s="291">
        <f t="shared" si="0"/>
        <v>26.142857142857142</v>
      </c>
      <c r="J14" s="294">
        <v>0</v>
      </c>
      <c r="K14" s="292" t="s">
        <v>140</v>
      </c>
      <c r="L14" s="465">
        <f>+J14+J15+J1673</f>
        <v>0</v>
      </c>
      <c r="M14" s="354" t="s">
        <v>191</v>
      </c>
      <c r="N14" s="355" t="s">
        <v>85</v>
      </c>
      <c r="O14" s="356" t="s">
        <v>192</v>
      </c>
      <c r="P14" s="298" t="s">
        <v>193</v>
      </c>
      <c r="Q14" s="299"/>
      <c r="R14" s="357"/>
      <c r="S14" s="358"/>
      <c r="T14" s="455"/>
    </row>
    <row r="15" spans="1:20" ht="185.25" customHeight="1" x14ac:dyDescent="0.25">
      <c r="A15" s="472"/>
      <c r="B15" s="473"/>
      <c r="C15" s="474"/>
      <c r="D15" s="464"/>
      <c r="E15" s="287">
        <v>2</v>
      </c>
      <c r="F15" s="11" t="s">
        <v>194</v>
      </c>
      <c r="G15" s="353">
        <v>43952</v>
      </c>
      <c r="H15" s="353">
        <v>44431</v>
      </c>
      <c r="I15" s="291">
        <f t="shared" si="0"/>
        <v>68.428571428571431</v>
      </c>
      <c r="J15" s="294">
        <v>0</v>
      </c>
      <c r="K15" s="292" t="s">
        <v>195</v>
      </c>
      <c r="L15" s="465"/>
      <c r="M15" s="354" t="s">
        <v>196</v>
      </c>
      <c r="N15" s="355" t="s">
        <v>85</v>
      </c>
      <c r="O15" s="356"/>
      <c r="P15" s="359" t="s">
        <v>197</v>
      </c>
      <c r="Q15" s="299"/>
      <c r="R15" s="357"/>
      <c r="S15" s="358"/>
      <c r="T15" s="456"/>
    </row>
    <row r="16" spans="1:20" ht="105" customHeight="1" thickBot="1" x14ac:dyDescent="0.3">
      <c r="A16" s="472"/>
      <c r="B16" s="473"/>
      <c r="C16" s="474"/>
      <c r="D16" s="464"/>
      <c r="E16" s="319">
        <v>3</v>
      </c>
      <c r="F16" s="11" t="s">
        <v>70</v>
      </c>
      <c r="G16" s="353">
        <v>43952</v>
      </c>
      <c r="H16" s="353">
        <v>44431</v>
      </c>
      <c r="I16" s="291">
        <f>(H16-G16)/7</f>
        <v>68.428571428571431</v>
      </c>
      <c r="J16" s="294">
        <v>0</v>
      </c>
      <c r="K16" s="292" t="s">
        <v>198</v>
      </c>
      <c r="L16" s="465"/>
      <c r="M16" s="355"/>
      <c r="N16" s="355" t="s">
        <v>85</v>
      </c>
      <c r="O16" s="356"/>
      <c r="P16" s="298" t="s">
        <v>199</v>
      </c>
      <c r="Q16" s="299"/>
      <c r="R16" s="357"/>
      <c r="S16" s="358"/>
      <c r="T16" s="456"/>
    </row>
    <row r="17" spans="1:20" ht="210" customHeight="1" thickBot="1" x14ac:dyDescent="0.3">
      <c r="A17" s="457">
        <v>6</v>
      </c>
      <c r="B17" s="459" t="s">
        <v>200</v>
      </c>
      <c r="C17" s="461" t="s">
        <v>27</v>
      </c>
      <c r="D17" s="463" t="s">
        <v>201</v>
      </c>
      <c r="E17" s="287">
        <v>1</v>
      </c>
      <c r="F17" s="360" t="s">
        <v>202</v>
      </c>
      <c r="G17" s="361">
        <v>43739</v>
      </c>
      <c r="H17" s="361">
        <v>44195</v>
      </c>
      <c r="I17" s="362">
        <f>(H17-G17)/7</f>
        <v>65.142857142857139</v>
      </c>
      <c r="J17" s="363">
        <v>0.1</v>
      </c>
      <c r="K17" s="364"/>
      <c r="L17" s="465">
        <f>+J17+J18/2</f>
        <v>0.15000000000000002</v>
      </c>
      <c r="M17" s="365" t="s">
        <v>203</v>
      </c>
      <c r="N17" s="366" t="s">
        <v>204</v>
      </c>
      <c r="O17" s="367" t="s">
        <v>205</v>
      </c>
      <c r="P17" s="368" t="s">
        <v>206</v>
      </c>
      <c r="Q17" s="369"/>
      <c r="R17" s="370"/>
      <c r="S17" s="371"/>
      <c r="T17" s="467"/>
    </row>
    <row r="18" spans="1:20" ht="151.5" customHeight="1" x14ac:dyDescent="0.25">
      <c r="A18" s="458"/>
      <c r="B18" s="460"/>
      <c r="C18" s="462"/>
      <c r="D18" s="464"/>
      <c r="E18" s="352">
        <v>2</v>
      </c>
      <c r="F18" s="372" t="s">
        <v>207</v>
      </c>
      <c r="G18" s="373">
        <v>43739</v>
      </c>
      <c r="H18" s="373">
        <v>44431</v>
      </c>
      <c r="I18" s="374">
        <f>(H18-G18)/7</f>
        <v>98.857142857142861</v>
      </c>
      <c r="J18" s="375">
        <v>0.1</v>
      </c>
      <c r="K18" s="376" t="s">
        <v>208</v>
      </c>
      <c r="L18" s="466"/>
      <c r="M18" s="365" t="s">
        <v>209</v>
      </c>
      <c r="N18" s="377" t="s">
        <v>210</v>
      </c>
      <c r="O18" s="367" t="s">
        <v>211</v>
      </c>
      <c r="P18" s="378" t="s">
        <v>212</v>
      </c>
      <c r="Q18" s="355" t="s">
        <v>166</v>
      </c>
      <c r="R18" s="379"/>
      <c r="S18" s="355"/>
      <c r="T18" s="468"/>
    </row>
    <row r="19" spans="1:20" ht="158.25" customHeight="1" x14ac:dyDescent="0.25">
      <c r="A19" s="380">
        <v>7</v>
      </c>
      <c r="B19" s="381" t="s">
        <v>40</v>
      </c>
      <c r="C19" s="328" t="s">
        <v>28</v>
      </c>
      <c r="D19" s="287" t="s">
        <v>213</v>
      </c>
      <c r="E19" s="287">
        <v>1</v>
      </c>
      <c r="F19" s="11" t="s">
        <v>214</v>
      </c>
      <c r="G19" s="382">
        <f t="shared" ref="G19" si="1">+G18</f>
        <v>43739</v>
      </c>
      <c r="H19" s="382">
        <v>44431</v>
      </c>
      <c r="I19" s="291">
        <f>(H19-G19)/7</f>
        <v>98.857142857142861</v>
      </c>
      <c r="J19" s="292">
        <v>0.2</v>
      </c>
      <c r="K19" s="292" t="s">
        <v>215</v>
      </c>
      <c r="L19" s="294">
        <v>0.2</v>
      </c>
      <c r="M19" s="354" t="s">
        <v>216</v>
      </c>
      <c r="N19" s="355" t="s">
        <v>217</v>
      </c>
      <c r="O19" s="354" t="s">
        <v>218</v>
      </c>
      <c r="P19" s="355" t="s">
        <v>219</v>
      </c>
      <c r="Q19" s="299" t="s">
        <v>166</v>
      </c>
      <c r="R19" s="354"/>
      <c r="S19" s="354"/>
      <c r="T19" s="383"/>
    </row>
    <row r="20" spans="1:20" ht="16.5" customHeight="1" x14ac:dyDescent="0.25">
      <c r="A20" s="285"/>
      <c r="B20" s="285"/>
      <c r="C20" s="51"/>
      <c r="D20" s="51"/>
      <c r="E20" s="51"/>
      <c r="F20" s="26"/>
      <c r="G20" s="23"/>
      <c r="H20" s="23"/>
      <c r="I20" s="23"/>
      <c r="J20" s="23"/>
      <c r="K20" s="23"/>
      <c r="L20" s="23"/>
      <c r="M20" s="56"/>
      <c r="N20" s="55"/>
      <c r="O20" s="55"/>
      <c r="P20" s="56"/>
      <c r="Q20" s="48"/>
      <c r="R20" s="49"/>
      <c r="S20" s="49"/>
      <c r="T20" s="49"/>
    </row>
    <row r="21" spans="1:20" ht="19.5" customHeight="1" x14ac:dyDescent="0.25">
      <c r="A21" s="285"/>
      <c r="B21" s="285"/>
      <c r="C21" s="51"/>
      <c r="D21" s="51"/>
      <c r="E21" s="51"/>
      <c r="G21" s="48"/>
      <c r="H21" s="48"/>
      <c r="I21" s="48"/>
      <c r="J21" s="48"/>
      <c r="K21" s="48"/>
      <c r="L21" s="48"/>
      <c r="M21" s="56"/>
      <c r="N21" s="55"/>
      <c r="O21" s="56"/>
      <c r="P21" s="56"/>
      <c r="Q21" s="48"/>
      <c r="R21" s="49"/>
      <c r="S21" s="49"/>
      <c r="T21" s="49"/>
    </row>
    <row r="22" spans="1:20" ht="19.5" customHeight="1" x14ac:dyDescent="0.25">
      <c r="A22" s="451" t="s">
        <v>90</v>
      </c>
      <c r="B22" s="451"/>
      <c r="C22" s="451"/>
      <c r="D22" s="451"/>
      <c r="E22" s="46" t="s">
        <v>220</v>
      </c>
      <c r="F22" s="57">
        <f>+L9</f>
        <v>0.25</v>
      </c>
      <c r="G22" s="48"/>
      <c r="H22" s="48"/>
      <c r="I22" s="48"/>
      <c r="J22" s="48"/>
      <c r="K22" s="48"/>
      <c r="L22" s="48"/>
      <c r="M22" s="56"/>
      <c r="N22" s="55"/>
      <c r="O22" s="56"/>
      <c r="P22" s="56"/>
      <c r="Q22" s="48"/>
      <c r="R22" s="49"/>
      <c r="S22" s="49"/>
      <c r="T22" s="49"/>
    </row>
    <row r="23" spans="1:20" ht="19.5" customHeight="1" x14ac:dyDescent="0.25">
      <c r="A23" s="285"/>
      <c r="B23" s="285"/>
      <c r="C23" s="51"/>
      <c r="D23" s="51"/>
      <c r="E23" s="46" t="s">
        <v>221</v>
      </c>
      <c r="F23" s="57" t="str">
        <f>+L10</f>
        <v xml:space="preserve"> </v>
      </c>
      <c r="G23" s="48"/>
      <c r="H23" s="48"/>
      <c r="I23" s="48"/>
      <c r="J23" s="48"/>
      <c r="K23" s="48"/>
      <c r="L23" s="48"/>
      <c r="M23" s="56"/>
      <c r="N23" s="55"/>
      <c r="O23" s="56"/>
      <c r="P23" s="56"/>
      <c r="Q23" s="48"/>
      <c r="R23" s="49"/>
      <c r="S23" s="49"/>
      <c r="T23" s="49"/>
    </row>
    <row r="24" spans="1:20" ht="19.5" customHeight="1" x14ac:dyDescent="0.25">
      <c r="A24" s="285"/>
      <c r="B24" s="285"/>
      <c r="C24" s="51"/>
      <c r="D24" s="51"/>
      <c r="E24" s="46" t="s">
        <v>222</v>
      </c>
      <c r="F24" s="57">
        <f>+L12</f>
        <v>0.2</v>
      </c>
      <c r="G24" s="48"/>
      <c r="H24" s="48"/>
      <c r="I24" s="48"/>
      <c r="J24" s="48"/>
      <c r="K24" s="48"/>
      <c r="L24" s="48"/>
      <c r="M24" s="56"/>
      <c r="N24" s="55"/>
      <c r="O24" s="56"/>
      <c r="P24" s="56"/>
      <c r="Q24" s="48"/>
      <c r="R24" s="49"/>
      <c r="S24" s="49"/>
      <c r="T24" s="49"/>
    </row>
    <row r="25" spans="1:20" ht="19.5" customHeight="1" x14ac:dyDescent="0.25">
      <c r="A25" s="285"/>
      <c r="B25" s="285"/>
      <c r="C25" s="51"/>
      <c r="D25" s="51"/>
      <c r="E25" s="46" t="s">
        <v>223</v>
      </c>
      <c r="F25" s="57">
        <f>+L13</f>
        <v>0.4</v>
      </c>
      <c r="G25" s="48"/>
      <c r="H25" s="48"/>
      <c r="I25" s="48"/>
      <c r="J25" s="48"/>
      <c r="K25" s="48"/>
      <c r="L25" s="48"/>
      <c r="M25" s="56"/>
      <c r="N25" s="55"/>
      <c r="O25" s="56"/>
      <c r="P25" s="56"/>
      <c r="Q25" s="48"/>
      <c r="R25" s="49"/>
      <c r="S25" s="49"/>
      <c r="T25" s="49"/>
    </row>
    <row r="26" spans="1:20" ht="19.5" customHeight="1" x14ac:dyDescent="0.25">
      <c r="A26" s="285"/>
      <c r="B26" s="285"/>
      <c r="C26" s="51"/>
      <c r="D26" s="51"/>
      <c r="E26" s="46" t="s">
        <v>224</v>
      </c>
      <c r="F26" s="57">
        <f>+L14</f>
        <v>0</v>
      </c>
      <c r="G26" s="48"/>
      <c r="H26" s="48"/>
      <c r="I26" s="48"/>
      <c r="J26" s="48"/>
      <c r="K26" s="48"/>
      <c r="L26" s="48"/>
      <c r="M26" s="56"/>
      <c r="N26" s="55"/>
      <c r="O26" s="56"/>
      <c r="P26" s="56"/>
      <c r="Q26" s="48"/>
      <c r="R26" s="49"/>
      <c r="S26" s="49"/>
      <c r="T26" s="49"/>
    </row>
    <row r="27" spans="1:20" ht="19.5" customHeight="1" x14ac:dyDescent="0.25">
      <c r="A27" s="285"/>
      <c r="B27" s="285"/>
      <c r="C27" s="51"/>
      <c r="D27" s="51"/>
      <c r="E27" s="46" t="s">
        <v>225</v>
      </c>
      <c r="F27" s="57">
        <f>+L17</f>
        <v>0.15000000000000002</v>
      </c>
      <c r="G27" s="48"/>
      <c r="H27" s="48"/>
      <c r="I27" s="48"/>
      <c r="J27" s="48"/>
      <c r="K27" s="48"/>
      <c r="L27" s="48"/>
      <c r="M27" s="56"/>
      <c r="N27" s="55"/>
      <c r="O27" s="56"/>
      <c r="P27" s="56"/>
      <c r="Q27" s="48"/>
      <c r="R27" s="49"/>
      <c r="S27" s="49"/>
      <c r="T27" s="49"/>
    </row>
    <row r="28" spans="1:20" ht="19.5" customHeight="1" x14ac:dyDescent="0.25">
      <c r="A28" s="285"/>
      <c r="B28" s="285"/>
      <c r="C28" s="51"/>
      <c r="D28" s="51"/>
      <c r="E28" s="46" t="s">
        <v>226</v>
      </c>
      <c r="F28" s="57">
        <f>+L19</f>
        <v>0.2</v>
      </c>
      <c r="G28" s="48"/>
      <c r="H28" s="48"/>
      <c r="I28" s="48"/>
      <c r="J28" s="48"/>
      <c r="K28" s="48"/>
      <c r="L28" s="48"/>
      <c r="M28" s="56"/>
      <c r="N28" s="55"/>
      <c r="O28" s="56"/>
      <c r="P28" s="56"/>
      <c r="Q28" s="48"/>
      <c r="R28" s="49"/>
      <c r="S28" s="49"/>
      <c r="T28" s="49"/>
    </row>
    <row r="29" spans="1:20" ht="19.5" customHeight="1" x14ac:dyDescent="0.25">
      <c r="A29" s="285"/>
      <c r="B29" s="285"/>
      <c r="C29" s="51"/>
      <c r="D29" s="51"/>
      <c r="E29" s="52"/>
      <c r="F29" s="53"/>
      <c r="G29" s="48"/>
      <c r="H29" s="48"/>
      <c r="I29" s="48"/>
      <c r="J29" s="48"/>
      <c r="K29" s="48"/>
      <c r="L29" s="48"/>
      <c r="M29" s="56"/>
      <c r="N29" s="55"/>
      <c r="O29" s="56"/>
      <c r="P29" s="56"/>
      <c r="Q29" s="48"/>
      <c r="R29" s="49"/>
      <c r="S29" s="49"/>
      <c r="T29" s="49"/>
    </row>
    <row r="30" spans="1:20" ht="30" customHeight="1" x14ac:dyDescent="0.25">
      <c r="A30" s="450" t="s">
        <v>91</v>
      </c>
      <c r="B30" s="450"/>
      <c r="C30" s="450"/>
      <c r="D30" s="450"/>
      <c r="E30" s="54" t="e">
        <f>+(+F22+F23+F24+F25+F26+F27+F28)/7</f>
        <v>#VALUE!</v>
      </c>
      <c r="F30" s="52" t="s">
        <v>92</v>
      </c>
      <c r="G30" s="48"/>
      <c r="H30" s="48"/>
      <c r="I30" s="48"/>
      <c r="J30" s="48"/>
      <c r="K30" s="48"/>
      <c r="L30" s="48"/>
      <c r="M30" s="56"/>
      <c r="N30" s="55"/>
      <c r="O30" s="55"/>
      <c r="P30" s="55"/>
      <c r="Q30" s="48"/>
      <c r="R30" s="49"/>
      <c r="S30" s="49"/>
      <c r="T30" s="49"/>
    </row>
    <row r="31" spans="1:20" ht="18" customHeight="1" x14ac:dyDescent="0.25">
      <c r="A31" s="285"/>
      <c r="B31" s="285"/>
      <c r="C31" s="51"/>
      <c r="D31" s="51"/>
      <c r="E31" s="51"/>
      <c r="F31" s="57"/>
      <c r="G31" s="48"/>
      <c r="H31" s="48"/>
      <c r="I31" s="48"/>
      <c r="J31" s="48"/>
      <c r="K31" s="48"/>
      <c r="L31" s="48"/>
      <c r="M31" s="56"/>
      <c r="N31" s="55"/>
      <c r="O31" s="55"/>
      <c r="P31" s="56"/>
      <c r="Q31" s="48"/>
      <c r="R31" s="49"/>
      <c r="S31" s="49"/>
      <c r="T31" s="49"/>
    </row>
    <row r="32" spans="1:20" s="18" customFormat="1" ht="11.25" customHeight="1" x14ac:dyDescent="0.25">
      <c r="A32" s="285"/>
      <c r="B32" s="285"/>
      <c r="C32" s="51"/>
      <c r="D32" s="51"/>
      <c r="E32" s="51"/>
      <c r="F32" s="57"/>
      <c r="G32" s="48"/>
      <c r="H32" s="48"/>
      <c r="I32" s="48"/>
      <c r="J32" s="48"/>
      <c r="K32" s="48"/>
      <c r="L32" s="48"/>
      <c r="M32" s="56"/>
      <c r="N32" s="55"/>
      <c r="O32" s="56"/>
      <c r="P32" s="56"/>
      <c r="Q32" s="48"/>
      <c r="R32" s="49"/>
      <c r="S32" s="49"/>
      <c r="T32" s="49"/>
    </row>
    <row r="33" spans="1:20" ht="12.75" customHeight="1" x14ac:dyDescent="0.25">
      <c r="A33" s="285"/>
      <c r="B33" s="285"/>
      <c r="C33" s="51"/>
      <c r="D33" s="51"/>
      <c r="E33" s="51"/>
      <c r="F33" s="57"/>
      <c r="G33" s="48"/>
      <c r="H33" s="48"/>
      <c r="I33" s="48"/>
      <c r="J33" s="48"/>
      <c r="K33" s="48"/>
      <c r="L33" s="48"/>
      <c r="M33" s="56"/>
      <c r="N33" s="55"/>
      <c r="O33" s="55"/>
      <c r="P33" s="55"/>
      <c r="Q33" s="48"/>
      <c r="R33" s="49"/>
      <c r="S33" s="49"/>
      <c r="T33" s="49"/>
    </row>
    <row r="34" spans="1:20" ht="21" x14ac:dyDescent="0.5">
      <c r="B34" s="452"/>
      <c r="C34" s="452"/>
      <c r="D34" s="452"/>
      <c r="E34" s="452"/>
      <c r="I34" s="13"/>
      <c r="J34" s="16"/>
      <c r="K34" s="16"/>
      <c r="L34" s="15"/>
      <c r="M34" s="17"/>
    </row>
    <row r="35" spans="1:20" x14ac:dyDescent="0.25">
      <c r="A35" s="45" t="s">
        <v>43</v>
      </c>
      <c r="B35" s="19"/>
      <c r="C35" s="19"/>
      <c r="D35" s="19"/>
      <c r="E35" s="19"/>
      <c r="F35" s="19"/>
      <c r="I35" s="12"/>
      <c r="J35" s="14"/>
      <c r="K35" s="14"/>
      <c r="L35" s="15"/>
      <c r="M35" s="17"/>
    </row>
    <row r="36" spans="1:20" ht="12.75" customHeight="1" x14ac:dyDescent="0.25">
      <c r="B36" s="453"/>
      <c r="C36" s="453"/>
      <c r="D36" s="453"/>
      <c r="E36" s="453"/>
      <c r="F36" s="453"/>
      <c r="I36" s="13"/>
      <c r="J36" s="14"/>
      <c r="K36" s="14"/>
      <c r="L36" s="15"/>
      <c r="M36" s="17"/>
    </row>
    <row r="37" spans="1:20" ht="12.75" customHeight="1" x14ac:dyDescent="0.25">
      <c r="B37" s="454"/>
      <c r="C37" s="454"/>
      <c r="D37" s="454"/>
      <c r="E37" s="454"/>
      <c r="F37" s="454"/>
    </row>
    <row r="38" spans="1:20" ht="12.75" customHeight="1" x14ac:dyDescent="0.25"/>
    <row r="39" spans="1:20" ht="12.75" customHeight="1" x14ac:dyDescent="0.25"/>
    <row r="40" spans="1:20" x14ac:dyDescent="0.25">
      <c r="A40" s="451"/>
      <c r="B40" s="451"/>
      <c r="C40" s="451"/>
      <c r="D40" s="451"/>
      <c r="E40" s="46"/>
      <c r="F40" s="57"/>
    </row>
    <row r="41" spans="1:20" x14ac:dyDescent="0.25">
      <c r="A41" s="285"/>
      <c r="B41" s="285"/>
      <c r="C41" s="51"/>
      <c r="D41" s="51"/>
      <c r="E41" s="46"/>
      <c r="F41" s="57"/>
    </row>
    <row r="42" spans="1:20" x14ac:dyDescent="0.25">
      <c r="A42" s="285"/>
      <c r="B42" s="285"/>
      <c r="C42" s="51"/>
      <c r="D42" s="51"/>
      <c r="E42" s="46"/>
      <c r="F42" s="57"/>
    </row>
    <row r="43" spans="1:20" x14ac:dyDescent="0.25">
      <c r="A43" s="285"/>
      <c r="B43" s="285"/>
      <c r="C43" s="51"/>
      <c r="D43" s="51"/>
      <c r="E43" s="46"/>
      <c r="F43" s="57"/>
    </row>
    <row r="44" spans="1:20" x14ac:dyDescent="0.25">
      <c r="A44" s="285"/>
      <c r="B44" s="285"/>
      <c r="C44" s="51"/>
      <c r="D44" s="51"/>
      <c r="E44" s="46"/>
      <c r="F44" s="57"/>
    </row>
    <row r="45" spans="1:20" x14ac:dyDescent="0.25">
      <c r="A45" s="285"/>
      <c r="B45" s="285"/>
      <c r="C45" s="51"/>
      <c r="D45" s="51"/>
      <c r="E45" s="46"/>
      <c r="F45" s="57"/>
    </row>
    <row r="46" spans="1:20" x14ac:dyDescent="0.25">
      <c r="A46" s="285"/>
      <c r="B46" s="285"/>
      <c r="C46" s="51"/>
      <c r="D46" s="51"/>
      <c r="E46" s="46"/>
      <c r="F46" s="57"/>
    </row>
    <row r="47" spans="1:20" x14ac:dyDescent="0.25">
      <c r="A47" s="285"/>
      <c r="B47" s="285"/>
      <c r="C47" s="51"/>
      <c r="D47" s="51"/>
      <c r="E47" s="46"/>
      <c r="F47" s="57"/>
    </row>
    <row r="48" spans="1:20" x14ac:dyDescent="0.25">
      <c r="A48" s="285"/>
      <c r="B48" s="285"/>
      <c r="C48" s="51"/>
      <c r="D48" s="51"/>
      <c r="E48" s="46"/>
      <c r="F48" s="47"/>
    </row>
    <row r="49" spans="1:6" x14ac:dyDescent="0.25">
      <c r="A49" s="285"/>
      <c r="B49" s="285"/>
      <c r="C49" s="51"/>
      <c r="D49" s="51"/>
      <c r="E49" s="52"/>
      <c r="F49" s="53"/>
    </row>
    <row r="50" spans="1:6" x14ac:dyDescent="0.25">
      <c r="A50" s="450" t="s">
        <v>91</v>
      </c>
      <c r="B50" s="450"/>
      <c r="C50" s="450"/>
      <c r="D50" s="450"/>
      <c r="E50" s="54">
        <v>0.77380952380952372</v>
      </c>
      <c r="F50" s="52" t="s">
        <v>92</v>
      </c>
    </row>
  </sheetData>
  <mergeCells count="57">
    <mergeCell ref="A5:B5"/>
    <mergeCell ref="C5:T5"/>
    <mergeCell ref="A1:B1"/>
    <mergeCell ref="C1:I1"/>
    <mergeCell ref="K1:T1"/>
    <mergeCell ref="A2:B2"/>
    <mergeCell ref="C2:I2"/>
    <mergeCell ref="J2:K2"/>
    <mergeCell ref="L2:T2"/>
    <mergeCell ref="A3:B3"/>
    <mergeCell ref="C3:I3"/>
    <mergeCell ref="J3:K3"/>
    <mergeCell ref="L3:T3"/>
    <mergeCell ref="A4:B4"/>
    <mergeCell ref="A6:O6"/>
    <mergeCell ref="P6:Q6"/>
    <mergeCell ref="R6:T6"/>
    <mergeCell ref="A7:A8"/>
    <mergeCell ref="B7:B8"/>
    <mergeCell ref="C7:C8"/>
    <mergeCell ref="D7:D8"/>
    <mergeCell ref="E7:E8"/>
    <mergeCell ref="F7:F8"/>
    <mergeCell ref="G7:H7"/>
    <mergeCell ref="T7:T8"/>
    <mergeCell ref="I7:I8"/>
    <mergeCell ref="J7:J8"/>
    <mergeCell ref="K7:K8"/>
    <mergeCell ref="L7:L8"/>
    <mergeCell ref="M7:M8"/>
    <mergeCell ref="N7:N8"/>
    <mergeCell ref="O7:O8"/>
    <mergeCell ref="P7:P8"/>
    <mergeCell ref="Q7:Q8"/>
    <mergeCell ref="R7:R8"/>
    <mergeCell ref="S7:S8"/>
    <mergeCell ref="C10:C11"/>
    <mergeCell ref="L10:L11"/>
    <mergeCell ref="A14:A16"/>
    <mergeCell ref="B14:B16"/>
    <mergeCell ref="C14:C16"/>
    <mergeCell ref="D14:D16"/>
    <mergeCell ref="L14:L16"/>
    <mergeCell ref="T14:T16"/>
    <mergeCell ref="A17:A18"/>
    <mergeCell ref="B17:B18"/>
    <mergeCell ref="C17:C18"/>
    <mergeCell ref="D17:D18"/>
    <mergeCell ref="L17:L18"/>
    <mergeCell ref="T17:T18"/>
    <mergeCell ref="A50:D50"/>
    <mergeCell ref="A22:D22"/>
    <mergeCell ref="A30:D30"/>
    <mergeCell ref="B34:E34"/>
    <mergeCell ref="B36:F36"/>
    <mergeCell ref="B37:F37"/>
    <mergeCell ref="A40:D40"/>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0"/>
  <sheetViews>
    <sheetView topLeftCell="A25" workbookViewId="0">
      <selection activeCell="B34" sqref="B34:E34"/>
    </sheetView>
  </sheetViews>
  <sheetFormatPr baseColWidth="10" defaultRowHeight="15" x14ac:dyDescent="0.25"/>
  <cols>
    <col min="1" max="1" width="6.7109375" style="385" customWidth="1"/>
    <col min="2" max="2" width="18.85546875" style="385" customWidth="1"/>
    <col min="3" max="3" width="8.140625" style="385" customWidth="1"/>
    <col min="4" max="4" width="14.28515625" style="385" customWidth="1"/>
    <col min="5" max="5" width="8.7109375" style="385" customWidth="1"/>
    <col min="6" max="6" width="16.85546875" style="385" customWidth="1"/>
    <col min="7" max="7" width="12.140625" style="385" bestFit="1" customWidth="1"/>
    <col min="8" max="8" width="12.140625" style="385" customWidth="1"/>
    <col min="9" max="10" width="10.7109375" style="385" customWidth="1"/>
    <col min="11" max="11" width="13.85546875" style="385" customWidth="1"/>
    <col min="12" max="12" width="10.7109375" style="385" customWidth="1"/>
    <col min="13" max="13" width="31.42578125" style="385" customWidth="1"/>
    <col min="14" max="14" width="15.85546875" style="385" customWidth="1"/>
    <col min="15" max="15" width="20.28515625" style="385" customWidth="1"/>
    <col min="16" max="16" width="17.7109375" style="385" customWidth="1"/>
    <col min="17" max="17" width="15.7109375" style="385" customWidth="1"/>
    <col min="18" max="19" width="11.42578125" style="385"/>
    <col min="20" max="20" width="18.5703125" style="385" customWidth="1"/>
    <col min="21" max="16384" width="11.42578125" style="385"/>
  </cols>
  <sheetData>
    <row r="1" spans="1:20" x14ac:dyDescent="0.25">
      <c r="A1" s="554" t="s">
        <v>0</v>
      </c>
      <c r="B1" s="554"/>
      <c r="C1" s="550" t="s">
        <v>38</v>
      </c>
      <c r="D1" s="550"/>
      <c r="E1" s="550"/>
      <c r="F1" s="550"/>
      <c r="G1" s="550"/>
      <c r="H1" s="550"/>
      <c r="I1" s="550"/>
      <c r="J1" s="384" t="s">
        <v>1</v>
      </c>
      <c r="K1" s="555" t="s">
        <v>37</v>
      </c>
      <c r="L1" s="555"/>
      <c r="M1" s="555"/>
      <c r="N1" s="555"/>
      <c r="O1" s="555"/>
      <c r="P1" s="555"/>
      <c r="Q1" s="555"/>
      <c r="R1" s="555"/>
      <c r="S1" s="555"/>
      <c r="T1" s="555"/>
    </row>
    <row r="2" spans="1:20" x14ac:dyDescent="0.25">
      <c r="A2" s="549" t="s">
        <v>2</v>
      </c>
      <c r="B2" s="549"/>
      <c r="C2" s="550" t="s">
        <v>227</v>
      </c>
      <c r="D2" s="550"/>
      <c r="E2" s="550"/>
      <c r="F2" s="550"/>
      <c r="G2" s="550"/>
      <c r="H2" s="550"/>
      <c r="I2" s="550"/>
      <c r="J2" s="549" t="s">
        <v>3</v>
      </c>
      <c r="K2" s="549"/>
      <c r="L2" s="551">
        <v>43700</v>
      </c>
      <c r="M2" s="550"/>
      <c r="N2" s="550"/>
      <c r="O2" s="550"/>
      <c r="P2" s="550"/>
      <c r="Q2" s="550"/>
      <c r="R2" s="550"/>
      <c r="S2" s="550"/>
      <c r="T2" s="550"/>
    </row>
    <row r="3" spans="1:20" x14ac:dyDescent="0.25">
      <c r="A3" s="549" t="s">
        <v>4</v>
      </c>
      <c r="B3" s="549"/>
      <c r="C3" s="550" t="s">
        <v>228</v>
      </c>
      <c r="D3" s="550"/>
      <c r="E3" s="550"/>
      <c r="F3" s="550"/>
      <c r="G3" s="550"/>
      <c r="H3" s="550"/>
      <c r="I3" s="550"/>
      <c r="J3" s="549" t="s">
        <v>5</v>
      </c>
      <c r="K3" s="549"/>
      <c r="L3" s="551">
        <v>44431</v>
      </c>
      <c r="M3" s="550"/>
      <c r="N3" s="550"/>
      <c r="O3" s="550"/>
      <c r="P3" s="550"/>
      <c r="Q3" s="550"/>
      <c r="R3" s="550"/>
      <c r="S3" s="550"/>
      <c r="T3" s="550"/>
    </row>
    <row r="4" spans="1:20" x14ac:dyDescent="0.25">
      <c r="A4" s="549" t="s">
        <v>6</v>
      </c>
      <c r="B4" s="549"/>
      <c r="C4" s="386" t="s">
        <v>36</v>
      </c>
      <c r="D4" s="386"/>
      <c r="E4" s="386"/>
      <c r="F4" s="386"/>
      <c r="G4" s="386"/>
      <c r="H4" s="386"/>
      <c r="I4" s="386"/>
      <c r="J4" s="384"/>
      <c r="K4" s="384"/>
      <c r="L4" s="387"/>
      <c r="M4" s="387"/>
      <c r="N4" s="387"/>
      <c r="O4" s="387"/>
      <c r="P4" s="387"/>
      <c r="Q4" s="387"/>
      <c r="R4" s="387"/>
      <c r="S4" s="387"/>
      <c r="T4" s="387"/>
    </row>
    <row r="5" spans="1:20" ht="26.25" customHeight="1" x14ac:dyDescent="0.25">
      <c r="A5" s="552" t="s">
        <v>34</v>
      </c>
      <c r="B5" s="552"/>
      <c r="C5" s="553" t="s">
        <v>158</v>
      </c>
      <c r="D5" s="549"/>
      <c r="E5" s="549"/>
      <c r="F5" s="549"/>
      <c r="G5" s="549"/>
      <c r="H5" s="549"/>
      <c r="I5" s="549"/>
      <c r="J5" s="549"/>
      <c r="K5" s="549"/>
      <c r="L5" s="549"/>
      <c r="M5" s="549"/>
      <c r="N5" s="549"/>
      <c r="O5" s="549"/>
      <c r="P5" s="549"/>
      <c r="Q5" s="549"/>
      <c r="R5" s="549"/>
      <c r="S5" s="549"/>
      <c r="T5" s="549"/>
    </row>
    <row r="6" spans="1:20" x14ac:dyDescent="0.25">
      <c r="A6" s="545" t="s">
        <v>32</v>
      </c>
      <c r="B6" s="545"/>
      <c r="C6" s="545"/>
      <c r="D6" s="545"/>
      <c r="E6" s="545"/>
      <c r="F6" s="545"/>
      <c r="G6" s="545"/>
      <c r="H6" s="545"/>
      <c r="I6" s="545"/>
      <c r="J6" s="545"/>
      <c r="K6" s="545"/>
      <c r="L6" s="545"/>
      <c r="M6" s="545"/>
      <c r="N6" s="545"/>
      <c r="O6" s="545"/>
      <c r="P6" s="546" t="s">
        <v>31</v>
      </c>
      <c r="Q6" s="546"/>
      <c r="R6" s="547" t="s">
        <v>30</v>
      </c>
      <c r="S6" s="547"/>
      <c r="T6" s="547"/>
    </row>
    <row r="7" spans="1:20" ht="28.5" customHeight="1" x14ac:dyDescent="0.25">
      <c r="A7" s="548" t="s">
        <v>7</v>
      </c>
      <c r="B7" s="544" t="s">
        <v>8</v>
      </c>
      <c r="C7" s="548" t="s">
        <v>9</v>
      </c>
      <c r="D7" s="487" t="s">
        <v>10</v>
      </c>
      <c r="E7" s="548" t="s">
        <v>71</v>
      </c>
      <c r="F7" s="544" t="s">
        <v>11</v>
      </c>
      <c r="G7" s="544" t="s">
        <v>12</v>
      </c>
      <c r="H7" s="544"/>
      <c r="I7" s="487" t="s">
        <v>13</v>
      </c>
      <c r="J7" s="487" t="s">
        <v>14</v>
      </c>
      <c r="K7" s="487" t="s">
        <v>15</v>
      </c>
      <c r="L7" s="487" t="s">
        <v>16</v>
      </c>
      <c r="M7" s="544" t="s">
        <v>17</v>
      </c>
      <c r="N7" s="544" t="s">
        <v>18</v>
      </c>
      <c r="O7" s="540" t="s">
        <v>21</v>
      </c>
      <c r="P7" s="541" t="s">
        <v>29</v>
      </c>
      <c r="Q7" s="541" t="s">
        <v>35</v>
      </c>
      <c r="R7" s="542" t="s">
        <v>19</v>
      </c>
      <c r="S7" s="542" t="s">
        <v>20</v>
      </c>
      <c r="T7" s="543" t="s">
        <v>33</v>
      </c>
    </row>
    <row r="8" spans="1:20" s="389" customFormat="1" ht="75" customHeight="1" x14ac:dyDescent="0.25">
      <c r="A8" s="548"/>
      <c r="B8" s="544"/>
      <c r="C8" s="548"/>
      <c r="D8" s="487"/>
      <c r="E8" s="548"/>
      <c r="F8" s="544"/>
      <c r="G8" s="388" t="s">
        <v>22</v>
      </c>
      <c r="H8" s="388" t="s">
        <v>23</v>
      </c>
      <c r="I8" s="487"/>
      <c r="J8" s="487"/>
      <c r="K8" s="487"/>
      <c r="L8" s="487"/>
      <c r="M8" s="544"/>
      <c r="N8" s="544"/>
      <c r="O8" s="540"/>
      <c r="P8" s="541"/>
      <c r="Q8" s="541"/>
      <c r="R8" s="542"/>
      <c r="S8" s="542"/>
      <c r="T8" s="543"/>
    </row>
    <row r="9" spans="1:20" ht="234" customHeight="1" x14ac:dyDescent="0.25">
      <c r="A9" s="390">
        <v>1</v>
      </c>
      <c r="B9" s="391" t="s">
        <v>159</v>
      </c>
      <c r="C9" s="392" t="s">
        <v>88</v>
      </c>
      <c r="D9" s="391" t="s">
        <v>160</v>
      </c>
      <c r="E9" s="393">
        <v>1</v>
      </c>
      <c r="F9" s="391" t="s">
        <v>161</v>
      </c>
      <c r="G9" s="394">
        <v>43739</v>
      </c>
      <c r="H9" s="394">
        <v>44195</v>
      </c>
      <c r="I9" s="395">
        <f t="shared" ref="I9:I15" si="0">(H9-G9)/7</f>
        <v>65.142857142857139</v>
      </c>
      <c r="J9" s="396">
        <v>0</v>
      </c>
      <c r="K9" s="391" t="s">
        <v>162</v>
      </c>
      <c r="L9" s="397">
        <v>0.4</v>
      </c>
      <c r="M9" s="391" t="s">
        <v>229</v>
      </c>
      <c r="N9" s="393" t="s">
        <v>82</v>
      </c>
      <c r="O9" s="391" t="s">
        <v>164</v>
      </c>
      <c r="P9" s="398" t="s">
        <v>230</v>
      </c>
      <c r="Q9" s="391" t="s">
        <v>231</v>
      </c>
      <c r="R9" s="399"/>
      <c r="S9" s="399"/>
      <c r="T9" s="390"/>
    </row>
    <row r="10" spans="1:20" ht="177.75" customHeight="1" x14ac:dyDescent="0.25">
      <c r="A10" s="393">
        <v>2</v>
      </c>
      <c r="B10" s="400" t="s">
        <v>39</v>
      </c>
      <c r="C10" s="533" t="s">
        <v>24</v>
      </c>
      <c r="D10" s="391" t="s">
        <v>167</v>
      </c>
      <c r="E10" s="400">
        <v>1</v>
      </c>
      <c r="F10" s="391" t="s">
        <v>168</v>
      </c>
      <c r="G10" s="401">
        <v>43739</v>
      </c>
      <c r="H10" s="401">
        <v>43876</v>
      </c>
      <c r="I10" s="402">
        <f t="shared" si="0"/>
        <v>19.571428571428573</v>
      </c>
      <c r="J10" s="396">
        <v>1</v>
      </c>
      <c r="K10" s="391" t="s">
        <v>169</v>
      </c>
      <c r="L10" s="536">
        <f>+(J10+J11)/2</f>
        <v>0.5</v>
      </c>
      <c r="M10" s="391" t="s">
        <v>232</v>
      </c>
      <c r="N10" s="393" t="s">
        <v>83</v>
      </c>
      <c r="O10" s="391" t="s">
        <v>233</v>
      </c>
      <c r="P10" s="537" t="s">
        <v>230</v>
      </c>
      <c r="Q10" s="398" t="s">
        <v>231</v>
      </c>
      <c r="R10" s="398"/>
      <c r="S10" s="398"/>
      <c r="T10" s="398"/>
    </row>
    <row r="11" spans="1:20" ht="126" customHeight="1" x14ac:dyDescent="0.25">
      <c r="A11" s="393"/>
      <c r="B11" s="400"/>
      <c r="C11" s="533"/>
      <c r="D11" s="400"/>
      <c r="E11" s="400">
        <v>2</v>
      </c>
      <c r="F11" s="403" t="s">
        <v>45</v>
      </c>
      <c r="G11" s="401">
        <v>43881</v>
      </c>
      <c r="H11" s="401">
        <v>44431</v>
      </c>
      <c r="I11" s="402">
        <f t="shared" si="0"/>
        <v>78.571428571428569</v>
      </c>
      <c r="J11" s="396">
        <v>0</v>
      </c>
      <c r="K11" s="391" t="s">
        <v>174</v>
      </c>
      <c r="L11" s="536"/>
      <c r="M11" s="391" t="s">
        <v>234</v>
      </c>
      <c r="N11" s="393" t="s">
        <v>82</v>
      </c>
      <c r="O11" s="391" t="s">
        <v>235</v>
      </c>
      <c r="P11" s="538"/>
      <c r="Q11" s="398" t="s">
        <v>231</v>
      </c>
      <c r="R11" s="398"/>
      <c r="S11" s="398"/>
      <c r="T11" s="398"/>
    </row>
    <row r="12" spans="1:20" ht="159" customHeight="1" x14ac:dyDescent="0.25">
      <c r="A12" s="400">
        <v>3</v>
      </c>
      <c r="B12" s="400" t="s">
        <v>44</v>
      </c>
      <c r="C12" s="392" t="s">
        <v>25</v>
      </c>
      <c r="D12" s="404" t="s">
        <v>177</v>
      </c>
      <c r="E12" s="400">
        <v>1</v>
      </c>
      <c r="F12" s="405" t="s">
        <v>178</v>
      </c>
      <c r="G12" s="406">
        <v>43739</v>
      </c>
      <c r="H12" s="406">
        <v>44195</v>
      </c>
      <c r="I12" s="395">
        <f t="shared" si="0"/>
        <v>65.142857142857139</v>
      </c>
      <c r="J12" s="396">
        <v>0.2</v>
      </c>
      <c r="K12" s="407" t="s">
        <v>84</v>
      </c>
      <c r="L12" s="397">
        <f>+J12</f>
        <v>0.2</v>
      </c>
      <c r="M12" s="408" t="s">
        <v>236</v>
      </c>
      <c r="N12" s="391" t="s">
        <v>180</v>
      </c>
      <c r="O12" s="398" t="s">
        <v>237</v>
      </c>
      <c r="P12" s="398" t="s">
        <v>230</v>
      </c>
      <c r="Q12" s="398" t="s">
        <v>231</v>
      </c>
      <c r="R12" s="399"/>
      <c r="S12" s="399"/>
      <c r="T12" s="409"/>
    </row>
    <row r="13" spans="1:20" ht="180" customHeight="1" x14ac:dyDescent="0.25">
      <c r="A13" s="400">
        <v>4</v>
      </c>
      <c r="B13" s="410" t="s">
        <v>183</v>
      </c>
      <c r="C13" s="392" t="s">
        <v>26</v>
      </c>
      <c r="D13" s="400" t="s">
        <v>184</v>
      </c>
      <c r="E13" s="400">
        <v>1</v>
      </c>
      <c r="F13" s="411" t="s">
        <v>238</v>
      </c>
      <c r="G13" s="406">
        <v>43739</v>
      </c>
      <c r="H13" s="406">
        <v>44195</v>
      </c>
      <c r="I13" s="395">
        <f>(H13-G13)/7</f>
        <v>65.142857142857139</v>
      </c>
      <c r="J13" s="396">
        <v>0.4</v>
      </c>
      <c r="K13" s="411" t="s">
        <v>89</v>
      </c>
      <c r="L13" s="397">
        <v>0.4</v>
      </c>
      <c r="M13" s="398" t="s">
        <v>239</v>
      </c>
      <c r="N13" s="398" t="s">
        <v>87</v>
      </c>
      <c r="O13" s="398" t="s">
        <v>240</v>
      </c>
      <c r="P13" s="398" t="s">
        <v>241</v>
      </c>
      <c r="Q13" s="398" t="s">
        <v>231</v>
      </c>
      <c r="R13" s="398"/>
      <c r="S13" s="398"/>
      <c r="T13" s="400"/>
    </row>
    <row r="14" spans="1:20" ht="229.5" customHeight="1" x14ac:dyDescent="0.25">
      <c r="A14" s="530">
        <v>5</v>
      </c>
      <c r="B14" s="539" t="s">
        <v>42</v>
      </c>
      <c r="C14" s="533" t="s">
        <v>41</v>
      </c>
      <c r="D14" s="530" t="s">
        <v>189</v>
      </c>
      <c r="E14" s="400">
        <v>1</v>
      </c>
      <c r="F14" s="404" t="s">
        <v>190</v>
      </c>
      <c r="G14" s="412">
        <v>43753</v>
      </c>
      <c r="H14" s="412">
        <v>43936</v>
      </c>
      <c r="I14" s="395">
        <f t="shared" si="0"/>
        <v>26.142857142857142</v>
      </c>
      <c r="J14" s="397">
        <v>0</v>
      </c>
      <c r="K14" s="396" t="s">
        <v>140</v>
      </c>
      <c r="L14" s="534">
        <f>+J14+J15+J1673</f>
        <v>0</v>
      </c>
      <c r="M14" s="399" t="s">
        <v>242</v>
      </c>
      <c r="N14" s="398" t="s">
        <v>85</v>
      </c>
      <c r="O14" s="398"/>
      <c r="P14" s="535" t="s">
        <v>230</v>
      </c>
      <c r="Q14" s="398"/>
      <c r="R14" s="398"/>
      <c r="S14" s="398"/>
      <c r="T14" s="530"/>
    </row>
    <row r="15" spans="1:20" ht="185.25" customHeight="1" x14ac:dyDescent="0.25">
      <c r="A15" s="530"/>
      <c r="B15" s="539"/>
      <c r="C15" s="533"/>
      <c r="D15" s="530"/>
      <c r="E15" s="400">
        <v>2</v>
      </c>
      <c r="F15" s="398" t="s">
        <v>194</v>
      </c>
      <c r="G15" s="412">
        <v>43952</v>
      </c>
      <c r="H15" s="412">
        <v>44431</v>
      </c>
      <c r="I15" s="395">
        <f t="shared" si="0"/>
        <v>68.428571428571431</v>
      </c>
      <c r="J15" s="397">
        <v>0</v>
      </c>
      <c r="K15" s="396" t="s">
        <v>195</v>
      </c>
      <c r="L15" s="534"/>
      <c r="M15" s="399"/>
      <c r="N15" s="398" t="s">
        <v>85</v>
      </c>
      <c r="O15" s="398"/>
      <c r="P15" s="535"/>
      <c r="Q15" s="398"/>
      <c r="R15" s="398"/>
      <c r="S15" s="398"/>
      <c r="T15" s="530"/>
    </row>
    <row r="16" spans="1:20" ht="105" customHeight="1" x14ac:dyDescent="0.25">
      <c r="A16" s="530"/>
      <c r="B16" s="539"/>
      <c r="C16" s="533"/>
      <c r="D16" s="530"/>
      <c r="E16" s="400">
        <v>3</v>
      </c>
      <c r="F16" s="404" t="s">
        <v>70</v>
      </c>
      <c r="G16" s="412">
        <v>43952</v>
      </c>
      <c r="H16" s="412">
        <v>44431</v>
      </c>
      <c r="I16" s="395">
        <f>(H16-G16)/7</f>
        <v>68.428571428571431</v>
      </c>
      <c r="J16" s="397">
        <v>0</v>
      </c>
      <c r="K16" s="396" t="s">
        <v>198</v>
      </c>
      <c r="L16" s="534"/>
      <c r="M16" s="398"/>
      <c r="N16" s="398" t="s">
        <v>85</v>
      </c>
      <c r="O16" s="398"/>
      <c r="P16" s="535"/>
      <c r="Q16" s="398"/>
      <c r="R16" s="398"/>
      <c r="S16" s="398"/>
      <c r="T16" s="530"/>
    </row>
    <row r="17" spans="1:20" ht="210" customHeight="1" x14ac:dyDescent="0.25">
      <c r="A17" s="531">
        <v>6</v>
      </c>
      <c r="B17" s="532" t="s">
        <v>200</v>
      </c>
      <c r="C17" s="533" t="s">
        <v>27</v>
      </c>
      <c r="D17" s="530" t="s">
        <v>201</v>
      </c>
      <c r="E17" s="400">
        <v>1</v>
      </c>
      <c r="F17" s="405" t="s">
        <v>202</v>
      </c>
      <c r="G17" s="406">
        <v>43739</v>
      </c>
      <c r="H17" s="406">
        <v>44195</v>
      </c>
      <c r="I17" s="395">
        <f>(H17-G17)/7</f>
        <v>65.142857142857139</v>
      </c>
      <c r="J17" s="396">
        <v>0.2</v>
      </c>
      <c r="K17" s="407"/>
      <c r="L17" s="534">
        <f>+J17+J18/2</f>
        <v>0.30000000000000004</v>
      </c>
      <c r="M17" s="391" t="s">
        <v>243</v>
      </c>
      <c r="N17" s="413" t="s">
        <v>204</v>
      </c>
      <c r="O17" s="413" t="s">
        <v>244</v>
      </c>
      <c r="P17" s="413" t="s">
        <v>230</v>
      </c>
      <c r="Q17" s="398"/>
      <c r="R17" s="398"/>
      <c r="S17" s="398"/>
      <c r="T17" s="535"/>
    </row>
    <row r="18" spans="1:20" ht="169.5" customHeight="1" x14ac:dyDescent="0.25">
      <c r="A18" s="531"/>
      <c r="B18" s="532"/>
      <c r="C18" s="533"/>
      <c r="D18" s="530"/>
      <c r="E18" s="400">
        <v>2</v>
      </c>
      <c r="F18" s="405" t="s">
        <v>207</v>
      </c>
      <c r="G18" s="406">
        <v>43739</v>
      </c>
      <c r="H18" s="406">
        <v>44431</v>
      </c>
      <c r="I18" s="395">
        <v>99</v>
      </c>
      <c r="J18" s="396">
        <v>0.2</v>
      </c>
      <c r="K18" s="407" t="s">
        <v>208</v>
      </c>
      <c r="L18" s="534"/>
      <c r="M18" s="391" t="s">
        <v>209</v>
      </c>
      <c r="N18" s="413" t="s">
        <v>210</v>
      </c>
      <c r="O18" s="399" t="s">
        <v>211</v>
      </c>
      <c r="P18" s="391" t="s">
        <v>230</v>
      </c>
      <c r="Q18" s="398" t="s">
        <v>231</v>
      </c>
      <c r="R18" s="398"/>
      <c r="S18" s="398"/>
      <c r="T18" s="535"/>
    </row>
    <row r="19" spans="1:20" ht="158.25" customHeight="1" x14ac:dyDescent="0.25">
      <c r="A19" s="414">
        <v>7</v>
      </c>
      <c r="B19" s="415" t="s">
        <v>40</v>
      </c>
      <c r="C19" s="392" t="s">
        <v>28</v>
      </c>
      <c r="D19" s="400" t="s">
        <v>213</v>
      </c>
      <c r="E19" s="400">
        <v>1</v>
      </c>
      <c r="F19" s="404" t="s">
        <v>214</v>
      </c>
      <c r="G19" s="406">
        <f t="shared" ref="G19" si="1">+G18</f>
        <v>43739</v>
      </c>
      <c r="H19" s="406">
        <v>44431</v>
      </c>
      <c r="I19" s="395">
        <f>(H19-G19)/7</f>
        <v>98.857142857142861</v>
      </c>
      <c r="J19" s="396">
        <v>0</v>
      </c>
      <c r="K19" s="396" t="s">
        <v>215</v>
      </c>
      <c r="L19" s="397">
        <v>0.4</v>
      </c>
      <c r="M19" s="399" t="s">
        <v>245</v>
      </c>
      <c r="N19" s="398" t="s">
        <v>217</v>
      </c>
      <c r="O19" s="399"/>
      <c r="P19" s="398" t="s">
        <v>230</v>
      </c>
      <c r="Q19" s="398" t="s">
        <v>231</v>
      </c>
      <c r="R19" s="399"/>
      <c r="S19" s="399"/>
      <c r="T19" s="413"/>
    </row>
    <row r="20" spans="1:20" ht="16.5" customHeight="1" x14ac:dyDescent="0.25">
      <c r="A20" s="416"/>
      <c r="B20" s="416"/>
      <c r="C20" s="417"/>
      <c r="D20" s="417"/>
      <c r="E20" s="417"/>
      <c r="F20" s="418"/>
      <c r="G20" s="419"/>
      <c r="H20" s="419"/>
      <c r="I20" s="419"/>
      <c r="J20" s="419"/>
      <c r="K20" s="419"/>
      <c r="L20" s="419"/>
      <c r="M20" s="420"/>
      <c r="N20" s="421"/>
      <c r="O20" s="421"/>
      <c r="P20" s="420"/>
      <c r="Q20" s="422"/>
      <c r="R20" s="423"/>
      <c r="S20" s="423"/>
      <c r="T20" s="423"/>
    </row>
    <row r="21" spans="1:20" ht="21.75" customHeight="1" x14ac:dyDescent="0.25">
      <c r="A21" s="416"/>
      <c r="B21" s="416"/>
      <c r="C21" s="417"/>
      <c r="D21" s="417"/>
      <c r="E21" s="417"/>
      <c r="G21" s="422"/>
      <c r="H21" s="422"/>
      <c r="I21" s="422"/>
      <c r="J21" s="422"/>
      <c r="K21" s="422"/>
      <c r="L21" s="422"/>
      <c r="M21" s="420"/>
      <c r="N21" s="421"/>
      <c r="O21" s="420"/>
      <c r="P21" s="420"/>
      <c r="Q21" s="422"/>
      <c r="R21" s="423"/>
      <c r="S21" s="423"/>
      <c r="T21" s="423"/>
    </row>
    <row r="22" spans="1:20" ht="36" customHeight="1" x14ac:dyDescent="0.25">
      <c r="A22" s="526" t="s">
        <v>90</v>
      </c>
      <c r="B22" s="526"/>
      <c r="C22" s="526"/>
      <c r="D22" s="526"/>
      <c r="E22" s="424" t="s">
        <v>220</v>
      </c>
      <c r="F22" s="425">
        <f>+L9</f>
        <v>0.4</v>
      </c>
      <c r="G22" s="422"/>
      <c r="H22" s="422"/>
      <c r="I22" s="422"/>
      <c r="J22" s="422"/>
      <c r="K22" s="422"/>
      <c r="L22" s="422"/>
      <c r="M22" s="420"/>
      <c r="N22" s="421"/>
      <c r="O22" s="420"/>
      <c r="P22" s="420"/>
      <c r="Q22" s="422"/>
      <c r="R22" s="423"/>
      <c r="S22" s="423"/>
      <c r="T22" s="423"/>
    </row>
    <row r="23" spans="1:20" ht="61.5" customHeight="1" x14ac:dyDescent="0.25">
      <c r="A23" s="416"/>
      <c r="B23" s="416"/>
      <c r="C23" s="417"/>
      <c r="D23" s="417"/>
      <c r="E23" s="424" t="s">
        <v>221</v>
      </c>
      <c r="F23" s="425">
        <f>+L10</f>
        <v>0.5</v>
      </c>
      <c r="G23" s="422"/>
      <c r="H23" s="422"/>
      <c r="I23" s="422"/>
      <c r="J23" s="422"/>
      <c r="K23" s="422"/>
      <c r="L23" s="422"/>
      <c r="M23" s="420"/>
      <c r="N23" s="421"/>
      <c r="O23" s="420"/>
      <c r="P23" s="420"/>
      <c r="Q23" s="422"/>
      <c r="R23" s="423"/>
      <c r="S23" s="423"/>
      <c r="T23" s="423"/>
    </row>
    <row r="24" spans="1:20" ht="19.5" customHeight="1" x14ac:dyDescent="0.25">
      <c r="A24" s="416"/>
      <c r="B24" s="416"/>
      <c r="C24" s="417"/>
      <c r="D24" s="417"/>
      <c r="E24" s="424" t="s">
        <v>222</v>
      </c>
      <c r="F24" s="425">
        <f>+L12</f>
        <v>0.2</v>
      </c>
      <c r="G24" s="422"/>
      <c r="H24" s="422"/>
      <c r="I24" s="422"/>
      <c r="J24" s="422"/>
      <c r="K24" s="422"/>
      <c r="L24" s="422"/>
      <c r="M24" s="420"/>
      <c r="N24" s="421"/>
      <c r="O24" s="420"/>
      <c r="P24" s="420"/>
      <c r="Q24" s="422"/>
      <c r="R24" s="423"/>
      <c r="S24" s="423"/>
      <c r="T24" s="423"/>
    </row>
    <row r="25" spans="1:20" ht="19.5" customHeight="1" x14ac:dyDescent="0.25">
      <c r="A25" s="416"/>
      <c r="B25" s="416"/>
      <c r="C25" s="417"/>
      <c r="D25" s="417"/>
      <c r="E25" s="424" t="s">
        <v>223</v>
      </c>
      <c r="F25" s="425">
        <f>+L13</f>
        <v>0.4</v>
      </c>
      <c r="G25" s="422"/>
      <c r="H25" s="422"/>
      <c r="I25" s="422"/>
      <c r="J25" s="422"/>
      <c r="K25" s="422"/>
      <c r="L25" s="422"/>
      <c r="M25" s="420"/>
      <c r="N25" s="421"/>
      <c r="O25" s="420"/>
      <c r="P25" s="420"/>
      <c r="Q25" s="422"/>
      <c r="R25" s="423"/>
      <c r="S25" s="423"/>
      <c r="T25" s="423"/>
    </row>
    <row r="26" spans="1:20" ht="19.5" customHeight="1" x14ac:dyDescent="0.25">
      <c r="A26" s="416"/>
      <c r="B26" s="416"/>
      <c r="C26" s="417"/>
      <c r="D26" s="417"/>
      <c r="E26" s="424" t="s">
        <v>224</v>
      </c>
      <c r="F26" s="425">
        <f>+L14</f>
        <v>0</v>
      </c>
      <c r="G26" s="422"/>
      <c r="H26" s="422"/>
      <c r="I26" s="422"/>
      <c r="J26" s="422"/>
      <c r="K26" s="422"/>
      <c r="L26" s="422"/>
      <c r="M26" s="420"/>
      <c r="N26" s="421"/>
      <c r="O26" s="420"/>
      <c r="P26" s="420"/>
      <c r="Q26" s="422"/>
      <c r="R26" s="423"/>
      <c r="S26" s="423"/>
      <c r="T26" s="423"/>
    </row>
    <row r="27" spans="1:20" ht="19.5" customHeight="1" x14ac:dyDescent="0.25">
      <c r="A27" s="416"/>
      <c r="B27" s="416"/>
      <c r="C27" s="417"/>
      <c r="D27" s="417"/>
      <c r="E27" s="424" t="s">
        <v>225</v>
      </c>
      <c r="F27" s="425">
        <f>+L17</f>
        <v>0.30000000000000004</v>
      </c>
      <c r="G27" s="422"/>
      <c r="H27" s="422"/>
      <c r="I27" s="422"/>
      <c r="J27" s="422"/>
      <c r="K27" s="422"/>
      <c r="L27" s="422"/>
      <c r="M27" s="420"/>
      <c r="N27" s="421"/>
      <c r="O27" s="420"/>
      <c r="P27" s="420"/>
      <c r="Q27" s="422"/>
      <c r="R27" s="423"/>
      <c r="S27" s="423"/>
      <c r="T27" s="423"/>
    </row>
    <row r="28" spans="1:20" ht="19.5" customHeight="1" x14ac:dyDescent="0.25">
      <c r="A28" s="416"/>
      <c r="B28" s="416"/>
      <c r="C28" s="417"/>
      <c r="D28" s="417"/>
      <c r="E28" s="424" t="s">
        <v>226</v>
      </c>
      <c r="F28" s="425">
        <f>+L19</f>
        <v>0.4</v>
      </c>
      <c r="G28" s="422"/>
      <c r="H28" s="422"/>
      <c r="I28" s="422"/>
      <c r="J28" s="422"/>
      <c r="K28" s="422"/>
      <c r="L28" s="422"/>
      <c r="M28" s="420"/>
      <c r="N28" s="421"/>
      <c r="O28" s="420"/>
      <c r="P28" s="420"/>
      <c r="Q28" s="422"/>
      <c r="R28" s="423"/>
      <c r="S28" s="423"/>
      <c r="T28" s="423"/>
    </row>
    <row r="29" spans="1:20" ht="19.5" customHeight="1" x14ac:dyDescent="0.25">
      <c r="A29" s="416"/>
      <c r="B29" s="416"/>
      <c r="C29" s="417"/>
      <c r="D29" s="417"/>
      <c r="E29" s="426"/>
      <c r="F29" s="427"/>
      <c r="G29" s="422"/>
      <c r="H29" s="422"/>
      <c r="I29" s="422"/>
      <c r="J29" s="422"/>
      <c r="K29" s="422"/>
      <c r="L29" s="422"/>
      <c r="M29" s="420"/>
      <c r="N29" s="421"/>
      <c r="O29" s="420"/>
      <c r="P29" s="420"/>
      <c r="Q29" s="422"/>
      <c r="R29" s="423"/>
      <c r="S29" s="423"/>
      <c r="T29" s="423"/>
    </row>
    <row r="30" spans="1:20" ht="30" customHeight="1" x14ac:dyDescent="0.25">
      <c r="A30" s="525" t="s">
        <v>91</v>
      </c>
      <c r="B30" s="525"/>
      <c r="C30" s="525"/>
      <c r="D30" s="525"/>
      <c r="E30" s="428">
        <f>+(+F22+F23+F24+F25+F26+F27+F28)/7</f>
        <v>0.31428571428571433</v>
      </c>
      <c r="F30" s="426" t="s">
        <v>92</v>
      </c>
      <c r="G30" s="422"/>
      <c r="H30" s="422"/>
      <c r="I30" s="422"/>
      <c r="J30" s="422"/>
      <c r="K30" s="422"/>
      <c r="L30" s="422"/>
      <c r="M30" s="420"/>
      <c r="N30" s="421"/>
      <c r="O30" s="421"/>
      <c r="P30" s="421"/>
      <c r="Q30" s="422"/>
      <c r="R30" s="423"/>
      <c r="S30" s="423"/>
      <c r="T30" s="423"/>
    </row>
    <row r="31" spans="1:20" ht="18" customHeight="1" x14ac:dyDescent="0.25">
      <c r="A31" s="416"/>
      <c r="B31" s="416"/>
      <c r="C31" s="417"/>
      <c r="D31" s="417"/>
      <c r="E31" s="417"/>
      <c r="F31" s="425"/>
      <c r="G31" s="422"/>
      <c r="H31" s="422"/>
      <c r="I31" s="422"/>
      <c r="J31" s="422"/>
      <c r="K31" s="422"/>
      <c r="L31" s="422"/>
      <c r="M31" s="420"/>
      <c r="N31" s="421"/>
      <c r="O31" s="421"/>
      <c r="P31" s="420"/>
      <c r="Q31" s="422"/>
      <c r="R31" s="423"/>
      <c r="S31" s="423"/>
      <c r="T31" s="423"/>
    </row>
    <row r="32" spans="1:20" s="429" customFormat="1" ht="11.25" customHeight="1" x14ac:dyDescent="0.25">
      <c r="A32" s="416"/>
      <c r="B32" s="416"/>
      <c r="C32" s="417"/>
      <c r="D32" s="417"/>
      <c r="E32" s="417"/>
      <c r="F32" s="425"/>
      <c r="G32" s="422"/>
      <c r="H32" s="422"/>
      <c r="I32" s="422"/>
      <c r="J32" s="422"/>
      <c r="K32" s="422"/>
      <c r="L32" s="422"/>
      <c r="M32" s="420"/>
      <c r="N32" s="421"/>
      <c r="O32" s="420"/>
      <c r="P32" s="420"/>
      <c r="Q32" s="422"/>
      <c r="R32" s="423"/>
      <c r="S32" s="423"/>
      <c r="T32" s="423"/>
    </row>
    <row r="33" spans="1:20" ht="12.75" customHeight="1" x14ac:dyDescent="0.25">
      <c r="A33" s="416"/>
      <c r="B33" s="416"/>
      <c r="C33" s="417"/>
      <c r="D33" s="417"/>
      <c r="E33" s="417"/>
      <c r="F33" s="425"/>
      <c r="G33" s="422"/>
      <c r="H33" s="422"/>
      <c r="I33" s="422"/>
      <c r="J33" s="422"/>
      <c r="K33" s="422"/>
      <c r="L33" s="422"/>
      <c r="M33" s="420"/>
      <c r="N33" s="421"/>
      <c r="O33" s="421"/>
      <c r="P33" s="421"/>
      <c r="Q33" s="422"/>
      <c r="R33" s="423"/>
      <c r="S33" s="423"/>
      <c r="T33" s="423"/>
    </row>
    <row r="34" spans="1:20" ht="21" x14ac:dyDescent="0.25">
      <c r="B34" s="527"/>
      <c r="C34" s="527"/>
      <c r="D34" s="527"/>
      <c r="E34" s="527"/>
      <c r="I34" s="430"/>
      <c r="J34" s="431"/>
      <c r="K34" s="431"/>
      <c r="L34" s="432"/>
      <c r="M34" s="433"/>
    </row>
    <row r="35" spans="1:20" x14ac:dyDescent="0.25">
      <c r="A35" s="385" t="s">
        <v>43</v>
      </c>
      <c r="B35" s="434"/>
      <c r="C35" s="434"/>
      <c r="D35" s="434"/>
      <c r="E35" s="434"/>
      <c r="F35" s="434"/>
      <c r="I35" s="435"/>
      <c r="J35" s="436"/>
      <c r="K35" s="436"/>
      <c r="L35" s="432"/>
      <c r="M35" s="433"/>
    </row>
    <row r="36" spans="1:20" ht="23.25" customHeight="1" x14ac:dyDescent="0.25">
      <c r="B36" s="528"/>
      <c r="C36" s="528"/>
      <c r="D36" s="528"/>
      <c r="E36" s="528"/>
      <c r="F36" s="528"/>
      <c r="I36" s="430"/>
      <c r="J36" s="436"/>
      <c r="K36" s="436"/>
      <c r="L36" s="432"/>
      <c r="M36" s="433"/>
    </row>
    <row r="37" spans="1:20" ht="25.5" customHeight="1" x14ac:dyDescent="0.25">
      <c r="B37" s="529"/>
      <c r="C37" s="529"/>
      <c r="D37" s="529"/>
      <c r="E37" s="529"/>
      <c r="F37" s="529"/>
    </row>
    <row r="38" spans="1:20" ht="38.25" customHeight="1" x14ac:dyDescent="0.25"/>
    <row r="39" spans="1:20" ht="38.25" customHeight="1" x14ac:dyDescent="0.25"/>
    <row r="40" spans="1:20" x14ac:dyDescent="0.25">
      <c r="A40" s="526"/>
      <c r="B40" s="526"/>
      <c r="C40" s="526"/>
      <c r="D40" s="526"/>
      <c r="E40" s="424"/>
      <c r="F40" s="425"/>
    </row>
    <row r="41" spans="1:20" x14ac:dyDescent="0.25">
      <c r="A41" s="416"/>
      <c r="B41" s="416"/>
      <c r="C41" s="417"/>
      <c r="D41" s="417"/>
      <c r="E41" s="424"/>
      <c r="F41" s="425"/>
    </row>
    <row r="42" spans="1:20" x14ac:dyDescent="0.25">
      <c r="A42" s="416"/>
      <c r="B42" s="416"/>
      <c r="C42" s="417"/>
      <c r="D42" s="417"/>
      <c r="E42" s="424"/>
      <c r="F42" s="425"/>
    </row>
    <row r="43" spans="1:20" ht="3" customHeight="1" x14ac:dyDescent="0.25">
      <c r="A43" s="416"/>
      <c r="B43" s="416"/>
      <c r="C43" s="417"/>
      <c r="D43" s="417"/>
      <c r="E43" s="424"/>
      <c r="F43" s="425"/>
    </row>
    <row r="44" spans="1:20" hidden="1" x14ac:dyDescent="0.25">
      <c r="A44" s="416"/>
      <c r="B44" s="416"/>
      <c r="C44" s="417"/>
      <c r="D44" s="417"/>
      <c r="E44" s="424"/>
      <c r="F44" s="425"/>
    </row>
    <row r="45" spans="1:20" hidden="1" x14ac:dyDescent="0.25">
      <c r="A45" s="416"/>
      <c r="B45" s="416"/>
      <c r="C45" s="417"/>
      <c r="D45" s="417"/>
      <c r="E45" s="424"/>
      <c r="F45" s="425"/>
    </row>
    <row r="46" spans="1:20" hidden="1" x14ac:dyDescent="0.25">
      <c r="A46" s="416"/>
      <c r="B46" s="416"/>
      <c r="C46" s="417"/>
      <c r="D46" s="417"/>
      <c r="E46" s="424"/>
      <c r="F46" s="425"/>
    </row>
    <row r="47" spans="1:20" hidden="1" x14ac:dyDescent="0.25">
      <c r="A47" s="416"/>
      <c r="B47" s="416"/>
      <c r="C47" s="417"/>
      <c r="D47" s="417"/>
      <c r="E47" s="424"/>
      <c r="F47" s="425"/>
    </row>
    <row r="48" spans="1:20" hidden="1" x14ac:dyDescent="0.25">
      <c r="A48" s="416"/>
      <c r="B48" s="416"/>
      <c r="C48" s="417"/>
      <c r="D48" s="417"/>
      <c r="E48" s="424"/>
      <c r="F48" s="437"/>
    </row>
    <row r="49" spans="1:6" x14ac:dyDescent="0.25">
      <c r="A49" s="416"/>
      <c r="B49" s="416"/>
      <c r="C49" s="417"/>
      <c r="D49" s="417"/>
      <c r="E49" s="426"/>
      <c r="F49" s="427"/>
    </row>
    <row r="50" spans="1:6" x14ac:dyDescent="0.25">
      <c r="A50" s="525" t="s">
        <v>91</v>
      </c>
      <c r="B50" s="525"/>
      <c r="C50" s="525"/>
      <c r="D50" s="525"/>
      <c r="E50" s="428">
        <v>0.77380952380952372</v>
      </c>
      <c r="F50" s="426" t="s">
        <v>92</v>
      </c>
    </row>
  </sheetData>
  <mergeCells count="59">
    <mergeCell ref="A5:B5"/>
    <mergeCell ref="C5:T5"/>
    <mergeCell ref="A1:B1"/>
    <mergeCell ref="C1:I1"/>
    <mergeCell ref="K1:T1"/>
    <mergeCell ref="A2:B2"/>
    <mergeCell ref="C2:I2"/>
    <mergeCell ref="J2:K2"/>
    <mergeCell ref="L2:T2"/>
    <mergeCell ref="A3:B3"/>
    <mergeCell ref="C3:I3"/>
    <mergeCell ref="J3:K3"/>
    <mergeCell ref="L3:T3"/>
    <mergeCell ref="A4:B4"/>
    <mergeCell ref="A6:O6"/>
    <mergeCell ref="P6:Q6"/>
    <mergeCell ref="R6:T6"/>
    <mergeCell ref="A7:A8"/>
    <mergeCell ref="B7:B8"/>
    <mergeCell ref="C7:C8"/>
    <mergeCell ref="D7:D8"/>
    <mergeCell ref="E7:E8"/>
    <mergeCell ref="F7:F8"/>
    <mergeCell ref="G7:H7"/>
    <mergeCell ref="T7:T8"/>
    <mergeCell ref="I7:I8"/>
    <mergeCell ref="J7:J8"/>
    <mergeCell ref="K7:K8"/>
    <mergeCell ref="L7:L8"/>
    <mergeCell ref="M7:M8"/>
    <mergeCell ref="N7:N8"/>
    <mergeCell ref="O7:O8"/>
    <mergeCell ref="P7:P8"/>
    <mergeCell ref="Q7:Q8"/>
    <mergeCell ref="R7:R8"/>
    <mergeCell ref="S7:S8"/>
    <mergeCell ref="C10:C11"/>
    <mergeCell ref="L10:L11"/>
    <mergeCell ref="P10:P11"/>
    <mergeCell ref="A14:A16"/>
    <mergeCell ref="B14:B16"/>
    <mergeCell ref="C14:C16"/>
    <mergeCell ref="D14:D16"/>
    <mergeCell ref="L14:L16"/>
    <mergeCell ref="P14:P16"/>
    <mergeCell ref="T14:T16"/>
    <mergeCell ref="A17:A18"/>
    <mergeCell ref="B17:B18"/>
    <mergeCell ref="C17:C18"/>
    <mergeCell ref="D17:D18"/>
    <mergeCell ref="L17:L18"/>
    <mergeCell ref="T17:T18"/>
    <mergeCell ref="A50:D50"/>
    <mergeCell ref="A22:D22"/>
    <mergeCell ref="A30:D30"/>
    <mergeCell ref="B34:E34"/>
    <mergeCell ref="B36:F36"/>
    <mergeCell ref="B37:F37"/>
    <mergeCell ref="A40:D4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9"/>
  <sheetViews>
    <sheetView topLeftCell="A25" workbookViewId="0">
      <selection activeCell="B36" sqref="B36:F36"/>
    </sheetView>
  </sheetViews>
  <sheetFormatPr baseColWidth="10" defaultRowHeight="15" x14ac:dyDescent="0.25"/>
  <cols>
    <col min="1" max="1" width="11.42578125" style="45"/>
    <col min="2" max="2" width="18.85546875" style="45" customWidth="1"/>
    <col min="3" max="3" width="11.85546875" style="45" customWidth="1"/>
    <col min="4" max="5" width="14.28515625" style="45" customWidth="1"/>
    <col min="6" max="6" width="16.85546875" style="45" customWidth="1"/>
    <col min="7" max="7" width="13.140625" style="45" customWidth="1"/>
    <col min="8" max="8" width="13.28515625" style="45" customWidth="1"/>
    <col min="9" max="9" width="13.42578125" style="45" customWidth="1"/>
    <col min="10" max="10" width="13.85546875" style="45" customWidth="1"/>
    <col min="11" max="11" width="16.140625" style="45" customWidth="1"/>
    <col min="12" max="12" width="17.85546875" style="45" customWidth="1"/>
    <col min="13" max="13" width="31.42578125" style="45" customWidth="1"/>
    <col min="14" max="14" width="15.85546875" style="45" customWidth="1"/>
    <col min="15" max="15" width="29.42578125" style="45" customWidth="1"/>
    <col min="16" max="16" width="43.42578125" style="45" customWidth="1"/>
    <col min="17" max="17" width="15.7109375" style="45" customWidth="1"/>
    <col min="18" max="19" width="11.42578125" style="45"/>
    <col min="20" max="20" width="44.28515625" style="45" customWidth="1"/>
    <col min="21" max="16384" width="11.42578125" style="45"/>
  </cols>
  <sheetData>
    <row r="1" spans="1:20" x14ac:dyDescent="0.25">
      <c r="A1" s="517" t="s">
        <v>0</v>
      </c>
      <c r="B1" s="518"/>
      <c r="C1" s="519" t="s">
        <v>38</v>
      </c>
      <c r="D1" s="511"/>
      <c r="E1" s="511"/>
      <c r="F1" s="511"/>
      <c r="G1" s="511"/>
      <c r="H1" s="511"/>
      <c r="I1" s="512"/>
      <c r="J1" s="1" t="s">
        <v>1</v>
      </c>
      <c r="K1" s="520" t="s">
        <v>37</v>
      </c>
      <c r="L1" s="521"/>
      <c r="M1" s="521"/>
      <c r="N1" s="521"/>
      <c r="O1" s="521"/>
      <c r="P1" s="521"/>
      <c r="Q1" s="521"/>
      <c r="R1" s="521"/>
      <c r="S1" s="521"/>
      <c r="T1" s="522"/>
    </row>
    <row r="2" spans="1:20" x14ac:dyDescent="0.25">
      <c r="A2" s="504" t="s">
        <v>2</v>
      </c>
      <c r="B2" s="504"/>
      <c r="C2" s="519" t="s">
        <v>246</v>
      </c>
      <c r="D2" s="511"/>
      <c r="E2" s="511"/>
      <c r="F2" s="511"/>
      <c r="G2" s="511"/>
      <c r="H2" s="511"/>
      <c r="I2" s="512"/>
      <c r="J2" s="523" t="s">
        <v>3</v>
      </c>
      <c r="K2" s="524"/>
      <c r="L2" s="510">
        <v>43700</v>
      </c>
      <c r="M2" s="511"/>
      <c r="N2" s="511"/>
      <c r="O2" s="511"/>
      <c r="P2" s="511"/>
      <c r="Q2" s="511"/>
      <c r="R2" s="511"/>
      <c r="S2" s="511"/>
      <c r="T2" s="512"/>
    </row>
    <row r="3" spans="1:20" x14ac:dyDescent="0.25">
      <c r="A3" s="504" t="s">
        <v>4</v>
      </c>
      <c r="B3" s="504"/>
      <c r="C3" s="505" t="s">
        <v>335</v>
      </c>
      <c r="D3" s="506"/>
      <c r="E3" s="506"/>
      <c r="F3" s="506"/>
      <c r="G3" s="506"/>
      <c r="H3" s="506"/>
      <c r="I3" s="507"/>
      <c r="J3" s="508" t="s">
        <v>5</v>
      </c>
      <c r="K3" s="509"/>
      <c r="L3" s="510">
        <v>44431</v>
      </c>
      <c r="M3" s="511"/>
      <c r="N3" s="511"/>
      <c r="O3" s="511"/>
      <c r="P3" s="511"/>
      <c r="Q3" s="511"/>
      <c r="R3" s="511"/>
      <c r="S3" s="511"/>
      <c r="T3" s="512"/>
    </row>
    <row r="4" spans="1:20" x14ac:dyDescent="0.25">
      <c r="A4" s="504" t="s">
        <v>6</v>
      </c>
      <c r="B4" s="504"/>
      <c r="C4" s="283" t="s">
        <v>36</v>
      </c>
      <c r="D4" s="284"/>
      <c r="E4" s="284"/>
      <c r="F4" s="284"/>
      <c r="G4" s="284"/>
      <c r="H4" s="284"/>
      <c r="I4" s="284"/>
      <c r="J4" s="8"/>
      <c r="K4" s="8"/>
      <c r="L4" s="9"/>
      <c r="M4" s="9"/>
      <c r="N4" s="9"/>
      <c r="O4" s="9"/>
      <c r="P4" s="9"/>
      <c r="Q4" s="9"/>
      <c r="R4" s="9"/>
      <c r="S4" s="9"/>
      <c r="T4" s="10"/>
    </row>
    <row r="5" spans="1:20" ht="26.25" customHeight="1" thickBot="1" x14ac:dyDescent="0.3">
      <c r="A5" s="513" t="s">
        <v>34</v>
      </c>
      <c r="B5" s="513"/>
      <c r="C5" s="514" t="s">
        <v>158</v>
      </c>
      <c r="D5" s="515"/>
      <c r="E5" s="515"/>
      <c r="F5" s="515"/>
      <c r="G5" s="515"/>
      <c r="H5" s="515"/>
      <c r="I5" s="515"/>
      <c r="J5" s="515"/>
      <c r="K5" s="515"/>
      <c r="L5" s="515"/>
      <c r="M5" s="515"/>
      <c r="N5" s="515"/>
      <c r="O5" s="515"/>
      <c r="P5" s="515"/>
      <c r="Q5" s="515"/>
      <c r="R5" s="515"/>
      <c r="S5" s="515"/>
      <c r="T5" s="516"/>
    </row>
    <row r="6" spans="1:20" ht="16.5" thickBot="1" x14ac:dyDescent="0.3">
      <c r="A6" s="489" t="s">
        <v>32</v>
      </c>
      <c r="B6" s="490"/>
      <c r="C6" s="491"/>
      <c r="D6" s="491"/>
      <c r="E6" s="491"/>
      <c r="F6" s="491"/>
      <c r="G6" s="491"/>
      <c r="H6" s="491"/>
      <c r="I6" s="491"/>
      <c r="J6" s="491"/>
      <c r="K6" s="491"/>
      <c r="L6" s="491"/>
      <c r="M6" s="491"/>
      <c r="N6" s="491"/>
      <c r="O6" s="492"/>
      <c r="P6" s="493" t="s">
        <v>31</v>
      </c>
      <c r="Q6" s="494"/>
      <c r="R6" s="495" t="s">
        <v>30</v>
      </c>
      <c r="S6" s="496"/>
      <c r="T6" s="497"/>
    </row>
    <row r="7" spans="1:20" ht="28.5" customHeight="1" x14ac:dyDescent="0.25">
      <c r="A7" s="498" t="s">
        <v>7</v>
      </c>
      <c r="B7" s="487" t="s">
        <v>8</v>
      </c>
      <c r="C7" s="500" t="s">
        <v>9</v>
      </c>
      <c r="D7" s="487" t="s">
        <v>10</v>
      </c>
      <c r="E7" s="502" t="s">
        <v>71</v>
      </c>
      <c r="F7" s="487" t="s">
        <v>11</v>
      </c>
      <c r="G7" s="487" t="s">
        <v>12</v>
      </c>
      <c r="H7" s="487"/>
      <c r="I7" s="487" t="s">
        <v>13</v>
      </c>
      <c r="J7" s="487" t="s">
        <v>14</v>
      </c>
      <c r="K7" s="487" t="s">
        <v>15</v>
      </c>
      <c r="L7" s="487" t="s">
        <v>16</v>
      </c>
      <c r="M7" s="487" t="s">
        <v>17</v>
      </c>
      <c r="N7" s="487" t="s">
        <v>18</v>
      </c>
      <c r="O7" s="475" t="s">
        <v>21</v>
      </c>
      <c r="P7" s="477" t="s">
        <v>29</v>
      </c>
      <c r="Q7" s="479" t="s">
        <v>35</v>
      </c>
      <c r="R7" s="481" t="s">
        <v>19</v>
      </c>
      <c r="S7" s="483" t="s">
        <v>20</v>
      </c>
      <c r="T7" s="485" t="s">
        <v>33</v>
      </c>
    </row>
    <row r="8" spans="1:20" ht="42" customHeight="1" thickBot="1" x14ac:dyDescent="0.3">
      <c r="A8" s="499"/>
      <c r="B8" s="488"/>
      <c r="C8" s="501"/>
      <c r="D8" s="488"/>
      <c r="E8" s="503"/>
      <c r="F8" s="488"/>
      <c r="G8" s="24" t="s">
        <v>22</v>
      </c>
      <c r="H8" s="24" t="s">
        <v>23</v>
      </c>
      <c r="I8" s="488"/>
      <c r="J8" s="488"/>
      <c r="K8" s="488"/>
      <c r="L8" s="488"/>
      <c r="M8" s="488"/>
      <c r="N8" s="487"/>
      <c r="O8" s="476"/>
      <c r="P8" s="478"/>
      <c r="Q8" s="480"/>
      <c r="R8" s="482"/>
      <c r="S8" s="484"/>
      <c r="T8" s="486"/>
    </row>
    <row r="9" spans="1:20" ht="204" customHeight="1" thickBot="1" x14ac:dyDescent="0.3">
      <c r="A9" s="286">
        <v>1</v>
      </c>
      <c r="B9" s="287" t="s">
        <v>159</v>
      </c>
      <c r="C9" s="288" t="s">
        <v>88</v>
      </c>
      <c r="D9" s="287" t="s">
        <v>160</v>
      </c>
      <c r="E9" s="289">
        <v>1</v>
      </c>
      <c r="F9" s="11" t="s">
        <v>161</v>
      </c>
      <c r="G9" s="290">
        <v>43739</v>
      </c>
      <c r="H9" s="290">
        <v>44195</v>
      </c>
      <c r="I9" s="291">
        <f t="shared" ref="I9:I15" si="0">(H9-G9)/7</f>
        <v>65.142857142857139</v>
      </c>
      <c r="J9" s="292">
        <v>0</v>
      </c>
      <c r="K9" s="293" t="s">
        <v>162</v>
      </c>
      <c r="L9" s="294">
        <v>0.4</v>
      </c>
      <c r="M9" s="295" t="s">
        <v>247</v>
      </c>
      <c r="N9" s="296" t="s">
        <v>82</v>
      </c>
      <c r="O9" s="297" t="s">
        <v>248</v>
      </c>
      <c r="P9" s="298" t="s">
        <v>336</v>
      </c>
      <c r="Q9" s="299" t="s">
        <v>249</v>
      </c>
      <c r="R9" s="300"/>
      <c r="S9" s="301"/>
      <c r="T9" s="302"/>
    </row>
    <row r="10" spans="1:20" ht="177.75" customHeight="1" x14ac:dyDescent="0.25">
      <c r="A10" s="303">
        <v>2</v>
      </c>
      <c r="B10" s="304" t="s">
        <v>39</v>
      </c>
      <c r="C10" s="462" t="s">
        <v>24</v>
      </c>
      <c r="D10" s="305" t="s">
        <v>167</v>
      </c>
      <c r="E10" s="306">
        <v>1</v>
      </c>
      <c r="F10" s="307" t="s">
        <v>168</v>
      </c>
      <c r="G10" s="308">
        <v>43739</v>
      </c>
      <c r="H10" s="308">
        <v>43876</v>
      </c>
      <c r="I10" s="309">
        <f t="shared" si="0"/>
        <v>19.571428571428573</v>
      </c>
      <c r="J10" s="292">
        <v>1</v>
      </c>
      <c r="K10" s="347" t="s">
        <v>169</v>
      </c>
      <c r="L10" s="470">
        <f>+(J10+J11)/2</f>
        <v>0.75</v>
      </c>
      <c r="M10" s="311" t="s">
        <v>250</v>
      </c>
      <c r="N10" s="312" t="s">
        <v>83</v>
      </c>
      <c r="O10" s="438" t="s">
        <v>251</v>
      </c>
      <c r="P10" s="313" t="s">
        <v>252</v>
      </c>
      <c r="Q10" s="299" t="s">
        <v>249</v>
      </c>
      <c r="R10" s="314"/>
      <c r="S10" s="315"/>
      <c r="T10" s="316"/>
    </row>
    <row r="11" spans="1:20" ht="194.25" customHeight="1" x14ac:dyDescent="0.25">
      <c r="A11" s="317"/>
      <c r="B11" s="318"/>
      <c r="C11" s="469"/>
      <c r="D11" s="318"/>
      <c r="E11" s="319">
        <v>2</v>
      </c>
      <c r="F11" s="27" t="s">
        <v>45</v>
      </c>
      <c r="G11" s="320">
        <v>43881</v>
      </c>
      <c r="H11" s="320">
        <v>44431</v>
      </c>
      <c r="I11" s="321">
        <f t="shared" si="0"/>
        <v>78.571428571428569</v>
      </c>
      <c r="J11" s="292">
        <v>0.5</v>
      </c>
      <c r="K11" s="292" t="s">
        <v>174</v>
      </c>
      <c r="L11" s="471"/>
      <c r="M11" s="322" t="s">
        <v>253</v>
      </c>
      <c r="N11" s="312" t="s">
        <v>82</v>
      </c>
      <c r="O11" s="438" t="s">
        <v>254</v>
      </c>
      <c r="P11" s="324"/>
      <c r="Q11" s="299" t="s">
        <v>249</v>
      </c>
      <c r="R11" s="325"/>
      <c r="S11" s="326"/>
      <c r="T11" s="327"/>
    </row>
    <row r="12" spans="1:20" ht="159" customHeight="1" thickBot="1" x14ac:dyDescent="0.3">
      <c r="A12" s="306">
        <v>3</v>
      </c>
      <c r="B12" s="287" t="s">
        <v>44</v>
      </c>
      <c r="C12" s="328" t="s">
        <v>25</v>
      </c>
      <c r="D12" s="11" t="s">
        <v>177</v>
      </c>
      <c r="E12" s="287">
        <v>1</v>
      </c>
      <c r="F12" s="329" t="s">
        <v>178</v>
      </c>
      <c r="G12" s="330">
        <v>43739</v>
      </c>
      <c r="H12" s="330">
        <v>44195</v>
      </c>
      <c r="I12" s="331">
        <f t="shared" si="0"/>
        <v>65.142857142857139</v>
      </c>
      <c r="J12" s="332">
        <v>0.7</v>
      </c>
      <c r="K12" s="333" t="s">
        <v>84</v>
      </c>
      <c r="L12" s="294">
        <f>+J12</f>
        <v>0.7</v>
      </c>
      <c r="M12" s="322" t="s">
        <v>255</v>
      </c>
      <c r="N12" s="334" t="s">
        <v>180</v>
      </c>
      <c r="O12" s="335" t="s">
        <v>256</v>
      </c>
      <c r="P12" s="336" t="s">
        <v>252</v>
      </c>
      <c r="Q12" s="299" t="s">
        <v>249</v>
      </c>
      <c r="R12" s="337"/>
      <c r="S12" s="338"/>
      <c r="T12" s="339"/>
    </row>
    <row r="13" spans="1:20" ht="210" customHeight="1" thickBot="1" x14ac:dyDescent="0.3">
      <c r="A13" s="340">
        <v>4</v>
      </c>
      <c r="B13" s="341" t="s">
        <v>183</v>
      </c>
      <c r="C13" s="342" t="s">
        <v>26</v>
      </c>
      <c r="D13" s="319" t="s">
        <v>184</v>
      </c>
      <c r="E13" s="319">
        <v>1</v>
      </c>
      <c r="F13" s="343" t="s">
        <v>257</v>
      </c>
      <c r="G13" s="344">
        <v>43739</v>
      </c>
      <c r="H13" s="344">
        <v>44195</v>
      </c>
      <c r="I13" s="345">
        <f t="shared" si="0"/>
        <v>65.142857142857139</v>
      </c>
      <c r="J13" s="346">
        <v>0</v>
      </c>
      <c r="K13" s="343" t="s">
        <v>89</v>
      </c>
      <c r="L13" s="347">
        <v>0.7</v>
      </c>
      <c r="M13" s="348" t="s">
        <v>258</v>
      </c>
      <c r="N13" s="348" t="s">
        <v>87</v>
      </c>
      <c r="O13" s="349" t="s">
        <v>259</v>
      </c>
      <c r="P13" s="336" t="s">
        <v>252</v>
      </c>
      <c r="Q13" s="299" t="s">
        <v>249</v>
      </c>
      <c r="R13" s="350"/>
      <c r="S13" s="348"/>
      <c r="T13" s="351"/>
    </row>
    <row r="14" spans="1:20" ht="229.5" customHeight="1" x14ac:dyDescent="0.25">
      <c r="A14" s="472">
        <v>5</v>
      </c>
      <c r="B14" s="473" t="s">
        <v>42</v>
      </c>
      <c r="C14" s="474" t="s">
        <v>41</v>
      </c>
      <c r="D14" s="463" t="s">
        <v>189</v>
      </c>
      <c r="E14" s="352">
        <v>1</v>
      </c>
      <c r="F14" s="11" t="s">
        <v>190</v>
      </c>
      <c r="G14" s="353">
        <v>43753</v>
      </c>
      <c r="H14" s="353">
        <v>43936</v>
      </c>
      <c r="I14" s="291">
        <f t="shared" si="0"/>
        <v>26.142857142857142</v>
      </c>
      <c r="J14" s="294">
        <v>1</v>
      </c>
      <c r="K14" s="292" t="s">
        <v>140</v>
      </c>
      <c r="L14" s="465">
        <f>(+J14+J15+J1672)/3</f>
        <v>0.33333333333333331</v>
      </c>
      <c r="M14" s="354" t="s">
        <v>260</v>
      </c>
      <c r="N14" s="355" t="s">
        <v>85</v>
      </c>
      <c r="O14" s="356" t="s">
        <v>261</v>
      </c>
      <c r="P14" s="298" t="s">
        <v>262</v>
      </c>
      <c r="Q14" s="299"/>
      <c r="R14" s="357"/>
      <c r="S14" s="358"/>
      <c r="T14" s="455"/>
    </row>
    <row r="15" spans="1:20" ht="185.25" customHeight="1" x14ac:dyDescent="0.25">
      <c r="A15" s="472"/>
      <c r="B15" s="473"/>
      <c r="C15" s="474"/>
      <c r="D15" s="464"/>
      <c r="E15" s="287">
        <v>2</v>
      </c>
      <c r="F15" s="11" t="s">
        <v>194</v>
      </c>
      <c r="G15" s="353">
        <v>43952</v>
      </c>
      <c r="H15" s="353">
        <v>44431</v>
      </c>
      <c r="I15" s="291">
        <f t="shared" si="0"/>
        <v>68.428571428571431</v>
      </c>
      <c r="J15" s="294">
        <v>0</v>
      </c>
      <c r="K15" s="292" t="s">
        <v>195</v>
      </c>
      <c r="L15" s="465"/>
      <c r="M15" s="354" t="s">
        <v>263</v>
      </c>
      <c r="N15" s="355" t="s">
        <v>85</v>
      </c>
      <c r="O15" s="356"/>
      <c r="P15" s="359"/>
      <c r="Q15" s="299"/>
      <c r="R15" s="357"/>
      <c r="S15" s="358"/>
      <c r="T15" s="456"/>
    </row>
    <row r="16" spans="1:20" ht="105" customHeight="1" thickBot="1" x14ac:dyDescent="0.3">
      <c r="A16" s="472"/>
      <c r="B16" s="473"/>
      <c r="C16" s="474"/>
      <c r="D16" s="464"/>
      <c r="E16" s="319">
        <v>3</v>
      </c>
      <c r="F16" s="11" t="s">
        <v>70</v>
      </c>
      <c r="G16" s="353">
        <v>43952</v>
      </c>
      <c r="H16" s="353">
        <v>44431</v>
      </c>
      <c r="I16" s="291">
        <f>(H16-G16)/7</f>
        <v>68.428571428571431</v>
      </c>
      <c r="J16" s="294">
        <v>0</v>
      </c>
      <c r="K16" s="292" t="s">
        <v>198</v>
      </c>
      <c r="L16" s="465"/>
      <c r="M16" s="354" t="s">
        <v>264</v>
      </c>
      <c r="N16" s="355" t="s">
        <v>85</v>
      </c>
      <c r="O16" s="356"/>
      <c r="P16" s="298"/>
      <c r="Q16" s="299"/>
      <c r="R16" s="357"/>
      <c r="S16" s="358"/>
      <c r="T16" s="456"/>
    </row>
    <row r="17" spans="1:20" ht="316.5" customHeight="1" thickBot="1" x14ac:dyDescent="0.3">
      <c r="A17" s="457">
        <v>6</v>
      </c>
      <c r="B17" s="459" t="s">
        <v>200</v>
      </c>
      <c r="C17" s="461" t="s">
        <v>27</v>
      </c>
      <c r="D17" s="463" t="s">
        <v>201</v>
      </c>
      <c r="E17" s="287">
        <v>1</v>
      </c>
      <c r="F17" s="360" t="s">
        <v>202</v>
      </c>
      <c r="G17" s="361">
        <v>43739</v>
      </c>
      <c r="H17" s="361">
        <v>44195</v>
      </c>
      <c r="I17" s="362">
        <f>(H17-G17)/7</f>
        <v>65.142857142857139</v>
      </c>
      <c r="J17" s="363">
        <v>0.3</v>
      </c>
      <c r="K17" s="364"/>
      <c r="L17" s="465">
        <f>+J17+J18/2</f>
        <v>0.35</v>
      </c>
      <c r="M17" s="365" t="s">
        <v>265</v>
      </c>
      <c r="N17" s="366" t="s">
        <v>204</v>
      </c>
      <c r="O17" s="367" t="s">
        <v>266</v>
      </c>
      <c r="P17" s="368" t="s">
        <v>252</v>
      </c>
      <c r="Q17" s="369"/>
      <c r="R17" s="370"/>
      <c r="S17" s="371"/>
      <c r="T17" s="467"/>
    </row>
    <row r="18" spans="1:20" ht="313.5" customHeight="1" x14ac:dyDescent="0.25">
      <c r="A18" s="458"/>
      <c r="B18" s="460"/>
      <c r="C18" s="462"/>
      <c r="D18" s="464"/>
      <c r="E18" s="352">
        <v>2</v>
      </c>
      <c r="F18" s="372" t="s">
        <v>207</v>
      </c>
      <c r="G18" s="373">
        <v>43739</v>
      </c>
      <c r="H18" s="373">
        <v>44431</v>
      </c>
      <c r="I18" s="374">
        <f>(H18-G18)/7</f>
        <v>98.857142857142861</v>
      </c>
      <c r="J18" s="375">
        <v>0.1</v>
      </c>
      <c r="K18" s="376" t="s">
        <v>208</v>
      </c>
      <c r="L18" s="466"/>
      <c r="M18" s="365"/>
      <c r="N18" s="377" t="s">
        <v>210</v>
      </c>
      <c r="O18" s="367" t="s">
        <v>267</v>
      </c>
      <c r="P18" s="378"/>
      <c r="Q18" s="355" t="s">
        <v>249</v>
      </c>
      <c r="R18" s="379"/>
      <c r="S18" s="355"/>
      <c r="T18" s="468"/>
    </row>
    <row r="19" spans="1:20" ht="181.5" customHeight="1" x14ac:dyDescent="0.25">
      <c r="A19" s="380">
        <v>7</v>
      </c>
      <c r="B19" s="381" t="s">
        <v>40</v>
      </c>
      <c r="C19" s="328" t="s">
        <v>28</v>
      </c>
      <c r="D19" s="287" t="s">
        <v>213</v>
      </c>
      <c r="E19" s="287">
        <v>1</v>
      </c>
      <c r="F19" s="11" t="s">
        <v>214</v>
      </c>
      <c r="G19" s="382">
        <f t="shared" ref="G19" si="1">+G18</f>
        <v>43739</v>
      </c>
      <c r="H19" s="382">
        <v>44431</v>
      </c>
      <c r="I19" s="291">
        <f>(H19-G19)/7</f>
        <v>98.857142857142861</v>
      </c>
      <c r="J19" s="292">
        <v>0</v>
      </c>
      <c r="K19" s="292" t="s">
        <v>215</v>
      </c>
      <c r="L19" s="294">
        <v>0.6</v>
      </c>
      <c r="M19" s="354" t="s">
        <v>268</v>
      </c>
      <c r="N19" s="355" t="s">
        <v>217</v>
      </c>
      <c r="O19" s="354" t="s">
        <v>269</v>
      </c>
      <c r="P19" s="355" t="s">
        <v>252</v>
      </c>
      <c r="Q19" s="299" t="s">
        <v>249</v>
      </c>
      <c r="R19" s="354"/>
      <c r="S19" s="354"/>
      <c r="T19" s="383"/>
    </row>
    <row r="20" spans="1:20" ht="16.5" customHeight="1" x14ac:dyDescent="0.25">
      <c r="A20" s="285"/>
      <c r="B20" s="285"/>
      <c r="C20" s="51"/>
      <c r="D20" s="51"/>
      <c r="E20" s="51"/>
      <c r="F20" s="26"/>
      <c r="G20" s="23"/>
      <c r="H20" s="23"/>
      <c r="I20" s="23"/>
      <c r="J20" s="23"/>
      <c r="K20" s="23"/>
      <c r="L20" s="23"/>
      <c r="M20" s="56"/>
      <c r="N20" s="55"/>
      <c r="O20" s="55"/>
      <c r="P20" s="56"/>
      <c r="Q20" s="48"/>
      <c r="R20" s="49"/>
      <c r="S20" s="49"/>
      <c r="T20" s="49"/>
    </row>
    <row r="21" spans="1:20" ht="19.5" customHeight="1" x14ac:dyDescent="0.25">
      <c r="A21" s="285"/>
      <c r="B21" s="285"/>
      <c r="C21" s="51"/>
      <c r="D21" s="51"/>
      <c r="E21" s="51"/>
      <c r="G21" s="48"/>
      <c r="H21" s="48"/>
      <c r="I21" s="48"/>
      <c r="J21" s="48"/>
      <c r="K21" s="48"/>
      <c r="L21" s="48"/>
      <c r="M21" s="56"/>
      <c r="N21" s="55"/>
      <c r="O21" s="56"/>
      <c r="P21" s="56"/>
      <c r="Q21" s="48"/>
      <c r="R21" s="49"/>
      <c r="S21" s="49"/>
      <c r="T21" s="49"/>
    </row>
    <row r="22" spans="1:20" ht="19.5" customHeight="1" x14ac:dyDescent="0.25">
      <c r="A22" s="451" t="s">
        <v>90</v>
      </c>
      <c r="B22" s="451"/>
      <c r="C22" s="451"/>
      <c r="D22" s="451"/>
      <c r="E22" s="46" t="s">
        <v>220</v>
      </c>
      <c r="F22" s="57">
        <f>+L9</f>
        <v>0.4</v>
      </c>
      <c r="G22" s="48"/>
      <c r="H22" s="48"/>
      <c r="I22" s="48"/>
      <c r="J22" s="48"/>
      <c r="K22" s="48"/>
      <c r="L22" s="48"/>
      <c r="M22" s="56"/>
      <c r="N22" s="55"/>
      <c r="O22" s="56"/>
      <c r="P22" s="56"/>
      <c r="Q22" s="48"/>
      <c r="R22" s="49"/>
      <c r="S22" s="49"/>
      <c r="T22" s="49"/>
    </row>
    <row r="23" spans="1:20" ht="19.5" customHeight="1" x14ac:dyDescent="0.25">
      <c r="A23" s="285"/>
      <c r="B23" s="285"/>
      <c r="C23" s="51"/>
      <c r="D23" s="51"/>
      <c r="E23" s="46" t="s">
        <v>221</v>
      </c>
      <c r="F23" s="57">
        <f>+L10</f>
        <v>0.75</v>
      </c>
      <c r="G23" s="48"/>
      <c r="H23" s="48"/>
      <c r="I23" s="48"/>
      <c r="J23" s="48"/>
      <c r="K23" s="48"/>
      <c r="L23" s="48"/>
      <c r="M23" s="56"/>
      <c r="N23" s="55"/>
      <c r="O23" s="56"/>
      <c r="P23" s="56"/>
      <c r="Q23" s="48"/>
      <c r="R23" s="49"/>
      <c r="S23" s="49"/>
      <c r="T23" s="49"/>
    </row>
    <row r="24" spans="1:20" ht="19.5" customHeight="1" x14ac:dyDescent="0.25">
      <c r="A24" s="285"/>
      <c r="B24" s="285"/>
      <c r="C24" s="51"/>
      <c r="D24" s="51"/>
      <c r="E24" s="46" t="s">
        <v>222</v>
      </c>
      <c r="F24" s="57">
        <f>+L12</f>
        <v>0.7</v>
      </c>
      <c r="G24" s="48"/>
      <c r="H24" s="48"/>
      <c r="I24" s="48"/>
      <c r="J24" s="48"/>
      <c r="K24" s="48"/>
      <c r="L24" s="48"/>
      <c r="M24" s="56"/>
      <c r="N24" s="55"/>
      <c r="O24" s="56"/>
      <c r="P24" s="56"/>
      <c r="Q24" s="48"/>
      <c r="R24" s="49"/>
      <c r="S24" s="49"/>
      <c r="T24" s="49"/>
    </row>
    <row r="25" spans="1:20" ht="19.5" customHeight="1" x14ac:dyDescent="0.25">
      <c r="A25" s="285"/>
      <c r="B25" s="285"/>
      <c r="C25" s="51"/>
      <c r="D25" s="51"/>
      <c r="E25" s="46" t="s">
        <v>223</v>
      </c>
      <c r="F25" s="57">
        <f>+L13</f>
        <v>0.7</v>
      </c>
      <c r="G25" s="48"/>
      <c r="H25" s="48"/>
      <c r="I25" s="48"/>
      <c r="J25" s="48"/>
      <c r="K25" s="48"/>
      <c r="L25" s="48"/>
      <c r="M25" s="56"/>
      <c r="N25" s="55"/>
      <c r="O25" s="56"/>
      <c r="P25" s="56"/>
      <c r="Q25" s="48"/>
      <c r="R25" s="49"/>
      <c r="S25" s="49"/>
      <c r="T25" s="49"/>
    </row>
    <row r="26" spans="1:20" ht="19.5" customHeight="1" x14ac:dyDescent="0.25">
      <c r="A26" s="285"/>
      <c r="B26" s="285"/>
      <c r="C26" s="51"/>
      <c r="D26" s="51"/>
      <c r="E26" s="46" t="s">
        <v>224</v>
      </c>
      <c r="F26" s="57">
        <f>+L14</f>
        <v>0.33333333333333331</v>
      </c>
      <c r="G26" s="48"/>
      <c r="H26" s="48"/>
      <c r="I26" s="48"/>
      <c r="J26" s="48"/>
      <c r="K26" s="48"/>
      <c r="L26" s="48"/>
      <c r="M26" s="56"/>
      <c r="N26" s="55"/>
      <c r="O26" s="56"/>
      <c r="P26" s="56"/>
      <c r="Q26" s="48"/>
      <c r="R26" s="49"/>
      <c r="S26" s="49"/>
      <c r="T26" s="49"/>
    </row>
    <row r="27" spans="1:20" ht="19.5" customHeight="1" x14ac:dyDescent="0.25">
      <c r="A27" s="285"/>
      <c r="B27" s="285"/>
      <c r="C27" s="51"/>
      <c r="D27" s="51"/>
      <c r="E27" s="46" t="s">
        <v>225</v>
      </c>
      <c r="F27" s="57">
        <f>+L17</f>
        <v>0.35</v>
      </c>
      <c r="G27" s="48"/>
      <c r="H27" s="48"/>
      <c r="I27" s="48"/>
      <c r="J27" s="48"/>
      <c r="K27" s="48"/>
      <c r="L27" s="48"/>
      <c r="M27" s="56"/>
      <c r="N27" s="55"/>
      <c r="O27" s="56"/>
      <c r="P27" s="56"/>
      <c r="Q27" s="48"/>
      <c r="R27" s="49"/>
      <c r="S27" s="49"/>
      <c r="T27" s="49"/>
    </row>
    <row r="28" spans="1:20" ht="19.5" customHeight="1" x14ac:dyDescent="0.25">
      <c r="A28" s="285"/>
      <c r="B28" s="285"/>
      <c r="C28" s="51"/>
      <c r="D28" s="51"/>
      <c r="E28" s="46" t="s">
        <v>226</v>
      </c>
      <c r="F28" s="57">
        <f>+L19</f>
        <v>0.6</v>
      </c>
      <c r="G28" s="48"/>
      <c r="H28" s="48"/>
      <c r="I28" s="48"/>
      <c r="J28" s="48"/>
      <c r="K28" s="48"/>
      <c r="L28" s="48"/>
      <c r="M28" s="56"/>
      <c r="N28" s="55"/>
      <c r="O28" s="56"/>
      <c r="P28" s="56"/>
      <c r="Q28" s="48"/>
      <c r="R28" s="49"/>
      <c r="S28" s="49"/>
      <c r="T28" s="49"/>
    </row>
    <row r="29" spans="1:20" ht="19.5" customHeight="1" x14ac:dyDescent="0.25">
      <c r="A29" s="285"/>
      <c r="B29" s="285"/>
      <c r="C29" s="51"/>
      <c r="D29" s="51"/>
      <c r="E29" s="52"/>
      <c r="F29" s="53"/>
      <c r="G29" s="48"/>
      <c r="H29" s="48"/>
      <c r="I29" s="48"/>
      <c r="J29" s="48"/>
      <c r="K29" s="48"/>
      <c r="L29" s="48"/>
      <c r="M29" s="56"/>
      <c r="N29" s="55"/>
      <c r="O29" s="56"/>
      <c r="P29" s="56"/>
      <c r="Q29" s="48"/>
      <c r="R29" s="49"/>
      <c r="S29" s="49"/>
      <c r="T29" s="49"/>
    </row>
    <row r="30" spans="1:20" ht="30" customHeight="1" x14ac:dyDescent="0.25">
      <c r="A30" s="450" t="s">
        <v>91</v>
      </c>
      <c r="B30" s="450"/>
      <c r="C30" s="450"/>
      <c r="D30" s="450"/>
      <c r="E30" s="54">
        <f>+(+F22+F23+F24+F25+F26+F27+F28)/7</f>
        <v>0.54761904761904767</v>
      </c>
      <c r="F30" s="52" t="s">
        <v>92</v>
      </c>
      <c r="G30" s="48"/>
      <c r="H30" s="48"/>
      <c r="I30" s="48"/>
      <c r="J30" s="48"/>
      <c r="K30" s="48"/>
      <c r="L30" s="48"/>
      <c r="M30" s="56"/>
      <c r="N30" s="55"/>
      <c r="O30" s="55"/>
      <c r="P30" s="55"/>
      <c r="Q30" s="48"/>
      <c r="R30" s="49"/>
      <c r="S30" s="49"/>
      <c r="T30" s="49"/>
    </row>
    <row r="31" spans="1:20" ht="18" customHeight="1" x14ac:dyDescent="0.25">
      <c r="A31" s="285"/>
      <c r="B31" s="285"/>
      <c r="C31" s="51"/>
      <c r="D31" s="51"/>
      <c r="E31" s="51"/>
      <c r="F31" s="57"/>
      <c r="G31" s="48"/>
      <c r="H31" s="48"/>
      <c r="I31" s="48"/>
      <c r="J31" s="48"/>
      <c r="K31" s="48"/>
      <c r="L31" s="48"/>
      <c r="M31" s="56"/>
      <c r="N31" s="55"/>
      <c r="O31" s="55"/>
      <c r="P31" s="56"/>
      <c r="Q31" s="48"/>
      <c r="R31" s="49"/>
      <c r="S31" s="49"/>
      <c r="T31" s="49"/>
    </row>
    <row r="32" spans="1:20" s="18" customFormat="1" ht="11.25" customHeight="1" x14ac:dyDescent="0.25">
      <c r="A32" s="285"/>
      <c r="B32" s="285"/>
      <c r="C32" s="51"/>
      <c r="D32" s="51"/>
      <c r="E32" s="51"/>
      <c r="F32" s="57"/>
      <c r="G32" s="48"/>
      <c r="H32" s="48"/>
      <c r="I32" s="48"/>
      <c r="J32" s="48"/>
      <c r="K32" s="48"/>
      <c r="L32" s="48"/>
      <c r="M32" s="56"/>
      <c r="N32" s="55"/>
      <c r="O32" s="56"/>
      <c r="P32" s="56"/>
      <c r="Q32" s="48"/>
      <c r="R32" s="49"/>
      <c r="S32" s="49"/>
      <c r="T32" s="49"/>
    </row>
    <row r="33" spans="1:20" ht="12.75" customHeight="1" x14ac:dyDescent="0.25">
      <c r="A33" s="285"/>
      <c r="B33" s="285"/>
      <c r="C33" s="51"/>
      <c r="D33" s="51"/>
      <c r="E33" s="51"/>
      <c r="F33" s="57"/>
      <c r="G33" s="48"/>
      <c r="H33" s="48"/>
      <c r="I33" s="48"/>
      <c r="J33" s="48"/>
      <c r="K33" s="48"/>
      <c r="L33" s="48"/>
      <c r="M33" s="56"/>
      <c r="N33" s="55"/>
      <c r="O33" s="55"/>
      <c r="P33" s="55"/>
      <c r="Q33" s="48"/>
      <c r="R33" s="49"/>
      <c r="S33" s="49"/>
      <c r="T33" s="49"/>
    </row>
    <row r="34" spans="1:20" x14ac:dyDescent="0.25">
      <c r="B34" s="556" t="s">
        <v>270</v>
      </c>
      <c r="C34" s="556"/>
      <c r="D34" s="556"/>
      <c r="E34" s="556"/>
      <c r="F34" s="439"/>
      <c r="I34" s="13"/>
      <c r="J34" s="16"/>
      <c r="K34" s="16"/>
      <c r="L34" s="15"/>
      <c r="M34" s="17"/>
    </row>
    <row r="35" spans="1:20" x14ac:dyDescent="0.25">
      <c r="A35" s="45" t="s">
        <v>43</v>
      </c>
      <c r="B35" s="440"/>
      <c r="C35" s="440"/>
      <c r="D35" s="440"/>
      <c r="E35" s="441"/>
      <c r="F35" s="441"/>
      <c r="I35" s="12"/>
      <c r="J35" s="14"/>
      <c r="K35" s="14"/>
      <c r="L35" s="15"/>
      <c r="M35" s="17"/>
    </row>
    <row r="36" spans="1:20" ht="12.75" customHeight="1" x14ac:dyDescent="0.25">
      <c r="B36" s="557"/>
      <c r="C36" s="557"/>
      <c r="D36" s="557"/>
      <c r="E36" s="557"/>
      <c r="F36" s="557"/>
      <c r="I36" s="13"/>
      <c r="J36" s="14"/>
      <c r="K36" s="14"/>
      <c r="L36" s="15"/>
      <c r="M36" s="17"/>
    </row>
    <row r="37" spans="1:20" ht="12.75" customHeight="1" x14ac:dyDescent="0.25">
      <c r="B37" s="454"/>
      <c r="C37" s="454"/>
      <c r="D37" s="454"/>
      <c r="E37" s="454"/>
      <c r="F37" s="454"/>
    </row>
    <row r="38" spans="1:20" ht="12.75" customHeight="1" x14ac:dyDescent="0.25"/>
    <row r="39" spans="1:20" ht="12.75" customHeight="1" x14ac:dyDescent="0.25"/>
    <row r="40" spans="1:20" x14ac:dyDescent="0.25">
      <c r="A40" s="451"/>
      <c r="B40" s="451"/>
      <c r="C40" s="451"/>
      <c r="D40" s="451"/>
      <c r="E40" s="46"/>
      <c r="F40" s="57"/>
    </row>
    <row r="41" spans="1:20" x14ac:dyDescent="0.25">
      <c r="A41" s="285"/>
      <c r="B41" s="285"/>
      <c r="C41" s="51"/>
      <c r="D41" s="51"/>
      <c r="E41" s="46"/>
      <c r="F41" s="57"/>
    </row>
    <row r="42" spans="1:20" x14ac:dyDescent="0.25">
      <c r="A42" s="285"/>
      <c r="B42" s="285"/>
      <c r="C42" s="51"/>
      <c r="D42" s="51"/>
      <c r="E42" s="46"/>
      <c r="F42" s="57"/>
    </row>
    <row r="43" spans="1:20" x14ac:dyDescent="0.25">
      <c r="A43" s="285"/>
      <c r="B43" s="285"/>
      <c r="C43" s="51"/>
      <c r="D43" s="51"/>
      <c r="E43" s="46"/>
      <c r="F43" s="57"/>
    </row>
    <row r="44" spans="1:20" x14ac:dyDescent="0.25">
      <c r="A44" s="285"/>
      <c r="B44" s="285"/>
      <c r="C44" s="51"/>
      <c r="D44" s="51"/>
      <c r="E44" s="46"/>
      <c r="F44" s="57"/>
    </row>
    <row r="45" spans="1:20" x14ac:dyDescent="0.25">
      <c r="A45" s="285"/>
      <c r="B45" s="285"/>
      <c r="C45" s="51"/>
      <c r="D45" s="51"/>
      <c r="E45" s="46"/>
      <c r="F45" s="57"/>
    </row>
    <row r="46" spans="1:20" x14ac:dyDescent="0.25">
      <c r="A46" s="285"/>
      <c r="B46" s="285"/>
      <c r="C46" s="51"/>
      <c r="D46" s="51"/>
      <c r="E46" s="46"/>
      <c r="F46" s="57"/>
    </row>
    <row r="47" spans="1:20" x14ac:dyDescent="0.25">
      <c r="A47" s="285"/>
      <c r="B47" s="285"/>
      <c r="C47" s="51"/>
      <c r="D47" s="51"/>
      <c r="E47" s="46"/>
      <c r="F47" s="57"/>
    </row>
    <row r="48" spans="1:20" x14ac:dyDescent="0.25">
      <c r="A48" s="285"/>
      <c r="B48" s="285"/>
      <c r="C48" s="51"/>
      <c r="D48" s="51"/>
      <c r="E48" s="46"/>
      <c r="F48" s="47"/>
    </row>
    <row r="49" spans="1:6" x14ac:dyDescent="0.25">
      <c r="A49" s="285"/>
      <c r="B49" s="285"/>
      <c r="C49" s="51"/>
      <c r="D49" s="51"/>
      <c r="E49" s="52"/>
      <c r="F49" s="53"/>
    </row>
  </sheetData>
  <mergeCells count="56">
    <mergeCell ref="A5:B5"/>
    <mergeCell ref="C5:T5"/>
    <mergeCell ref="A1:B1"/>
    <mergeCell ref="C1:I1"/>
    <mergeCell ref="K1:T1"/>
    <mergeCell ref="A2:B2"/>
    <mergeCell ref="C2:I2"/>
    <mergeCell ref="J2:K2"/>
    <mergeCell ref="L2:T2"/>
    <mergeCell ref="A3:B3"/>
    <mergeCell ref="C3:I3"/>
    <mergeCell ref="J3:K3"/>
    <mergeCell ref="L3:T3"/>
    <mergeCell ref="A4:B4"/>
    <mergeCell ref="A6:O6"/>
    <mergeCell ref="P6:Q6"/>
    <mergeCell ref="R6:T6"/>
    <mergeCell ref="A7:A8"/>
    <mergeCell ref="B7:B8"/>
    <mergeCell ref="C7:C8"/>
    <mergeCell ref="D7:D8"/>
    <mergeCell ref="E7:E8"/>
    <mergeCell ref="F7:F8"/>
    <mergeCell ref="G7:H7"/>
    <mergeCell ref="T7:T8"/>
    <mergeCell ref="I7:I8"/>
    <mergeCell ref="J7:J8"/>
    <mergeCell ref="K7:K8"/>
    <mergeCell ref="L7:L8"/>
    <mergeCell ref="M7:M8"/>
    <mergeCell ref="N7:N8"/>
    <mergeCell ref="O7:O8"/>
    <mergeCell ref="P7:P8"/>
    <mergeCell ref="Q7:Q8"/>
    <mergeCell ref="R7:R8"/>
    <mergeCell ref="S7:S8"/>
    <mergeCell ref="C10:C11"/>
    <mergeCell ref="L10:L11"/>
    <mergeCell ref="A14:A16"/>
    <mergeCell ref="B14:B16"/>
    <mergeCell ref="C14:C16"/>
    <mergeCell ref="D14:D16"/>
    <mergeCell ref="L14:L16"/>
    <mergeCell ref="A40:D40"/>
    <mergeCell ref="T14:T16"/>
    <mergeCell ref="A17:A18"/>
    <mergeCell ref="B17:B18"/>
    <mergeCell ref="C17:C18"/>
    <mergeCell ref="D17:D18"/>
    <mergeCell ref="L17:L18"/>
    <mergeCell ref="T17:T18"/>
    <mergeCell ref="A22:D22"/>
    <mergeCell ref="A30:D30"/>
    <mergeCell ref="B34:E34"/>
    <mergeCell ref="B36:F36"/>
    <mergeCell ref="B37:F37"/>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0"/>
  <sheetViews>
    <sheetView topLeftCell="A30" workbookViewId="0">
      <selection activeCell="G8" sqref="G8"/>
    </sheetView>
  </sheetViews>
  <sheetFormatPr baseColWidth="10" defaultRowHeight="15" x14ac:dyDescent="0.25"/>
  <cols>
    <col min="1" max="1" width="11.42578125" style="45"/>
    <col min="2" max="2" width="18.85546875" style="45" customWidth="1"/>
    <col min="3" max="3" width="11.85546875" style="45" customWidth="1"/>
    <col min="4" max="5" width="14.28515625" style="45" customWidth="1"/>
    <col min="6" max="6" width="16.85546875" style="45" customWidth="1"/>
    <col min="7" max="7" width="13.140625" style="45" customWidth="1"/>
    <col min="8" max="8" width="15.28515625" style="45" customWidth="1"/>
    <col min="9" max="9" width="13.42578125" style="45" customWidth="1"/>
    <col min="10" max="10" width="13.28515625" style="45" customWidth="1"/>
    <col min="11" max="11" width="16.7109375" style="45" customWidth="1"/>
    <col min="12" max="12" width="17.85546875" style="45" customWidth="1"/>
    <col min="13" max="13" width="46.28515625" style="45" customWidth="1"/>
    <col min="14" max="14" width="15.85546875" style="45" customWidth="1"/>
    <col min="15" max="15" width="29.42578125" style="45" customWidth="1"/>
    <col min="16" max="16" width="43.42578125" style="45" customWidth="1"/>
    <col min="17" max="17" width="15.7109375" style="45" customWidth="1"/>
    <col min="18" max="19" width="11.42578125" style="45"/>
    <col min="20" max="20" width="44.28515625" style="45" customWidth="1"/>
    <col min="21" max="16384" width="11.42578125" style="45"/>
  </cols>
  <sheetData>
    <row r="1" spans="1:20" x14ac:dyDescent="0.25">
      <c r="A1" s="517" t="s">
        <v>0</v>
      </c>
      <c r="B1" s="518"/>
      <c r="C1" s="519" t="s">
        <v>38</v>
      </c>
      <c r="D1" s="511"/>
      <c r="E1" s="511"/>
      <c r="F1" s="511"/>
      <c r="G1" s="511"/>
      <c r="H1" s="511"/>
      <c r="I1" s="512"/>
      <c r="J1" s="1" t="s">
        <v>1</v>
      </c>
      <c r="K1" s="520" t="s">
        <v>37</v>
      </c>
      <c r="L1" s="521"/>
      <c r="M1" s="521"/>
      <c r="N1" s="521"/>
      <c r="O1" s="521"/>
      <c r="P1" s="521"/>
      <c r="Q1" s="521"/>
      <c r="R1" s="521"/>
      <c r="S1" s="521"/>
      <c r="T1" s="522"/>
    </row>
    <row r="2" spans="1:20" x14ac:dyDescent="0.25">
      <c r="A2" s="504" t="s">
        <v>2</v>
      </c>
      <c r="B2" s="504"/>
      <c r="C2" s="519" t="s">
        <v>313</v>
      </c>
      <c r="D2" s="511"/>
      <c r="E2" s="511"/>
      <c r="F2" s="511"/>
      <c r="G2" s="511"/>
      <c r="H2" s="511"/>
      <c r="I2" s="512"/>
      <c r="J2" s="523" t="s">
        <v>3</v>
      </c>
      <c r="K2" s="524"/>
      <c r="L2" s="510">
        <v>43700</v>
      </c>
      <c r="M2" s="511"/>
      <c r="N2" s="511"/>
      <c r="O2" s="511"/>
      <c r="P2" s="511"/>
      <c r="Q2" s="511"/>
      <c r="R2" s="511"/>
      <c r="S2" s="511"/>
      <c r="T2" s="512"/>
    </row>
    <row r="3" spans="1:20" x14ac:dyDescent="0.25">
      <c r="A3" s="504" t="s">
        <v>4</v>
      </c>
      <c r="B3" s="504"/>
      <c r="C3" s="505" t="s">
        <v>314</v>
      </c>
      <c r="D3" s="506"/>
      <c r="E3" s="506"/>
      <c r="F3" s="506"/>
      <c r="G3" s="506"/>
      <c r="H3" s="506"/>
      <c r="I3" s="507"/>
      <c r="J3" s="508" t="s">
        <v>5</v>
      </c>
      <c r="K3" s="509"/>
      <c r="L3" s="510">
        <v>44431</v>
      </c>
      <c r="M3" s="511"/>
      <c r="N3" s="511"/>
      <c r="O3" s="511"/>
      <c r="P3" s="511"/>
      <c r="Q3" s="511"/>
      <c r="R3" s="511"/>
      <c r="S3" s="511"/>
      <c r="T3" s="512"/>
    </row>
    <row r="4" spans="1:20" x14ac:dyDescent="0.25">
      <c r="A4" s="504" t="s">
        <v>6</v>
      </c>
      <c r="B4" s="504"/>
      <c r="C4" s="283" t="s">
        <v>36</v>
      </c>
      <c r="D4" s="284"/>
      <c r="E4" s="284"/>
      <c r="F4" s="284"/>
      <c r="G4" s="284"/>
      <c r="H4" s="284"/>
      <c r="I4" s="284"/>
      <c r="J4" s="8"/>
      <c r="K4" s="8"/>
      <c r="L4" s="9"/>
      <c r="M4" s="9"/>
      <c r="N4" s="9"/>
      <c r="O4" s="9"/>
      <c r="P4" s="9"/>
      <c r="Q4" s="9"/>
      <c r="R4" s="9"/>
      <c r="S4" s="9"/>
      <c r="T4" s="10"/>
    </row>
    <row r="5" spans="1:20" ht="26.25" customHeight="1" thickBot="1" x14ac:dyDescent="0.3">
      <c r="A5" s="513" t="s">
        <v>34</v>
      </c>
      <c r="B5" s="513"/>
      <c r="C5" s="514" t="s">
        <v>158</v>
      </c>
      <c r="D5" s="515"/>
      <c r="E5" s="515"/>
      <c r="F5" s="515"/>
      <c r="G5" s="515"/>
      <c r="H5" s="515"/>
      <c r="I5" s="515"/>
      <c r="J5" s="515"/>
      <c r="K5" s="515"/>
      <c r="L5" s="515"/>
      <c r="M5" s="515"/>
      <c r="N5" s="515"/>
      <c r="O5" s="515"/>
      <c r="P5" s="515"/>
      <c r="Q5" s="515"/>
      <c r="R5" s="515"/>
      <c r="S5" s="515"/>
      <c r="T5" s="516"/>
    </row>
    <row r="6" spans="1:20" ht="16.5" thickBot="1" x14ac:dyDescent="0.3">
      <c r="A6" s="489" t="s">
        <v>32</v>
      </c>
      <c r="B6" s="490"/>
      <c r="C6" s="491"/>
      <c r="D6" s="491"/>
      <c r="E6" s="491"/>
      <c r="F6" s="491"/>
      <c r="G6" s="491"/>
      <c r="H6" s="491"/>
      <c r="I6" s="491"/>
      <c r="J6" s="491"/>
      <c r="K6" s="491"/>
      <c r="L6" s="491"/>
      <c r="M6" s="491"/>
      <c r="N6" s="491"/>
      <c r="O6" s="492"/>
      <c r="P6" s="493" t="s">
        <v>31</v>
      </c>
      <c r="Q6" s="494"/>
      <c r="R6" s="495" t="s">
        <v>30</v>
      </c>
      <c r="S6" s="496"/>
      <c r="T6" s="497"/>
    </row>
    <row r="7" spans="1:20" ht="28.5" customHeight="1" x14ac:dyDescent="0.25">
      <c r="A7" s="498" t="s">
        <v>7</v>
      </c>
      <c r="B7" s="487" t="s">
        <v>8</v>
      </c>
      <c r="C7" s="500" t="s">
        <v>9</v>
      </c>
      <c r="D7" s="487" t="s">
        <v>10</v>
      </c>
      <c r="E7" s="502" t="s">
        <v>71</v>
      </c>
      <c r="F7" s="487" t="s">
        <v>11</v>
      </c>
      <c r="G7" s="487" t="s">
        <v>12</v>
      </c>
      <c r="H7" s="487"/>
      <c r="I7" s="487" t="s">
        <v>13</v>
      </c>
      <c r="J7" s="487" t="s">
        <v>14</v>
      </c>
      <c r="K7" s="487" t="s">
        <v>15</v>
      </c>
      <c r="L7" s="487" t="s">
        <v>16</v>
      </c>
      <c r="M7" s="487" t="s">
        <v>17</v>
      </c>
      <c r="N7" s="487" t="s">
        <v>18</v>
      </c>
      <c r="O7" s="475" t="s">
        <v>21</v>
      </c>
      <c r="P7" s="477" t="s">
        <v>29</v>
      </c>
      <c r="Q7" s="479" t="s">
        <v>35</v>
      </c>
      <c r="R7" s="481" t="s">
        <v>19</v>
      </c>
      <c r="S7" s="483" t="s">
        <v>20</v>
      </c>
      <c r="T7" s="485" t="s">
        <v>33</v>
      </c>
    </row>
    <row r="8" spans="1:20" ht="42" customHeight="1" thickBot="1" x14ac:dyDescent="0.3">
      <c r="A8" s="499"/>
      <c r="B8" s="488"/>
      <c r="C8" s="501"/>
      <c r="D8" s="488"/>
      <c r="E8" s="503"/>
      <c r="F8" s="488"/>
      <c r="G8" s="24" t="s">
        <v>22</v>
      </c>
      <c r="H8" s="24" t="s">
        <v>23</v>
      </c>
      <c r="I8" s="488"/>
      <c r="J8" s="488"/>
      <c r="K8" s="488"/>
      <c r="L8" s="488"/>
      <c r="M8" s="488"/>
      <c r="N8" s="487"/>
      <c r="O8" s="476"/>
      <c r="P8" s="478"/>
      <c r="Q8" s="480"/>
      <c r="R8" s="482"/>
      <c r="S8" s="484"/>
      <c r="T8" s="486"/>
    </row>
    <row r="9" spans="1:20" ht="240.75" customHeight="1" thickBot="1" x14ac:dyDescent="0.3">
      <c r="A9" s="286">
        <v>1</v>
      </c>
      <c r="B9" s="287" t="s">
        <v>159</v>
      </c>
      <c r="C9" s="288" t="s">
        <v>88</v>
      </c>
      <c r="D9" s="287" t="s">
        <v>160</v>
      </c>
      <c r="E9" s="289">
        <v>1</v>
      </c>
      <c r="F9" s="11" t="s">
        <v>161</v>
      </c>
      <c r="G9" s="290">
        <v>43739</v>
      </c>
      <c r="H9" s="290">
        <v>44195</v>
      </c>
      <c r="I9" s="291">
        <f t="shared" ref="I9:I15" si="0">(H9-G9)/7</f>
        <v>65.142857142857139</v>
      </c>
      <c r="J9" s="292">
        <v>0.7</v>
      </c>
      <c r="K9" s="293" t="s">
        <v>162</v>
      </c>
      <c r="L9" s="294">
        <f>+J9</f>
        <v>0.7</v>
      </c>
      <c r="M9" s="295" t="s">
        <v>315</v>
      </c>
      <c r="N9" s="296" t="s">
        <v>82</v>
      </c>
      <c r="O9" s="438" t="s">
        <v>316</v>
      </c>
      <c r="P9" s="298" t="s">
        <v>317</v>
      </c>
      <c r="Q9" s="299" t="s">
        <v>318</v>
      </c>
      <c r="R9" s="300"/>
      <c r="S9" s="301"/>
      <c r="T9" s="302"/>
    </row>
    <row r="10" spans="1:20" ht="196.5" customHeight="1" x14ac:dyDescent="0.25">
      <c r="A10" s="303">
        <v>2</v>
      </c>
      <c r="B10" s="304" t="s">
        <v>39</v>
      </c>
      <c r="C10" s="462" t="s">
        <v>24</v>
      </c>
      <c r="D10" s="305" t="s">
        <v>167</v>
      </c>
      <c r="E10" s="306">
        <v>1</v>
      </c>
      <c r="F10" s="307" t="s">
        <v>168</v>
      </c>
      <c r="G10" s="308">
        <v>43739</v>
      </c>
      <c r="H10" s="308">
        <v>43876</v>
      </c>
      <c r="I10" s="309">
        <f t="shared" si="0"/>
        <v>19.571428571428573</v>
      </c>
      <c r="J10" s="292">
        <v>1</v>
      </c>
      <c r="K10" s="347" t="s">
        <v>169</v>
      </c>
      <c r="L10" s="470">
        <f>+(J10+J11)/2</f>
        <v>0.9</v>
      </c>
      <c r="M10" s="311" t="s">
        <v>250</v>
      </c>
      <c r="N10" s="312" t="s">
        <v>83</v>
      </c>
      <c r="O10" s="448" t="s">
        <v>319</v>
      </c>
      <c r="P10" s="313" t="s">
        <v>317</v>
      </c>
      <c r="Q10" s="299" t="s">
        <v>320</v>
      </c>
      <c r="R10" s="314"/>
      <c r="S10" s="315"/>
      <c r="T10" s="316"/>
    </row>
    <row r="11" spans="1:20" ht="289.5" customHeight="1" x14ac:dyDescent="0.25">
      <c r="A11" s="317"/>
      <c r="B11" s="318"/>
      <c r="C11" s="469"/>
      <c r="D11" s="318"/>
      <c r="E11" s="319">
        <v>2</v>
      </c>
      <c r="F11" s="27" t="s">
        <v>45</v>
      </c>
      <c r="G11" s="320">
        <v>43881</v>
      </c>
      <c r="H11" s="320">
        <v>44431</v>
      </c>
      <c r="I11" s="321">
        <f t="shared" si="0"/>
        <v>78.571428571428569</v>
      </c>
      <c r="J11" s="292">
        <v>0.8</v>
      </c>
      <c r="K11" s="292" t="s">
        <v>174</v>
      </c>
      <c r="L11" s="471"/>
      <c r="M11" s="322" t="s">
        <v>321</v>
      </c>
      <c r="N11" s="312" t="s">
        <v>82</v>
      </c>
      <c r="O11" s="438" t="s">
        <v>322</v>
      </c>
      <c r="P11" s="324" t="s">
        <v>317</v>
      </c>
      <c r="Q11" s="299" t="s">
        <v>323</v>
      </c>
      <c r="R11" s="325"/>
      <c r="S11" s="326"/>
      <c r="T11" s="327"/>
    </row>
    <row r="12" spans="1:20" ht="159" customHeight="1" thickBot="1" x14ac:dyDescent="0.3">
      <c r="A12" s="306">
        <v>3</v>
      </c>
      <c r="B12" s="287" t="s">
        <v>44</v>
      </c>
      <c r="C12" s="328" t="s">
        <v>25</v>
      </c>
      <c r="D12" s="11" t="s">
        <v>177</v>
      </c>
      <c r="E12" s="287">
        <v>1</v>
      </c>
      <c r="F12" s="329" t="s">
        <v>178</v>
      </c>
      <c r="G12" s="330">
        <v>43739</v>
      </c>
      <c r="H12" s="330">
        <v>44195</v>
      </c>
      <c r="I12" s="331">
        <f t="shared" si="0"/>
        <v>65.142857142857139</v>
      </c>
      <c r="J12" s="332">
        <v>0.7</v>
      </c>
      <c r="K12" s="333" t="s">
        <v>84</v>
      </c>
      <c r="L12" s="294">
        <v>1</v>
      </c>
      <c r="M12" s="322" t="s">
        <v>281</v>
      </c>
      <c r="N12" s="334" t="s">
        <v>180</v>
      </c>
      <c r="O12" s="335" t="s">
        <v>324</v>
      </c>
      <c r="P12" s="336" t="s">
        <v>317</v>
      </c>
      <c r="Q12" s="299" t="s">
        <v>323</v>
      </c>
      <c r="R12" s="337"/>
      <c r="S12" s="338"/>
      <c r="T12" s="339"/>
    </row>
    <row r="13" spans="1:20" ht="210" customHeight="1" thickBot="1" x14ac:dyDescent="0.3">
      <c r="A13" s="340">
        <v>4</v>
      </c>
      <c r="B13" s="341" t="s">
        <v>183</v>
      </c>
      <c r="C13" s="342" t="s">
        <v>26</v>
      </c>
      <c r="D13" s="319" t="s">
        <v>184</v>
      </c>
      <c r="E13" s="319">
        <v>1</v>
      </c>
      <c r="F13" s="343" t="s">
        <v>257</v>
      </c>
      <c r="G13" s="344">
        <v>43739</v>
      </c>
      <c r="H13" s="344">
        <v>44195</v>
      </c>
      <c r="I13" s="345">
        <f t="shared" si="0"/>
        <v>65.142857142857139</v>
      </c>
      <c r="J13" s="346">
        <v>1</v>
      </c>
      <c r="K13" s="343" t="s">
        <v>89</v>
      </c>
      <c r="L13" s="347">
        <v>0.9</v>
      </c>
      <c r="M13" s="348" t="s">
        <v>325</v>
      </c>
      <c r="N13" s="348" t="s">
        <v>87</v>
      </c>
      <c r="O13" s="349" t="s">
        <v>326</v>
      </c>
      <c r="P13" s="348" t="s">
        <v>317</v>
      </c>
      <c r="Q13" s="299" t="s">
        <v>323</v>
      </c>
      <c r="R13" s="350"/>
      <c r="S13" s="348"/>
      <c r="T13" s="351"/>
    </row>
    <row r="14" spans="1:20" ht="229.5" customHeight="1" x14ac:dyDescent="0.25">
      <c r="A14" s="472">
        <v>5</v>
      </c>
      <c r="B14" s="473" t="s">
        <v>42</v>
      </c>
      <c r="C14" s="474" t="s">
        <v>41</v>
      </c>
      <c r="D14" s="463" t="s">
        <v>189</v>
      </c>
      <c r="E14" s="352">
        <v>1</v>
      </c>
      <c r="F14" s="11" t="s">
        <v>190</v>
      </c>
      <c r="G14" s="353">
        <v>43753</v>
      </c>
      <c r="H14" s="353">
        <v>43936</v>
      </c>
      <c r="I14" s="291">
        <f t="shared" si="0"/>
        <v>26.142857142857142</v>
      </c>
      <c r="J14" s="294">
        <v>1</v>
      </c>
      <c r="K14" s="292" t="s">
        <v>140</v>
      </c>
      <c r="L14" s="465">
        <f>(+J14+J15+J1673)/3</f>
        <v>0.3666666666666667</v>
      </c>
      <c r="M14" s="354" t="s">
        <v>301</v>
      </c>
      <c r="N14" s="355" t="s">
        <v>85</v>
      </c>
      <c r="O14" s="356" t="s">
        <v>261</v>
      </c>
      <c r="P14" s="298" t="s">
        <v>317</v>
      </c>
      <c r="Q14" s="299" t="s">
        <v>323</v>
      </c>
      <c r="R14" s="357"/>
      <c r="S14" s="358"/>
      <c r="T14" s="455"/>
    </row>
    <row r="15" spans="1:20" ht="185.25" customHeight="1" x14ac:dyDescent="0.25">
      <c r="A15" s="472"/>
      <c r="B15" s="473"/>
      <c r="C15" s="474"/>
      <c r="D15" s="464"/>
      <c r="E15" s="287">
        <v>2</v>
      </c>
      <c r="F15" s="11" t="s">
        <v>194</v>
      </c>
      <c r="G15" s="353">
        <v>43952</v>
      </c>
      <c r="H15" s="353">
        <v>44431</v>
      </c>
      <c r="I15" s="291">
        <f t="shared" si="0"/>
        <v>68.428571428571431</v>
      </c>
      <c r="J15" s="294">
        <v>0.1</v>
      </c>
      <c r="K15" s="292" t="s">
        <v>195</v>
      </c>
      <c r="L15" s="465"/>
      <c r="M15" s="354" t="s">
        <v>327</v>
      </c>
      <c r="N15" s="355" t="s">
        <v>85</v>
      </c>
      <c r="O15" s="356" t="s">
        <v>328</v>
      </c>
      <c r="P15" s="359" t="s">
        <v>317</v>
      </c>
      <c r="Q15" s="299" t="s">
        <v>323</v>
      </c>
      <c r="R15" s="357"/>
      <c r="S15" s="358"/>
      <c r="T15" s="456"/>
    </row>
    <row r="16" spans="1:20" ht="105" customHeight="1" thickBot="1" x14ac:dyDescent="0.3">
      <c r="A16" s="472"/>
      <c r="B16" s="473"/>
      <c r="C16" s="474"/>
      <c r="D16" s="464"/>
      <c r="E16" s="319">
        <v>3</v>
      </c>
      <c r="F16" s="11" t="s">
        <v>70</v>
      </c>
      <c r="G16" s="353">
        <v>43952</v>
      </c>
      <c r="H16" s="353">
        <v>44431</v>
      </c>
      <c r="I16" s="291">
        <f>(H16-G16)/7</f>
        <v>68.428571428571431</v>
      </c>
      <c r="J16" s="294">
        <v>0</v>
      </c>
      <c r="K16" s="292" t="s">
        <v>198</v>
      </c>
      <c r="L16" s="465"/>
      <c r="M16" s="354" t="s">
        <v>329</v>
      </c>
      <c r="N16" s="355" t="s">
        <v>85</v>
      </c>
      <c r="O16" s="356" t="s">
        <v>330</v>
      </c>
      <c r="P16" s="298" t="s">
        <v>317</v>
      </c>
      <c r="Q16" s="299" t="s">
        <v>323</v>
      </c>
      <c r="R16" s="357"/>
      <c r="S16" s="358"/>
      <c r="T16" s="456"/>
    </row>
    <row r="17" spans="1:20" ht="316.5" customHeight="1" thickBot="1" x14ac:dyDescent="0.3">
      <c r="A17" s="457">
        <v>6</v>
      </c>
      <c r="B17" s="459" t="s">
        <v>200</v>
      </c>
      <c r="C17" s="461" t="s">
        <v>27</v>
      </c>
      <c r="D17" s="463" t="s">
        <v>201</v>
      </c>
      <c r="E17" s="287">
        <v>1</v>
      </c>
      <c r="F17" s="360" t="s">
        <v>202</v>
      </c>
      <c r="G17" s="361">
        <v>43739</v>
      </c>
      <c r="H17" s="361">
        <v>44195</v>
      </c>
      <c r="I17" s="362">
        <f>(H17-G17)/7</f>
        <v>65.142857142857139</v>
      </c>
      <c r="J17" s="363">
        <v>1</v>
      </c>
      <c r="K17" s="364"/>
      <c r="L17" s="465">
        <f>+(J17+J18)/2</f>
        <v>1</v>
      </c>
      <c r="M17" s="365"/>
      <c r="N17" s="366" t="s">
        <v>204</v>
      </c>
      <c r="P17" s="368" t="s">
        <v>317</v>
      </c>
      <c r="Q17" s="369" t="s">
        <v>323</v>
      </c>
      <c r="R17" s="370"/>
      <c r="S17" s="371"/>
      <c r="T17" s="444"/>
    </row>
    <row r="18" spans="1:20" ht="313.5" customHeight="1" x14ac:dyDescent="0.25">
      <c r="A18" s="458"/>
      <c r="B18" s="460"/>
      <c r="C18" s="462"/>
      <c r="D18" s="464"/>
      <c r="E18" s="352">
        <v>2</v>
      </c>
      <c r="F18" s="372" t="s">
        <v>207</v>
      </c>
      <c r="G18" s="373">
        <v>43739</v>
      </c>
      <c r="H18" s="373">
        <v>44431</v>
      </c>
      <c r="I18" s="374">
        <f>(H18-G18)/7</f>
        <v>98.857142857142861</v>
      </c>
      <c r="J18" s="375">
        <v>1</v>
      </c>
      <c r="K18" s="376" t="s">
        <v>208</v>
      </c>
      <c r="L18" s="466"/>
      <c r="M18" s="446" t="s">
        <v>331</v>
      </c>
      <c r="N18" s="377" t="s">
        <v>210</v>
      </c>
      <c r="O18" s="367" t="s">
        <v>332</v>
      </c>
      <c r="P18" s="378" t="s">
        <v>317</v>
      </c>
      <c r="Q18" s="355" t="s">
        <v>323</v>
      </c>
      <c r="R18" s="379"/>
      <c r="S18" s="355"/>
      <c r="T18" s="445"/>
    </row>
    <row r="19" spans="1:20" ht="181.5" customHeight="1" x14ac:dyDescent="0.25">
      <c r="A19" s="380">
        <v>7</v>
      </c>
      <c r="B19" s="381" t="s">
        <v>40</v>
      </c>
      <c r="C19" s="328" t="s">
        <v>28</v>
      </c>
      <c r="D19" s="287" t="s">
        <v>213</v>
      </c>
      <c r="E19" s="287">
        <v>1</v>
      </c>
      <c r="F19" s="11" t="s">
        <v>214</v>
      </c>
      <c r="G19" s="382">
        <f t="shared" ref="G19" si="1">+G18</f>
        <v>43739</v>
      </c>
      <c r="H19" s="382">
        <v>44431</v>
      </c>
      <c r="I19" s="291">
        <f>(H19-G19)/7</f>
        <v>98.857142857142861</v>
      </c>
      <c r="J19" s="292">
        <v>0</v>
      </c>
      <c r="K19" s="292" t="s">
        <v>215</v>
      </c>
      <c r="L19" s="294">
        <v>0.7</v>
      </c>
      <c r="M19" s="383" t="s">
        <v>333</v>
      </c>
      <c r="N19" s="295" t="s">
        <v>217</v>
      </c>
      <c r="O19" s="383" t="s">
        <v>334</v>
      </c>
      <c r="P19" s="355" t="s">
        <v>317</v>
      </c>
      <c r="Q19" s="299" t="s">
        <v>323</v>
      </c>
      <c r="R19" s="354"/>
      <c r="S19" s="354"/>
      <c r="T19" s="383"/>
    </row>
    <row r="20" spans="1:20" ht="16.5" customHeight="1" x14ac:dyDescent="0.25">
      <c r="A20" s="285"/>
      <c r="B20" s="285"/>
      <c r="C20" s="51"/>
      <c r="D20" s="51"/>
      <c r="E20" s="51"/>
      <c r="F20" s="26"/>
      <c r="G20" s="23"/>
      <c r="H20" s="23"/>
      <c r="I20" s="23"/>
      <c r="J20" s="23"/>
      <c r="K20" s="23"/>
      <c r="L20" s="23"/>
      <c r="M20" s="56"/>
      <c r="N20" s="55"/>
      <c r="O20" s="55"/>
      <c r="P20" s="56"/>
      <c r="Q20" s="48"/>
      <c r="R20" s="49"/>
      <c r="S20" s="49"/>
      <c r="T20" s="49"/>
    </row>
    <row r="21" spans="1:20" ht="19.5" customHeight="1" x14ac:dyDescent="0.25">
      <c r="A21" s="285"/>
      <c r="B21" s="285"/>
      <c r="C21" s="51"/>
      <c r="D21" s="51"/>
      <c r="E21" s="51"/>
      <c r="G21" s="48"/>
      <c r="H21" s="48"/>
      <c r="I21" s="48"/>
      <c r="J21" s="48"/>
      <c r="K21" s="48"/>
      <c r="L21" s="48"/>
      <c r="M21" s="56"/>
      <c r="N21" s="55"/>
      <c r="O21" s="56"/>
      <c r="P21" s="56"/>
      <c r="Q21" s="48"/>
      <c r="R21" s="49"/>
      <c r="S21" s="49"/>
      <c r="T21" s="49"/>
    </row>
    <row r="22" spans="1:20" ht="19.5" customHeight="1" x14ac:dyDescent="0.25">
      <c r="A22" s="451" t="s">
        <v>90</v>
      </c>
      <c r="B22" s="451"/>
      <c r="C22" s="451"/>
      <c r="D22" s="451"/>
      <c r="E22" s="46" t="s">
        <v>220</v>
      </c>
      <c r="F22" s="57">
        <f>+L9</f>
        <v>0.7</v>
      </c>
      <c r="G22" s="48"/>
      <c r="H22" s="48"/>
      <c r="I22" s="48"/>
      <c r="J22" s="48"/>
      <c r="K22" s="48"/>
      <c r="L22" s="48"/>
      <c r="M22" s="56"/>
      <c r="N22" s="55"/>
      <c r="O22" s="56"/>
      <c r="P22" s="56"/>
      <c r="Q22" s="48"/>
      <c r="R22" s="49"/>
      <c r="S22" s="49"/>
      <c r="T22" s="49"/>
    </row>
    <row r="23" spans="1:20" ht="19.5" customHeight="1" x14ac:dyDescent="0.25">
      <c r="A23" s="285"/>
      <c r="B23" s="285"/>
      <c r="C23" s="51"/>
      <c r="D23" s="51"/>
      <c r="E23" s="46" t="s">
        <v>221</v>
      </c>
      <c r="F23" s="57">
        <f>+L10</f>
        <v>0.9</v>
      </c>
      <c r="G23" s="48"/>
      <c r="H23" s="48"/>
      <c r="I23" s="48"/>
      <c r="J23" s="48"/>
      <c r="K23" s="48"/>
      <c r="L23" s="48"/>
      <c r="M23" s="56"/>
      <c r="N23" s="55"/>
      <c r="O23" s="56"/>
      <c r="P23" s="56"/>
      <c r="Q23" s="48"/>
      <c r="R23" s="49"/>
      <c r="S23" s="49"/>
      <c r="T23" s="49"/>
    </row>
    <row r="24" spans="1:20" ht="19.5" customHeight="1" x14ac:dyDescent="0.25">
      <c r="A24" s="285"/>
      <c r="B24" s="285"/>
      <c r="C24" s="51"/>
      <c r="D24" s="51"/>
      <c r="E24" s="46" t="s">
        <v>222</v>
      </c>
      <c r="F24" s="57">
        <f>+L12</f>
        <v>1</v>
      </c>
      <c r="G24" s="48"/>
      <c r="H24" s="48"/>
      <c r="I24" s="48"/>
      <c r="J24" s="48"/>
      <c r="K24" s="48"/>
      <c r="L24" s="48"/>
      <c r="M24" s="56"/>
      <c r="N24" s="55"/>
      <c r="O24" s="56"/>
      <c r="P24" s="56"/>
      <c r="Q24" s="48"/>
      <c r="R24" s="49"/>
      <c r="S24" s="49"/>
      <c r="T24" s="49"/>
    </row>
    <row r="25" spans="1:20" ht="19.5" customHeight="1" x14ac:dyDescent="0.25">
      <c r="A25" s="285"/>
      <c r="B25" s="285"/>
      <c r="C25" s="51"/>
      <c r="D25" s="51"/>
      <c r="E25" s="46" t="s">
        <v>223</v>
      </c>
      <c r="F25" s="57">
        <f>+L13</f>
        <v>0.9</v>
      </c>
      <c r="G25" s="48"/>
      <c r="H25" s="48"/>
      <c r="I25" s="48"/>
      <c r="J25" s="48"/>
      <c r="K25" s="48"/>
      <c r="L25" s="48"/>
      <c r="M25" s="56"/>
      <c r="N25" s="55"/>
      <c r="O25" s="56"/>
      <c r="P25" s="56"/>
      <c r="Q25" s="48"/>
      <c r="R25" s="49"/>
      <c r="S25" s="49"/>
      <c r="T25" s="49"/>
    </row>
    <row r="26" spans="1:20" ht="19.5" customHeight="1" x14ac:dyDescent="0.25">
      <c r="A26" s="285"/>
      <c r="B26" s="285"/>
      <c r="C26" s="51"/>
      <c r="D26" s="51"/>
      <c r="E26" s="46" t="s">
        <v>224</v>
      </c>
      <c r="F26" s="57">
        <f>+L14</f>
        <v>0.3666666666666667</v>
      </c>
      <c r="G26" s="48"/>
      <c r="H26" s="48"/>
      <c r="I26" s="48"/>
      <c r="J26" s="48"/>
      <c r="K26" s="48"/>
      <c r="L26" s="48"/>
      <c r="M26" s="56"/>
      <c r="N26" s="55"/>
      <c r="O26" s="56"/>
      <c r="P26" s="56"/>
      <c r="Q26" s="48"/>
      <c r="R26" s="49"/>
      <c r="S26" s="49"/>
      <c r="T26" s="49"/>
    </row>
    <row r="27" spans="1:20" ht="19.5" customHeight="1" x14ac:dyDescent="0.25">
      <c r="A27" s="285"/>
      <c r="B27" s="285"/>
      <c r="C27" s="51"/>
      <c r="D27" s="51"/>
      <c r="E27" s="46" t="s">
        <v>225</v>
      </c>
      <c r="F27" s="57">
        <f>+L17</f>
        <v>1</v>
      </c>
      <c r="G27" s="48"/>
      <c r="H27" s="48"/>
      <c r="I27" s="48"/>
      <c r="J27" s="48"/>
      <c r="K27" s="48"/>
      <c r="L27" s="48"/>
      <c r="M27" s="56"/>
      <c r="N27" s="55"/>
      <c r="O27" s="56"/>
      <c r="P27" s="56"/>
      <c r="Q27" s="48"/>
      <c r="R27" s="49"/>
      <c r="S27" s="49"/>
      <c r="T27" s="49"/>
    </row>
    <row r="28" spans="1:20" ht="19.5" customHeight="1" x14ac:dyDescent="0.25">
      <c r="A28" s="285"/>
      <c r="B28" s="285"/>
      <c r="C28" s="51"/>
      <c r="D28" s="51"/>
      <c r="E28" s="46" t="s">
        <v>226</v>
      </c>
      <c r="F28" s="57">
        <f>+L19</f>
        <v>0.7</v>
      </c>
      <c r="G28" s="48"/>
      <c r="H28" s="48"/>
      <c r="I28" s="48"/>
      <c r="J28" s="48"/>
      <c r="K28" s="48"/>
      <c r="L28" s="48"/>
      <c r="M28" s="56"/>
      <c r="N28" s="55"/>
      <c r="O28" s="56"/>
      <c r="P28" s="56"/>
      <c r="Q28" s="48"/>
      <c r="R28" s="49"/>
      <c r="S28" s="49"/>
      <c r="T28" s="49"/>
    </row>
    <row r="29" spans="1:20" ht="19.5" customHeight="1" x14ac:dyDescent="0.25">
      <c r="A29" s="285"/>
      <c r="B29" s="285"/>
      <c r="C29" s="51"/>
      <c r="D29" s="51"/>
      <c r="E29" s="52"/>
      <c r="F29" s="53"/>
      <c r="G29" s="48"/>
      <c r="H29" s="48"/>
      <c r="I29" s="48"/>
      <c r="J29" s="48"/>
      <c r="K29" s="48"/>
      <c r="L29" s="48"/>
      <c r="M29" s="56"/>
      <c r="N29" s="55"/>
      <c r="O29" s="56"/>
      <c r="P29" s="56"/>
      <c r="Q29" s="48"/>
      <c r="R29" s="49"/>
      <c r="S29" s="49"/>
      <c r="T29" s="49"/>
    </row>
    <row r="30" spans="1:20" ht="30" customHeight="1" x14ac:dyDescent="0.25">
      <c r="A30" s="450" t="s">
        <v>91</v>
      </c>
      <c r="B30" s="450"/>
      <c r="C30" s="450"/>
      <c r="D30" s="450"/>
      <c r="E30" s="54">
        <f>+(+F22+F23+F24+F25+F26+F27+F28)/7</f>
        <v>0.7952380952380953</v>
      </c>
      <c r="F30" s="52" t="s">
        <v>92</v>
      </c>
      <c r="G30" s="48"/>
      <c r="H30" s="48"/>
      <c r="I30" s="48"/>
      <c r="J30" s="48"/>
      <c r="K30" s="48"/>
      <c r="L30" s="48"/>
      <c r="M30" s="56"/>
      <c r="N30" s="55"/>
      <c r="O30" s="55"/>
      <c r="P30" s="55"/>
      <c r="Q30" s="48"/>
      <c r="R30" s="49"/>
      <c r="S30" s="49"/>
      <c r="T30" s="49"/>
    </row>
    <row r="31" spans="1:20" ht="18" customHeight="1" x14ac:dyDescent="0.25">
      <c r="A31" s="285"/>
      <c r="B31" s="285"/>
      <c r="C31" s="51"/>
      <c r="D31" s="51"/>
      <c r="E31" s="51"/>
      <c r="F31" s="57"/>
      <c r="G31" s="48"/>
      <c r="H31" s="48"/>
      <c r="I31" s="48"/>
      <c r="J31" s="48"/>
      <c r="K31" s="48"/>
      <c r="L31" s="48"/>
      <c r="M31" s="56"/>
      <c r="N31" s="55"/>
      <c r="O31" s="55"/>
      <c r="P31" s="56"/>
      <c r="Q31" s="48"/>
      <c r="R31" s="49"/>
      <c r="S31" s="49"/>
      <c r="T31" s="49"/>
    </row>
    <row r="32" spans="1:20" s="18" customFormat="1" ht="11.25" customHeight="1" x14ac:dyDescent="0.25">
      <c r="A32" s="285"/>
      <c r="B32" s="285"/>
      <c r="C32" s="51"/>
      <c r="D32" s="51"/>
      <c r="E32" s="51"/>
      <c r="F32" s="57"/>
      <c r="G32" s="48"/>
      <c r="H32" s="48"/>
      <c r="I32" s="48"/>
      <c r="J32" s="48"/>
      <c r="K32" s="48"/>
      <c r="L32" s="48"/>
      <c r="M32" s="56"/>
      <c r="N32" s="55"/>
      <c r="O32" s="56"/>
      <c r="P32" s="56"/>
      <c r="Q32" s="48"/>
      <c r="R32" s="49"/>
      <c r="S32" s="49"/>
      <c r="T32" s="49"/>
    </row>
    <row r="33" spans="1:20" ht="12.75" customHeight="1" x14ac:dyDescent="0.25">
      <c r="A33" s="285"/>
      <c r="B33" s="285"/>
      <c r="C33" s="51"/>
      <c r="D33" s="51"/>
      <c r="E33" s="51"/>
      <c r="F33" s="57"/>
      <c r="G33" s="48"/>
      <c r="H33" s="48"/>
      <c r="I33" s="48"/>
      <c r="J33" s="48"/>
      <c r="K33" s="48"/>
      <c r="L33" s="48"/>
      <c r="M33" s="56"/>
      <c r="N33" s="55"/>
      <c r="O33" s="55"/>
      <c r="P33" s="55"/>
      <c r="Q33" s="48"/>
      <c r="R33" s="49"/>
      <c r="S33" s="49"/>
      <c r="T33" s="49"/>
    </row>
    <row r="34" spans="1:20" ht="21" x14ac:dyDescent="0.5">
      <c r="B34" s="452"/>
      <c r="C34" s="452"/>
      <c r="D34" s="452"/>
      <c r="E34" s="452"/>
      <c r="I34" s="13"/>
      <c r="J34" s="16"/>
      <c r="K34" s="16"/>
      <c r="L34" s="15"/>
      <c r="M34" s="17"/>
    </row>
    <row r="35" spans="1:20" x14ac:dyDescent="0.25">
      <c r="A35" s="45" t="s">
        <v>43</v>
      </c>
      <c r="B35" s="19"/>
      <c r="C35" s="19"/>
      <c r="D35" s="19"/>
      <c r="E35" s="19"/>
      <c r="F35" s="19"/>
      <c r="I35" s="12"/>
      <c r="J35" s="14"/>
      <c r="K35" s="14"/>
      <c r="L35" s="15"/>
      <c r="M35" s="17"/>
    </row>
    <row r="36" spans="1:20" ht="12.75" customHeight="1" x14ac:dyDescent="0.25">
      <c r="B36" s="453"/>
      <c r="C36" s="453"/>
      <c r="D36" s="453"/>
      <c r="E36" s="453"/>
      <c r="F36" s="453"/>
      <c r="I36" s="13"/>
      <c r="J36" s="14"/>
      <c r="K36" s="14"/>
      <c r="L36" s="15"/>
      <c r="M36" s="17"/>
    </row>
    <row r="37" spans="1:20" ht="12.75" customHeight="1" x14ac:dyDescent="0.25">
      <c r="B37" s="454"/>
      <c r="C37" s="454"/>
      <c r="D37" s="454"/>
      <c r="E37" s="454"/>
      <c r="F37" s="454"/>
    </row>
    <row r="38" spans="1:20" ht="12.75" customHeight="1" x14ac:dyDescent="0.25"/>
    <row r="39" spans="1:20" ht="12.75" customHeight="1" x14ac:dyDescent="0.25"/>
    <row r="40" spans="1:20" x14ac:dyDescent="0.25">
      <c r="A40" s="451"/>
      <c r="B40" s="451"/>
      <c r="C40" s="451"/>
      <c r="D40" s="451"/>
      <c r="E40" s="46"/>
      <c r="F40" s="57"/>
    </row>
    <row r="41" spans="1:20" x14ac:dyDescent="0.25">
      <c r="A41" s="285"/>
      <c r="B41" s="285"/>
      <c r="C41" s="51"/>
      <c r="D41" s="51"/>
      <c r="E41" s="46"/>
      <c r="F41" s="57"/>
    </row>
    <row r="42" spans="1:20" x14ac:dyDescent="0.25">
      <c r="A42" s="285"/>
      <c r="B42" s="285"/>
      <c r="C42" s="51"/>
      <c r="D42" s="51"/>
      <c r="E42" s="46"/>
      <c r="F42" s="57"/>
    </row>
    <row r="43" spans="1:20" x14ac:dyDescent="0.25">
      <c r="A43" s="285"/>
      <c r="B43" s="285"/>
      <c r="C43" s="51"/>
      <c r="D43" s="51"/>
      <c r="E43" s="46"/>
      <c r="F43" s="57"/>
    </row>
    <row r="44" spans="1:20" x14ac:dyDescent="0.25">
      <c r="A44" s="285"/>
      <c r="B44" s="285"/>
      <c r="C44" s="51"/>
      <c r="D44" s="51"/>
      <c r="E44" s="46"/>
      <c r="F44" s="57"/>
    </row>
    <row r="45" spans="1:20" x14ac:dyDescent="0.25">
      <c r="A45" s="285"/>
      <c r="B45" s="285"/>
      <c r="C45" s="51"/>
      <c r="D45" s="51"/>
      <c r="E45" s="46"/>
      <c r="F45" s="57"/>
    </row>
    <row r="46" spans="1:20" x14ac:dyDescent="0.25">
      <c r="A46" s="285"/>
      <c r="B46" s="285"/>
      <c r="C46" s="51"/>
      <c r="D46" s="51"/>
      <c r="E46" s="46"/>
      <c r="F46" s="57"/>
    </row>
    <row r="47" spans="1:20" x14ac:dyDescent="0.25">
      <c r="A47" s="285"/>
      <c r="B47" s="285"/>
      <c r="C47" s="51"/>
      <c r="D47" s="51"/>
      <c r="E47" s="46"/>
      <c r="F47" s="57"/>
    </row>
    <row r="48" spans="1:20" x14ac:dyDescent="0.25">
      <c r="A48" s="285"/>
      <c r="B48" s="285"/>
      <c r="C48" s="51"/>
      <c r="D48" s="51"/>
      <c r="E48" s="46"/>
      <c r="F48" s="47"/>
    </row>
    <row r="49" spans="1:6" x14ac:dyDescent="0.25">
      <c r="A49" s="285"/>
      <c r="B49" s="285"/>
      <c r="C49" s="51"/>
      <c r="D49" s="51"/>
      <c r="E49" s="52"/>
      <c r="F49" s="53"/>
    </row>
    <row r="50" spans="1:6" x14ac:dyDescent="0.25">
      <c r="A50" s="450"/>
      <c r="B50" s="450"/>
      <c r="C50" s="450"/>
      <c r="D50" s="450"/>
      <c r="E50" s="54"/>
      <c r="F50" s="52"/>
    </row>
  </sheetData>
  <mergeCells count="56">
    <mergeCell ref="A5:B5"/>
    <mergeCell ref="C5:T5"/>
    <mergeCell ref="A1:B1"/>
    <mergeCell ref="C1:I1"/>
    <mergeCell ref="K1:T1"/>
    <mergeCell ref="A2:B2"/>
    <mergeCell ref="C2:I2"/>
    <mergeCell ref="J2:K2"/>
    <mergeCell ref="L2:T2"/>
    <mergeCell ref="A3:B3"/>
    <mergeCell ref="C3:I3"/>
    <mergeCell ref="J3:K3"/>
    <mergeCell ref="L3:T3"/>
    <mergeCell ref="A4:B4"/>
    <mergeCell ref="A6:O6"/>
    <mergeCell ref="P6:Q6"/>
    <mergeCell ref="R6:T6"/>
    <mergeCell ref="A7:A8"/>
    <mergeCell ref="B7:B8"/>
    <mergeCell ref="C7:C8"/>
    <mergeCell ref="D7:D8"/>
    <mergeCell ref="E7:E8"/>
    <mergeCell ref="F7:F8"/>
    <mergeCell ref="G7:H7"/>
    <mergeCell ref="T7:T8"/>
    <mergeCell ref="I7:I8"/>
    <mergeCell ref="J7:J8"/>
    <mergeCell ref="K7:K8"/>
    <mergeCell ref="L7:L8"/>
    <mergeCell ref="M7:M8"/>
    <mergeCell ref="N7:N8"/>
    <mergeCell ref="O7:O8"/>
    <mergeCell ref="P7:P8"/>
    <mergeCell ref="Q7:Q8"/>
    <mergeCell ref="R7:R8"/>
    <mergeCell ref="S7:S8"/>
    <mergeCell ref="C10:C11"/>
    <mergeCell ref="L10:L11"/>
    <mergeCell ref="A14:A16"/>
    <mergeCell ref="B14:B16"/>
    <mergeCell ref="C14:C16"/>
    <mergeCell ref="D14:D16"/>
    <mergeCell ref="L14:L16"/>
    <mergeCell ref="T14:T16"/>
    <mergeCell ref="A17:A18"/>
    <mergeCell ref="B17:B18"/>
    <mergeCell ref="C17:C18"/>
    <mergeCell ref="D17:D18"/>
    <mergeCell ref="L17:L18"/>
    <mergeCell ref="A50:D50"/>
    <mergeCell ref="A22:D22"/>
    <mergeCell ref="A30:D30"/>
    <mergeCell ref="B34:E34"/>
    <mergeCell ref="B36:F36"/>
    <mergeCell ref="B37:F37"/>
    <mergeCell ref="A40:D40"/>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9"/>
  <sheetViews>
    <sheetView topLeftCell="A22" workbookViewId="0">
      <selection activeCell="F9" sqref="F9"/>
    </sheetView>
  </sheetViews>
  <sheetFormatPr baseColWidth="10" defaultRowHeight="15" x14ac:dyDescent="0.25"/>
  <cols>
    <col min="1" max="1" width="11.42578125" style="45"/>
    <col min="2" max="2" width="18.85546875" style="45" customWidth="1"/>
    <col min="3" max="3" width="11.85546875" style="45" customWidth="1"/>
    <col min="4" max="5" width="14.28515625" style="45" customWidth="1"/>
    <col min="6" max="6" width="16.85546875" style="45" customWidth="1"/>
    <col min="7" max="7" width="13.140625" style="45" customWidth="1"/>
    <col min="8" max="8" width="15.28515625" style="45" customWidth="1"/>
    <col min="9" max="9" width="13.42578125" style="45" customWidth="1"/>
    <col min="10" max="10" width="13.28515625" style="45" customWidth="1"/>
    <col min="11" max="11" width="16.7109375" style="45" customWidth="1"/>
    <col min="12" max="12" width="17.85546875" style="45" customWidth="1"/>
    <col min="13" max="13" width="46.28515625" style="45" customWidth="1"/>
    <col min="14" max="14" width="15.85546875" style="45" customWidth="1"/>
    <col min="15" max="15" width="29.42578125" style="45" customWidth="1"/>
    <col min="16" max="16" width="43.42578125" style="45" customWidth="1"/>
    <col min="17" max="17" width="15.7109375" style="45" customWidth="1"/>
    <col min="18" max="19" width="11.42578125" style="45"/>
    <col min="20" max="20" width="44.28515625" style="45" customWidth="1"/>
    <col min="21" max="16384" width="11.42578125" style="45"/>
  </cols>
  <sheetData>
    <row r="1" spans="1:20" x14ac:dyDescent="0.25">
      <c r="A1" s="517" t="s">
        <v>0</v>
      </c>
      <c r="B1" s="518"/>
      <c r="C1" s="519" t="s">
        <v>38</v>
      </c>
      <c r="D1" s="511"/>
      <c r="E1" s="511"/>
      <c r="F1" s="511"/>
      <c r="G1" s="511"/>
      <c r="H1" s="511"/>
      <c r="I1" s="512"/>
      <c r="J1" s="1" t="s">
        <v>1</v>
      </c>
      <c r="K1" s="520" t="s">
        <v>37</v>
      </c>
      <c r="L1" s="521"/>
      <c r="M1" s="521"/>
      <c r="N1" s="521"/>
      <c r="O1" s="521"/>
      <c r="P1" s="521"/>
      <c r="Q1" s="521"/>
      <c r="R1" s="521"/>
      <c r="S1" s="521"/>
      <c r="T1" s="522"/>
    </row>
    <row r="2" spans="1:20" x14ac:dyDescent="0.25">
      <c r="A2" s="504" t="s">
        <v>2</v>
      </c>
      <c r="B2" s="504"/>
      <c r="C2" s="519" t="s">
        <v>271</v>
      </c>
      <c r="D2" s="511"/>
      <c r="E2" s="511"/>
      <c r="F2" s="511"/>
      <c r="G2" s="511"/>
      <c r="H2" s="511"/>
      <c r="I2" s="512"/>
      <c r="J2" s="523" t="s">
        <v>3</v>
      </c>
      <c r="K2" s="524"/>
      <c r="L2" s="510">
        <v>43700</v>
      </c>
      <c r="M2" s="511"/>
      <c r="N2" s="511"/>
      <c r="O2" s="511"/>
      <c r="P2" s="511"/>
      <c r="Q2" s="511"/>
      <c r="R2" s="511"/>
      <c r="S2" s="511"/>
      <c r="T2" s="512"/>
    </row>
    <row r="3" spans="1:20" x14ac:dyDescent="0.25">
      <c r="A3" s="504" t="s">
        <v>4</v>
      </c>
      <c r="B3" s="504"/>
      <c r="C3" s="505" t="s">
        <v>272</v>
      </c>
      <c r="D3" s="506"/>
      <c r="E3" s="506"/>
      <c r="F3" s="506"/>
      <c r="G3" s="506"/>
      <c r="H3" s="506"/>
      <c r="I3" s="507"/>
      <c r="J3" s="508" t="s">
        <v>5</v>
      </c>
      <c r="K3" s="509"/>
      <c r="L3" s="510">
        <v>44431</v>
      </c>
      <c r="M3" s="511"/>
      <c r="N3" s="511"/>
      <c r="O3" s="511"/>
      <c r="P3" s="511"/>
      <c r="Q3" s="511"/>
      <c r="R3" s="511"/>
      <c r="S3" s="511"/>
      <c r="T3" s="512"/>
    </row>
    <row r="4" spans="1:20" x14ac:dyDescent="0.25">
      <c r="A4" s="504" t="s">
        <v>6</v>
      </c>
      <c r="B4" s="504"/>
      <c r="C4" s="283" t="s">
        <v>36</v>
      </c>
      <c r="D4" s="284"/>
      <c r="E4" s="284"/>
      <c r="F4" s="284"/>
      <c r="G4" s="284"/>
      <c r="H4" s="284"/>
      <c r="I4" s="284"/>
      <c r="J4" s="8"/>
      <c r="K4" s="8"/>
      <c r="L4" s="9"/>
      <c r="M4" s="9"/>
      <c r="N4" s="9"/>
      <c r="O4" s="9"/>
      <c r="P4" s="9"/>
      <c r="Q4" s="9"/>
      <c r="R4" s="9"/>
      <c r="S4" s="9"/>
      <c r="T4" s="10"/>
    </row>
    <row r="5" spans="1:20" ht="26.25" customHeight="1" thickBot="1" x14ac:dyDescent="0.3">
      <c r="A5" s="513" t="s">
        <v>34</v>
      </c>
      <c r="B5" s="513"/>
      <c r="C5" s="514" t="s">
        <v>158</v>
      </c>
      <c r="D5" s="515"/>
      <c r="E5" s="515"/>
      <c r="F5" s="515"/>
      <c r="G5" s="515"/>
      <c r="H5" s="515"/>
      <c r="I5" s="515"/>
      <c r="J5" s="515"/>
      <c r="K5" s="515"/>
      <c r="L5" s="515"/>
      <c r="M5" s="515"/>
      <c r="N5" s="515"/>
      <c r="O5" s="515"/>
      <c r="P5" s="515"/>
      <c r="Q5" s="515"/>
      <c r="R5" s="515"/>
      <c r="S5" s="515"/>
      <c r="T5" s="516"/>
    </row>
    <row r="6" spans="1:20" ht="16.5" thickBot="1" x14ac:dyDescent="0.3">
      <c r="A6" s="489" t="s">
        <v>32</v>
      </c>
      <c r="B6" s="490"/>
      <c r="C6" s="491"/>
      <c r="D6" s="491"/>
      <c r="E6" s="491"/>
      <c r="F6" s="491"/>
      <c r="G6" s="491"/>
      <c r="H6" s="491"/>
      <c r="I6" s="491"/>
      <c r="J6" s="491"/>
      <c r="K6" s="491"/>
      <c r="L6" s="491"/>
      <c r="M6" s="491"/>
      <c r="N6" s="491"/>
      <c r="O6" s="492"/>
      <c r="P6" s="493" t="s">
        <v>31</v>
      </c>
      <c r="Q6" s="494"/>
      <c r="R6" s="495" t="s">
        <v>30</v>
      </c>
      <c r="S6" s="496"/>
      <c r="T6" s="497"/>
    </row>
    <row r="7" spans="1:20" ht="28.5" customHeight="1" x14ac:dyDescent="0.25">
      <c r="A7" s="498" t="s">
        <v>7</v>
      </c>
      <c r="B7" s="487" t="s">
        <v>8</v>
      </c>
      <c r="C7" s="500" t="s">
        <v>9</v>
      </c>
      <c r="D7" s="487" t="s">
        <v>10</v>
      </c>
      <c r="E7" s="502" t="s">
        <v>71</v>
      </c>
      <c r="F7" s="487" t="s">
        <v>11</v>
      </c>
      <c r="G7" s="487" t="s">
        <v>12</v>
      </c>
      <c r="H7" s="487"/>
      <c r="I7" s="487" t="s">
        <v>13</v>
      </c>
      <c r="J7" s="487" t="s">
        <v>14</v>
      </c>
      <c r="K7" s="487" t="s">
        <v>15</v>
      </c>
      <c r="L7" s="487" t="s">
        <v>16</v>
      </c>
      <c r="M7" s="487" t="s">
        <v>17</v>
      </c>
      <c r="N7" s="487" t="s">
        <v>18</v>
      </c>
      <c r="O7" s="475" t="s">
        <v>21</v>
      </c>
      <c r="P7" s="477" t="s">
        <v>29</v>
      </c>
      <c r="Q7" s="479" t="s">
        <v>35</v>
      </c>
      <c r="R7" s="481" t="s">
        <v>19</v>
      </c>
      <c r="S7" s="483" t="s">
        <v>20</v>
      </c>
      <c r="T7" s="485" t="s">
        <v>33</v>
      </c>
    </row>
    <row r="8" spans="1:20" ht="42" customHeight="1" thickBot="1" x14ac:dyDescent="0.3">
      <c r="A8" s="499"/>
      <c r="B8" s="488"/>
      <c r="C8" s="501"/>
      <c r="D8" s="488"/>
      <c r="E8" s="503"/>
      <c r="F8" s="488"/>
      <c r="G8" s="24" t="s">
        <v>22</v>
      </c>
      <c r="H8" s="24" t="s">
        <v>23</v>
      </c>
      <c r="I8" s="488"/>
      <c r="J8" s="488"/>
      <c r="K8" s="488"/>
      <c r="L8" s="488"/>
      <c r="M8" s="488"/>
      <c r="N8" s="487"/>
      <c r="O8" s="476"/>
      <c r="P8" s="478"/>
      <c r="Q8" s="480"/>
      <c r="R8" s="482"/>
      <c r="S8" s="484"/>
      <c r="T8" s="486"/>
    </row>
    <row r="9" spans="1:20" ht="166.5" thickBot="1" x14ac:dyDescent="0.3">
      <c r="A9" s="286">
        <v>1</v>
      </c>
      <c r="B9" s="287" t="s">
        <v>159</v>
      </c>
      <c r="C9" s="288" t="s">
        <v>88</v>
      </c>
      <c r="D9" s="287" t="s">
        <v>160</v>
      </c>
      <c r="E9" s="289">
        <v>1</v>
      </c>
      <c r="F9" s="11" t="s">
        <v>161</v>
      </c>
      <c r="G9" s="290">
        <v>43739</v>
      </c>
      <c r="H9" s="290">
        <v>44195</v>
      </c>
      <c r="I9" s="291">
        <f t="shared" ref="I9:I15" si="0">(H9-G9)/7</f>
        <v>65.142857142857139</v>
      </c>
      <c r="J9" s="292">
        <v>0.7</v>
      </c>
      <c r="K9" s="293" t="s">
        <v>162</v>
      </c>
      <c r="L9" s="294">
        <f>+J9</f>
        <v>0.7</v>
      </c>
      <c r="M9" s="295" t="s">
        <v>273</v>
      </c>
      <c r="N9" s="296" t="s">
        <v>82</v>
      </c>
      <c r="O9" s="438" t="s">
        <v>274</v>
      </c>
      <c r="P9" s="298" t="s">
        <v>275</v>
      </c>
      <c r="Q9" s="299" t="s">
        <v>276</v>
      </c>
      <c r="R9" s="300"/>
      <c r="S9" s="301"/>
      <c r="T9" s="302"/>
    </row>
    <row r="10" spans="1:20" ht="280.5" x14ac:dyDescent="0.25">
      <c r="A10" s="303">
        <v>2</v>
      </c>
      <c r="B10" s="304" t="s">
        <v>39</v>
      </c>
      <c r="C10" s="462" t="s">
        <v>24</v>
      </c>
      <c r="D10" s="305" t="s">
        <v>167</v>
      </c>
      <c r="E10" s="306">
        <v>1</v>
      </c>
      <c r="F10" s="307" t="s">
        <v>168</v>
      </c>
      <c r="G10" s="308">
        <v>43739</v>
      </c>
      <c r="H10" s="308">
        <v>43876</v>
      </c>
      <c r="I10" s="309">
        <f t="shared" si="0"/>
        <v>19.571428571428573</v>
      </c>
      <c r="J10" s="292">
        <v>1</v>
      </c>
      <c r="K10" s="347" t="s">
        <v>169</v>
      </c>
      <c r="L10" s="470">
        <f>+(J10+J11)/2</f>
        <v>1</v>
      </c>
      <c r="M10" s="311" t="s">
        <v>250</v>
      </c>
      <c r="N10" s="312" t="s">
        <v>83</v>
      </c>
      <c r="O10" s="438" t="s">
        <v>277</v>
      </c>
      <c r="P10" s="313" t="s">
        <v>278</v>
      </c>
      <c r="Q10" s="299" t="s">
        <v>276</v>
      </c>
      <c r="R10" s="314"/>
      <c r="S10" s="315"/>
      <c r="T10" s="316"/>
    </row>
    <row r="11" spans="1:20" ht="63.75" x14ac:dyDescent="0.25">
      <c r="A11" s="317"/>
      <c r="B11" s="318"/>
      <c r="C11" s="469"/>
      <c r="D11" s="318"/>
      <c r="E11" s="319">
        <v>2</v>
      </c>
      <c r="F11" s="27" t="s">
        <v>45</v>
      </c>
      <c r="G11" s="320">
        <v>43881</v>
      </c>
      <c r="H11" s="320">
        <v>44431</v>
      </c>
      <c r="I11" s="321">
        <f t="shared" si="0"/>
        <v>78.571428571428569</v>
      </c>
      <c r="J11" s="292">
        <v>1</v>
      </c>
      <c r="K11" s="292" t="s">
        <v>174</v>
      </c>
      <c r="L11" s="471"/>
      <c r="M11" s="322" t="s">
        <v>279</v>
      </c>
      <c r="N11" s="312" t="s">
        <v>82</v>
      </c>
      <c r="O11" s="442" t="s">
        <v>280</v>
      </c>
      <c r="P11" s="324"/>
      <c r="Q11" s="299" t="s">
        <v>276</v>
      </c>
      <c r="R11" s="325"/>
      <c r="S11" s="326"/>
      <c r="T11" s="327"/>
    </row>
    <row r="12" spans="1:20" ht="102.75" thickBot="1" x14ac:dyDescent="0.3">
      <c r="A12" s="306">
        <v>3</v>
      </c>
      <c r="B12" s="287" t="s">
        <v>44</v>
      </c>
      <c r="C12" s="328" t="s">
        <v>25</v>
      </c>
      <c r="D12" s="11" t="s">
        <v>177</v>
      </c>
      <c r="E12" s="287">
        <v>1</v>
      </c>
      <c r="F12" s="329" t="s">
        <v>178</v>
      </c>
      <c r="G12" s="330">
        <v>43739</v>
      </c>
      <c r="H12" s="330">
        <v>44195</v>
      </c>
      <c r="I12" s="331">
        <f t="shared" si="0"/>
        <v>65.142857142857139</v>
      </c>
      <c r="J12" s="332">
        <v>1</v>
      </c>
      <c r="K12" s="333" t="s">
        <v>84</v>
      </c>
      <c r="L12" s="292">
        <v>1</v>
      </c>
      <c r="M12" s="322" t="s">
        <v>281</v>
      </c>
      <c r="N12" s="334" t="s">
        <v>180</v>
      </c>
      <c r="O12" s="335" t="s">
        <v>282</v>
      </c>
      <c r="P12" s="443" t="s">
        <v>278</v>
      </c>
      <c r="Q12" s="299" t="s">
        <v>276</v>
      </c>
      <c r="R12" s="337"/>
      <c r="S12" s="338"/>
      <c r="T12" s="339"/>
    </row>
    <row r="13" spans="1:20" ht="153.75" thickBot="1" x14ac:dyDescent="0.3">
      <c r="A13" s="340">
        <v>4</v>
      </c>
      <c r="B13" s="341" t="s">
        <v>183</v>
      </c>
      <c r="C13" s="342" t="s">
        <v>26</v>
      </c>
      <c r="D13" s="319" t="s">
        <v>184</v>
      </c>
      <c r="E13" s="319">
        <v>1</v>
      </c>
      <c r="F13" s="343" t="s">
        <v>257</v>
      </c>
      <c r="G13" s="344">
        <v>43739</v>
      </c>
      <c r="H13" s="344">
        <v>44195</v>
      </c>
      <c r="I13" s="345">
        <f t="shared" si="0"/>
        <v>65.142857142857139</v>
      </c>
      <c r="J13" s="346">
        <v>1</v>
      </c>
      <c r="K13" s="343" t="s">
        <v>89</v>
      </c>
      <c r="L13" s="347">
        <v>0.9</v>
      </c>
      <c r="M13" s="348" t="s">
        <v>283</v>
      </c>
      <c r="N13" s="348" t="s">
        <v>87</v>
      </c>
      <c r="O13" s="349" t="s">
        <v>284</v>
      </c>
      <c r="P13" s="348" t="s">
        <v>278</v>
      </c>
      <c r="Q13" s="299" t="s">
        <v>276</v>
      </c>
      <c r="R13" s="350"/>
      <c r="S13" s="348"/>
      <c r="T13" s="351"/>
    </row>
    <row r="14" spans="1:20" ht="38.25" x14ac:dyDescent="0.25">
      <c r="A14" s="472">
        <v>5</v>
      </c>
      <c r="B14" s="473" t="s">
        <v>42</v>
      </c>
      <c r="C14" s="474" t="s">
        <v>41</v>
      </c>
      <c r="D14" s="463" t="s">
        <v>189</v>
      </c>
      <c r="E14" s="352">
        <v>1</v>
      </c>
      <c r="F14" s="11" t="s">
        <v>190</v>
      </c>
      <c r="G14" s="353">
        <v>43753</v>
      </c>
      <c r="H14" s="353">
        <v>43936</v>
      </c>
      <c r="I14" s="291">
        <f t="shared" si="0"/>
        <v>26.142857142857142</v>
      </c>
      <c r="J14" s="294">
        <v>1</v>
      </c>
      <c r="K14" s="292" t="s">
        <v>140</v>
      </c>
      <c r="L14" s="465">
        <f>(+J14+J15+J16)/3</f>
        <v>0.5</v>
      </c>
      <c r="M14" s="558" t="s">
        <v>285</v>
      </c>
      <c r="N14" s="355" t="s">
        <v>85</v>
      </c>
      <c r="O14" s="356" t="s">
        <v>286</v>
      </c>
      <c r="P14" s="298" t="s">
        <v>278</v>
      </c>
      <c r="Q14" s="299"/>
      <c r="R14" s="357"/>
      <c r="S14" s="358"/>
      <c r="T14" s="455"/>
    </row>
    <row r="15" spans="1:20" ht="165.75" x14ac:dyDescent="0.25">
      <c r="A15" s="472"/>
      <c r="B15" s="473"/>
      <c r="C15" s="474"/>
      <c r="D15" s="464"/>
      <c r="E15" s="287">
        <v>2</v>
      </c>
      <c r="F15" s="11" t="s">
        <v>194</v>
      </c>
      <c r="G15" s="353">
        <v>43952</v>
      </c>
      <c r="H15" s="353">
        <v>44431</v>
      </c>
      <c r="I15" s="291">
        <f t="shared" si="0"/>
        <v>68.428571428571431</v>
      </c>
      <c r="J15" s="294">
        <v>0.5</v>
      </c>
      <c r="K15" s="292" t="s">
        <v>195</v>
      </c>
      <c r="L15" s="465"/>
      <c r="M15" s="559"/>
      <c r="N15" s="355" t="s">
        <v>85</v>
      </c>
      <c r="O15" s="356" t="s">
        <v>287</v>
      </c>
      <c r="P15" s="359"/>
      <c r="Q15" s="299" t="s">
        <v>276</v>
      </c>
      <c r="R15" s="357"/>
      <c r="S15" s="358"/>
      <c r="T15" s="456"/>
    </row>
    <row r="16" spans="1:20" ht="64.5" thickBot="1" x14ac:dyDescent="0.3">
      <c r="A16" s="472"/>
      <c r="B16" s="473"/>
      <c r="C16" s="474"/>
      <c r="D16" s="464"/>
      <c r="E16" s="319">
        <v>3</v>
      </c>
      <c r="F16" s="11" t="s">
        <v>70</v>
      </c>
      <c r="G16" s="353">
        <v>43952</v>
      </c>
      <c r="H16" s="353">
        <v>44431</v>
      </c>
      <c r="I16" s="291">
        <f>(H16-G16)/7</f>
        <v>68.428571428571431</v>
      </c>
      <c r="J16" s="294">
        <v>0</v>
      </c>
      <c r="K16" s="292" t="s">
        <v>198</v>
      </c>
      <c r="L16" s="465"/>
      <c r="M16" s="560"/>
      <c r="N16" s="355" t="s">
        <v>85</v>
      </c>
      <c r="O16" s="356"/>
      <c r="P16" s="298"/>
      <c r="Q16" s="299"/>
      <c r="R16" s="357"/>
      <c r="S16" s="358"/>
      <c r="T16" s="456"/>
    </row>
    <row r="17" spans="1:20" ht="115.5" thickBot="1" x14ac:dyDescent="0.3">
      <c r="A17" s="457">
        <v>6</v>
      </c>
      <c r="B17" s="459" t="s">
        <v>200</v>
      </c>
      <c r="C17" s="461" t="s">
        <v>27</v>
      </c>
      <c r="D17" s="463" t="s">
        <v>201</v>
      </c>
      <c r="E17" s="287">
        <v>1</v>
      </c>
      <c r="F17" s="360" t="s">
        <v>202</v>
      </c>
      <c r="G17" s="361">
        <v>43739</v>
      </c>
      <c r="H17" s="361">
        <v>44195</v>
      </c>
      <c r="I17" s="362">
        <f>(H17-G17)/7</f>
        <v>65.142857142857139</v>
      </c>
      <c r="J17" s="363">
        <v>1</v>
      </c>
      <c r="K17" s="364"/>
      <c r="L17" s="465">
        <f>+(J17+J18)/2</f>
        <v>1</v>
      </c>
      <c r="M17" s="561" t="s">
        <v>288</v>
      </c>
      <c r="N17" s="366" t="s">
        <v>204</v>
      </c>
      <c r="O17" s="563" t="s">
        <v>289</v>
      </c>
      <c r="P17" s="368" t="s">
        <v>278</v>
      </c>
      <c r="Q17" s="369"/>
      <c r="R17" s="370"/>
      <c r="S17" s="371"/>
      <c r="T17" s="444"/>
    </row>
    <row r="18" spans="1:20" ht="140.25" x14ac:dyDescent="0.25">
      <c r="A18" s="458"/>
      <c r="B18" s="460"/>
      <c r="C18" s="462"/>
      <c r="D18" s="464"/>
      <c r="E18" s="352">
        <v>2</v>
      </c>
      <c r="F18" s="372" t="s">
        <v>207</v>
      </c>
      <c r="G18" s="373">
        <v>43739</v>
      </c>
      <c r="H18" s="373">
        <v>44431</v>
      </c>
      <c r="I18" s="374">
        <f>(H18-G18)/7</f>
        <v>98.857142857142861</v>
      </c>
      <c r="J18" s="375">
        <v>1</v>
      </c>
      <c r="K18" s="376" t="s">
        <v>208</v>
      </c>
      <c r="L18" s="466"/>
      <c r="M18" s="562"/>
      <c r="N18" s="377" t="s">
        <v>210</v>
      </c>
      <c r="O18" s="564"/>
      <c r="P18" s="378"/>
      <c r="Q18" s="355" t="s">
        <v>249</v>
      </c>
      <c r="R18" s="379"/>
      <c r="S18" s="355"/>
      <c r="T18" s="445"/>
    </row>
    <row r="19" spans="1:20" ht="165.75" x14ac:dyDescent="0.25">
      <c r="A19" s="380">
        <v>7</v>
      </c>
      <c r="B19" s="381" t="s">
        <v>40</v>
      </c>
      <c r="C19" s="328" t="s">
        <v>28</v>
      </c>
      <c r="D19" s="287" t="s">
        <v>213</v>
      </c>
      <c r="E19" s="287">
        <v>1</v>
      </c>
      <c r="F19" s="11" t="s">
        <v>214</v>
      </c>
      <c r="G19" s="382">
        <f t="shared" ref="G19" si="1">+G18</f>
        <v>43739</v>
      </c>
      <c r="H19" s="382">
        <v>44431</v>
      </c>
      <c r="I19" s="291">
        <f>(H19-G19)/7</f>
        <v>98.857142857142861</v>
      </c>
      <c r="J19" s="292">
        <v>0</v>
      </c>
      <c r="K19" s="292" t="s">
        <v>215</v>
      </c>
      <c r="L19" s="294">
        <v>0.75</v>
      </c>
      <c r="M19" s="383" t="s">
        <v>290</v>
      </c>
      <c r="N19" s="295" t="s">
        <v>217</v>
      </c>
      <c r="O19" s="383" t="s">
        <v>291</v>
      </c>
      <c r="P19" s="355" t="s">
        <v>278</v>
      </c>
      <c r="Q19" s="299" t="s">
        <v>276</v>
      </c>
      <c r="R19" s="354"/>
      <c r="S19" s="354"/>
      <c r="T19" s="383"/>
    </row>
    <row r="20" spans="1:20" ht="16.5" customHeight="1" x14ac:dyDescent="0.25">
      <c r="A20" s="285"/>
      <c r="B20" s="285"/>
      <c r="C20" s="51"/>
      <c r="D20" s="51"/>
      <c r="E20" s="51"/>
      <c r="F20" s="26"/>
      <c r="G20" s="23"/>
      <c r="H20" s="23"/>
      <c r="I20" s="23"/>
      <c r="J20" s="23"/>
      <c r="K20" s="23"/>
      <c r="L20" s="23"/>
      <c r="M20" s="56"/>
      <c r="N20" s="55"/>
      <c r="O20" s="55"/>
      <c r="P20" s="56"/>
      <c r="Q20" s="48"/>
      <c r="R20" s="49"/>
      <c r="S20" s="49"/>
      <c r="T20" s="49"/>
    </row>
    <row r="21" spans="1:20" ht="30" customHeight="1" x14ac:dyDescent="0.25">
      <c r="A21" s="451" t="s">
        <v>90</v>
      </c>
      <c r="B21" s="451"/>
      <c r="C21" s="451"/>
      <c r="D21" s="451"/>
      <c r="E21" s="46" t="s">
        <v>220</v>
      </c>
      <c r="F21" s="57">
        <f>+L9</f>
        <v>0.7</v>
      </c>
      <c r="G21" s="48"/>
      <c r="H21" s="48"/>
      <c r="I21" s="48"/>
      <c r="J21" s="48"/>
      <c r="K21" s="48"/>
      <c r="L21" s="48"/>
      <c r="M21" s="56"/>
      <c r="N21" s="55"/>
      <c r="O21" s="56"/>
      <c r="P21" s="56"/>
      <c r="Q21" s="48"/>
      <c r="R21" s="49"/>
      <c r="S21" s="49"/>
      <c r="T21" s="49"/>
    </row>
    <row r="22" spans="1:20" ht="19.5" customHeight="1" x14ac:dyDescent="0.25">
      <c r="A22" s="285"/>
      <c r="B22" s="285"/>
      <c r="C22" s="51"/>
      <c r="D22" s="51"/>
      <c r="E22" s="46" t="s">
        <v>221</v>
      </c>
      <c r="F22" s="57">
        <f>+L10</f>
        <v>1</v>
      </c>
      <c r="G22" s="48"/>
      <c r="H22" s="48"/>
      <c r="I22" s="48"/>
      <c r="J22" s="48"/>
      <c r="K22" s="48"/>
      <c r="L22" s="48"/>
      <c r="M22" s="56"/>
      <c r="N22" s="55"/>
      <c r="O22" s="56"/>
      <c r="P22" s="56"/>
      <c r="Q22" s="48"/>
      <c r="R22" s="49"/>
      <c r="S22" s="49"/>
      <c r="T22" s="49"/>
    </row>
    <row r="23" spans="1:20" ht="19.5" customHeight="1" x14ac:dyDescent="0.25">
      <c r="A23" s="285"/>
      <c r="B23" s="285"/>
      <c r="C23" s="51"/>
      <c r="D23" s="51"/>
      <c r="E23" s="46" t="s">
        <v>222</v>
      </c>
      <c r="F23" s="57">
        <f>+L12</f>
        <v>1</v>
      </c>
      <c r="G23" s="48"/>
      <c r="H23" s="48"/>
      <c r="I23" s="48"/>
      <c r="J23" s="48"/>
      <c r="K23" s="48"/>
      <c r="L23" s="48"/>
      <c r="M23" s="56"/>
      <c r="N23" s="55"/>
      <c r="O23" s="56"/>
      <c r="P23" s="56"/>
      <c r="Q23" s="48"/>
      <c r="R23" s="49"/>
      <c r="S23" s="49"/>
      <c r="T23" s="49"/>
    </row>
    <row r="24" spans="1:20" ht="19.5" customHeight="1" x14ac:dyDescent="0.25">
      <c r="A24" s="285"/>
      <c r="B24" s="285"/>
      <c r="C24" s="51"/>
      <c r="D24" s="51"/>
      <c r="E24" s="46" t="s">
        <v>223</v>
      </c>
      <c r="F24" s="57">
        <f>+L13</f>
        <v>0.9</v>
      </c>
      <c r="G24" s="48"/>
      <c r="H24" s="48"/>
      <c r="I24" s="48"/>
      <c r="J24" s="48"/>
      <c r="K24" s="48"/>
      <c r="L24" s="48"/>
      <c r="M24" s="56"/>
      <c r="N24" s="55"/>
      <c r="O24" s="56"/>
      <c r="P24" s="56"/>
      <c r="Q24" s="48"/>
      <c r="R24" s="49"/>
      <c r="S24" s="49"/>
      <c r="T24" s="49"/>
    </row>
    <row r="25" spans="1:20" ht="19.5" customHeight="1" x14ac:dyDescent="0.25">
      <c r="A25" s="285"/>
      <c r="B25" s="285"/>
      <c r="C25" s="51"/>
      <c r="D25" s="51"/>
      <c r="E25" s="46" t="s">
        <v>224</v>
      </c>
      <c r="F25" s="57">
        <f>+L14</f>
        <v>0.5</v>
      </c>
      <c r="G25" s="48"/>
      <c r="H25" s="48"/>
      <c r="I25" s="48"/>
      <c r="J25" s="48"/>
      <c r="K25" s="48"/>
      <c r="L25" s="48"/>
      <c r="M25" s="56"/>
      <c r="N25" s="55"/>
      <c r="O25" s="56"/>
      <c r="P25" s="56"/>
      <c r="Q25" s="48"/>
      <c r="R25" s="49"/>
      <c r="S25" s="49"/>
      <c r="T25" s="49"/>
    </row>
    <row r="26" spans="1:20" ht="19.5" customHeight="1" x14ac:dyDescent="0.25">
      <c r="A26" s="285"/>
      <c r="B26" s="285"/>
      <c r="C26" s="51"/>
      <c r="D26" s="51"/>
      <c r="E26" s="46" t="s">
        <v>225</v>
      </c>
      <c r="F26" s="57">
        <f>+L17</f>
        <v>1</v>
      </c>
      <c r="G26" s="48"/>
      <c r="H26" s="48"/>
      <c r="I26" s="48"/>
      <c r="J26" s="48"/>
      <c r="K26" s="48"/>
      <c r="L26" s="48"/>
      <c r="M26" s="56"/>
      <c r="N26" s="55"/>
      <c r="O26" s="56"/>
      <c r="P26" s="56"/>
      <c r="Q26" s="48"/>
      <c r="R26" s="49"/>
      <c r="S26" s="49"/>
      <c r="T26" s="49"/>
    </row>
    <row r="27" spans="1:20" ht="19.5" customHeight="1" x14ac:dyDescent="0.25">
      <c r="A27" s="285"/>
      <c r="B27" s="285"/>
      <c r="C27" s="51"/>
      <c r="D27" s="51"/>
      <c r="E27" s="46" t="s">
        <v>226</v>
      </c>
      <c r="F27" s="57">
        <f>+L19</f>
        <v>0.75</v>
      </c>
      <c r="G27" s="48"/>
      <c r="H27" s="48"/>
      <c r="I27" s="48"/>
      <c r="J27" s="48"/>
      <c r="K27" s="48"/>
      <c r="L27" s="48"/>
      <c r="M27" s="56"/>
      <c r="N27" s="55"/>
      <c r="O27" s="56"/>
      <c r="P27" s="56"/>
      <c r="Q27" s="48"/>
      <c r="R27" s="49"/>
      <c r="S27" s="49"/>
      <c r="T27" s="49"/>
    </row>
    <row r="28" spans="1:20" ht="19.5" customHeight="1" x14ac:dyDescent="0.25">
      <c r="A28" s="285"/>
      <c r="B28" s="285"/>
      <c r="C28" s="51"/>
      <c r="D28" s="51"/>
      <c r="E28" s="52"/>
      <c r="F28" s="53"/>
      <c r="G28" s="48"/>
      <c r="H28" s="48"/>
      <c r="I28" s="48"/>
      <c r="J28" s="48"/>
      <c r="K28" s="48"/>
      <c r="L28" s="48"/>
      <c r="M28" s="56"/>
      <c r="N28" s="55"/>
      <c r="O28" s="56"/>
      <c r="P28" s="56"/>
      <c r="Q28" s="48"/>
      <c r="R28" s="49"/>
      <c r="S28" s="49"/>
      <c r="T28" s="49"/>
    </row>
    <row r="29" spans="1:20" ht="30" customHeight="1" x14ac:dyDescent="0.25">
      <c r="A29" s="450" t="s">
        <v>91</v>
      </c>
      <c r="B29" s="450"/>
      <c r="C29" s="450"/>
      <c r="D29" s="450"/>
      <c r="E29" s="54">
        <f>+(+F21+F22+F23+F24+F25+F26+F27)/7</f>
        <v>0.83571428571428563</v>
      </c>
      <c r="F29" s="52" t="s">
        <v>92</v>
      </c>
      <c r="G29" s="48"/>
      <c r="H29" s="48"/>
      <c r="I29" s="48"/>
      <c r="J29" s="48"/>
      <c r="K29" s="48"/>
      <c r="L29" s="48"/>
      <c r="M29" s="56"/>
      <c r="N29" s="55"/>
      <c r="O29" s="55"/>
      <c r="P29" s="55"/>
      <c r="Q29" s="48"/>
      <c r="R29" s="49"/>
      <c r="S29" s="49"/>
      <c r="T29" s="49"/>
    </row>
    <row r="30" spans="1:20" ht="18" customHeight="1" x14ac:dyDescent="0.25">
      <c r="A30" s="285"/>
      <c r="B30" s="285"/>
      <c r="C30" s="51"/>
      <c r="D30" s="51"/>
      <c r="E30" s="51"/>
      <c r="F30" s="57"/>
      <c r="G30" s="48"/>
      <c r="H30" s="48"/>
      <c r="I30" s="48"/>
      <c r="J30" s="48"/>
      <c r="K30" s="48"/>
      <c r="L30" s="48"/>
      <c r="M30" s="56"/>
      <c r="N30" s="55"/>
      <c r="O30" s="55"/>
      <c r="P30" s="56"/>
      <c r="Q30" s="48"/>
      <c r="R30" s="49"/>
      <c r="S30" s="49"/>
      <c r="T30" s="49"/>
    </row>
    <row r="31" spans="1:20" s="18" customFormat="1" ht="11.25" customHeight="1" x14ac:dyDescent="0.25">
      <c r="A31" s="285"/>
      <c r="B31" s="285"/>
      <c r="C31" s="51"/>
      <c r="D31" s="51"/>
      <c r="E31" s="51"/>
      <c r="F31" s="57"/>
      <c r="G31" s="48"/>
      <c r="H31" s="48"/>
      <c r="I31" s="48"/>
      <c r="J31" s="48"/>
      <c r="K31" s="48"/>
      <c r="L31" s="48"/>
      <c r="M31" s="56"/>
      <c r="N31" s="55"/>
      <c r="O31" s="56"/>
      <c r="P31" s="56"/>
      <c r="Q31" s="48"/>
      <c r="R31" s="49"/>
      <c r="S31" s="49"/>
      <c r="T31" s="49"/>
    </row>
    <row r="32" spans="1:20" ht="12.75" customHeight="1" x14ac:dyDescent="0.25">
      <c r="A32" s="285"/>
      <c r="B32" s="285"/>
      <c r="C32" s="51"/>
      <c r="D32" s="51"/>
      <c r="E32" s="51"/>
      <c r="F32" s="57"/>
      <c r="G32" s="48"/>
      <c r="H32" s="48"/>
      <c r="I32" s="48"/>
      <c r="J32" s="48"/>
      <c r="K32" s="48"/>
      <c r="L32" s="48"/>
      <c r="M32" s="56"/>
      <c r="N32" s="55"/>
      <c r="O32" s="55"/>
      <c r="P32" s="55"/>
      <c r="Q32" s="48"/>
      <c r="R32" s="49"/>
      <c r="S32" s="49"/>
      <c r="T32" s="49"/>
    </row>
    <row r="33" spans="1:13" ht="21" x14ac:dyDescent="0.5">
      <c r="B33" s="452"/>
      <c r="C33" s="452"/>
      <c r="D33" s="452"/>
      <c r="E33" s="452"/>
      <c r="I33" s="13"/>
      <c r="J33" s="16"/>
      <c r="K33" s="16"/>
      <c r="L33" s="15"/>
      <c r="M33" s="17"/>
    </row>
    <row r="34" spans="1:13" x14ac:dyDescent="0.25">
      <c r="A34" s="45" t="s">
        <v>43</v>
      </c>
      <c r="B34" s="19"/>
      <c r="C34" s="19"/>
      <c r="D34" s="19"/>
      <c r="E34" s="19"/>
      <c r="F34" s="19"/>
      <c r="I34" s="12"/>
      <c r="J34" s="14"/>
      <c r="K34" s="14"/>
      <c r="L34" s="15"/>
      <c r="M34" s="17"/>
    </row>
    <row r="35" spans="1:13" x14ac:dyDescent="0.25">
      <c r="B35" s="453"/>
      <c r="C35" s="453"/>
      <c r="D35" s="453"/>
      <c r="E35" s="453"/>
      <c r="F35" s="453"/>
      <c r="I35" s="13"/>
      <c r="J35" s="14"/>
      <c r="K35" s="14"/>
      <c r="L35" s="15"/>
      <c r="M35" s="17"/>
    </row>
    <row r="36" spans="1:13" x14ac:dyDescent="0.25">
      <c r="B36" s="454"/>
      <c r="C36" s="454"/>
      <c r="D36" s="454"/>
      <c r="E36" s="454"/>
      <c r="F36" s="454"/>
    </row>
    <row r="39" spans="1:13" x14ac:dyDescent="0.25">
      <c r="A39" s="451"/>
      <c r="B39" s="451"/>
      <c r="C39" s="451"/>
      <c r="D39" s="451"/>
      <c r="E39" s="46"/>
      <c r="F39" s="57"/>
    </row>
    <row r="40" spans="1:13" x14ac:dyDescent="0.25">
      <c r="A40" s="285"/>
      <c r="B40" s="285"/>
      <c r="C40" s="51"/>
      <c r="D40" s="51"/>
      <c r="E40" s="46"/>
      <c r="F40" s="57"/>
    </row>
    <row r="41" spans="1:13" x14ac:dyDescent="0.25">
      <c r="A41" s="285"/>
      <c r="B41" s="285"/>
      <c r="C41" s="51"/>
      <c r="D41" s="51"/>
      <c r="E41" s="46"/>
      <c r="F41" s="57"/>
    </row>
    <row r="42" spans="1:13" x14ac:dyDescent="0.25">
      <c r="A42" s="285"/>
      <c r="B42" s="285"/>
      <c r="C42" s="51"/>
      <c r="D42" s="51"/>
      <c r="E42" s="46"/>
      <c r="F42" s="57"/>
    </row>
    <row r="43" spans="1:13" x14ac:dyDescent="0.25">
      <c r="A43" s="285"/>
      <c r="B43" s="285"/>
      <c r="C43" s="51"/>
      <c r="D43" s="51"/>
      <c r="E43" s="46"/>
      <c r="F43" s="57"/>
    </row>
    <row r="44" spans="1:13" x14ac:dyDescent="0.25">
      <c r="A44" s="285"/>
      <c r="B44" s="285"/>
      <c r="C44" s="51"/>
      <c r="D44" s="51"/>
      <c r="E44" s="46"/>
      <c r="F44" s="57"/>
    </row>
    <row r="45" spans="1:13" x14ac:dyDescent="0.25">
      <c r="A45" s="285"/>
      <c r="B45" s="285"/>
      <c r="C45" s="51"/>
      <c r="D45" s="51"/>
      <c r="E45" s="46"/>
      <c r="F45" s="57"/>
    </row>
    <row r="46" spans="1:13" x14ac:dyDescent="0.25">
      <c r="A46" s="285"/>
      <c r="B46" s="285"/>
      <c r="C46" s="51"/>
      <c r="D46" s="51"/>
      <c r="E46" s="46"/>
      <c r="F46" s="57"/>
    </row>
    <row r="47" spans="1:13" x14ac:dyDescent="0.25">
      <c r="A47" s="285"/>
      <c r="B47" s="285"/>
      <c r="C47" s="51"/>
      <c r="D47" s="51"/>
      <c r="E47" s="46"/>
      <c r="F47" s="47"/>
    </row>
    <row r="48" spans="1:13" x14ac:dyDescent="0.25">
      <c r="A48" s="285"/>
      <c r="B48" s="285"/>
      <c r="C48" s="51"/>
      <c r="D48" s="51"/>
      <c r="E48" s="52"/>
      <c r="F48" s="53"/>
    </row>
    <row r="49" spans="1:6" x14ac:dyDescent="0.25">
      <c r="A49" s="450"/>
      <c r="B49" s="450"/>
      <c r="C49" s="450"/>
      <c r="D49" s="450"/>
      <c r="E49" s="54"/>
      <c r="F49" s="52"/>
    </row>
  </sheetData>
  <mergeCells count="59">
    <mergeCell ref="A5:B5"/>
    <mergeCell ref="C5:T5"/>
    <mergeCell ref="A1:B1"/>
    <mergeCell ref="C1:I1"/>
    <mergeCell ref="K1:T1"/>
    <mergeCell ref="A2:B2"/>
    <mergeCell ref="C2:I2"/>
    <mergeCell ref="J2:K2"/>
    <mergeCell ref="L2:T2"/>
    <mergeCell ref="A3:B3"/>
    <mergeCell ref="C3:I3"/>
    <mergeCell ref="J3:K3"/>
    <mergeCell ref="L3:T3"/>
    <mergeCell ref="A4:B4"/>
    <mergeCell ref="A6:O6"/>
    <mergeCell ref="P6:Q6"/>
    <mergeCell ref="R6:T6"/>
    <mergeCell ref="A7:A8"/>
    <mergeCell ref="B7:B8"/>
    <mergeCell ref="C7:C8"/>
    <mergeCell ref="D7:D8"/>
    <mergeCell ref="E7:E8"/>
    <mergeCell ref="F7:F8"/>
    <mergeCell ref="G7:H7"/>
    <mergeCell ref="T7:T8"/>
    <mergeCell ref="I7:I8"/>
    <mergeCell ref="J7:J8"/>
    <mergeCell ref="K7:K8"/>
    <mergeCell ref="L7:L8"/>
    <mergeCell ref="M7:M8"/>
    <mergeCell ref="N7:N8"/>
    <mergeCell ref="O7:O8"/>
    <mergeCell ref="P7:P8"/>
    <mergeCell ref="Q7:Q8"/>
    <mergeCell ref="R7:R8"/>
    <mergeCell ref="S7:S8"/>
    <mergeCell ref="C10:C11"/>
    <mergeCell ref="L10:L11"/>
    <mergeCell ref="A14:A16"/>
    <mergeCell ref="B14:B16"/>
    <mergeCell ref="C14:C16"/>
    <mergeCell ref="D14:D16"/>
    <mergeCell ref="L14:L16"/>
    <mergeCell ref="M14:M16"/>
    <mergeCell ref="T14:T16"/>
    <mergeCell ref="A17:A18"/>
    <mergeCell ref="B17:B18"/>
    <mergeCell ref="C17:C18"/>
    <mergeCell ref="D17:D18"/>
    <mergeCell ref="L17:L18"/>
    <mergeCell ref="M17:M18"/>
    <mergeCell ref="O17:O18"/>
    <mergeCell ref="A49:D49"/>
    <mergeCell ref="A21:D21"/>
    <mergeCell ref="A29:D29"/>
    <mergeCell ref="B33:E33"/>
    <mergeCell ref="B35:F35"/>
    <mergeCell ref="B36:F36"/>
    <mergeCell ref="A39:D39"/>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7"/>
  <sheetViews>
    <sheetView topLeftCell="B25" workbookViewId="0">
      <selection activeCell="R9" sqref="R9"/>
    </sheetView>
  </sheetViews>
  <sheetFormatPr baseColWidth="10" defaultRowHeight="15" x14ac:dyDescent="0.25"/>
  <cols>
    <col min="1" max="1" width="11.42578125" style="45"/>
    <col min="2" max="2" width="18.85546875" style="45" customWidth="1"/>
    <col min="3" max="3" width="11.85546875" style="45" customWidth="1"/>
    <col min="4" max="5" width="14.28515625" style="45" customWidth="1"/>
    <col min="6" max="6" width="16.85546875" style="45" customWidth="1"/>
    <col min="7" max="7" width="13.140625" style="45" customWidth="1"/>
    <col min="8" max="8" width="15.28515625" style="45" customWidth="1"/>
    <col min="9" max="9" width="13.42578125" style="45" customWidth="1"/>
    <col min="10" max="10" width="13.28515625" style="45" customWidth="1"/>
    <col min="11" max="11" width="16.7109375" style="45" customWidth="1"/>
    <col min="12" max="12" width="17.85546875" style="45" customWidth="1"/>
    <col min="13" max="13" width="46.28515625" style="45" customWidth="1"/>
    <col min="14" max="14" width="15.85546875" style="45" customWidth="1"/>
    <col min="15" max="15" width="29.42578125" style="45" customWidth="1"/>
    <col min="16" max="16" width="43.42578125" style="45" customWidth="1"/>
    <col min="17" max="17" width="15.7109375" style="45" customWidth="1"/>
    <col min="18" max="19" width="11.42578125" style="45"/>
    <col min="20" max="20" width="44.28515625" style="45" customWidth="1"/>
    <col min="21" max="16384" width="11.42578125" style="45"/>
  </cols>
  <sheetData>
    <row r="1" spans="1:20" x14ac:dyDescent="0.25">
      <c r="A1" s="517" t="s">
        <v>0</v>
      </c>
      <c r="B1" s="518"/>
      <c r="C1" s="519" t="s">
        <v>38</v>
      </c>
      <c r="D1" s="511"/>
      <c r="E1" s="511"/>
      <c r="F1" s="511"/>
      <c r="G1" s="511"/>
      <c r="H1" s="511"/>
      <c r="I1" s="512"/>
      <c r="J1" s="1" t="s">
        <v>1</v>
      </c>
      <c r="K1" s="520" t="s">
        <v>37</v>
      </c>
      <c r="L1" s="521"/>
      <c r="M1" s="521"/>
      <c r="N1" s="521"/>
      <c r="O1" s="521"/>
      <c r="P1" s="521"/>
      <c r="Q1" s="521"/>
      <c r="R1" s="521"/>
      <c r="S1" s="521"/>
      <c r="T1" s="522"/>
    </row>
    <row r="2" spans="1:20" x14ac:dyDescent="0.25">
      <c r="A2" s="504" t="s">
        <v>2</v>
      </c>
      <c r="B2" s="504"/>
      <c r="C2" s="519" t="s">
        <v>156</v>
      </c>
      <c r="D2" s="511"/>
      <c r="E2" s="511"/>
      <c r="F2" s="511"/>
      <c r="G2" s="511"/>
      <c r="H2" s="511"/>
      <c r="I2" s="512"/>
      <c r="J2" s="523" t="s">
        <v>3</v>
      </c>
      <c r="K2" s="524"/>
      <c r="L2" s="510">
        <v>43700</v>
      </c>
      <c r="M2" s="511"/>
      <c r="N2" s="511"/>
      <c r="O2" s="511"/>
      <c r="P2" s="511"/>
      <c r="Q2" s="511"/>
      <c r="R2" s="511"/>
      <c r="S2" s="511"/>
      <c r="T2" s="512"/>
    </row>
    <row r="3" spans="1:20" x14ac:dyDescent="0.25">
      <c r="A3" s="504" t="s">
        <v>4</v>
      </c>
      <c r="B3" s="504"/>
      <c r="C3" s="505" t="s">
        <v>292</v>
      </c>
      <c r="D3" s="506"/>
      <c r="E3" s="506"/>
      <c r="F3" s="506"/>
      <c r="G3" s="506"/>
      <c r="H3" s="506"/>
      <c r="I3" s="507"/>
      <c r="J3" s="508" t="s">
        <v>5</v>
      </c>
      <c r="K3" s="509"/>
      <c r="L3" s="510">
        <v>44431</v>
      </c>
      <c r="M3" s="511"/>
      <c r="N3" s="511"/>
      <c r="O3" s="511"/>
      <c r="P3" s="511"/>
      <c r="Q3" s="511"/>
      <c r="R3" s="511"/>
      <c r="S3" s="511"/>
      <c r="T3" s="512"/>
    </row>
    <row r="4" spans="1:20" x14ac:dyDescent="0.25">
      <c r="A4" s="504" t="s">
        <v>6</v>
      </c>
      <c r="B4" s="504"/>
      <c r="C4" s="283" t="s">
        <v>36</v>
      </c>
      <c r="D4" s="284"/>
      <c r="E4" s="284"/>
      <c r="F4" s="284"/>
      <c r="G4" s="284"/>
      <c r="H4" s="284"/>
      <c r="I4" s="284"/>
      <c r="J4" s="8"/>
      <c r="K4" s="8"/>
      <c r="L4" s="9"/>
      <c r="M4" s="9"/>
      <c r="N4" s="9"/>
      <c r="O4" s="9"/>
      <c r="P4" s="9"/>
      <c r="Q4" s="9"/>
      <c r="R4" s="9"/>
      <c r="S4" s="9"/>
      <c r="T4" s="10"/>
    </row>
    <row r="5" spans="1:20" ht="26.25" customHeight="1" thickBot="1" x14ac:dyDescent="0.3">
      <c r="A5" s="513" t="s">
        <v>34</v>
      </c>
      <c r="B5" s="513"/>
      <c r="C5" s="514" t="s">
        <v>158</v>
      </c>
      <c r="D5" s="515"/>
      <c r="E5" s="515"/>
      <c r="F5" s="515"/>
      <c r="G5" s="515"/>
      <c r="H5" s="515"/>
      <c r="I5" s="515"/>
      <c r="J5" s="515"/>
      <c r="K5" s="515"/>
      <c r="L5" s="515"/>
      <c r="M5" s="515"/>
      <c r="N5" s="515"/>
      <c r="O5" s="515"/>
      <c r="P5" s="515"/>
      <c r="Q5" s="515"/>
      <c r="R5" s="515"/>
      <c r="S5" s="515"/>
      <c r="T5" s="516"/>
    </row>
    <row r="6" spans="1:20" ht="16.5" thickBot="1" x14ac:dyDescent="0.3">
      <c r="A6" s="489" t="s">
        <v>32</v>
      </c>
      <c r="B6" s="490"/>
      <c r="C6" s="491"/>
      <c r="D6" s="491"/>
      <c r="E6" s="491"/>
      <c r="F6" s="491"/>
      <c r="G6" s="491"/>
      <c r="H6" s="491"/>
      <c r="I6" s="491"/>
      <c r="J6" s="491"/>
      <c r="K6" s="491"/>
      <c r="L6" s="491"/>
      <c r="M6" s="491"/>
      <c r="N6" s="491"/>
      <c r="O6" s="492"/>
      <c r="P6" s="493" t="s">
        <v>31</v>
      </c>
      <c r="Q6" s="494"/>
      <c r="R6" s="495" t="s">
        <v>30</v>
      </c>
      <c r="S6" s="496"/>
      <c r="T6" s="497"/>
    </row>
    <row r="7" spans="1:20" ht="28.5" customHeight="1" x14ac:dyDescent="0.25">
      <c r="A7" s="498" t="s">
        <v>7</v>
      </c>
      <c r="B7" s="487" t="s">
        <v>8</v>
      </c>
      <c r="C7" s="500" t="s">
        <v>9</v>
      </c>
      <c r="D7" s="487" t="s">
        <v>10</v>
      </c>
      <c r="E7" s="502" t="s">
        <v>71</v>
      </c>
      <c r="F7" s="487" t="s">
        <v>11</v>
      </c>
      <c r="G7" s="487" t="s">
        <v>12</v>
      </c>
      <c r="H7" s="487"/>
      <c r="I7" s="487" t="s">
        <v>13</v>
      </c>
      <c r="J7" s="487" t="s">
        <v>14</v>
      </c>
      <c r="K7" s="487" t="s">
        <v>15</v>
      </c>
      <c r="L7" s="487" t="s">
        <v>16</v>
      </c>
      <c r="M7" s="487" t="s">
        <v>17</v>
      </c>
      <c r="N7" s="487" t="s">
        <v>18</v>
      </c>
      <c r="O7" s="475" t="s">
        <v>21</v>
      </c>
      <c r="P7" s="477" t="s">
        <v>29</v>
      </c>
      <c r="Q7" s="479" t="s">
        <v>35</v>
      </c>
      <c r="R7" s="481" t="s">
        <v>19</v>
      </c>
      <c r="S7" s="483" t="s">
        <v>20</v>
      </c>
      <c r="T7" s="485" t="s">
        <v>33</v>
      </c>
    </row>
    <row r="8" spans="1:20" ht="42" customHeight="1" thickBot="1" x14ac:dyDescent="0.3">
      <c r="A8" s="499"/>
      <c r="B8" s="488"/>
      <c r="C8" s="501"/>
      <c r="D8" s="488"/>
      <c r="E8" s="503"/>
      <c r="F8" s="488"/>
      <c r="G8" s="24" t="s">
        <v>22</v>
      </c>
      <c r="H8" s="24" t="s">
        <v>23</v>
      </c>
      <c r="I8" s="488"/>
      <c r="J8" s="488"/>
      <c r="K8" s="488"/>
      <c r="L8" s="488"/>
      <c r="M8" s="488"/>
      <c r="N8" s="487"/>
      <c r="O8" s="476"/>
      <c r="P8" s="478"/>
      <c r="Q8" s="480"/>
      <c r="R8" s="482"/>
      <c r="S8" s="484"/>
      <c r="T8" s="486"/>
    </row>
    <row r="9" spans="1:20" ht="262.5" customHeight="1" x14ac:dyDescent="0.25">
      <c r="A9" s="286">
        <v>1</v>
      </c>
      <c r="B9" s="287" t="s">
        <v>159</v>
      </c>
      <c r="C9" s="288" t="s">
        <v>88</v>
      </c>
      <c r="D9" s="287" t="s">
        <v>160</v>
      </c>
      <c r="E9" s="289">
        <v>1</v>
      </c>
      <c r="F9" s="11" t="s">
        <v>161</v>
      </c>
      <c r="G9" s="290">
        <v>43739</v>
      </c>
      <c r="H9" s="290">
        <v>44195</v>
      </c>
      <c r="I9" s="291">
        <f t="shared" ref="I9:I13" si="0">(H9-G9)/7</f>
        <v>65.142857142857139</v>
      </c>
      <c r="J9" s="292">
        <v>0.7</v>
      </c>
      <c r="K9" s="293" t="s">
        <v>162</v>
      </c>
      <c r="L9" s="294">
        <f>+J9</f>
        <v>0.7</v>
      </c>
      <c r="M9" s="295" t="s">
        <v>293</v>
      </c>
      <c r="N9" s="296" t="s">
        <v>82</v>
      </c>
      <c r="O9" s="438" t="s">
        <v>294</v>
      </c>
      <c r="P9" s="447" t="s">
        <v>337</v>
      </c>
      <c r="Q9" s="299" t="s">
        <v>295</v>
      </c>
      <c r="R9" s="300"/>
      <c r="S9" s="301"/>
      <c r="T9" s="302"/>
    </row>
    <row r="10" spans="1:20" ht="159" customHeight="1" thickBot="1" x14ac:dyDescent="0.3">
      <c r="A10" s="306">
        <v>3</v>
      </c>
      <c r="B10" s="287" t="s">
        <v>44</v>
      </c>
      <c r="C10" s="328" t="s">
        <v>25</v>
      </c>
      <c r="D10" s="11" t="s">
        <v>177</v>
      </c>
      <c r="E10" s="287">
        <v>1</v>
      </c>
      <c r="F10" s="329" t="s">
        <v>178</v>
      </c>
      <c r="G10" s="330">
        <v>43739</v>
      </c>
      <c r="H10" s="330">
        <v>44195</v>
      </c>
      <c r="I10" s="331">
        <f t="shared" si="0"/>
        <v>65.142857142857139</v>
      </c>
      <c r="J10" s="332">
        <v>0.7</v>
      </c>
      <c r="K10" s="333" t="s">
        <v>84</v>
      </c>
      <c r="L10" s="294">
        <v>1</v>
      </c>
      <c r="M10" s="322" t="s">
        <v>281</v>
      </c>
      <c r="N10" s="334" t="s">
        <v>180</v>
      </c>
      <c r="O10" s="335" t="s">
        <v>296</v>
      </c>
      <c r="P10" s="336" t="s">
        <v>297</v>
      </c>
      <c r="Q10" s="299" t="s">
        <v>295</v>
      </c>
      <c r="R10" s="337"/>
      <c r="S10" s="338"/>
      <c r="T10" s="339"/>
    </row>
    <row r="11" spans="1:20" ht="210" customHeight="1" thickBot="1" x14ac:dyDescent="0.3">
      <c r="A11" s="340">
        <v>4</v>
      </c>
      <c r="B11" s="341" t="s">
        <v>183</v>
      </c>
      <c r="C11" s="342" t="s">
        <v>26</v>
      </c>
      <c r="D11" s="319" t="s">
        <v>184</v>
      </c>
      <c r="E11" s="319">
        <v>1</v>
      </c>
      <c r="F11" s="343" t="s">
        <v>257</v>
      </c>
      <c r="G11" s="344">
        <v>43739</v>
      </c>
      <c r="H11" s="344">
        <v>44195</v>
      </c>
      <c r="I11" s="345">
        <f t="shared" si="0"/>
        <v>65.142857142857139</v>
      </c>
      <c r="J11" s="346">
        <v>1</v>
      </c>
      <c r="K11" s="343" t="s">
        <v>89</v>
      </c>
      <c r="L11" s="347">
        <v>0.9</v>
      </c>
      <c r="M11" s="348" t="s">
        <v>298</v>
      </c>
      <c r="N11" s="348" t="s">
        <v>87</v>
      </c>
      <c r="O11" s="349" t="s">
        <v>299</v>
      </c>
      <c r="P11" s="348" t="s">
        <v>300</v>
      </c>
      <c r="Q11" s="299" t="s">
        <v>295</v>
      </c>
      <c r="R11" s="350"/>
      <c r="S11" s="348"/>
      <c r="T11" s="351"/>
    </row>
    <row r="12" spans="1:20" ht="229.5" customHeight="1" x14ac:dyDescent="0.25">
      <c r="A12" s="472">
        <v>5</v>
      </c>
      <c r="B12" s="473" t="s">
        <v>42</v>
      </c>
      <c r="C12" s="474" t="s">
        <v>41</v>
      </c>
      <c r="D12" s="463" t="s">
        <v>189</v>
      </c>
      <c r="E12" s="352">
        <v>1</v>
      </c>
      <c r="F12" s="11" t="s">
        <v>190</v>
      </c>
      <c r="G12" s="353">
        <v>43753</v>
      </c>
      <c r="H12" s="353">
        <v>43936</v>
      </c>
      <c r="I12" s="291">
        <f t="shared" si="0"/>
        <v>26.142857142857142</v>
      </c>
      <c r="J12" s="294">
        <v>1</v>
      </c>
      <c r="K12" s="292" t="s">
        <v>140</v>
      </c>
      <c r="L12" s="465">
        <f>(+J12+J13+J1670)/3</f>
        <v>0.53333333333333333</v>
      </c>
      <c r="M12" s="354" t="s">
        <v>301</v>
      </c>
      <c r="N12" s="355" t="s">
        <v>85</v>
      </c>
      <c r="O12" s="356" t="s">
        <v>261</v>
      </c>
      <c r="P12" s="567" t="s">
        <v>302</v>
      </c>
      <c r="Q12" s="299"/>
      <c r="R12" s="357"/>
      <c r="S12" s="358"/>
      <c r="T12" s="455"/>
    </row>
    <row r="13" spans="1:20" ht="185.25" customHeight="1" x14ac:dyDescent="0.25">
      <c r="A13" s="472"/>
      <c r="B13" s="473"/>
      <c r="C13" s="474"/>
      <c r="D13" s="464"/>
      <c r="E13" s="287">
        <v>2</v>
      </c>
      <c r="F13" s="11" t="s">
        <v>194</v>
      </c>
      <c r="G13" s="353">
        <v>43952</v>
      </c>
      <c r="H13" s="353">
        <v>44431</v>
      </c>
      <c r="I13" s="291">
        <f t="shared" si="0"/>
        <v>68.428571428571431</v>
      </c>
      <c r="J13" s="294">
        <v>0.6</v>
      </c>
      <c r="K13" s="292" t="s">
        <v>195</v>
      </c>
      <c r="L13" s="465"/>
      <c r="M13" s="354" t="s">
        <v>303</v>
      </c>
      <c r="N13" s="355" t="s">
        <v>85</v>
      </c>
      <c r="O13" s="356" t="s">
        <v>304</v>
      </c>
      <c r="P13" s="568"/>
      <c r="Q13" s="299" t="s">
        <v>305</v>
      </c>
      <c r="R13" s="357"/>
      <c r="S13" s="358"/>
      <c r="T13" s="456"/>
    </row>
    <row r="14" spans="1:20" ht="105" customHeight="1" thickBot="1" x14ac:dyDescent="0.3">
      <c r="A14" s="472"/>
      <c r="B14" s="473"/>
      <c r="C14" s="474"/>
      <c r="D14" s="464"/>
      <c r="E14" s="319">
        <v>3</v>
      </c>
      <c r="F14" s="11" t="s">
        <v>70</v>
      </c>
      <c r="G14" s="353">
        <v>43952</v>
      </c>
      <c r="H14" s="353">
        <v>44431</v>
      </c>
      <c r="I14" s="291">
        <f>(H14-G14)/7</f>
        <v>68.428571428571431</v>
      </c>
      <c r="J14" s="294">
        <v>0</v>
      </c>
      <c r="K14" s="292" t="s">
        <v>198</v>
      </c>
      <c r="L14" s="465"/>
      <c r="M14" s="354"/>
      <c r="N14" s="355" t="s">
        <v>85</v>
      </c>
      <c r="O14" s="356"/>
      <c r="P14" s="569"/>
      <c r="Q14" s="299"/>
      <c r="R14" s="357"/>
      <c r="S14" s="358"/>
      <c r="T14" s="456"/>
    </row>
    <row r="15" spans="1:20" ht="316.5" customHeight="1" thickBot="1" x14ac:dyDescent="0.3">
      <c r="A15" s="457">
        <v>6</v>
      </c>
      <c r="B15" s="459" t="s">
        <v>200</v>
      </c>
      <c r="C15" s="461" t="s">
        <v>27</v>
      </c>
      <c r="D15" s="463" t="s">
        <v>201</v>
      </c>
      <c r="E15" s="287">
        <v>1</v>
      </c>
      <c r="F15" s="360" t="s">
        <v>202</v>
      </c>
      <c r="G15" s="361">
        <v>43739</v>
      </c>
      <c r="H15" s="361">
        <v>44195</v>
      </c>
      <c r="I15" s="362">
        <f>(H15-G15)/7</f>
        <v>65.142857142857139</v>
      </c>
      <c r="J15" s="363">
        <v>1</v>
      </c>
      <c r="K15" s="364"/>
      <c r="L15" s="465">
        <f>+(J15+J16)/2</f>
        <v>1</v>
      </c>
      <c r="M15" s="365"/>
      <c r="N15" s="366" t="s">
        <v>204</v>
      </c>
      <c r="P15" s="565" t="s">
        <v>306</v>
      </c>
      <c r="Q15" s="369"/>
      <c r="R15" s="370"/>
      <c r="S15" s="371"/>
      <c r="T15" s="444"/>
    </row>
    <row r="16" spans="1:20" ht="313.5" customHeight="1" x14ac:dyDescent="0.25">
      <c r="A16" s="458"/>
      <c r="B16" s="460"/>
      <c r="C16" s="462"/>
      <c r="D16" s="464"/>
      <c r="E16" s="352">
        <v>2</v>
      </c>
      <c r="F16" s="372" t="s">
        <v>207</v>
      </c>
      <c r="G16" s="373">
        <v>43739</v>
      </c>
      <c r="H16" s="373">
        <v>44431</v>
      </c>
      <c r="I16" s="374">
        <f>(H16-G16)/7</f>
        <v>98.857142857142861</v>
      </c>
      <c r="J16" s="375">
        <v>1</v>
      </c>
      <c r="K16" s="376" t="s">
        <v>208</v>
      </c>
      <c r="L16" s="466"/>
      <c r="M16" s="446" t="s">
        <v>307</v>
      </c>
      <c r="N16" s="377" t="s">
        <v>210</v>
      </c>
      <c r="O16" s="367" t="s">
        <v>308</v>
      </c>
      <c r="P16" s="566"/>
      <c r="Q16" s="355" t="s">
        <v>309</v>
      </c>
      <c r="R16" s="379"/>
      <c r="S16" s="355"/>
      <c r="T16" s="445"/>
    </row>
    <row r="17" spans="1:20" ht="228.75" customHeight="1" x14ac:dyDescent="0.25">
      <c r="A17" s="380">
        <v>7</v>
      </c>
      <c r="B17" s="381" t="s">
        <v>40</v>
      </c>
      <c r="C17" s="328" t="s">
        <v>28</v>
      </c>
      <c r="D17" s="287" t="s">
        <v>213</v>
      </c>
      <c r="E17" s="287">
        <v>1</v>
      </c>
      <c r="F17" s="11" t="s">
        <v>214</v>
      </c>
      <c r="G17" s="382">
        <f t="shared" ref="G17" si="1">+G16</f>
        <v>43739</v>
      </c>
      <c r="H17" s="382">
        <v>44431</v>
      </c>
      <c r="I17" s="291">
        <f>(H17-G17)/7</f>
        <v>98.857142857142861</v>
      </c>
      <c r="J17" s="292">
        <v>0</v>
      </c>
      <c r="K17" s="292" t="s">
        <v>215</v>
      </c>
      <c r="L17" s="294">
        <v>0.7</v>
      </c>
      <c r="M17" s="383" t="s">
        <v>310</v>
      </c>
      <c r="N17" s="295" t="s">
        <v>217</v>
      </c>
      <c r="O17" s="383" t="s">
        <v>311</v>
      </c>
      <c r="P17" s="447" t="s">
        <v>312</v>
      </c>
      <c r="Q17" s="299" t="s">
        <v>295</v>
      </c>
      <c r="R17" s="354"/>
      <c r="S17" s="354"/>
      <c r="T17" s="383"/>
    </row>
    <row r="18" spans="1:20" ht="16.5" customHeight="1" x14ac:dyDescent="0.25">
      <c r="A18" s="285"/>
      <c r="B18" s="285"/>
      <c r="C18" s="51"/>
      <c r="D18" s="51"/>
      <c r="E18" s="51"/>
      <c r="F18" s="26"/>
      <c r="G18" s="23"/>
      <c r="H18" s="23"/>
      <c r="I18" s="23"/>
      <c r="J18" s="23"/>
      <c r="K18" s="23"/>
      <c r="L18" s="23"/>
      <c r="M18" s="56"/>
      <c r="N18" s="55"/>
      <c r="O18" s="55"/>
      <c r="P18" s="449"/>
      <c r="Q18" s="48"/>
      <c r="R18" s="49"/>
      <c r="S18" s="49"/>
      <c r="T18" s="49"/>
    </row>
    <row r="19" spans="1:20" ht="19.5" customHeight="1" x14ac:dyDescent="0.25">
      <c r="A19" s="285"/>
      <c r="B19" s="285"/>
      <c r="C19" s="51"/>
      <c r="D19" s="51"/>
      <c r="E19" s="51"/>
      <c r="G19" s="48"/>
      <c r="H19" s="48"/>
      <c r="I19" s="48"/>
      <c r="J19" s="48"/>
      <c r="K19" s="48"/>
      <c r="L19" s="48"/>
      <c r="M19" s="56"/>
      <c r="N19" s="55"/>
      <c r="O19" s="56"/>
      <c r="P19" s="56"/>
      <c r="Q19" s="48"/>
      <c r="R19" s="49"/>
      <c r="S19" s="49"/>
      <c r="T19" s="49"/>
    </row>
    <row r="20" spans="1:20" ht="19.5" customHeight="1" x14ac:dyDescent="0.25">
      <c r="A20" s="451" t="s">
        <v>90</v>
      </c>
      <c r="B20" s="451"/>
      <c r="C20" s="451"/>
      <c r="D20" s="451"/>
      <c r="E20" s="46" t="s">
        <v>220</v>
      </c>
      <c r="F20" s="57">
        <f>+L9</f>
        <v>0.7</v>
      </c>
      <c r="G20" s="48"/>
      <c r="H20" s="48"/>
      <c r="I20" s="48"/>
      <c r="J20" s="48"/>
      <c r="K20" s="48"/>
      <c r="L20" s="48"/>
      <c r="M20" s="56"/>
      <c r="N20" s="55"/>
      <c r="O20" s="56"/>
      <c r="P20" s="56"/>
      <c r="Q20" s="48"/>
      <c r="R20" s="49"/>
      <c r="S20" s="49"/>
      <c r="T20" s="49"/>
    </row>
    <row r="21" spans="1:20" ht="19.5" customHeight="1" x14ac:dyDescent="0.25">
      <c r="A21" s="285"/>
      <c r="B21" s="285"/>
      <c r="C21" s="51"/>
      <c r="D21" s="51"/>
      <c r="E21" s="46" t="s">
        <v>222</v>
      </c>
      <c r="F21" s="57">
        <f>+L10</f>
        <v>1</v>
      </c>
      <c r="G21" s="48"/>
      <c r="H21" s="48"/>
      <c r="I21" s="48"/>
      <c r="J21" s="48"/>
      <c r="K21" s="48"/>
      <c r="L21" s="48"/>
      <c r="M21" s="56"/>
      <c r="N21" s="55"/>
      <c r="O21" s="56"/>
      <c r="P21" s="56"/>
      <c r="Q21" s="48"/>
      <c r="R21" s="49"/>
      <c r="S21" s="49"/>
      <c r="T21" s="49"/>
    </row>
    <row r="22" spans="1:20" ht="19.5" customHeight="1" x14ac:dyDescent="0.25">
      <c r="A22" s="285"/>
      <c r="B22" s="285"/>
      <c r="C22" s="51"/>
      <c r="D22" s="51"/>
      <c r="E22" s="46" t="s">
        <v>223</v>
      </c>
      <c r="F22" s="57">
        <f>+L11</f>
        <v>0.9</v>
      </c>
      <c r="G22" s="48"/>
      <c r="H22" s="48"/>
      <c r="I22" s="48"/>
      <c r="J22" s="48"/>
      <c r="K22" s="48"/>
      <c r="L22" s="48"/>
      <c r="M22" s="56"/>
      <c r="N22" s="55"/>
      <c r="O22" s="56"/>
      <c r="P22" s="56"/>
      <c r="Q22" s="48"/>
      <c r="R22" s="49"/>
      <c r="S22" s="49"/>
      <c r="T22" s="49"/>
    </row>
    <row r="23" spans="1:20" ht="19.5" customHeight="1" x14ac:dyDescent="0.25">
      <c r="A23" s="285"/>
      <c r="B23" s="285"/>
      <c r="C23" s="51"/>
      <c r="D23" s="51"/>
      <c r="E23" s="46" t="s">
        <v>224</v>
      </c>
      <c r="F23" s="57">
        <f>+L12</f>
        <v>0.53333333333333333</v>
      </c>
      <c r="G23" s="48"/>
      <c r="H23" s="48"/>
      <c r="I23" s="48"/>
      <c r="J23" s="48"/>
      <c r="K23" s="48"/>
      <c r="L23" s="48"/>
      <c r="M23" s="56"/>
      <c r="N23" s="55"/>
      <c r="O23" s="56"/>
      <c r="P23" s="56"/>
      <c r="Q23" s="48"/>
      <c r="R23" s="49"/>
      <c r="S23" s="49"/>
      <c r="T23" s="49"/>
    </row>
    <row r="24" spans="1:20" ht="19.5" customHeight="1" x14ac:dyDescent="0.25">
      <c r="A24" s="285"/>
      <c r="B24" s="285"/>
      <c r="C24" s="51"/>
      <c r="D24" s="51"/>
      <c r="E24" s="46" t="s">
        <v>225</v>
      </c>
      <c r="F24" s="57">
        <f>+L15</f>
        <v>1</v>
      </c>
      <c r="G24" s="48"/>
      <c r="H24" s="48"/>
      <c r="I24" s="48"/>
      <c r="J24" s="48"/>
      <c r="K24" s="48"/>
      <c r="L24" s="48"/>
      <c r="M24" s="56"/>
      <c r="N24" s="55"/>
      <c r="O24" s="56"/>
      <c r="P24" s="56"/>
      <c r="Q24" s="48"/>
      <c r="R24" s="49"/>
      <c r="S24" s="49"/>
      <c r="T24" s="49"/>
    </row>
    <row r="25" spans="1:20" ht="19.5" customHeight="1" x14ac:dyDescent="0.25">
      <c r="A25" s="285"/>
      <c r="B25" s="285"/>
      <c r="C25" s="51"/>
      <c r="D25" s="51"/>
      <c r="E25" s="46" t="s">
        <v>226</v>
      </c>
      <c r="F25" s="57">
        <f>+L17</f>
        <v>0.7</v>
      </c>
      <c r="G25" s="48"/>
      <c r="H25" s="48"/>
      <c r="I25" s="48"/>
      <c r="J25" s="48"/>
      <c r="K25" s="48"/>
      <c r="L25" s="48"/>
      <c r="M25" s="56"/>
      <c r="N25" s="55"/>
      <c r="O25" s="56"/>
      <c r="P25" s="56"/>
      <c r="Q25" s="48"/>
      <c r="R25" s="49"/>
      <c r="S25" s="49"/>
      <c r="T25" s="49"/>
    </row>
    <row r="26" spans="1:20" ht="19.5" customHeight="1" x14ac:dyDescent="0.25">
      <c r="A26" s="285"/>
      <c r="B26" s="285"/>
      <c r="C26" s="51"/>
      <c r="D26" s="51"/>
      <c r="E26" s="52"/>
      <c r="F26" s="53"/>
      <c r="G26" s="48"/>
      <c r="H26" s="48"/>
      <c r="I26" s="48"/>
      <c r="J26" s="48"/>
      <c r="K26" s="48"/>
      <c r="L26" s="48"/>
      <c r="M26" s="56"/>
      <c r="N26" s="55"/>
      <c r="O26" s="56"/>
      <c r="P26" s="56"/>
      <c r="Q26" s="48"/>
      <c r="R26" s="49"/>
      <c r="S26" s="49"/>
      <c r="T26" s="49"/>
    </row>
    <row r="27" spans="1:20" ht="30" customHeight="1" x14ac:dyDescent="0.25">
      <c r="A27" s="450" t="s">
        <v>91</v>
      </c>
      <c r="B27" s="450"/>
      <c r="C27" s="450"/>
      <c r="D27" s="450"/>
      <c r="E27" s="54" t="e">
        <f>+(+F20+#REF!+F21+F22+F23+F24+F25)/7</f>
        <v>#REF!</v>
      </c>
      <c r="F27" s="52" t="s">
        <v>92</v>
      </c>
      <c r="G27" s="48"/>
      <c r="H27" s="48"/>
      <c r="I27" s="48"/>
      <c r="J27" s="48"/>
      <c r="K27" s="48"/>
      <c r="L27" s="48"/>
      <c r="M27" s="56"/>
      <c r="N27" s="55"/>
      <c r="O27" s="55"/>
      <c r="P27" s="55"/>
      <c r="Q27" s="48"/>
      <c r="R27" s="49"/>
      <c r="S27" s="49"/>
      <c r="T27" s="49"/>
    </row>
    <row r="28" spans="1:20" ht="18" customHeight="1" x14ac:dyDescent="0.25">
      <c r="A28" s="285"/>
      <c r="B28" s="285"/>
      <c r="C28" s="51"/>
      <c r="D28" s="51"/>
      <c r="E28" s="51"/>
      <c r="F28" s="57"/>
      <c r="G28" s="48"/>
      <c r="H28" s="48"/>
      <c r="I28" s="48"/>
      <c r="J28" s="48"/>
      <c r="K28" s="48"/>
      <c r="L28" s="48"/>
      <c r="M28" s="56"/>
      <c r="N28" s="55"/>
      <c r="O28" s="55"/>
      <c r="P28" s="56"/>
      <c r="Q28" s="48"/>
      <c r="R28" s="49"/>
      <c r="S28" s="49"/>
      <c r="T28" s="49"/>
    </row>
    <row r="29" spans="1:20" s="18" customFormat="1" ht="11.25" customHeight="1" x14ac:dyDescent="0.25">
      <c r="A29" s="285"/>
      <c r="B29" s="285"/>
      <c r="C29" s="51"/>
      <c r="D29" s="51"/>
      <c r="E29" s="51"/>
      <c r="F29" s="57"/>
      <c r="G29" s="48"/>
      <c r="H29" s="48"/>
      <c r="I29" s="48"/>
      <c r="J29" s="48"/>
      <c r="K29" s="48"/>
      <c r="L29" s="48"/>
      <c r="M29" s="56"/>
      <c r="N29" s="55"/>
      <c r="O29" s="56"/>
      <c r="P29" s="56"/>
      <c r="Q29" s="48"/>
      <c r="R29" s="49"/>
      <c r="S29" s="49"/>
      <c r="T29" s="49"/>
    </row>
    <row r="30" spans="1:20" ht="12.75" customHeight="1" x14ac:dyDescent="0.25">
      <c r="A30" s="285"/>
      <c r="B30" s="285"/>
      <c r="C30" s="51"/>
      <c r="D30" s="51"/>
      <c r="E30" s="51"/>
      <c r="F30" s="57"/>
      <c r="G30" s="48"/>
      <c r="H30" s="48"/>
      <c r="I30" s="48"/>
      <c r="J30" s="48"/>
      <c r="K30" s="48"/>
      <c r="L30" s="48"/>
      <c r="M30" s="56"/>
      <c r="N30" s="55"/>
      <c r="O30" s="55"/>
      <c r="P30" s="55"/>
      <c r="Q30" s="48"/>
      <c r="R30" s="49"/>
      <c r="S30" s="49"/>
      <c r="T30" s="49"/>
    </row>
    <row r="31" spans="1:20" ht="21" x14ac:dyDescent="0.5">
      <c r="B31" s="452"/>
      <c r="C31" s="452"/>
      <c r="D31" s="452"/>
      <c r="E31" s="452"/>
      <c r="I31" s="13"/>
      <c r="J31" s="16"/>
      <c r="K31" s="16"/>
      <c r="L31" s="15"/>
      <c r="M31" s="17"/>
    </row>
    <row r="32" spans="1:20" x14ac:dyDescent="0.25">
      <c r="A32" s="45" t="s">
        <v>43</v>
      </c>
      <c r="B32" s="19"/>
      <c r="C32" s="19"/>
      <c r="D32" s="19"/>
      <c r="E32" s="19"/>
      <c r="F32" s="19"/>
      <c r="I32" s="12"/>
      <c r="J32" s="14"/>
      <c r="K32" s="14"/>
      <c r="L32" s="15"/>
      <c r="M32" s="17"/>
    </row>
    <row r="33" spans="1:13" ht="12.75" customHeight="1" x14ac:dyDescent="0.25">
      <c r="B33" s="453"/>
      <c r="C33" s="453"/>
      <c r="D33" s="453"/>
      <c r="E33" s="453"/>
      <c r="F33" s="453"/>
      <c r="I33" s="13"/>
      <c r="J33" s="14"/>
      <c r="K33" s="14"/>
      <c r="L33" s="15"/>
      <c r="M33" s="17"/>
    </row>
    <row r="34" spans="1:13" ht="12.75" customHeight="1" x14ac:dyDescent="0.25">
      <c r="B34" s="454"/>
      <c r="C34" s="454"/>
      <c r="D34" s="454"/>
      <c r="E34" s="454"/>
      <c r="F34" s="454"/>
    </row>
    <row r="35" spans="1:13" ht="12.75" customHeight="1" x14ac:dyDescent="0.25"/>
    <row r="36" spans="1:13" ht="12.75" customHeight="1" x14ac:dyDescent="0.25"/>
    <row r="37" spans="1:13" x14ac:dyDescent="0.25">
      <c r="A37" s="451"/>
      <c r="B37" s="451"/>
      <c r="C37" s="451"/>
      <c r="D37" s="451"/>
      <c r="E37" s="46"/>
      <c r="F37" s="57"/>
    </row>
    <row r="38" spans="1:13" x14ac:dyDescent="0.25">
      <c r="A38" s="285"/>
      <c r="B38" s="285"/>
      <c r="C38" s="51"/>
      <c r="D38" s="51"/>
      <c r="E38" s="46"/>
      <c r="F38" s="57"/>
    </row>
    <row r="39" spans="1:13" x14ac:dyDescent="0.25">
      <c r="A39" s="285"/>
      <c r="B39" s="285"/>
      <c r="C39" s="51"/>
      <c r="D39" s="51"/>
      <c r="E39" s="46"/>
      <c r="F39" s="57"/>
    </row>
    <row r="40" spans="1:13" x14ac:dyDescent="0.25">
      <c r="A40" s="285"/>
      <c r="B40" s="285"/>
      <c r="C40" s="51"/>
      <c r="D40" s="51"/>
      <c r="E40" s="46"/>
      <c r="F40" s="57"/>
    </row>
    <row r="41" spans="1:13" x14ac:dyDescent="0.25">
      <c r="A41" s="285"/>
      <c r="B41" s="285"/>
      <c r="C41" s="51"/>
      <c r="D41" s="51"/>
      <c r="E41" s="46"/>
      <c r="F41" s="57"/>
    </row>
    <row r="42" spans="1:13" x14ac:dyDescent="0.25">
      <c r="A42" s="285"/>
      <c r="B42" s="285"/>
      <c r="C42" s="51"/>
      <c r="D42" s="51"/>
      <c r="E42" s="46"/>
      <c r="F42" s="57"/>
    </row>
    <row r="43" spans="1:13" x14ac:dyDescent="0.25">
      <c r="A43" s="285"/>
      <c r="B43" s="285"/>
      <c r="C43" s="51"/>
      <c r="D43" s="51"/>
      <c r="E43" s="46"/>
      <c r="F43" s="57"/>
    </row>
    <row r="44" spans="1:13" x14ac:dyDescent="0.25">
      <c r="A44" s="285"/>
      <c r="B44" s="285"/>
      <c r="C44" s="51"/>
      <c r="D44" s="51"/>
      <c r="E44" s="46"/>
      <c r="F44" s="57"/>
    </row>
    <row r="45" spans="1:13" x14ac:dyDescent="0.25">
      <c r="A45" s="285"/>
      <c r="B45" s="285"/>
      <c r="C45" s="51"/>
      <c r="D45" s="51"/>
      <c r="E45" s="46"/>
      <c r="F45" s="47"/>
    </row>
    <row r="46" spans="1:13" x14ac:dyDescent="0.25">
      <c r="A46" s="285"/>
      <c r="B46" s="285"/>
      <c r="C46" s="51"/>
      <c r="D46" s="51"/>
      <c r="E46" s="52"/>
      <c r="F46" s="53"/>
    </row>
    <row r="47" spans="1:13" x14ac:dyDescent="0.25">
      <c r="A47" s="450"/>
      <c r="B47" s="450"/>
      <c r="C47" s="450"/>
      <c r="D47" s="450"/>
      <c r="E47" s="54"/>
      <c r="F47" s="52"/>
    </row>
  </sheetData>
  <mergeCells count="56">
    <mergeCell ref="A5:B5"/>
    <mergeCell ref="C5:T5"/>
    <mergeCell ref="A1:B1"/>
    <mergeCell ref="C1:I1"/>
    <mergeCell ref="K1:T1"/>
    <mergeCell ref="A2:B2"/>
    <mergeCell ref="C2:I2"/>
    <mergeCell ref="J2:K2"/>
    <mergeCell ref="L2:T2"/>
    <mergeCell ref="A3:B3"/>
    <mergeCell ref="C3:I3"/>
    <mergeCell ref="J3:K3"/>
    <mergeCell ref="L3:T3"/>
    <mergeCell ref="A4:B4"/>
    <mergeCell ref="A6:O6"/>
    <mergeCell ref="P6:Q6"/>
    <mergeCell ref="R6:T6"/>
    <mergeCell ref="A7:A8"/>
    <mergeCell ref="B7:B8"/>
    <mergeCell ref="C7:C8"/>
    <mergeCell ref="D7:D8"/>
    <mergeCell ref="E7:E8"/>
    <mergeCell ref="F7:F8"/>
    <mergeCell ref="G7:H7"/>
    <mergeCell ref="T7:T8"/>
    <mergeCell ref="I7:I8"/>
    <mergeCell ref="J7:J8"/>
    <mergeCell ref="K7:K8"/>
    <mergeCell ref="L7:L8"/>
    <mergeCell ref="M7:M8"/>
    <mergeCell ref="N7:N8"/>
    <mergeCell ref="O7:O8"/>
    <mergeCell ref="P7:P8"/>
    <mergeCell ref="Q7:Q8"/>
    <mergeCell ref="R7:R8"/>
    <mergeCell ref="S7:S8"/>
    <mergeCell ref="T12:T14"/>
    <mergeCell ref="A15:A16"/>
    <mergeCell ref="B15:B16"/>
    <mergeCell ref="C15:C16"/>
    <mergeCell ref="D15:D16"/>
    <mergeCell ref="L15:L16"/>
    <mergeCell ref="P15:P16"/>
    <mergeCell ref="A12:A14"/>
    <mergeCell ref="B12:B14"/>
    <mergeCell ref="C12:C14"/>
    <mergeCell ref="D12:D14"/>
    <mergeCell ref="L12:L14"/>
    <mergeCell ref="P12:P14"/>
    <mergeCell ref="B34:F34"/>
    <mergeCell ref="A37:D37"/>
    <mergeCell ref="A47:D47"/>
    <mergeCell ref="A20:D20"/>
    <mergeCell ref="A27:D27"/>
    <mergeCell ref="B31:E31"/>
    <mergeCell ref="B33:F3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5"/>
  <sheetViews>
    <sheetView showGridLines="0" topLeftCell="I1" zoomScale="85" zoomScaleNormal="85" zoomScalePageLayoutView="80" workbookViewId="0">
      <selection activeCell="C1" sqref="C1:I1"/>
    </sheetView>
  </sheetViews>
  <sheetFormatPr baseColWidth="10" defaultRowHeight="15" x14ac:dyDescent="0.25"/>
  <cols>
    <col min="2" max="2" width="18.85546875" customWidth="1"/>
    <col min="3" max="3" width="11.85546875" customWidth="1"/>
    <col min="4" max="4" width="27.28515625" customWidth="1"/>
    <col min="5" max="5" width="14.28515625" customWidth="1"/>
    <col min="6" max="6" width="25.28515625" customWidth="1"/>
    <col min="7" max="7" width="19.85546875" customWidth="1"/>
    <col min="8" max="8" width="13.28515625" customWidth="1"/>
    <col min="9" max="9" width="13.42578125" customWidth="1"/>
    <col min="10" max="10" width="13.85546875" customWidth="1"/>
    <col min="11" max="11" width="16.140625" customWidth="1"/>
    <col min="12" max="12" width="17.85546875" customWidth="1"/>
    <col min="13" max="13" width="31.42578125" customWidth="1"/>
    <col min="14" max="14" width="15.85546875" customWidth="1"/>
    <col min="15" max="15" width="20.28515625" customWidth="1"/>
    <col min="16" max="16" width="43.42578125" customWidth="1"/>
    <col min="17" max="17" width="15.7109375" customWidth="1"/>
    <col min="20" max="20" width="44.28515625" customWidth="1"/>
  </cols>
  <sheetData>
    <row r="1" spans="1:20" x14ac:dyDescent="0.25">
      <c r="A1" s="517" t="s">
        <v>0</v>
      </c>
      <c r="B1" s="518"/>
      <c r="C1" s="519" t="s">
        <v>38</v>
      </c>
      <c r="D1" s="511"/>
      <c r="E1" s="511"/>
      <c r="F1" s="511"/>
      <c r="G1" s="511"/>
      <c r="H1" s="511"/>
      <c r="I1" s="512"/>
      <c r="J1" s="1" t="s">
        <v>1</v>
      </c>
      <c r="K1" s="520" t="s">
        <v>37</v>
      </c>
      <c r="L1" s="521"/>
      <c r="M1" s="521"/>
      <c r="N1" s="521"/>
      <c r="O1" s="521"/>
      <c r="P1" s="521"/>
      <c r="Q1" s="521"/>
      <c r="R1" s="521"/>
      <c r="S1" s="521"/>
      <c r="T1" s="522"/>
    </row>
    <row r="2" spans="1:20" x14ac:dyDescent="0.25">
      <c r="A2" s="504" t="s">
        <v>2</v>
      </c>
      <c r="B2" s="504"/>
      <c r="C2" s="519" t="s">
        <v>114</v>
      </c>
      <c r="D2" s="511"/>
      <c r="E2" s="511"/>
      <c r="F2" s="511"/>
      <c r="G2" s="511"/>
      <c r="H2" s="511"/>
      <c r="I2" s="512"/>
      <c r="J2" s="523" t="s">
        <v>3</v>
      </c>
      <c r="K2" s="524"/>
      <c r="L2" s="510">
        <v>44166</v>
      </c>
      <c r="M2" s="511"/>
      <c r="N2" s="511"/>
      <c r="O2" s="511"/>
      <c r="P2" s="511"/>
      <c r="Q2" s="511"/>
      <c r="R2" s="511"/>
      <c r="S2" s="511"/>
      <c r="T2" s="512"/>
    </row>
    <row r="3" spans="1:20" x14ac:dyDescent="0.25">
      <c r="A3" s="504" t="s">
        <v>4</v>
      </c>
      <c r="B3" s="504"/>
      <c r="C3" s="505" t="s">
        <v>115</v>
      </c>
      <c r="D3" s="506"/>
      <c r="E3" s="506"/>
      <c r="F3" s="506"/>
      <c r="G3" s="506"/>
      <c r="H3" s="506"/>
      <c r="I3" s="507"/>
      <c r="J3" s="508" t="s">
        <v>5</v>
      </c>
      <c r="K3" s="509"/>
      <c r="L3" s="510">
        <v>44431</v>
      </c>
      <c r="M3" s="511"/>
      <c r="N3" s="511"/>
      <c r="O3" s="511"/>
      <c r="P3" s="511"/>
      <c r="Q3" s="511"/>
      <c r="R3" s="511"/>
      <c r="S3" s="511"/>
      <c r="T3" s="512"/>
    </row>
    <row r="4" spans="1:20" x14ac:dyDescent="0.25">
      <c r="A4" s="504" t="s">
        <v>6</v>
      </c>
      <c r="B4" s="504"/>
      <c r="C4" s="2" t="s">
        <v>36</v>
      </c>
      <c r="D4" s="3"/>
      <c r="E4" s="41"/>
      <c r="F4" s="3"/>
      <c r="G4" s="3"/>
      <c r="H4" s="3"/>
      <c r="I4" s="3"/>
      <c r="J4" s="8"/>
      <c r="K4" s="8"/>
      <c r="L4" s="9"/>
      <c r="M4" s="9"/>
      <c r="N4" s="9"/>
      <c r="O4" s="9"/>
      <c r="P4" s="9"/>
      <c r="Q4" s="9"/>
      <c r="R4" s="9"/>
      <c r="S4" s="9"/>
      <c r="T4" s="10"/>
    </row>
    <row r="5" spans="1:20" ht="26.25" customHeight="1" thickBot="1" x14ac:dyDescent="0.3">
      <c r="A5" s="513" t="s">
        <v>34</v>
      </c>
      <c r="B5" s="513"/>
      <c r="C5" s="514" t="s">
        <v>113</v>
      </c>
      <c r="D5" s="515"/>
      <c r="E5" s="515"/>
      <c r="F5" s="515"/>
      <c r="G5" s="515"/>
      <c r="H5" s="515"/>
      <c r="I5" s="515"/>
      <c r="J5" s="515"/>
      <c r="K5" s="515"/>
      <c r="L5" s="515"/>
      <c r="M5" s="515"/>
      <c r="N5" s="515"/>
      <c r="O5" s="515"/>
      <c r="P5" s="515"/>
      <c r="Q5" s="515"/>
      <c r="R5" s="515"/>
      <c r="S5" s="515"/>
      <c r="T5" s="516"/>
    </row>
    <row r="6" spans="1:20" ht="16.5" thickBot="1" x14ac:dyDescent="0.3">
      <c r="A6" s="489" t="s">
        <v>32</v>
      </c>
      <c r="B6" s="490"/>
      <c r="C6" s="491"/>
      <c r="D6" s="491"/>
      <c r="E6" s="491"/>
      <c r="F6" s="491"/>
      <c r="G6" s="491"/>
      <c r="H6" s="491"/>
      <c r="I6" s="491"/>
      <c r="J6" s="491"/>
      <c r="K6" s="491"/>
      <c r="L6" s="491"/>
      <c r="M6" s="491"/>
      <c r="N6" s="491"/>
      <c r="O6" s="492"/>
      <c r="P6" s="493" t="s">
        <v>31</v>
      </c>
      <c r="Q6" s="494"/>
      <c r="R6" s="495" t="s">
        <v>30</v>
      </c>
      <c r="S6" s="496"/>
      <c r="T6" s="497"/>
    </row>
    <row r="7" spans="1:20" ht="28.5" customHeight="1" x14ac:dyDescent="0.25">
      <c r="A7" s="498" t="s">
        <v>7</v>
      </c>
      <c r="B7" s="487" t="s">
        <v>8</v>
      </c>
      <c r="C7" s="500" t="s">
        <v>9</v>
      </c>
      <c r="D7" s="487" t="s">
        <v>10</v>
      </c>
      <c r="E7" s="502" t="s">
        <v>71</v>
      </c>
      <c r="F7" s="487" t="s">
        <v>11</v>
      </c>
      <c r="G7" s="487" t="s">
        <v>12</v>
      </c>
      <c r="H7" s="487"/>
      <c r="I7" s="487" t="s">
        <v>13</v>
      </c>
      <c r="J7" s="487" t="s">
        <v>14</v>
      </c>
      <c r="K7" s="487" t="s">
        <v>15</v>
      </c>
      <c r="L7" s="487" t="s">
        <v>16</v>
      </c>
      <c r="M7" s="487" t="s">
        <v>17</v>
      </c>
      <c r="N7" s="487" t="s">
        <v>18</v>
      </c>
      <c r="O7" s="475" t="s">
        <v>21</v>
      </c>
      <c r="P7" s="477" t="s">
        <v>29</v>
      </c>
      <c r="Q7" s="479" t="s">
        <v>35</v>
      </c>
      <c r="R7" s="481" t="s">
        <v>19</v>
      </c>
      <c r="S7" s="483" t="s">
        <v>20</v>
      </c>
      <c r="T7" s="485" t="s">
        <v>33</v>
      </c>
    </row>
    <row r="8" spans="1:20" ht="42" customHeight="1" thickBot="1" x14ac:dyDescent="0.3">
      <c r="A8" s="499"/>
      <c r="B8" s="488"/>
      <c r="C8" s="501"/>
      <c r="D8" s="488"/>
      <c r="E8" s="503"/>
      <c r="F8" s="488"/>
      <c r="G8" s="24" t="s">
        <v>22</v>
      </c>
      <c r="H8" s="24" t="s">
        <v>23</v>
      </c>
      <c r="I8" s="488"/>
      <c r="J8" s="488"/>
      <c r="K8" s="488"/>
      <c r="L8" s="488"/>
      <c r="M8" s="488"/>
      <c r="N8" s="488"/>
      <c r="O8" s="476"/>
      <c r="P8" s="478"/>
      <c r="Q8" s="626"/>
      <c r="R8" s="482"/>
      <c r="S8" s="484"/>
      <c r="T8" s="486"/>
    </row>
    <row r="9" spans="1:20" s="45" customFormat="1" ht="66" customHeight="1" thickBot="1" x14ac:dyDescent="0.3">
      <c r="A9" s="619">
        <v>1</v>
      </c>
      <c r="B9" s="614" t="s">
        <v>116</v>
      </c>
      <c r="C9" s="622" t="s">
        <v>88</v>
      </c>
      <c r="D9" s="614" t="s">
        <v>95</v>
      </c>
      <c r="E9" s="614">
        <v>4</v>
      </c>
      <c r="F9" s="59" t="s">
        <v>96</v>
      </c>
      <c r="G9" s="60">
        <v>43466</v>
      </c>
      <c r="H9" s="60">
        <v>44195</v>
      </c>
      <c r="I9" s="124">
        <f>(H9-G9)/7</f>
        <v>104.14285714285714</v>
      </c>
      <c r="J9" s="125">
        <v>0.05</v>
      </c>
      <c r="K9" s="272" t="s">
        <v>134</v>
      </c>
      <c r="L9" s="126"/>
      <c r="M9" s="232"/>
      <c r="N9" s="614" t="s">
        <v>82</v>
      </c>
      <c r="O9" s="238"/>
      <c r="P9" s="245"/>
      <c r="Q9" s="64"/>
      <c r="R9" s="248"/>
      <c r="S9" s="250"/>
      <c r="T9" s="252"/>
    </row>
    <row r="10" spans="1:20" s="45" customFormat="1" ht="61.5" customHeight="1" thickTop="1" thickBot="1" x14ac:dyDescent="0.3">
      <c r="A10" s="620"/>
      <c r="B10" s="615"/>
      <c r="C10" s="623"/>
      <c r="D10" s="615"/>
      <c r="E10" s="615"/>
      <c r="F10" s="65" t="s">
        <v>97</v>
      </c>
      <c r="G10" s="60">
        <v>43644</v>
      </c>
      <c r="H10" s="60">
        <v>43644</v>
      </c>
      <c r="I10" s="61">
        <f t="shared" ref="I10:I34" si="0">(H10-G10)/7</f>
        <v>0</v>
      </c>
      <c r="J10" s="62">
        <v>0.05</v>
      </c>
      <c r="K10" s="274" t="s">
        <v>135</v>
      </c>
      <c r="L10" s="63"/>
      <c r="M10" s="234"/>
      <c r="N10" s="615"/>
      <c r="O10" s="239"/>
      <c r="P10" s="63"/>
      <c r="Q10" s="66"/>
      <c r="R10" s="239"/>
      <c r="S10" s="239"/>
      <c r="T10" s="253"/>
    </row>
    <row r="11" spans="1:20" s="45" customFormat="1" ht="136.5" customHeight="1" thickTop="1" thickBot="1" x14ac:dyDescent="0.3">
      <c r="A11" s="620"/>
      <c r="B11" s="615"/>
      <c r="C11" s="623"/>
      <c r="D11" s="615"/>
      <c r="E11" s="615"/>
      <c r="F11" s="67" t="s">
        <v>98</v>
      </c>
      <c r="G11" s="68" t="s">
        <v>117</v>
      </c>
      <c r="H11" s="68" t="s">
        <v>100</v>
      </c>
      <c r="I11" s="61"/>
      <c r="J11" s="62">
        <v>0.02</v>
      </c>
      <c r="K11" s="274" t="s">
        <v>136</v>
      </c>
      <c r="L11" s="63"/>
      <c r="M11" s="234"/>
      <c r="N11" s="615"/>
      <c r="O11" s="240"/>
      <c r="P11" s="63"/>
      <c r="Q11" s="69"/>
      <c r="R11" s="239"/>
      <c r="S11" s="239"/>
      <c r="T11" s="254"/>
    </row>
    <row r="12" spans="1:20" ht="87.75" customHeight="1" thickTop="1" thickBot="1" x14ac:dyDescent="0.3">
      <c r="A12" s="621"/>
      <c r="B12" s="616"/>
      <c r="C12" s="624"/>
      <c r="D12" s="616"/>
      <c r="E12" s="616"/>
      <c r="F12" s="127" t="s">
        <v>99</v>
      </c>
      <c r="G12" s="128" t="s">
        <v>129</v>
      </c>
      <c r="H12" s="129"/>
      <c r="I12" s="130"/>
      <c r="J12" s="131">
        <v>0.05</v>
      </c>
      <c r="K12" s="273" t="s">
        <v>137</v>
      </c>
      <c r="L12" s="132"/>
      <c r="M12" s="233"/>
      <c r="N12" s="616"/>
      <c r="O12" s="241"/>
      <c r="P12" s="246"/>
      <c r="Q12" s="133"/>
      <c r="R12" s="249"/>
      <c r="S12" s="251"/>
      <c r="T12" s="255"/>
    </row>
    <row r="13" spans="1:20" s="45" customFormat="1" ht="70.5" customHeight="1" thickBot="1" x14ac:dyDescent="0.3">
      <c r="A13" s="611">
        <v>2</v>
      </c>
      <c r="B13" s="134"/>
      <c r="C13" s="135"/>
      <c r="D13" s="134"/>
      <c r="E13" s="134"/>
      <c r="F13" s="136" t="s">
        <v>130</v>
      </c>
      <c r="G13" s="72">
        <v>44044</v>
      </c>
      <c r="H13" s="72">
        <v>44089</v>
      </c>
      <c r="I13" s="137">
        <f t="shared" si="0"/>
        <v>6.4285714285714288</v>
      </c>
      <c r="J13" s="138">
        <v>0.08</v>
      </c>
      <c r="K13" s="228"/>
      <c r="L13" s="139"/>
      <c r="M13" s="235"/>
      <c r="N13" s="625" t="s">
        <v>83</v>
      </c>
      <c r="O13" s="140"/>
      <c r="P13" s="141"/>
      <c r="Q13" s="142"/>
      <c r="R13" s="143"/>
      <c r="S13" s="144"/>
      <c r="T13" s="145"/>
    </row>
    <row r="14" spans="1:20" s="45" customFormat="1" ht="66" customHeight="1" thickTop="1" thickBot="1" x14ac:dyDescent="0.3">
      <c r="A14" s="612"/>
      <c r="B14" s="70"/>
      <c r="C14" s="71"/>
      <c r="D14" s="70"/>
      <c r="E14" s="70"/>
      <c r="F14" s="74" t="s">
        <v>118</v>
      </c>
      <c r="G14" s="72">
        <v>44087</v>
      </c>
      <c r="H14" s="72">
        <v>44087</v>
      </c>
      <c r="I14" s="73">
        <f t="shared" si="0"/>
        <v>0</v>
      </c>
      <c r="J14" s="75">
        <v>0.03</v>
      </c>
      <c r="K14" s="275" t="s">
        <v>135</v>
      </c>
      <c r="L14" s="76"/>
      <c r="M14" s="237"/>
      <c r="N14" s="607"/>
      <c r="O14" s="242"/>
      <c r="P14" s="76"/>
      <c r="Q14" s="83"/>
      <c r="R14" s="242"/>
      <c r="S14" s="242"/>
      <c r="T14" s="256"/>
    </row>
    <row r="15" spans="1:20" s="45" customFormat="1" ht="46.5" customHeight="1" thickTop="1" thickBot="1" x14ac:dyDescent="0.3">
      <c r="A15" s="612"/>
      <c r="B15" s="70"/>
      <c r="C15" s="71"/>
      <c r="D15" s="70"/>
      <c r="E15" s="70"/>
      <c r="F15" s="77" t="s">
        <v>102</v>
      </c>
      <c r="G15" s="72">
        <v>44228</v>
      </c>
      <c r="H15" s="72">
        <v>44256</v>
      </c>
      <c r="I15" s="73">
        <f t="shared" si="0"/>
        <v>4</v>
      </c>
      <c r="J15" s="75">
        <v>0.02</v>
      </c>
      <c r="K15" s="229" t="s">
        <v>138</v>
      </c>
      <c r="L15" s="76"/>
      <c r="M15" s="237"/>
      <c r="N15" s="607"/>
      <c r="O15" s="242"/>
      <c r="P15" s="76"/>
      <c r="Q15" s="83"/>
      <c r="R15" s="242"/>
      <c r="S15" s="242"/>
      <c r="T15" s="256"/>
    </row>
    <row r="16" spans="1:20" s="45" customFormat="1" ht="65.25" customHeight="1" thickTop="1" thickBot="1" x14ac:dyDescent="0.3">
      <c r="A16" s="612"/>
      <c r="B16" s="70"/>
      <c r="C16" s="71"/>
      <c r="D16" s="70"/>
      <c r="E16" s="70"/>
      <c r="F16" s="77" t="s">
        <v>131</v>
      </c>
      <c r="G16" s="281">
        <v>44228</v>
      </c>
      <c r="H16" s="281">
        <v>44255</v>
      </c>
      <c r="I16" s="73">
        <f t="shared" si="0"/>
        <v>3.8571428571428572</v>
      </c>
      <c r="J16" s="75">
        <v>0.03</v>
      </c>
      <c r="K16" s="275" t="s">
        <v>139</v>
      </c>
      <c r="L16" s="76"/>
      <c r="M16" s="237"/>
      <c r="N16" s="607"/>
      <c r="O16" s="242"/>
      <c r="P16" s="76"/>
      <c r="Q16" s="83"/>
      <c r="R16" s="242"/>
      <c r="S16" s="242"/>
      <c r="T16" s="256"/>
    </row>
    <row r="17" spans="1:20" s="45" customFormat="1" ht="70.5" customHeight="1" thickTop="1" thickBot="1" x14ac:dyDescent="0.3">
      <c r="A17" s="612"/>
      <c r="B17" s="607" t="s">
        <v>39</v>
      </c>
      <c r="C17" s="617" t="s">
        <v>24</v>
      </c>
      <c r="D17" s="609" t="s">
        <v>105</v>
      </c>
      <c r="E17" s="607">
        <v>1</v>
      </c>
      <c r="F17" s="77" t="s">
        <v>119</v>
      </c>
      <c r="G17" s="78">
        <v>44197</v>
      </c>
      <c r="H17" s="78">
        <v>44244</v>
      </c>
      <c r="I17" s="73">
        <f t="shared" si="0"/>
        <v>6.7142857142857144</v>
      </c>
      <c r="J17" s="75">
        <v>0.05</v>
      </c>
      <c r="K17" s="277" t="s">
        <v>140</v>
      </c>
      <c r="L17" s="75"/>
      <c r="M17" s="237"/>
      <c r="N17" s="607"/>
      <c r="O17" s="79"/>
      <c r="P17" s="83"/>
      <c r="Q17" s="83"/>
      <c r="R17" s="257"/>
      <c r="S17" s="257"/>
      <c r="T17" s="82"/>
    </row>
    <row r="18" spans="1:20" s="45" customFormat="1" ht="42.75" customHeight="1" thickTop="1" thickBot="1" x14ac:dyDescent="0.3">
      <c r="A18" s="612"/>
      <c r="B18" s="607"/>
      <c r="C18" s="617"/>
      <c r="D18" s="609"/>
      <c r="E18" s="607"/>
      <c r="F18" s="80" t="s">
        <v>101</v>
      </c>
      <c r="G18" s="81">
        <v>44244</v>
      </c>
      <c r="H18" s="81">
        <v>44255</v>
      </c>
      <c r="I18" s="73">
        <f t="shared" si="0"/>
        <v>1.5714285714285714</v>
      </c>
      <c r="J18" s="75">
        <v>0.02</v>
      </c>
      <c r="K18" s="277" t="s">
        <v>141</v>
      </c>
      <c r="L18" s="75"/>
      <c r="M18" s="237"/>
      <c r="N18" s="607"/>
      <c r="O18" s="82"/>
      <c r="P18" s="83"/>
      <c r="Q18" s="83"/>
      <c r="R18" s="257"/>
      <c r="S18" s="257"/>
      <c r="T18" s="82"/>
    </row>
    <row r="19" spans="1:20" s="45" customFormat="1" ht="54" customHeight="1" thickTop="1" thickBot="1" x14ac:dyDescent="0.3">
      <c r="A19" s="612"/>
      <c r="B19" s="607"/>
      <c r="C19" s="617"/>
      <c r="D19" s="609"/>
      <c r="E19" s="607"/>
      <c r="F19" s="84" t="s">
        <v>103</v>
      </c>
      <c r="G19" s="81">
        <v>44256</v>
      </c>
      <c r="H19" s="81">
        <v>44438</v>
      </c>
      <c r="I19" s="73">
        <f t="shared" si="0"/>
        <v>26</v>
      </c>
      <c r="J19" s="75">
        <v>0.03</v>
      </c>
      <c r="K19" s="277" t="s">
        <v>142</v>
      </c>
      <c r="L19" s="75"/>
      <c r="M19" s="237"/>
      <c r="N19" s="607"/>
      <c r="O19" s="82"/>
      <c r="P19" s="83"/>
      <c r="Q19" s="83"/>
      <c r="R19" s="257"/>
      <c r="S19" s="257"/>
      <c r="T19" s="82"/>
    </row>
    <row r="20" spans="1:20" s="45" customFormat="1" ht="68.25" customHeight="1" thickBot="1" x14ac:dyDescent="0.3">
      <c r="A20" s="613"/>
      <c r="B20" s="608"/>
      <c r="C20" s="618"/>
      <c r="D20" s="610"/>
      <c r="E20" s="608"/>
      <c r="F20" s="146" t="s">
        <v>104</v>
      </c>
      <c r="G20" s="81">
        <v>44256</v>
      </c>
      <c r="H20" s="147">
        <v>44409</v>
      </c>
      <c r="I20" s="148">
        <f t="shared" si="0"/>
        <v>21.857142857142858</v>
      </c>
      <c r="J20" s="149">
        <v>0.03</v>
      </c>
      <c r="K20" s="277" t="s">
        <v>143</v>
      </c>
      <c r="L20" s="149"/>
      <c r="M20" s="236"/>
      <c r="N20" s="608"/>
      <c r="O20" s="151"/>
      <c r="P20" s="152"/>
      <c r="Q20" s="150"/>
      <c r="R20" s="153"/>
      <c r="S20" s="154"/>
      <c r="T20" s="155"/>
    </row>
    <row r="21" spans="1:20" s="45" customFormat="1" ht="93" customHeight="1" thickBot="1" x14ac:dyDescent="0.3">
      <c r="A21" s="585">
        <v>3</v>
      </c>
      <c r="B21" s="570" t="s">
        <v>44</v>
      </c>
      <c r="C21" s="582" t="s">
        <v>25</v>
      </c>
      <c r="D21" s="570" t="s">
        <v>132</v>
      </c>
      <c r="E21" s="570">
        <v>1</v>
      </c>
      <c r="F21" s="156" t="s">
        <v>120</v>
      </c>
      <c r="G21" s="157">
        <v>44166</v>
      </c>
      <c r="H21" s="157">
        <v>44187</v>
      </c>
      <c r="I21" s="158">
        <f t="shared" si="0"/>
        <v>3</v>
      </c>
      <c r="J21" s="159">
        <v>0.02</v>
      </c>
      <c r="K21" s="276" t="s">
        <v>144</v>
      </c>
      <c r="L21" s="159"/>
      <c r="M21" s="160"/>
      <c r="N21" s="570" t="s">
        <v>121</v>
      </c>
      <c r="O21" s="161"/>
      <c r="P21" s="160"/>
      <c r="Q21" s="160"/>
      <c r="R21" s="162"/>
      <c r="S21" s="162"/>
      <c r="T21" s="163"/>
    </row>
    <row r="22" spans="1:20" s="45" customFormat="1" ht="68.25" customHeight="1" thickTop="1" thickBot="1" x14ac:dyDescent="0.3">
      <c r="A22" s="586"/>
      <c r="B22" s="571"/>
      <c r="C22" s="583"/>
      <c r="D22" s="571"/>
      <c r="E22" s="571"/>
      <c r="F22" s="85" t="s">
        <v>106</v>
      </c>
      <c r="G22" s="86">
        <v>44197</v>
      </c>
      <c r="H22" s="86">
        <v>44256</v>
      </c>
      <c r="I22" s="87">
        <f t="shared" si="0"/>
        <v>8.4285714285714288</v>
      </c>
      <c r="J22" s="88">
        <v>0.05</v>
      </c>
      <c r="K22" s="230" t="s">
        <v>84</v>
      </c>
      <c r="L22" s="88"/>
      <c r="M22" s="89"/>
      <c r="N22" s="571"/>
      <c r="O22" s="90"/>
      <c r="P22" s="89"/>
      <c r="Q22" s="89"/>
      <c r="R22" s="91"/>
      <c r="S22" s="91"/>
      <c r="T22" s="164"/>
    </row>
    <row r="23" spans="1:20" ht="111.75" customHeight="1" thickTop="1" thickBot="1" x14ac:dyDescent="0.3">
      <c r="A23" s="587"/>
      <c r="B23" s="572"/>
      <c r="C23" s="584"/>
      <c r="D23" s="572"/>
      <c r="E23" s="572"/>
      <c r="F23" s="165" t="s">
        <v>122</v>
      </c>
      <c r="G23" s="166">
        <v>44237</v>
      </c>
      <c r="H23" s="166">
        <v>44267</v>
      </c>
      <c r="I23" s="167">
        <f t="shared" si="0"/>
        <v>4.2857142857142856</v>
      </c>
      <c r="J23" s="168">
        <v>0.02</v>
      </c>
      <c r="K23" s="231" t="s">
        <v>145</v>
      </c>
      <c r="L23" s="169"/>
      <c r="M23" s="170"/>
      <c r="N23" s="572"/>
      <c r="O23" s="171"/>
      <c r="P23" s="172"/>
      <c r="Q23" s="171"/>
      <c r="R23" s="173"/>
      <c r="S23" s="174"/>
      <c r="T23" s="175"/>
    </row>
    <row r="24" spans="1:20" s="45" customFormat="1" ht="89.25" customHeight="1" thickBot="1" x14ac:dyDescent="0.3">
      <c r="A24" s="597">
        <v>4</v>
      </c>
      <c r="B24" s="591" t="s">
        <v>123</v>
      </c>
      <c r="C24" s="594" t="s">
        <v>26</v>
      </c>
      <c r="D24" s="588" t="s">
        <v>109</v>
      </c>
      <c r="E24" s="176"/>
      <c r="F24" s="177" t="s">
        <v>133</v>
      </c>
      <c r="G24" s="178">
        <v>44237</v>
      </c>
      <c r="H24" s="178">
        <v>44267</v>
      </c>
      <c r="I24" s="179">
        <f t="shared" si="0"/>
        <v>4.2857142857142856</v>
      </c>
      <c r="J24" s="180">
        <v>0.03</v>
      </c>
      <c r="K24" s="602" t="s">
        <v>89</v>
      </c>
      <c r="L24" s="181"/>
      <c r="M24" s="243"/>
      <c r="N24" s="588" t="s">
        <v>87</v>
      </c>
      <c r="O24" s="182"/>
      <c r="P24" s="183"/>
      <c r="Q24" s="182"/>
      <c r="R24" s="184"/>
      <c r="S24" s="185"/>
      <c r="T24" s="186"/>
    </row>
    <row r="25" spans="1:20" s="45" customFormat="1" ht="70.5" customHeight="1" thickTop="1" thickBot="1" x14ac:dyDescent="0.3">
      <c r="A25" s="598"/>
      <c r="B25" s="592"/>
      <c r="C25" s="595"/>
      <c r="D25" s="589"/>
      <c r="E25" s="92"/>
      <c r="F25" s="96" t="s">
        <v>124</v>
      </c>
      <c r="G25" s="97">
        <v>44228</v>
      </c>
      <c r="H25" s="97">
        <v>44416</v>
      </c>
      <c r="I25" s="93">
        <f t="shared" si="0"/>
        <v>26.857142857142858</v>
      </c>
      <c r="J25" s="94">
        <v>0.05</v>
      </c>
      <c r="K25" s="603"/>
      <c r="L25" s="94"/>
      <c r="M25" s="95"/>
      <c r="N25" s="589"/>
      <c r="O25" s="98"/>
      <c r="P25" s="98"/>
      <c r="Q25" s="98"/>
      <c r="R25" s="258"/>
      <c r="S25" s="258"/>
      <c r="T25" s="259"/>
    </row>
    <row r="26" spans="1:20" s="45" customFormat="1" ht="94.5" customHeight="1" thickTop="1" thickBot="1" x14ac:dyDescent="0.3">
      <c r="A26" s="598"/>
      <c r="B26" s="592"/>
      <c r="C26" s="595"/>
      <c r="D26" s="589"/>
      <c r="E26" s="92"/>
      <c r="F26" s="96" t="s">
        <v>107</v>
      </c>
      <c r="G26" s="97">
        <v>44228</v>
      </c>
      <c r="H26" s="97">
        <v>44291</v>
      </c>
      <c r="I26" s="93">
        <f t="shared" si="0"/>
        <v>9</v>
      </c>
      <c r="J26" s="94">
        <v>0.03</v>
      </c>
      <c r="K26" s="603"/>
      <c r="L26" s="94"/>
      <c r="M26" s="244"/>
      <c r="N26" s="589"/>
      <c r="O26" s="98"/>
      <c r="P26" s="98"/>
      <c r="Q26" s="98"/>
      <c r="R26" s="258"/>
      <c r="S26" s="258"/>
      <c r="T26" s="259"/>
    </row>
    <row r="27" spans="1:20" s="45" customFormat="1" ht="63.75" customHeight="1" thickTop="1" thickBot="1" x14ac:dyDescent="0.3">
      <c r="A27" s="599"/>
      <c r="B27" s="593"/>
      <c r="C27" s="596"/>
      <c r="D27" s="590"/>
      <c r="E27" s="187"/>
      <c r="F27" s="188" t="s">
        <v>108</v>
      </c>
      <c r="G27" s="189">
        <v>44228</v>
      </c>
      <c r="H27" s="189">
        <v>44438</v>
      </c>
      <c r="I27" s="190">
        <f t="shared" si="0"/>
        <v>30</v>
      </c>
      <c r="J27" s="191">
        <v>0.02</v>
      </c>
      <c r="K27" s="604"/>
      <c r="L27" s="191"/>
      <c r="M27" s="192"/>
      <c r="N27" s="590"/>
      <c r="O27" s="193"/>
      <c r="P27" s="194"/>
      <c r="Q27" s="193"/>
      <c r="R27" s="195"/>
      <c r="S27" s="196"/>
      <c r="T27" s="197"/>
    </row>
    <row r="28" spans="1:20" s="45" customFormat="1" ht="63.75" customHeight="1" thickBot="1" x14ac:dyDescent="0.3">
      <c r="A28" s="573">
        <v>5</v>
      </c>
      <c r="B28" s="576" t="s">
        <v>42</v>
      </c>
      <c r="C28" s="579" t="s">
        <v>41</v>
      </c>
      <c r="D28" s="576" t="s">
        <v>111</v>
      </c>
      <c r="E28" s="576">
        <v>1</v>
      </c>
      <c r="F28" s="198" t="s">
        <v>146</v>
      </c>
      <c r="G28" s="199">
        <v>44197</v>
      </c>
      <c r="H28" s="199">
        <v>44244</v>
      </c>
      <c r="I28" s="200">
        <f t="shared" si="0"/>
        <v>6.7142857142857144</v>
      </c>
      <c r="J28" s="201">
        <v>0.08</v>
      </c>
      <c r="K28" s="278" t="s">
        <v>140</v>
      </c>
      <c r="L28" s="268"/>
      <c r="M28" s="202"/>
      <c r="N28" s="576" t="s">
        <v>85</v>
      </c>
      <c r="O28" s="203"/>
      <c r="P28" s="203"/>
      <c r="Q28" s="203"/>
      <c r="R28" s="204"/>
      <c r="S28" s="204"/>
      <c r="T28" s="205"/>
    </row>
    <row r="29" spans="1:20" ht="84.75" customHeight="1" thickTop="1" thickBot="1" x14ac:dyDescent="0.3">
      <c r="A29" s="574"/>
      <c r="B29" s="577"/>
      <c r="C29" s="580"/>
      <c r="D29" s="577"/>
      <c r="E29" s="577"/>
      <c r="F29" s="104" t="s">
        <v>93</v>
      </c>
      <c r="G29" s="105">
        <v>44244</v>
      </c>
      <c r="H29" s="105">
        <v>44267</v>
      </c>
      <c r="I29" s="100">
        <f t="shared" si="0"/>
        <v>3.2857142857142856</v>
      </c>
      <c r="J29" s="106">
        <v>0.03</v>
      </c>
      <c r="K29" s="280" t="s">
        <v>147</v>
      </c>
      <c r="L29" s="267"/>
      <c r="M29" s="107"/>
      <c r="N29" s="577"/>
      <c r="O29" s="108"/>
      <c r="P29" s="109"/>
      <c r="Q29" s="108"/>
      <c r="R29" s="110"/>
      <c r="S29" s="262"/>
      <c r="T29" s="260"/>
    </row>
    <row r="30" spans="1:20" ht="105.75" customHeight="1" thickTop="1" thickBot="1" x14ac:dyDescent="0.3">
      <c r="A30" s="574"/>
      <c r="B30" s="577"/>
      <c r="C30" s="580"/>
      <c r="D30" s="577"/>
      <c r="E30" s="577"/>
      <c r="F30" s="111" t="s">
        <v>94</v>
      </c>
      <c r="G30" s="99">
        <v>44256</v>
      </c>
      <c r="H30" s="99">
        <v>44431</v>
      </c>
      <c r="I30" s="100">
        <f t="shared" si="0"/>
        <v>25</v>
      </c>
      <c r="J30" s="101">
        <v>0.08</v>
      </c>
      <c r="K30" s="280" t="s">
        <v>148</v>
      </c>
      <c r="L30" s="267"/>
      <c r="M30" s="103"/>
      <c r="N30" s="577"/>
      <c r="O30" s="102"/>
      <c r="P30" s="112"/>
      <c r="Q30" s="102"/>
      <c r="R30" s="113"/>
      <c r="S30" s="102"/>
      <c r="T30" s="264"/>
    </row>
    <row r="31" spans="1:20" ht="91.5" customHeight="1" thickTop="1" thickBot="1" x14ac:dyDescent="0.3">
      <c r="A31" s="575"/>
      <c r="B31" s="578"/>
      <c r="C31" s="581"/>
      <c r="D31" s="578"/>
      <c r="E31" s="578"/>
      <c r="F31" s="206" t="s">
        <v>110</v>
      </c>
      <c r="G31" s="207">
        <v>44256</v>
      </c>
      <c r="H31" s="207">
        <v>44431</v>
      </c>
      <c r="I31" s="208">
        <f t="shared" si="0"/>
        <v>25</v>
      </c>
      <c r="J31" s="209">
        <v>0.02</v>
      </c>
      <c r="K31" s="280" t="s">
        <v>149</v>
      </c>
      <c r="L31" s="269"/>
      <c r="M31" s="210"/>
      <c r="N31" s="578"/>
      <c r="O31" s="210"/>
      <c r="P31" s="211"/>
      <c r="Q31" s="210"/>
      <c r="R31" s="212"/>
      <c r="S31" s="263"/>
      <c r="T31" s="261"/>
    </row>
    <row r="32" spans="1:20" ht="93" customHeight="1" thickBot="1" x14ac:dyDescent="0.3">
      <c r="A32" s="627">
        <v>6</v>
      </c>
      <c r="B32" s="629" t="s">
        <v>125</v>
      </c>
      <c r="C32" s="631" t="s">
        <v>27</v>
      </c>
      <c r="D32" s="605" t="s">
        <v>150</v>
      </c>
      <c r="E32" s="605">
        <v>1</v>
      </c>
      <c r="F32" s="213" t="s">
        <v>151</v>
      </c>
      <c r="G32" s="214">
        <v>44228</v>
      </c>
      <c r="H32" s="214">
        <v>44409</v>
      </c>
      <c r="I32" s="215">
        <f t="shared" si="0"/>
        <v>25.857142857142858</v>
      </c>
      <c r="J32" s="216">
        <v>0.03</v>
      </c>
      <c r="K32" s="282" t="s">
        <v>152</v>
      </c>
      <c r="L32" s="270"/>
      <c r="M32" s="117"/>
      <c r="N32" s="600" t="s">
        <v>126</v>
      </c>
      <c r="O32" s="217"/>
      <c r="P32" s="247"/>
      <c r="Q32" s="117"/>
      <c r="R32" s="120"/>
      <c r="S32" s="123"/>
      <c r="T32" s="265"/>
    </row>
    <row r="33" spans="1:20" s="45" customFormat="1" ht="78" customHeight="1" thickTop="1" thickBot="1" x14ac:dyDescent="0.3">
      <c r="A33" s="628"/>
      <c r="B33" s="630"/>
      <c r="C33" s="632"/>
      <c r="D33" s="606"/>
      <c r="E33" s="606"/>
      <c r="F33" s="121" t="s">
        <v>153</v>
      </c>
      <c r="G33" s="114">
        <v>44256</v>
      </c>
      <c r="H33" s="114">
        <v>44409</v>
      </c>
      <c r="I33" s="115">
        <f t="shared" si="0"/>
        <v>21.857142857142858</v>
      </c>
      <c r="J33" s="116">
        <v>0.05</v>
      </c>
      <c r="K33" s="282" t="s">
        <v>154</v>
      </c>
      <c r="L33" s="271"/>
      <c r="M33" s="117"/>
      <c r="N33" s="601"/>
      <c r="O33" s="118"/>
      <c r="P33" s="118"/>
      <c r="Q33" s="119"/>
      <c r="R33" s="122"/>
      <c r="S33" s="266"/>
      <c r="T33" s="266"/>
    </row>
    <row r="34" spans="1:20" s="45" customFormat="1" ht="111.75" customHeight="1" thickTop="1" thickBot="1" x14ac:dyDescent="0.3">
      <c r="A34" s="218">
        <v>7</v>
      </c>
      <c r="B34" s="219" t="s">
        <v>40</v>
      </c>
      <c r="C34" s="220" t="s">
        <v>28</v>
      </c>
      <c r="D34" s="219" t="s">
        <v>155</v>
      </c>
      <c r="E34" s="219">
        <v>1</v>
      </c>
      <c r="F34" s="221" t="s">
        <v>112</v>
      </c>
      <c r="G34" s="222">
        <v>44228</v>
      </c>
      <c r="H34" s="222">
        <v>44409</v>
      </c>
      <c r="I34" s="223">
        <f t="shared" si="0"/>
        <v>25.857142857142858</v>
      </c>
      <c r="J34" s="224">
        <v>0.03</v>
      </c>
      <c r="K34" s="279" t="s">
        <v>127</v>
      </c>
      <c r="L34" s="224"/>
      <c r="M34" s="225"/>
      <c r="N34" s="219" t="s">
        <v>128</v>
      </c>
      <c r="O34" s="226"/>
      <c r="P34" s="225"/>
      <c r="Q34" s="225"/>
      <c r="R34" s="225"/>
      <c r="S34" s="225"/>
      <c r="T34" s="227"/>
    </row>
    <row r="35" spans="1:20" ht="16.5" customHeight="1" x14ac:dyDescent="0.25">
      <c r="A35" s="6"/>
      <c r="B35" s="6"/>
      <c r="C35" s="7"/>
      <c r="D35" s="7"/>
      <c r="E35" s="7"/>
      <c r="F35" s="26"/>
      <c r="G35" s="23"/>
      <c r="H35" s="23"/>
      <c r="I35" s="23"/>
      <c r="J35" s="23"/>
      <c r="K35" s="23"/>
      <c r="L35" s="23"/>
      <c r="M35" s="21"/>
      <c r="N35" s="20"/>
      <c r="O35" s="20"/>
      <c r="P35" s="21"/>
      <c r="Q35" s="4"/>
      <c r="R35" s="5"/>
      <c r="S35" s="5"/>
      <c r="T35" s="5"/>
    </row>
    <row r="36" spans="1:20" ht="19.5" customHeight="1" x14ac:dyDescent="0.25">
      <c r="A36" s="6"/>
      <c r="B36" s="6"/>
      <c r="C36" s="7"/>
      <c r="D36" s="7"/>
      <c r="E36" s="7"/>
      <c r="G36" s="4"/>
      <c r="H36" s="4"/>
      <c r="I36" s="4"/>
      <c r="J36" s="4"/>
      <c r="K36" s="4"/>
      <c r="L36" s="4"/>
      <c r="M36" s="21"/>
      <c r="N36" s="20"/>
      <c r="O36" s="21"/>
      <c r="P36" s="21"/>
      <c r="Q36" s="4"/>
      <c r="R36" s="5"/>
      <c r="S36" s="5"/>
      <c r="T36" s="5"/>
    </row>
    <row r="37" spans="1:20" s="45" customFormat="1" ht="19.5" customHeight="1" x14ac:dyDescent="0.25">
      <c r="A37" s="451" t="s">
        <v>90</v>
      </c>
      <c r="B37" s="451"/>
      <c r="C37" s="451"/>
      <c r="D37" s="451"/>
      <c r="E37" s="46"/>
      <c r="F37" s="57">
        <f>+L12</f>
        <v>0</v>
      </c>
      <c r="G37" s="48"/>
      <c r="H37" s="48"/>
      <c r="I37" s="48"/>
      <c r="J37" s="48"/>
      <c r="K37" s="48"/>
      <c r="L37" s="48"/>
      <c r="M37" s="56"/>
      <c r="N37" s="55"/>
      <c r="O37" s="56"/>
      <c r="P37" s="56"/>
      <c r="Q37" s="48"/>
      <c r="R37" s="49"/>
      <c r="S37" s="49"/>
      <c r="T37" s="49"/>
    </row>
    <row r="38" spans="1:20" s="45" customFormat="1" ht="19.5" customHeight="1" x14ac:dyDescent="0.25">
      <c r="A38" s="50"/>
      <c r="B38" s="50"/>
      <c r="C38" s="51"/>
      <c r="D38" s="51"/>
      <c r="E38" s="46"/>
      <c r="F38" s="57"/>
      <c r="G38" s="48"/>
      <c r="H38" s="48"/>
      <c r="I38" s="48"/>
      <c r="J38" s="48"/>
      <c r="K38" s="48"/>
      <c r="L38" s="48"/>
      <c r="M38" s="56"/>
      <c r="N38" s="55"/>
      <c r="O38" s="56"/>
      <c r="P38" s="56"/>
      <c r="Q38" s="48"/>
      <c r="R38" s="49"/>
      <c r="S38" s="49"/>
      <c r="T38" s="49"/>
    </row>
    <row r="39" spans="1:20" s="45" customFormat="1" ht="19.5" customHeight="1" x14ac:dyDescent="0.25">
      <c r="A39" s="50"/>
      <c r="B39" s="50"/>
      <c r="C39" s="51"/>
      <c r="D39" s="51"/>
      <c r="E39" s="46"/>
      <c r="F39" s="57"/>
      <c r="G39" s="48"/>
      <c r="H39" s="48"/>
      <c r="I39" s="48"/>
      <c r="J39" s="48"/>
      <c r="K39" s="48"/>
      <c r="L39" s="48"/>
      <c r="M39" s="56"/>
      <c r="N39" s="55"/>
      <c r="O39" s="56"/>
      <c r="P39" s="56"/>
      <c r="Q39" s="48"/>
      <c r="R39" s="49"/>
      <c r="S39" s="49"/>
      <c r="T39" s="49"/>
    </row>
    <row r="40" spans="1:20" s="45" customFormat="1" ht="19.5" customHeight="1" x14ac:dyDescent="0.25">
      <c r="A40" s="50"/>
      <c r="B40" s="50"/>
      <c r="C40" s="51"/>
      <c r="D40" s="51"/>
      <c r="E40" s="46"/>
      <c r="F40" s="57"/>
      <c r="G40" s="48"/>
      <c r="H40" s="48"/>
      <c r="I40" s="48"/>
      <c r="J40" s="48"/>
      <c r="K40" s="48"/>
      <c r="L40" s="48"/>
      <c r="M40" s="56"/>
      <c r="N40" s="55"/>
      <c r="O40" s="56"/>
      <c r="P40" s="56"/>
      <c r="Q40" s="48"/>
      <c r="R40" s="49"/>
      <c r="S40" s="49"/>
      <c r="T40" s="49"/>
    </row>
    <row r="41" spans="1:20" s="45" customFormat="1" ht="19.5" customHeight="1" x14ac:dyDescent="0.25">
      <c r="A41" s="50"/>
      <c r="B41" s="50"/>
      <c r="C41" s="51"/>
      <c r="D41" s="51"/>
      <c r="E41" s="46"/>
      <c r="F41" s="57"/>
      <c r="G41" s="48"/>
      <c r="H41" s="48"/>
      <c r="I41" s="48"/>
      <c r="J41" s="48"/>
      <c r="K41" s="48"/>
      <c r="L41" s="48"/>
      <c r="M41" s="56"/>
      <c r="N41" s="55"/>
      <c r="O41" s="56"/>
      <c r="P41" s="56"/>
      <c r="Q41" s="48"/>
      <c r="R41" s="49"/>
      <c r="S41" s="49"/>
      <c r="T41" s="49"/>
    </row>
    <row r="42" spans="1:20" s="45" customFormat="1" ht="19.5" customHeight="1" x14ac:dyDescent="0.25">
      <c r="A42" s="50"/>
      <c r="B42" s="50"/>
      <c r="C42" s="51"/>
      <c r="D42" s="51"/>
      <c r="E42" s="46"/>
      <c r="F42" s="57"/>
      <c r="G42" s="48"/>
      <c r="H42" s="48"/>
      <c r="I42" s="48"/>
      <c r="J42" s="48"/>
      <c r="K42" s="48"/>
      <c r="L42" s="48"/>
      <c r="M42" s="56"/>
      <c r="N42" s="55"/>
      <c r="O42" s="56"/>
      <c r="P42" s="56"/>
      <c r="Q42" s="48"/>
      <c r="R42" s="49"/>
      <c r="S42" s="49"/>
      <c r="T42" s="49"/>
    </row>
    <row r="43" spans="1:20" s="45" customFormat="1" ht="19.5" customHeight="1" x14ac:dyDescent="0.25">
      <c r="A43" s="50"/>
      <c r="B43" s="50"/>
      <c r="C43" s="51"/>
      <c r="D43" s="51"/>
      <c r="E43" s="46"/>
      <c r="F43" s="57"/>
      <c r="G43" s="48"/>
      <c r="H43" s="48"/>
      <c r="I43" s="48"/>
      <c r="J43" s="48"/>
      <c r="K43" s="48"/>
      <c r="L43" s="48"/>
      <c r="M43" s="56"/>
      <c r="N43" s="55"/>
      <c r="O43" s="56"/>
      <c r="P43" s="56"/>
      <c r="Q43" s="48"/>
      <c r="R43" s="49"/>
      <c r="S43" s="49"/>
      <c r="T43" s="49"/>
    </row>
    <row r="44" spans="1:20" s="45" customFormat="1" ht="19.5" customHeight="1" x14ac:dyDescent="0.25">
      <c r="A44" s="50"/>
      <c r="B44" s="50"/>
      <c r="C44" s="51"/>
      <c r="D44" s="51"/>
      <c r="E44" s="52"/>
      <c r="F44" s="53"/>
      <c r="G44" s="48"/>
      <c r="H44" s="48"/>
      <c r="I44" s="48"/>
      <c r="J44" s="58">
        <f>SUM(J9:J43)</f>
        <v>1.0000000000000002</v>
      </c>
      <c r="K44" s="48"/>
      <c r="L44" s="48"/>
      <c r="M44" s="56"/>
      <c r="N44" s="55"/>
      <c r="O44" s="56"/>
      <c r="P44" s="56"/>
      <c r="Q44" s="48"/>
      <c r="R44" s="49"/>
      <c r="S44" s="49"/>
      <c r="T44" s="49"/>
    </row>
    <row r="45" spans="1:20" ht="30" customHeight="1" x14ac:dyDescent="0.25">
      <c r="A45" s="450" t="s">
        <v>91</v>
      </c>
      <c r="B45" s="450"/>
      <c r="C45" s="450"/>
      <c r="D45" s="450"/>
      <c r="E45" s="54">
        <f>+(+F37+F38+F39+F40+F41+F42+F43)/7</f>
        <v>0</v>
      </c>
      <c r="F45" s="52" t="s">
        <v>92</v>
      </c>
      <c r="G45" s="4"/>
      <c r="H45" s="4"/>
      <c r="I45" s="4"/>
      <c r="J45" s="4"/>
      <c r="K45" s="4"/>
      <c r="L45" s="4"/>
      <c r="M45" s="21"/>
      <c r="N45" s="20"/>
      <c r="O45" s="20"/>
      <c r="P45" s="20"/>
      <c r="Q45" s="4"/>
      <c r="R45" s="5"/>
      <c r="S45" s="5"/>
      <c r="T45" s="5"/>
    </row>
    <row r="46" spans="1:20" ht="18" customHeight="1" x14ac:dyDescent="0.25">
      <c r="A46" s="6"/>
      <c r="B46" s="6"/>
      <c r="C46" s="7"/>
      <c r="D46" s="7"/>
      <c r="E46" s="7"/>
      <c r="F46" s="22"/>
      <c r="G46" s="4"/>
      <c r="H46" s="4"/>
      <c r="I46" s="4"/>
      <c r="J46" s="4"/>
      <c r="K46" s="4"/>
      <c r="L46" s="4"/>
      <c r="M46" s="21"/>
      <c r="N46" s="20"/>
      <c r="O46" s="20"/>
      <c r="P46" s="21"/>
      <c r="Q46" s="4"/>
      <c r="R46" s="5"/>
      <c r="S46" s="5"/>
      <c r="T46" s="5"/>
    </row>
    <row r="47" spans="1:20" s="18" customFormat="1" ht="11.25" customHeight="1" x14ac:dyDescent="0.25">
      <c r="A47" s="6"/>
      <c r="B47" s="6"/>
      <c r="C47" s="7"/>
      <c r="D47" s="7"/>
      <c r="E47" s="7"/>
      <c r="F47" s="22"/>
      <c r="G47" s="4"/>
      <c r="H47" s="4"/>
      <c r="I47" s="4"/>
      <c r="J47" s="4"/>
      <c r="K47" s="4"/>
      <c r="L47" s="4"/>
      <c r="M47" s="21"/>
      <c r="N47" s="20"/>
      <c r="O47" s="21"/>
      <c r="P47" s="21"/>
      <c r="Q47" s="4"/>
      <c r="R47" s="5"/>
      <c r="S47" s="5"/>
      <c r="T47" s="5"/>
    </row>
    <row r="48" spans="1:20" ht="12.75" customHeight="1" x14ac:dyDescent="0.25">
      <c r="A48" s="6"/>
      <c r="B48" s="6"/>
      <c r="C48" s="7"/>
      <c r="D48" s="7"/>
      <c r="E48" s="7"/>
      <c r="F48" s="22"/>
      <c r="G48" s="4"/>
      <c r="H48" s="4"/>
      <c r="I48" s="4"/>
      <c r="J48" s="4"/>
      <c r="K48" s="4"/>
      <c r="L48" s="4"/>
      <c r="M48" s="21"/>
      <c r="N48" s="20"/>
      <c r="O48" s="20"/>
      <c r="P48" s="20"/>
      <c r="Q48" s="4"/>
      <c r="R48" s="5"/>
      <c r="S48" s="5"/>
      <c r="T48" s="5"/>
    </row>
    <row r="49" spans="1:13" ht="21" x14ac:dyDescent="0.5">
      <c r="B49" s="452"/>
      <c r="C49" s="452"/>
      <c r="D49" s="452"/>
      <c r="E49" s="452"/>
      <c r="I49" s="13"/>
      <c r="J49" s="16"/>
      <c r="K49" s="16"/>
      <c r="L49" s="15"/>
      <c r="M49" s="17"/>
    </row>
    <row r="50" spans="1:13" x14ac:dyDescent="0.25">
      <c r="A50" t="s">
        <v>43</v>
      </c>
      <c r="B50" s="19"/>
      <c r="C50" s="19"/>
      <c r="D50" s="19"/>
      <c r="E50" s="19"/>
      <c r="F50" s="19"/>
      <c r="I50" s="12"/>
      <c r="J50" s="14"/>
      <c r="K50" s="14"/>
      <c r="L50" s="15"/>
      <c r="M50" s="17"/>
    </row>
    <row r="51" spans="1:13" ht="12.75" customHeight="1" x14ac:dyDescent="0.25">
      <c r="B51" s="453"/>
      <c r="C51" s="453"/>
      <c r="D51" s="453"/>
      <c r="E51" s="453"/>
      <c r="F51" s="453"/>
      <c r="I51" s="13"/>
      <c r="J51" s="14"/>
      <c r="K51" s="14"/>
      <c r="L51" s="15"/>
      <c r="M51" s="17"/>
    </row>
    <row r="52" spans="1:13" ht="12.75" customHeight="1" x14ac:dyDescent="0.25">
      <c r="B52" s="454"/>
      <c r="C52" s="454"/>
      <c r="D52" s="454"/>
      <c r="E52" s="454"/>
      <c r="F52" s="454"/>
    </row>
    <row r="53" spans="1:13" ht="12.75" customHeight="1" x14ac:dyDescent="0.25"/>
    <row r="54" spans="1:13" ht="12.75" customHeight="1" x14ac:dyDescent="0.25"/>
    <row r="55" spans="1:13" x14ac:dyDescent="0.25">
      <c r="A55" s="451"/>
      <c r="B55" s="451"/>
      <c r="C55" s="451"/>
      <c r="D55" s="451"/>
      <c r="E55" s="46"/>
      <c r="F55" s="57"/>
    </row>
    <row r="56" spans="1:13" x14ac:dyDescent="0.25">
      <c r="A56" s="50"/>
      <c r="B56" s="50"/>
      <c r="C56" s="51"/>
      <c r="D56" s="51"/>
      <c r="E56" s="46"/>
      <c r="F56" s="57"/>
    </row>
    <row r="57" spans="1:13" x14ac:dyDescent="0.25">
      <c r="A57" s="50"/>
      <c r="B57" s="50"/>
      <c r="C57" s="51"/>
      <c r="D57" s="51"/>
      <c r="E57" s="46"/>
      <c r="F57" s="57"/>
    </row>
    <row r="58" spans="1:13" x14ac:dyDescent="0.25">
      <c r="A58" s="50"/>
      <c r="B58" s="50"/>
      <c r="C58" s="51"/>
      <c r="D58" s="51"/>
      <c r="E58" s="46"/>
      <c r="F58" s="57"/>
    </row>
    <row r="59" spans="1:13" x14ac:dyDescent="0.25">
      <c r="A59" s="50"/>
      <c r="B59" s="50"/>
      <c r="C59" s="51"/>
      <c r="D59" s="51"/>
      <c r="E59" s="46"/>
      <c r="F59" s="57"/>
    </row>
    <row r="60" spans="1:13" x14ac:dyDescent="0.25">
      <c r="A60" s="50"/>
      <c r="B60" s="50"/>
      <c r="C60" s="51"/>
      <c r="D60" s="51"/>
      <c r="E60" s="46"/>
      <c r="F60" s="57"/>
    </row>
    <row r="61" spans="1:13" x14ac:dyDescent="0.25">
      <c r="A61" s="50"/>
      <c r="B61" s="50"/>
      <c r="C61" s="51"/>
      <c r="D61" s="51"/>
      <c r="E61" s="46"/>
      <c r="F61" s="57"/>
    </row>
    <row r="62" spans="1:13" x14ac:dyDescent="0.25">
      <c r="A62" s="50"/>
      <c r="B62" s="50"/>
      <c r="C62" s="51"/>
      <c r="D62" s="51"/>
      <c r="E62" s="46"/>
      <c r="F62" s="57"/>
    </row>
    <row r="63" spans="1:13" x14ac:dyDescent="0.25">
      <c r="A63" s="50"/>
      <c r="B63" s="50"/>
      <c r="C63" s="51"/>
      <c r="D63" s="51"/>
      <c r="E63" s="46"/>
      <c r="F63" s="47"/>
    </row>
    <row r="64" spans="1:13" x14ac:dyDescent="0.25">
      <c r="A64" s="50"/>
      <c r="B64" s="50"/>
      <c r="C64" s="51"/>
      <c r="D64" s="51"/>
      <c r="E64" s="52"/>
      <c r="F64" s="53"/>
    </row>
    <row r="65" spans="1:6" x14ac:dyDescent="0.25">
      <c r="A65" s="450" t="s">
        <v>91</v>
      </c>
      <c r="B65" s="450"/>
      <c r="C65" s="450"/>
      <c r="D65" s="450"/>
      <c r="E65" s="54">
        <v>0.77380952380952372</v>
      </c>
      <c r="F65" s="52" t="s">
        <v>92</v>
      </c>
    </row>
  </sheetData>
  <mergeCells count="79">
    <mergeCell ref="A32:A33"/>
    <mergeCell ref="B32:B33"/>
    <mergeCell ref="B51:F51"/>
    <mergeCell ref="C32:C33"/>
    <mergeCell ref="D32:D33"/>
    <mergeCell ref="A55:D55"/>
    <mergeCell ref="A65:D65"/>
    <mergeCell ref="A37:D37"/>
    <mergeCell ref="A45:D45"/>
    <mergeCell ref="B52:F52"/>
    <mergeCell ref="B49:E49"/>
    <mergeCell ref="G7:H7"/>
    <mergeCell ref="T7:T8"/>
    <mergeCell ref="P6:Q6"/>
    <mergeCell ref="Q7:Q8"/>
    <mergeCell ref="M7:M8"/>
    <mergeCell ref="N7:N8"/>
    <mergeCell ref="L7:L8"/>
    <mergeCell ref="P7:P8"/>
    <mergeCell ref="R6:T6"/>
    <mergeCell ref="R7:R8"/>
    <mergeCell ref="S7:S8"/>
    <mergeCell ref="O7:O8"/>
    <mergeCell ref="A6:O6"/>
    <mergeCell ref="I7:I8"/>
    <mergeCell ref="J7:J8"/>
    <mergeCell ref="K7:K8"/>
    <mergeCell ref="C5:T5"/>
    <mergeCell ref="A1:B1"/>
    <mergeCell ref="C1:I1"/>
    <mergeCell ref="K1:T1"/>
    <mergeCell ref="A2:B2"/>
    <mergeCell ref="C2:I2"/>
    <mergeCell ref="J2:K2"/>
    <mergeCell ref="L2:T2"/>
    <mergeCell ref="A3:B3"/>
    <mergeCell ref="C3:I3"/>
    <mergeCell ref="A5:B5"/>
    <mergeCell ref="J3:K3"/>
    <mergeCell ref="L3:T3"/>
    <mergeCell ref="A4:B4"/>
    <mergeCell ref="A7:A8"/>
    <mergeCell ref="B7:B8"/>
    <mergeCell ref="C7:C8"/>
    <mergeCell ref="D7:D8"/>
    <mergeCell ref="F7:F8"/>
    <mergeCell ref="E7:E8"/>
    <mergeCell ref="B17:B20"/>
    <mergeCell ref="D17:D20"/>
    <mergeCell ref="E17:E20"/>
    <mergeCell ref="A13:A20"/>
    <mergeCell ref="N9:N12"/>
    <mergeCell ref="C17:C20"/>
    <mergeCell ref="A9:A12"/>
    <mergeCell ref="B9:B12"/>
    <mergeCell ref="C9:C12"/>
    <mergeCell ref="D9:D12"/>
    <mergeCell ref="E9:E12"/>
    <mergeCell ref="N13:N20"/>
    <mergeCell ref="N32:N33"/>
    <mergeCell ref="N28:N31"/>
    <mergeCell ref="K24:K27"/>
    <mergeCell ref="E32:E33"/>
    <mergeCell ref="D24:D27"/>
    <mergeCell ref="N21:N23"/>
    <mergeCell ref="A28:A31"/>
    <mergeCell ref="B28:B31"/>
    <mergeCell ref="C28:C31"/>
    <mergeCell ref="D28:D31"/>
    <mergeCell ref="E28:E31"/>
    <mergeCell ref="B21:B23"/>
    <mergeCell ref="C21:C23"/>
    <mergeCell ref="A21:A23"/>
    <mergeCell ref="D21:D23"/>
    <mergeCell ref="E21:E23"/>
    <mergeCell ref="N24:N27"/>
    <mergeCell ref="B24:B27"/>
    <mergeCell ref="C24:C27"/>
    <mergeCell ref="A24:A27"/>
  </mergeCells>
  <phoneticPr fontId="22" type="noConversion"/>
  <printOptions horizontalCentered="1" verticalCentered="1"/>
  <pageMargins left="0.59055118110236227" right="0.39370078740157483" top="0.74803149606299213" bottom="0.74803149606299213" header="0.31496062992125984" footer="0.31496062992125984"/>
  <pageSetup paperSize="5" scale="45" fitToHeight="0" orientation="landscape" r:id="rId1"/>
  <headerFooter>
    <oddHeader>&amp;L&amp;G&amp;C&amp;"Arial,Negrita"&amp;16&amp;K000000PLAN DE MEJORAMIENTO ARCHIVÍSTICO&amp;RVersión: 022016/07/13&amp;P de &amp;N</oddHeader>
    <oddFooter>&amp;LProceso: Inspección, Vigilancia y Control ICV&amp;RCódigo: ICV-F-06</oddFoot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37"/>
  <sheetViews>
    <sheetView topLeftCell="A34" workbookViewId="0">
      <selection activeCell="D37" sqref="D37"/>
    </sheetView>
  </sheetViews>
  <sheetFormatPr baseColWidth="10" defaultRowHeight="15" x14ac:dyDescent="0.25"/>
  <cols>
    <col min="1" max="1" width="7.7109375" customWidth="1"/>
    <col min="2" max="2" width="26.140625" customWidth="1"/>
    <col min="3" max="3" width="39" customWidth="1"/>
    <col min="4" max="4" width="54.42578125" customWidth="1"/>
    <col min="5" max="5" width="20" customWidth="1"/>
    <col min="6" max="6" width="19.140625" customWidth="1"/>
    <col min="7" max="7" width="14.5703125" customWidth="1"/>
  </cols>
  <sheetData>
    <row r="5" spans="2:6" x14ac:dyDescent="0.25">
      <c r="B5" s="635" t="s">
        <v>47</v>
      </c>
      <c r="C5" s="635"/>
      <c r="D5" s="28" t="s">
        <v>49</v>
      </c>
      <c r="E5" s="28" t="s">
        <v>58</v>
      </c>
      <c r="F5" s="28" t="s">
        <v>59</v>
      </c>
    </row>
    <row r="6" spans="2:6" ht="17.25" customHeight="1" x14ac:dyDescent="0.25">
      <c r="B6" s="636" t="s">
        <v>79</v>
      </c>
      <c r="C6" s="639" t="s">
        <v>48</v>
      </c>
      <c r="D6" s="25" t="s">
        <v>50</v>
      </c>
      <c r="E6" s="642" t="s">
        <v>57</v>
      </c>
      <c r="F6" s="30"/>
    </row>
    <row r="7" spans="2:6" x14ac:dyDescent="0.25">
      <c r="B7" s="637"/>
      <c r="C7" s="640"/>
      <c r="D7" s="25" t="s">
        <v>51</v>
      </c>
      <c r="E7" s="643"/>
      <c r="F7" s="31" t="s">
        <v>72</v>
      </c>
    </row>
    <row r="8" spans="2:6" x14ac:dyDescent="0.25">
      <c r="B8" s="637"/>
      <c r="C8" s="640"/>
      <c r="D8" s="25" t="s">
        <v>52</v>
      </c>
      <c r="E8" s="643"/>
      <c r="F8" s="31" t="s">
        <v>73</v>
      </c>
    </row>
    <row r="9" spans="2:6" x14ac:dyDescent="0.25">
      <c r="B9" s="637"/>
      <c r="C9" s="640"/>
      <c r="D9" s="25" t="s">
        <v>53</v>
      </c>
      <c r="E9" s="643"/>
      <c r="F9" s="31"/>
    </row>
    <row r="10" spans="2:6" x14ac:dyDescent="0.25">
      <c r="B10" s="637"/>
      <c r="C10" s="640"/>
      <c r="D10" s="25" t="s">
        <v>54</v>
      </c>
      <c r="E10" s="643"/>
      <c r="F10" s="31"/>
    </row>
    <row r="11" spans="2:6" x14ac:dyDescent="0.25">
      <c r="B11" s="637"/>
      <c r="C11" s="640"/>
      <c r="D11" s="25" t="s">
        <v>55</v>
      </c>
      <c r="E11" s="643"/>
      <c r="F11" s="31"/>
    </row>
    <row r="12" spans="2:6" x14ac:dyDescent="0.25">
      <c r="B12" s="638"/>
      <c r="C12" s="641"/>
      <c r="D12" s="25" t="s">
        <v>56</v>
      </c>
      <c r="E12" s="644"/>
      <c r="F12" s="32"/>
    </row>
    <row r="15" spans="2:6" x14ac:dyDescent="0.25">
      <c r="B15" s="29" t="s">
        <v>61</v>
      </c>
      <c r="C15" s="29" t="s">
        <v>60</v>
      </c>
      <c r="D15" s="29" t="s">
        <v>62</v>
      </c>
      <c r="E15" s="28" t="s">
        <v>66</v>
      </c>
    </row>
    <row r="16" spans="2:6" ht="63.75" customHeight="1" x14ac:dyDescent="0.25">
      <c r="B16" s="34">
        <v>1</v>
      </c>
      <c r="C16" s="35" t="s">
        <v>64</v>
      </c>
      <c r="D16" s="36">
        <v>2300000</v>
      </c>
      <c r="E16" s="36">
        <f>+D16*3</f>
        <v>6900000</v>
      </c>
    </row>
    <row r="17" spans="2:7" ht="42" customHeight="1" x14ac:dyDescent="0.25">
      <c r="B17" s="34">
        <v>4</v>
      </c>
      <c r="C17" s="35" t="s">
        <v>63</v>
      </c>
      <c r="D17" s="36">
        <v>1400000</v>
      </c>
      <c r="E17" s="36">
        <f>+D17*B17*3</f>
        <v>16800000</v>
      </c>
    </row>
    <row r="18" spans="2:7" ht="25.5" customHeight="1" x14ac:dyDescent="0.25">
      <c r="B18" s="38"/>
      <c r="C18" s="38" t="s">
        <v>65</v>
      </c>
      <c r="D18" s="37"/>
      <c r="E18" s="37">
        <f>SUM(E16:E17)</f>
        <v>23700000</v>
      </c>
    </row>
    <row r="19" spans="2:7" x14ac:dyDescent="0.25">
      <c r="D19" s="33"/>
    </row>
    <row r="20" spans="2:7" x14ac:dyDescent="0.25">
      <c r="B20" t="s">
        <v>80</v>
      </c>
      <c r="D20" s="33"/>
    </row>
    <row r="21" spans="2:7" x14ac:dyDescent="0.25">
      <c r="C21" t="s">
        <v>74</v>
      </c>
      <c r="D21" s="33"/>
    </row>
    <row r="22" spans="2:7" x14ac:dyDescent="0.25">
      <c r="C22" t="s">
        <v>69</v>
      </c>
      <c r="D22" s="33"/>
    </row>
    <row r="23" spans="2:7" x14ac:dyDescent="0.25">
      <c r="C23" t="s">
        <v>67</v>
      </c>
      <c r="D23" s="33"/>
      <c r="E23" s="40"/>
    </row>
    <row r="24" spans="2:7" x14ac:dyDescent="0.25">
      <c r="C24" t="s">
        <v>68</v>
      </c>
    </row>
    <row r="25" spans="2:7" x14ac:dyDescent="0.25">
      <c r="C25" t="s">
        <v>75</v>
      </c>
    </row>
    <row r="26" spans="2:7" x14ac:dyDescent="0.25">
      <c r="C26" t="s">
        <v>76</v>
      </c>
    </row>
    <row r="27" spans="2:7" x14ac:dyDescent="0.25">
      <c r="C27" s="39"/>
      <c r="D27" s="39"/>
      <c r="E27" s="39"/>
      <c r="F27" s="39"/>
      <c r="G27" s="39"/>
    </row>
    <row r="28" spans="2:7" x14ac:dyDescent="0.25">
      <c r="B28" t="s">
        <v>77</v>
      </c>
      <c r="C28" s="39"/>
      <c r="D28" s="39">
        <v>9500000</v>
      </c>
      <c r="E28" s="39"/>
      <c r="F28" s="39"/>
      <c r="G28" s="39"/>
    </row>
    <row r="29" spans="2:7" x14ac:dyDescent="0.25">
      <c r="B29" t="s">
        <v>78</v>
      </c>
      <c r="D29" s="40">
        <f>+E18-D28</f>
        <v>14200000</v>
      </c>
    </row>
    <row r="31" spans="2:7" x14ac:dyDescent="0.25">
      <c r="B31" s="633" t="s">
        <v>47</v>
      </c>
      <c r="C31" s="634"/>
    </row>
    <row r="32" spans="2:7" ht="143.25" customHeight="1" x14ac:dyDescent="0.25">
      <c r="B32" s="11" t="s">
        <v>46</v>
      </c>
      <c r="C32" s="42" t="s">
        <v>81</v>
      </c>
    </row>
    <row r="33" spans="2:3" ht="110.25" customHeight="1" x14ac:dyDescent="0.25">
      <c r="B33" s="11" t="s">
        <v>70</v>
      </c>
      <c r="C33" s="42" t="s">
        <v>81</v>
      </c>
    </row>
    <row r="34" spans="2:3" s="17" customFormat="1" ht="30.75" customHeight="1" x14ac:dyDescent="0.25">
      <c r="B34" s="13"/>
      <c r="C34" s="44"/>
    </row>
    <row r="35" spans="2:3" s="17" customFormat="1" ht="30.75" customHeight="1" x14ac:dyDescent="0.25">
      <c r="B35" s="13"/>
      <c r="C35" s="44"/>
    </row>
    <row r="36" spans="2:3" ht="42" customHeight="1" x14ac:dyDescent="0.25">
      <c r="B36" s="633" t="s">
        <v>47</v>
      </c>
      <c r="C36" s="634"/>
    </row>
    <row r="37" spans="2:3" ht="174.75" customHeight="1" x14ac:dyDescent="0.25">
      <c r="B37" s="27" t="s">
        <v>45</v>
      </c>
      <c r="C37" s="43" t="s">
        <v>86</v>
      </c>
    </row>
  </sheetData>
  <mergeCells count="6">
    <mergeCell ref="B36:C36"/>
    <mergeCell ref="B5:C5"/>
    <mergeCell ref="B6:B12"/>
    <mergeCell ref="C6:C12"/>
    <mergeCell ref="E6:E12"/>
    <mergeCell ref="B31:C31"/>
  </mergeCells>
  <pageMargins left="0.70866141732283472" right="0.70866141732283472" top="0.74803149606299213" bottom="0.74803149606299213" header="0.31496062992125984" footer="0.31496062992125984"/>
  <pageSetup paperSize="5"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 seguimiento </vt:lpstr>
      <vt:lpstr>2 Seguimiento </vt:lpstr>
      <vt:lpstr>3 seguimiento</vt:lpstr>
      <vt:lpstr>4 seguimiento </vt:lpstr>
      <vt:lpstr>5 seguimiento </vt:lpstr>
      <vt:lpstr>6 seguimiento </vt:lpstr>
      <vt:lpstr>Hoja1</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pc1</cp:lastModifiedBy>
  <cp:lastPrinted>2021-02-08T19:44:30Z</cp:lastPrinted>
  <dcterms:created xsi:type="dcterms:W3CDTF">2016-07-06T19:37:36Z</dcterms:created>
  <dcterms:modified xsi:type="dcterms:W3CDTF">2022-09-28T13:56:57Z</dcterms:modified>
</cp:coreProperties>
</file>