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TH\Planes de Acción\"/>
    </mc:Choice>
  </mc:AlternateContent>
  <bookViews>
    <workbookView xWindow="-120" yWindow="-120" windowWidth="20730" windowHeight="11160" tabRatio="1000" firstSheet="2" activeTab="10"/>
  </bookViews>
  <sheets>
    <sheet name="Inicio" sheetId="30" state="hidden" r:id="rId1"/>
    <sheet name="Instrucciones" sheetId="24" state="hidden" r:id="rId2"/>
    <sheet name="Autodiagnóstico " sheetId="12" r:id="rId3"/>
    <sheet name="Gráficas" sheetId="33" state="hidden" r:id="rId4"/>
    <sheet name="Resultados Rutas" sheetId="34" r:id="rId5"/>
    <sheet name="Diseño de Acciones" sheetId="36" state="hidden" r:id="rId6"/>
    <sheet name="Rutas Filtro" sheetId="37" state="hidden" r:id="rId7"/>
    <sheet name="Referencias" sheetId="28" state="hidden" r:id="rId8"/>
    <sheet name="Cambios v.4.6" sheetId="38" state="hidden" r:id="rId9"/>
    <sheet name="F. plan de accion 2021" sheetId="41" state="hidden" r:id="rId10"/>
    <sheet name="Plan de accion 2022" sheetId="42" r:id="rId11"/>
  </sheets>
  <externalReferences>
    <externalReference r:id="rId12"/>
    <externalReference r:id="rId13"/>
  </externalReferences>
  <definedNames>
    <definedName name="_xlnm._FilterDatabase" localSheetId="2" hidden="1">'Autodiagnóstico '!$B$11:$AH$624</definedName>
    <definedName name="_xlnm._FilterDatabase" localSheetId="6" hidden="1">'Rutas Filtro'!$I$11:$U$136</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31" i="28" l="1"/>
  <c r="F131" i="28"/>
  <c r="F136" i="37" s="1"/>
  <c r="D131" i="28"/>
  <c r="G130" i="28"/>
  <c r="F130" i="28"/>
  <c r="G129" i="28"/>
  <c r="F129" i="28"/>
  <c r="F134" i="37" s="1"/>
  <c r="D129" i="28"/>
  <c r="D134" i="37" s="1"/>
  <c r="G128" i="28"/>
  <c r="F128" i="28"/>
  <c r="F133" i="37" s="1"/>
  <c r="G127" i="28"/>
  <c r="F127" i="28"/>
  <c r="F132" i="37" s="1"/>
  <c r="D127" i="28"/>
  <c r="G126" i="28"/>
  <c r="F126" i="28"/>
  <c r="F131" i="37" s="1"/>
  <c r="D126" i="28"/>
  <c r="D131" i="37" s="1"/>
  <c r="C126" i="28"/>
  <c r="G125" i="28"/>
  <c r="F125" i="28"/>
  <c r="G124" i="28"/>
  <c r="F124" i="28"/>
  <c r="G123" i="28"/>
  <c r="F123" i="28"/>
  <c r="F128" i="37" s="1"/>
  <c r="G122" i="28"/>
  <c r="F122" i="28"/>
  <c r="G121" i="28"/>
  <c r="F121" i="28"/>
  <c r="G120" i="28"/>
  <c r="F120" i="28"/>
  <c r="D120" i="28"/>
  <c r="G119" i="28"/>
  <c r="F119" i="28"/>
  <c r="F124" i="37" s="1"/>
  <c r="D119" i="28"/>
  <c r="G118" i="28"/>
  <c r="F118" i="28"/>
  <c r="D118" i="28"/>
  <c r="D123" i="37" s="1"/>
  <c r="G117" i="28"/>
  <c r="F117" i="28"/>
  <c r="D117" i="28"/>
  <c r="D122" i="37" s="1"/>
  <c r="G116" i="28"/>
  <c r="F116" i="28"/>
  <c r="G115" i="28"/>
  <c r="F115" i="28"/>
  <c r="G114" i="28"/>
  <c r="F114" i="28"/>
  <c r="D114" i="28"/>
  <c r="G113" i="28"/>
  <c r="F113" i="28"/>
  <c r="F118" i="37" s="1"/>
  <c r="G112" i="28"/>
  <c r="F112" i="28"/>
  <c r="F117" i="37" s="1"/>
  <c r="G111" i="28"/>
  <c r="F111" i="28"/>
  <c r="F116" i="37" s="1"/>
  <c r="G110" i="28"/>
  <c r="F110" i="28"/>
  <c r="F115" i="37" s="1"/>
  <c r="G109" i="28"/>
  <c r="F109" i="28"/>
  <c r="F114" i="37" s="1"/>
  <c r="G108" i="28"/>
  <c r="F108" i="28"/>
  <c r="F113" i="37" s="1"/>
  <c r="G107" i="28"/>
  <c r="F107" i="28"/>
  <c r="F112" i="37" s="1"/>
  <c r="G106" i="28"/>
  <c r="F106" i="28"/>
  <c r="F111" i="37" s="1"/>
  <c r="G105" i="28"/>
  <c r="F105" i="28"/>
  <c r="F110" i="37" s="1"/>
  <c r="G104" i="28"/>
  <c r="F104" i="28"/>
  <c r="F109" i="37" s="1"/>
  <c r="G103" i="28"/>
  <c r="F103" i="28"/>
  <c r="F108" i="37" s="1"/>
  <c r="D103" i="28"/>
  <c r="G102" i="28"/>
  <c r="F102" i="28"/>
  <c r="F107" i="37" s="1"/>
  <c r="G101" i="28"/>
  <c r="F101" i="28"/>
  <c r="G100" i="28"/>
  <c r="F100" i="28"/>
  <c r="G99" i="28"/>
  <c r="F99" i="28"/>
  <c r="G98" i="28"/>
  <c r="F98" i="28"/>
  <c r="F103" i="37" s="1"/>
  <c r="G97" i="28"/>
  <c r="F97" i="28"/>
  <c r="G96" i="28"/>
  <c r="F96" i="28"/>
  <c r="G95" i="28"/>
  <c r="F95" i="28"/>
  <c r="D95" i="28"/>
  <c r="G94" i="28"/>
  <c r="F94" i="28"/>
  <c r="F99" i="37" s="1"/>
  <c r="G93" i="28"/>
  <c r="F93" i="28"/>
  <c r="F98" i="37" s="1"/>
  <c r="G92" i="28"/>
  <c r="F92" i="28"/>
  <c r="F97" i="37" s="1"/>
  <c r="G91" i="28"/>
  <c r="F91" i="28"/>
  <c r="G90" i="28"/>
  <c r="F90" i="28"/>
  <c r="G89" i="28"/>
  <c r="F89" i="28"/>
  <c r="G88" i="28"/>
  <c r="F88" i="28"/>
  <c r="F93" i="37" s="1"/>
  <c r="G87" i="28"/>
  <c r="F87" i="28"/>
  <c r="F92" i="37" s="1"/>
  <c r="G86" i="28"/>
  <c r="F86" i="28"/>
  <c r="F91" i="37" s="1"/>
  <c r="G85" i="28"/>
  <c r="F85" i="28"/>
  <c r="F90" i="37" s="1"/>
  <c r="G84" i="28"/>
  <c r="F84" i="28"/>
  <c r="F89" i="37" s="1"/>
  <c r="G83" i="28"/>
  <c r="F83" i="28"/>
  <c r="G82" i="28"/>
  <c r="F82" i="28"/>
  <c r="G81" i="28"/>
  <c r="F81" i="28"/>
  <c r="G80" i="28"/>
  <c r="F80" i="28"/>
  <c r="F85" i="37" s="1"/>
  <c r="G79" i="28"/>
  <c r="F79" i="28"/>
  <c r="F84" i="37" s="1"/>
  <c r="F78" i="28"/>
  <c r="F83" i="37" s="1"/>
  <c r="G77" i="28"/>
  <c r="F77" i="28"/>
  <c r="G76" i="28"/>
  <c r="F76" i="28"/>
  <c r="G75" i="28"/>
  <c r="F75" i="28"/>
  <c r="G74" i="28"/>
  <c r="F74" i="28"/>
  <c r="F79" i="37" s="1"/>
  <c r="G73" i="28"/>
  <c r="F73" i="28"/>
  <c r="G72" i="28"/>
  <c r="F72" i="28"/>
  <c r="G71" i="28"/>
  <c r="F71" i="28"/>
  <c r="D71" i="28"/>
  <c r="G70" i="28"/>
  <c r="F70" i="28"/>
  <c r="F75" i="37" s="1"/>
  <c r="G69" i="28"/>
  <c r="F69" i="28"/>
  <c r="F74" i="37" s="1"/>
  <c r="G68" i="28"/>
  <c r="F68" i="28"/>
  <c r="F73" i="37" s="1"/>
  <c r="G67" i="28"/>
  <c r="F67" i="28"/>
  <c r="G66" i="28"/>
  <c r="F66" i="28"/>
  <c r="F65" i="28"/>
  <c r="G64" i="28"/>
  <c r="F64" i="28"/>
  <c r="G63" i="28"/>
  <c r="F63" i="28"/>
  <c r="G62" i="28"/>
  <c r="F62" i="28"/>
  <c r="F67" i="37" s="1"/>
  <c r="G61" i="28"/>
  <c r="F61" i="28"/>
  <c r="F60" i="28"/>
  <c r="G59" i="28"/>
  <c r="F59" i="28"/>
  <c r="F64" i="37" s="1"/>
  <c r="G58" i="28"/>
  <c r="F58" i="28"/>
  <c r="G57" i="28"/>
  <c r="F57" i="28"/>
  <c r="G56" i="28"/>
  <c r="F56" i="28"/>
  <c r="D56" i="28"/>
  <c r="G55" i="28"/>
  <c r="F55" i="28"/>
  <c r="G54" i="28"/>
  <c r="F54" i="28"/>
  <c r="F59" i="37" s="1"/>
  <c r="G53" i="28"/>
  <c r="F53" i="28"/>
  <c r="G52" i="28"/>
  <c r="F52" i="28"/>
  <c r="G51" i="28"/>
  <c r="F51" i="28"/>
  <c r="G50" i="28"/>
  <c r="F50" i="28"/>
  <c r="F55" i="37" s="1"/>
  <c r="G49" i="28"/>
  <c r="F49" i="28"/>
  <c r="D49" i="28"/>
  <c r="D54" i="37" s="1"/>
  <c r="G48" i="28"/>
  <c r="F48" i="28"/>
  <c r="F53" i="37" s="1"/>
  <c r="G47" i="28"/>
  <c r="F47" i="28"/>
  <c r="F52" i="37" s="1"/>
  <c r="G46" i="28"/>
  <c r="F46" i="28"/>
  <c r="F51" i="37" s="1"/>
  <c r="G45" i="28"/>
  <c r="F45" i="28"/>
  <c r="F50" i="37" s="1"/>
  <c r="D45" i="28"/>
  <c r="G44" i="28"/>
  <c r="F44" i="28"/>
  <c r="D44" i="28"/>
  <c r="C44" i="28"/>
  <c r="C49" i="37" s="1"/>
  <c r="G43" i="28"/>
  <c r="F43" i="28"/>
  <c r="D43" i="28"/>
  <c r="D48" i="37" s="1"/>
  <c r="G42" i="28"/>
  <c r="F42" i="28"/>
  <c r="F47" i="37" s="1"/>
  <c r="D42" i="28"/>
  <c r="G41" i="28"/>
  <c r="F41" i="28"/>
  <c r="F46" i="37" s="1"/>
  <c r="D41" i="28"/>
  <c r="D46" i="37" s="1"/>
  <c r="G40" i="28"/>
  <c r="F40" i="28"/>
  <c r="G39" i="28"/>
  <c r="F39" i="28"/>
  <c r="F44" i="37" s="1"/>
  <c r="D39" i="28"/>
  <c r="G38" i="28"/>
  <c r="F38" i="28"/>
  <c r="F43" i="37" s="1"/>
  <c r="G37" i="28"/>
  <c r="F37" i="28"/>
  <c r="G36" i="28"/>
  <c r="F36" i="28"/>
  <c r="D36" i="28"/>
  <c r="D41" i="37" s="1"/>
  <c r="G35" i="28"/>
  <c r="F35" i="28"/>
  <c r="G34" i="28"/>
  <c r="F34" i="28"/>
  <c r="G33" i="28"/>
  <c r="F33" i="28"/>
  <c r="G32" i="28"/>
  <c r="F32" i="28"/>
  <c r="F37" i="37" s="1"/>
  <c r="G31" i="28"/>
  <c r="F31" i="28"/>
  <c r="F36" i="37" s="1"/>
  <c r="D31" i="28"/>
  <c r="D36" i="37" s="1"/>
  <c r="C31" i="28"/>
  <c r="C36" i="37" s="1"/>
  <c r="G30" i="28"/>
  <c r="F30" i="28"/>
  <c r="D30" i="28"/>
  <c r="G29" i="28"/>
  <c r="F29" i="28"/>
  <c r="D29" i="28"/>
  <c r="D34" i="37" s="1"/>
  <c r="G28" i="28"/>
  <c r="F28" i="28"/>
  <c r="G27" i="28"/>
  <c r="F27" i="28"/>
  <c r="G26" i="28"/>
  <c r="F26" i="28"/>
  <c r="F31" i="37" s="1"/>
  <c r="G25" i="28"/>
  <c r="F25" i="28"/>
  <c r="F30" i="37" s="1"/>
  <c r="G24" i="28"/>
  <c r="F24" i="28"/>
  <c r="F29" i="37" s="1"/>
  <c r="G23" i="28"/>
  <c r="F23" i="28"/>
  <c r="F28" i="37" s="1"/>
  <c r="G22" i="28"/>
  <c r="F22" i="28"/>
  <c r="F27" i="37" s="1"/>
  <c r="G21" i="28"/>
  <c r="F21" i="28"/>
  <c r="G20" i="28"/>
  <c r="F20" i="28"/>
  <c r="D20" i="28"/>
  <c r="G19" i="28"/>
  <c r="F19" i="28"/>
  <c r="G18" i="28"/>
  <c r="F18" i="28"/>
  <c r="G17" i="28"/>
  <c r="F17" i="28"/>
  <c r="F22" i="37" s="1"/>
  <c r="G16" i="28"/>
  <c r="F16" i="28"/>
  <c r="G15" i="28"/>
  <c r="F15" i="28"/>
  <c r="G14" i="28"/>
  <c r="F14" i="28"/>
  <c r="G13" i="28"/>
  <c r="F13" i="28"/>
  <c r="F18" i="37" s="1"/>
  <c r="G12" i="28"/>
  <c r="F12" i="28"/>
  <c r="G11" i="28"/>
  <c r="F11" i="28"/>
  <c r="G10" i="28"/>
  <c r="F10" i="28"/>
  <c r="D10" i="28"/>
  <c r="D15" i="37" s="1"/>
  <c r="G9" i="28"/>
  <c r="F9" i="28"/>
  <c r="G8" i="28"/>
  <c r="F8" i="28"/>
  <c r="G7" i="28"/>
  <c r="F7" i="28"/>
  <c r="F12" i="37" s="1"/>
  <c r="D7" i="28"/>
  <c r="C7" i="28"/>
  <c r="E136" i="37"/>
  <c r="D136" i="37"/>
  <c r="F135" i="37"/>
  <c r="E135" i="37"/>
  <c r="E134" i="37"/>
  <c r="E133" i="37"/>
  <c r="E132" i="37"/>
  <c r="D132" i="37"/>
  <c r="E131" i="37"/>
  <c r="C131" i="37"/>
  <c r="F130" i="37"/>
  <c r="E130" i="37"/>
  <c r="F129" i="37"/>
  <c r="E129" i="37"/>
  <c r="E128" i="37"/>
  <c r="F127" i="37"/>
  <c r="E127" i="37"/>
  <c r="F126" i="37"/>
  <c r="E126" i="37"/>
  <c r="F125" i="37"/>
  <c r="E125" i="37"/>
  <c r="D125" i="37"/>
  <c r="E124" i="37"/>
  <c r="D124" i="37"/>
  <c r="F123" i="37"/>
  <c r="E123" i="37"/>
  <c r="F122" i="37"/>
  <c r="E122" i="37"/>
  <c r="F121" i="37"/>
  <c r="E121" i="37"/>
  <c r="F120" i="37"/>
  <c r="E120" i="37"/>
  <c r="F119" i="37"/>
  <c r="E119" i="37"/>
  <c r="D119" i="37"/>
  <c r="E118" i="37"/>
  <c r="E117" i="37"/>
  <c r="E116" i="37"/>
  <c r="E115" i="37"/>
  <c r="E114" i="37"/>
  <c r="E113" i="37"/>
  <c r="E112" i="37"/>
  <c r="E111" i="37"/>
  <c r="E110" i="37"/>
  <c r="E109" i="37"/>
  <c r="E108" i="37"/>
  <c r="D108" i="37"/>
  <c r="E107" i="37"/>
  <c r="F106" i="37"/>
  <c r="E106" i="37"/>
  <c r="F105" i="37"/>
  <c r="E105" i="37"/>
  <c r="F104" i="37"/>
  <c r="E104" i="37"/>
  <c r="E103" i="37"/>
  <c r="F102" i="37"/>
  <c r="E102" i="37"/>
  <c r="F101" i="37"/>
  <c r="E101" i="37"/>
  <c r="F100" i="37"/>
  <c r="E100" i="37"/>
  <c r="D100" i="37"/>
  <c r="E99" i="37"/>
  <c r="E98" i="37"/>
  <c r="E97" i="37"/>
  <c r="F96" i="37"/>
  <c r="E96" i="37"/>
  <c r="F95" i="37"/>
  <c r="E95" i="37"/>
  <c r="F94" i="37"/>
  <c r="E94" i="37"/>
  <c r="E93" i="37"/>
  <c r="E92" i="37"/>
  <c r="E91" i="37"/>
  <c r="E90" i="37"/>
  <c r="E89" i="37"/>
  <c r="F88" i="37"/>
  <c r="E88" i="37"/>
  <c r="F87" i="37"/>
  <c r="E87" i="37"/>
  <c r="F86" i="37"/>
  <c r="E86" i="37"/>
  <c r="E85" i="37"/>
  <c r="E84" i="37"/>
  <c r="F82" i="37"/>
  <c r="E82" i="37"/>
  <c r="F81" i="37"/>
  <c r="E81" i="37"/>
  <c r="F80" i="37"/>
  <c r="E80" i="37"/>
  <c r="E79" i="37"/>
  <c r="F78" i="37"/>
  <c r="E78" i="37"/>
  <c r="F77" i="37"/>
  <c r="E77" i="37"/>
  <c r="F76" i="37"/>
  <c r="E76" i="37"/>
  <c r="D76" i="37"/>
  <c r="E75" i="37"/>
  <c r="E74" i="37"/>
  <c r="E73" i="37"/>
  <c r="F72" i="37"/>
  <c r="E72" i="37"/>
  <c r="F71" i="37"/>
  <c r="E71" i="37"/>
  <c r="F70" i="37"/>
  <c r="F69" i="37"/>
  <c r="E69" i="37"/>
  <c r="F68" i="37"/>
  <c r="E68" i="37"/>
  <c r="E67" i="37"/>
  <c r="F66" i="37"/>
  <c r="E66" i="37"/>
  <c r="F65" i="37"/>
  <c r="E64" i="37"/>
  <c r="F63" i="37"/>
  <c r="E63" i="37"/>
  <c r="F62" i="37"/>
  <c r="E62" i="37"/>
  <c r="F61" i="37"/>
  <c r="E61" i="37"/>
  <c r="D61" i="37"/>
  <c r="F60" i="37"/>
  <c r="E60" i="37"/>
  <c r="E59" i="37"/>
  <c r="F58" i="37"/>
  <c r="E58" i="37"/>
  <c r="F57" i="37"/>
  <c r="E57" i="37"/>
  <c r="F56" i="37"/>
  <c r="E56" i="37"/>
  <c r="E55" i="37"/>
  <c r="F54" i="37"/>
  <c r="E54" i="37"/>
  <c r="E53" i="37"/>
  <c r="E52" i="37"/>
  <c r="E51" i="37"/>
  <c r="E50" i="37"/>
  <c r="D50" i="37"/>
  <c r="F49" i="37"/>
  <c r="E49" i="37"/>
  <c r="D49" i="37"/>
  <c r="F48" i="37"/>
  <c r="E48" i="37"/>
  <c r="E47" i="37"/>
  <c r="D47" i="37"/>
  <c r="E46" i="37"/>
  <c r="F45" i="37"/>
  <c r="E45" i="37"/>
  <c r="E44" i="37"/>
  <c r="D44" i="37"/>
  <c r="E43" i="37"/>
  <c r="F42" i="37"/>
  <c r="E42" i="37"/>
  <c r="F41" i="37"/>
  <c r="E41" i="37"/>
  <c r="F40" i="37"/>
  <c r="E40" i="37"/>
  <c r="F39" i="37"/>
  <c r="E39" i="37"/>
  <c r="F38" i="37"/>
  <c r="E38" i="37"/>
  <c r="E37" i="37"/>
  <c r="E36" i="37"/>
  <c r="F35" i="37"/>
  <c r="E35" i="37"/>
  <c r="D35" i="37"/>
  <c r="F34" i="37"/>
  <c r="E34" i="37"/>
  <c r="F33" i="37"/>
  <c r="E33" i="37"/>
  <c r="F32" i="37"/>
  <c r="E32" i="37"/>
  <c r="E31" i="37"/>
  <c r="E30" i="37"/>
  <c r="E29" i="37"/>
  <c r="E28" i="37"/>
  <c r="E27" i="37"/>
  <c r="F26" i="37"/>
  <c r="E26" i="37"/>
  <c r="F25" i="37"/>
  <c r="E25" i="37"/>
  <c r="D25" i="37"/>
  <c r="F24" i="37"/>
  <c r="E24" i="37"/>
  <c r="F23" i="37"/>
  <c r="E23" i="37"/>
  <c r="E22" i="37"/>
  <c r="F21" i="37"/>
  <c r="E21" i="37"/>
  <c r="F20" i="37"/>
  <c r="E20" i="37"/>
  <c r="F19" i="37"/>
  <c r="E19" i="37"/>
  <c r="E18" i="37"/>
  <c r="F17" i="37"/>
  <c r="E17" i="37"/>
  <c r="F16" i="37"/>
  <c r="E16" i="37"/>
  <c r="F15" i="37"/>
  <c r="E15" i="37"/>
  <c r="F14" i="37"/>
  <c r="E14" i="37"/>
  <c r="F13" i="37"/>
  <c r="E13" i="37"/>
  <c r="E12" i="37"/>
  <c r="D12" i="37"/>
  <c r="C12" i="37"/>
  <c r="Y262" i="12"/>
  <c r="Y410" i="12"/>
  <c r="Y500" i="12"/>
  <c r="AB262" i="12"/>
  <c r="AB415" i="12"/>
  <c r="AA385" i="12"/>
  <c r="AA400" i="12"/>
  <c r="AA410" i="12"/>
  <c r="AA490" i="12"/>
  <c r="AA495" i="12"/>
  <c r="Z410" i="12"/>
  <c r="AC262" i="12"/>
  <c r="AC400" i="12"/>
  <c r="AC405" i="12"/>
  <c r="AD400" i="12"/>
  <c r="AD405" i="12"/>
  <c r="AE349" i="12"/>
  <c r="AE385" i="12"/>
  <c r="AE400" i="12"/>
  <c r="AE485" i="12"/>
  <c r="AE505" i="12"/>
  <c r="AF385" i="12"/>
  <c r="AF400" i="12"/>
  <c r="U354" i="12"/>
  <c r="U370" i="12"/>
  <c r="U450" i="12"/>
  <c r="U510" i="12"/>
  <c r="V360" i="12"/>
  <c r="V365" i="12"/>
  <c r="V370" i="12"/>
  <c r="V375" i="12"/>
  <c r="V385" i="12"/>
  <c r="V390" i="12"/>
  <c r="V395" i="12"/>
  <c r="V400" i="12"/>
  <c r="V405" i="12"/>
  <c r="V410" i="12"/>
  <c r="V415" i="12"/>
  <c r="V450" i="12"/>
  <c r="W360" i="12"/>
  <c r="W365" i="12"/>
  <c r="W370" i="12"/>
  <c r="W375" i="12"/>
  <c r="W385" i="12"/>
  <c r="W390" i="12"/>
  <c r="W395" i="12"/>
  <c r="W400" i="12"/>
  <c r="W405" i="12"/>
  <c r="W410" i="12"/>
  <c r="W415" i="12"/>
  <c r="W450" i="12"/>
  <c r="X385" i="12"/>
  <c r="AG354" i="12"/>
  <c r="J134" i="33"/>
  <c r="J133" i="33"/>
  <c r="J132" i="33"/>
  <c r="J131" i="33"/>
  <c r="K128" i="33"/>
  <c r="J117" i="33"/>
  <c r="J116" i="33"/>
  <c r="J115" i="33"/>
  <c r="J114" i="33"/>
  <c r="J113" i="33"/>
  <c r="F480" i="12"/>
  <c r="L112" i="33" s="1"/>
  <c r="J112" i="33"/>
  <c r="F440" i="12"/>
  <c r="L111" i="33" s="1"/>
  <c r="J111" i="33"/>
  <c r="F324" i="12"/>
  <c r="L110" i="33" s="1"/>
  <c r="J110" i="33"/>
  <c r="F257" i="12"/>
  <c r="L109" i="33" s="1"/>
  <c r="J109" i="33"/>
  <c r="J108" i="33"/>
  <c r="J107" i="33"/>
  <c r="J106" i="33"/>
  <c r="K101" i="33"/>
  <c r="J85" i="33"/>
  <c r="J84" i="33"/>
  <c r="J83" i="33"/>
  <c r="J82" i="33"/>
  <c r="J81" i="33"/>
  <c r="J80" i="33"/>
  <c r="K77" i="33"/>
  <c r="I61" i="33"/>
  <c r="I60" i="33"/>
  <c r="I59" i="33"/>
  <c r="I58" i="33"/>
  <c r="I57" i="33"/>
  <c r="K54" i="33"/>
  <c r="J37" i="33"/>
  <c r="D197" i="12"/>
  <c r="L36" i="33" s="1"/>
  <c r="J36" i="33"/>
  <c r="J35" i="33"/>
  <c r="J34" i="33"/>
  <c r="J8" i="12"/>
  <c r="K12" i="33" s="1"/>
  <c r="I12" i="33"/>
  <c r="AF620" i="12"/>
  <c r="AB620" i="12"/>
  <c r="F620" i="12"/>
  <c r="L134" i="33" s="1"/>
  <c r="Z615" i="12"/>
  <c r="W615" i="12"/>
  <c r="Z610" i="12"/>
  <c r="Y610" i="12"/>
  <c r="W610" i="12"/>
  <c r="F610" i="12"/>
  <c r="L133" i="33" s="1"/>
  <c r="AA605" i="12"/>
  <c r="X605" i="12"/>
  <c r="AE600" i="12"/>
  <c r="Z600" i="12"/>
  <c r="F600" i="12"/>
  <c r="L132" i="33" s="1"/>
  <c r="AG595" i="12"/>
  <c r="F595" i="12"/>
  <c r="L131" i="33" s="1"/>
  <c r="D595" i="12"/>
  <c r="L37" i="33" s="1"/>
  <c r="Z590" i="12"/>
  <c r="Y590" i="12"/>
  <c r="AE585" i="12"/>
  <c r="AA585" i="12"/>
  <c r="Y585" i="12"/>
  <c r="AA580" i="12"/>
  <c r="Z580" i="12"/>
  <c r="Y580" i="12"/>
  <c r="AF575" i="12"/>
  <c r="AA575" i="12"/>
  <c r="Y575" i="12"/>
  <c r="AE570" i="12"/>
  <c r="AD570" i="12"/>
  <c r="AC570" i="12"/>
  <c r="AE565" i="12"/>
  <c r="AB565" i="12"/>
  <c r="AA565" i="12"/>
  <c r="Z565" i="12"/>
  <c r="Y565" i="12"/>
  <c r="W565" i="12"/>
  <c r="F565" i="12"/>
  <c r="L117" i="33" s="1"/>
  <c r="AD560" i="12"/>
  <c r="Z560" i="12"/>
  <c r="F560" i="12"/>
  <c r="L116" i="33" s="1"/>
  <c r="AG555" i="12"/>
  <c r="F555" i="12"/>
  <c r="L115" i="33" s="1"/>
  <c r="AF550" i="12"/>
  <c r="AA550" i="12"/>
  <c r="Z550" i="12"/>
  <c r="Y550" i="12"/>
  <c r="X550" i="12"/>
  <c r="W550" i="12"/>
  <c r="F550" i="12"/>
  <c r="L114" i="33" s="1"/>
  <c r="Z545" i="12"/>
  <c r="V545" i="12"/>
  <c r="U545" i="12"/>
  <c r="Z540" i="12"/>
  <c r="V540" i="12"/>
  <c r="U540" i="12"/>
  <c r="AF535" i="12"/>
  <c r="AA535" i="12"/>
  <c r="Z535" i="12"/>
  <c r="Y535" i="12"/>
  <c r="X535" i="12"/>
  <c r="W535" i="12"/>
  <c r="F535" i="12"/>
  <c r="L113" i="33" s="1"/>
  <c r="AD530" i="12"/>
  <c r="Z530" i="12"/>
  <c r="U530" i="12"/>
  <c r="AF525" i="12"/>
  <c r="AD525" i="12"/>
  <c r="AA525" i="12"/>
  <c r="Z525" i="12"/>
  <c r="Z520" i="12"/>
  <c r="X520" i="12"/>
  <c r="W520" i="12"/>
  <c r="AF515" i="12"/>
  <c r="AA515" i="12"/>
  <c r="W515" i="12"/>
  <c r="AA480" i="12"/>
  <c r="Z480" i="12"/>
  <c r="Y480" i="12"/>
  <c r="X480" i="12"/>
  <c r="W480" i="12"/>
  <c r="V480" i="12"/>
  <c r="AG475" i="12"/>
  <c r="AE475" i="12"/>
  <c r="AF470" i="12"/>
  <c r="AE470" i="12"/>
  <c r="AG465" i="12"/>
  <c r="W460" i="12"/>
  <c r="V460" i="12"/>
  <c r="AE455" i="12"/>
  <c r="W445" i="12"/>
  <c r="V445" i="12"/>
  <c r="AE440" i="12"/>
  <c r="X440" i="12"/>
  <c r="Z435" i="12"/>
  <c r="W435" i="12"/>
  <c r="V435" i="12"/>
  <c r="U435" i="12"/>
  <c r="AD430" i="12"/>
  <c r="Z430" i="12"/>
  <c r="W430" i="12"/>
  <c r="Z425" i="12"/>
  <c r="W425" i="12"/>
  <c r="V425" i="12"/>
  <c r="W420" i="12"/>
  <c r="U420" i="12"/>
  <c r="W380" i="12"/>
  <c r="V380" i="12"/>
  <c r="AE344" i="12"/>
  <c r="W339" i="12"/>
  <c r="Y334" i="12"/>
  <c r="AD329" i="12"/>
  <c r="Z329" i="12"/>
  <c r="Y329" i="12"/>
  <c r="Y324" i="12"/>
  <c r="W324" i="12"/>
  <c r="V324" i="12"/>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B257" i="12"/>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s="1"/>
  <c r="AG217" i="12"/>
  <c r="AB217" i="12"/>
  <c r="W217" i="12"/>
  <c r="V217" i="12"/>
  <c r="AG212" i="12"/>
  <c r="AB212" i="12"/>
  <c r="Z212" i="12"/>
  <c r="Y212" i="12"/>
  <c r="W212" i="12"/>
  <c r="AG207" i="12"/>
  <c r="AE207" i="12"/>
  <c r="Y207" i="12"/>
  <c r="V207" i="12"/>
  <c r="AG202" i="12"/>
  <c r="F202" i="12"/>
  <c r="L107" i="33" s="1"/>
  <c r="AD197" i="12"/>
  <c r="AC197" i="12"/>
  <c r="AB197" i="12"/>
  <c r="Z197" i="12"/>
  <c r="W197" i="12"/>
  <c r="F197" i="12"/>
  <c r="L106" i="33" s="1"/>
  <c r="AG192" i="12"/>
  <c r="AF192" i="12"/>
  <c r="AD192" i="12"/>
  <c r="Z192" i="12"/>
  <c r="F192" i="12"/>
  <c r="L85" i="33" s="1"/>
  <c r="AD187" i="12"/>
  <c r="AC187" i="12"/>
  <c r="AB187" i="12"/>
  <c r="Z187" i="12"/>
  <c r="F187" i="12"/>
  <c r="L84" i="33" s="1"/>
  <c r="AE182" i="12"/>
  <c r="F182" i="12"/>
  <c r="L83" i="33" s="1"/>
  <c r="AF177" i="12"/>
  <c r="AE177" i="12"/>
  <c r="AF172" i="12"/>
  <c r="AB172" i="12"/>
  <c r="W172" i="12"/>
  <c r="F172" i="12"/>
  <c r="L82" i="33" s="1"/>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E132" i="12"/>
  <c r="F132" i="12"/>
  <c r="L80" i="33" s="1"/>
  <c r="D132" i="12"/>
  <c r="L35" i="33" s="1"/>
  <c r="AA127" i="12"/>
  <c r="Y127" i="12"/>
  <c r="X127" i="12"/>
  <c r="F127" i="12"/>
  <c r="K61" i="33" s="1"/>
  <c r="AF122" i="12"/>
  <c r="F122" i="12"/>
  <c r="K60" i="33" s="1"/>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G77" i="12"/>
  <c r="AF77" i="12"/>
  <c r="AE77" i="12"/>
  <c r="X77" i="12"/>
  <c r="F77" i="12"/>
  <c r="K59" i="33" s="1"/>
  <c r="AG72" i="12"/>
  <c r="AF72" i="12"/>
  <c r="AE72" i="12"/>
  <c r="AG67" i="12"/>
  <c r="AB67" i="12"/>
  <c r="AG62" i="12"/>
  <c r="AG57" i="12"/>
  <c r="AG52" i="12"/>
  <c r="AG47" i="12"/>
  <c r="AG42" i="12"/>
  <c r="AG37" i="12"/>
  <c r="AG32" i="12"/>
  <c r="AG27" i="12"/>
  <c r="F27" i="12"/>
  <c r="K58" i="33" s="1"/>
  <c r="AC22" i="12"/>
  <c r="AB22" i="12"/>
  <c r="Z22" i="12"/>
  <c r="AF17" i="12"/>
  <c r="AE17" i="12"/>
  <c r="AF12" i="12"/>
  <c r="AE12" i="12"/>
  <c r="F12" i="12"/>
  <c r="K57" i="33" s="1"/>
  <c r="D12" i="12"/>
  <c r="L34" i="33" s="1"/>
  <c r="AC625" i="12" l="1"/>
  <c r="M21" i="34" s="1"/>
  <c r="J186" i="33" s="1"/>
  <c r="V625" i="12"/>
  <c r="M12" i="34" s="1"/>
  <c r="J179" i="33" s="1"/>
  <c r="Z625" i="12"/>
  <c r="M17" i="34" s="1"/>
  <c r="J183" i="33" s="1"/>
  <c r="Y625" i="12"/>
  <c r="M16" i="34" s="1"/>
  <c r="J182" i="33" s="1"/>
  <c r="AB625" i="12"/>
  <c r="M19" i="34" s="1"/>
  <c r="J185" i="33" s="1"/>
  <c r="AA625" i="12"/>
  <c r="M18" i="34" s="1"/>
  <c r="J184" i="33" s="1"/>
  <c r="X625" i="12"/>
  <c r="M14" i="34" s="1"/>
  <c r="J181" i="33" s="1"/>
  <c r="U625" i="12"/>
  <c r="M11" i="34" s="1"/>
  <c r="J178" i="33" s="1"/>
  <c r="AD625" i="12"/>
  <c r="M22" i="34" s="1"/>
  <c r="J187" i="33" s="1"/>
  <c r="AE625" i="12"/>
  <c r="M24" i="34" s="1"/>
  <c r="J188" i="33" s="1"/>
  <c r="AG625" i="12"/>
  <c r="M27" i="34" s="1"/>
  <c r="E27" i="34" s="1"/>
  <c r="K161" i="33" s="1"/>
  <c r="AF625" i="12"/>
  <c r="M25" i="34" s="1"/>
  <c r="J189" i="33" s="1"/>
  <c r="W625" i="12"/>
  <c r="M13" i="34" s="1"/>
  <c r="J180" i="33" s="1"/>
  <c r="E21" i="34" l="1"/>
  <c r="K159" i="33" s="1"/>
  <c r="J190" i="33"/>
  <c r="E16" i="34"/>
  <c r="K158" i="33" s="1"/>
  <c r="E11" i="34"/>
  <c r="K157" i="33" s="1"/>
  <c r="E24" i="34"/>
  <c r="K160" i="33" s="1"/>
  <c r="E31" i="34" l="1"/>
  <c r="E9" i="36" s="1"/>
</calcChain>
</file>

<file path=xl/sharedStrings.xml><?xml version="1.0" encoding="utf-8"?>
<sst xmlns="http://schemas.openxmlformats.org/spreadsheetml/2006/main" count="2583" uniqueCount="1186">
  <si>
    <t>PLANEACIÓN</t>
  </si>
  <si>
    <t>INGRESO</t>
  </si>
  <si>
    <t>RETIRO</t>
  </si>
  <si>
    <t>Método adecuado de manejo de la normatividad vigente</t>
  </si>
  <si>
    <t>Diseñar la planeación estratégica del talento humano, que contemple:</t>
  </si>
  <si>
    <t>Plan Institucional de Capacitación</t>
  </si>
  <si>
    <t>Plan de bienestar e incentivos</t>
  </si>
  <si>
    <t>Plan de seguridad y salud en el trabajo</t>
  </si>
  <si>
    <t>Contar con las listas de elegibles vigentes en su entidad hasta su vencimiento</t>
  </si>
  <si>
    <t>Contar con mecanismos para verificar si existen servidores de carrera administrativa con derecho preferencial para ser encargados</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</si>
  <si>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</si>
  <si>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</si>
  <si>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</si>
  <si>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Diagnóstico de necesidades de la entidad y de los gerentes públicos</t>
  </si>
  <si>
    <t>Orientaciones de la alta dirección</t>
  </si>
  <si>
    <t>Oferta del sector Función Pública</t>
  </si>
  <si>
    <t>Desglosándolo en las siguientes fases:</t>
  </si>
  <si>
    <t>Incluyendo los siguientes temas:</t>
  </si>
  <si>
    <t>Cultura organizacional</t>
  </si>
  <si>
    <t>Innovación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</si>
  <si>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</si>
  <si>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</si>
  <si>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</si>
  <si>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</si>
  <si>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</si>
  <si>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</si>
  <si>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</si>
  <si>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</si>
  <si>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</si>
  <si>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</si>
  <si>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</si>
  <si>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</si>
  <si>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Cambio organizacional</t>
  </si>
  <si>
    <t>Adaptación laboral</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</si>
  <si>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</si>
  <si>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</si>
  <si>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</si>
  <si>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</si>
  <si>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</si>
  <si>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</si>
  <si>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</si>
  <si>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</si>
  <si>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</si>
  <si>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</si>
  <si>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</si>
  <si>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</si>
  <si>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</si>
  <si>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</si>
  <si>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</si>
  <si>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</si>
  <si>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</si>
  <si>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</si>
  <si>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</si>
  <si>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</si>
  <si>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</si>
  <si>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</si>
  <si>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</si>
  <si>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</si>
  <si>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</si>
  <si>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</si>
  <si>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</si>
  <si>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</si>
  <si>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</si>
  <si>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</si>
  <si>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</si>
  <si>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</si>
  <si>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</si>
  <si>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</si>
  <si>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</si>
  <si>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</si>
  <si>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</si>
  <si>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</si>
  <si>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</si>
  <si>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</si>
  <si>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</si>
  <si>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</si>
  <si>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</si>
  <si>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</si>
  <si>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</si>
  <si>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</si>
  <si>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</si>
  <si>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</si>
  <si>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</si>
  <si>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Registro de situaciones administrativas, clasificadas, con incidencia</t>
  </si>
  <si>
    <t>Evidencia de nómina tramitada y registros estadísticos</t>
  </si>
  <si>
    <t>Registro de evaluaciones de desempeño</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</si>
  <si>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</si>
  <si>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</si>
  <si>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</si>
  <si>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</si>
  <si>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</si>
  <si>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</si>
  <si>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</si>
  <si>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</si>
  <si>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</si>
  <si>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</si>
  <si>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</si>
  <si>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</si>
  <si>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</si>
  <si>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</si>
  <si>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</si>
  <si>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</si>
  <si>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</si>
  <si>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</si>
  <si>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</si>
  <si>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</si>
  <si>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</si>
  <si>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</si>
  <si>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</si>
  <si>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</si>
  <si>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</si>
  <si>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</si>
  <si>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</si>
  <si>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</si>
  <si>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</si>
  <si>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</si>
  <si>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</si>
  <si>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</si>
  <si>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</si>
  <si>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</si>
  <si>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</si>
  <si>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</si>
  <si>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</si>
  <si>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</si>
  <si>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</si>
  <si>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</si>
  <si>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</si>
  <si>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</si>
  <si>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DESARROLLO</t>
  </si>
  <si>
    <t>ENTIDAD</t>
  </si>
  <si>
    <t>Alcance de la divulgación de Servimos y porcentaje de beneficios implementados con los servidores</t>
  </si>
  <si>
    <t>Valores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</si>
  <si>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</si>
  <si>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</si>
  <si>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</si>
  <si>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</si>
  <si>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Desarrollar procesos de reclutamiento que garanticen una amplia concurrencia de candidatos idóneos para el acceso a los empleos gerenciales (o directivos).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</si>
  <si>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</si>
  <si>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</si>
  <si>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</si>
  <si>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</si>
  <si>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</si>
  <si>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</si>
  <si>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</si>
  <si>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</si>
  <si>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</si>
  <si>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</si>
  <si>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</si>
  <si>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</si>
  <si>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</si>
  <si>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</si>
  <si>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</si>
  <si>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</si>
  <si>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</si>
  <si>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</si>
  <si>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</si>
  <si>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</si>
  <si>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</si>
  <si>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</si>
  <si>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</si>
  <si>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</si>
  <si>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</si>
  <si>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</si>
  <si>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</si>
  <si>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</si>
  <si>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</si>
  <si>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</si>
  <si>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</si>
  <si>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</si>
  <si>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</si>
  <si>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</si>
  <si>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</si>
  <si>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</si>
  <si>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</si>
  <si>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</si>
  <si>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</si>
  <si>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</si>
  <si>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</si>
  <si>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</si>
  <si>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 xml:space="preserve">AUTODIAGNÓSTICO DE GESTIÓN </t>
  </si>
  <si>
    <t>Categorías</t>
  </si>
  <si>
    <t>Está compuesto por las siguientes columnas:</t>
  </si>
  <si>
    <t>Para la calificación, se estableció una escala de 5 niveles así:</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</si>
  <si>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</si>
  <si>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</si>
  <si>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</si>
  <si>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</si>
  <si>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</si>
  <si>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</si>
  <si>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81 - 100</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</si>
  <si>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</si>
  <si>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</si>
  <si>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</si>
  <si>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</si>
  <si>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</si>
  <si>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</si>
  <si>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</si>
  <si>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</si>
  <si>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</si>
  <si>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</si>
  <si>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</si>
  <si>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</si>
  <si>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</si>
  <si>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</si>
  <si>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</si>
  <si>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</si>
  <si>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</si>
  <si>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</si>
  <si>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</si>
  <si>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</si>
  <si>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</si>
  <si>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</si>
  <si>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elabora un plan estratégico de talento humano</t>
  </si>
  <si>
    <t>Se elaboran planes para los diferentes temas de talento humano que no se encuentran articulados</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</si>
  <si>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</si>
  <si>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</si>
  <si>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</si>
  <si>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</si>
  <si>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</si>
  <si>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</si>
  <si>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</si>
  <si>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</si>
  <si>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</si>
  <si>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</si>
  <si>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</si>
  <si>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</si>
  <si>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</si>
  <si>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</si>
  <si>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</si>
  <si>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</si>
  <si>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</si>
  <si>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</si>
  <si>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</si>
  <si>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</si>
  <si>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</si>
  <si>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</si>
  <si>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</si>
  <si>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</si>
  <si>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tiempo promedio de cubrimiento de vacantes en forma temporal mediante encargo es de 6 meses o mas</t>
  </si>
  <si>
    <t>El tiempo promedio de cubrimiento de vacantes en forma temporal mediante encargo es de 4 meses o mas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</si>
  <si>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</si>
  <si>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</si>
  <si>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</si>
  <si>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</si>
  <si>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</si>
  <si>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</si>
  <si>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</si>
  <si>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2 mes o menos</t>
  </si>
  <si>
    <t>La entidad no ha realizado concursos para proveer vacantes en forma definitiva en los últimos años</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</si>
  <si>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</si>
  <si>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</si>
  <si>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</si>
  <si>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</si>
  <si>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</si>
  <si>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</si>
  <si>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</si>
  <si>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</si>
  <si>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</si>
  <si>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</si>
  <si>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</si>
  <si>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</si>
  <si>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</si>
  <si>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</si>
  <si>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</si>
  <si>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</si>
  <si>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</si>
  <si>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</si>
  <si>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</si>
  <si>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</si>
  <si>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</si>
  <si>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</si>
  <si>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</si>
  <si>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</si>
  <si>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</si>
  <si>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</si>
  <si>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</si>
  <si>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</si>
  <si>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</si>
  <si>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</si>
  <si>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</si>
  <si>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</si>
  <si>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</si>
  <si>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</si>
  <si>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</si>
  <si>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</si>
  <si>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</si>
  <si>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</si>
  <si>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</si>
  <si>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</si>
  <si>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</si>
  <si>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</si>
  <si>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</si>
  <si>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</si>
  <si>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</si>
  <si>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</si>
  <si>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</si>
  <si>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</si>
  <si>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</si>
  <si>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</si>
  <si>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</si>
  <si>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</si>
  <si>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</si>
  <si>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</si>
  <si>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</si>
  <si>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</si>
  <si>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</si>
  <si>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</si>
  <si>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</si>
  <si>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</si>
  <si>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</si>
  <si>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</si>
  <si>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</si>
  <si>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</si>
  <si>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</si>
  <si>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</si>
  <si>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</si>
  <si>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</si>
  <si>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</si>
  <si>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</si>
  <si>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</si>
  <si>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</si>
  <si>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</si>
  <si>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</si>
  <si>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</si>
  <si>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</si>
  <si>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</si>
  <si>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</si>
  <si>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</si>
  <si>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</si>
  <si>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</si>
  <si>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</si>
  <si>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</si>
  <si>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</si>
  <si>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</si>
  <si>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</si>
  <si>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</si>
  <si>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</si>
  <si>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</si>
  <si>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</si>
  <si>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</si>
  <si>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</si>
  <si>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</si>
  <si>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</si>
  <si>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</si>
  <si>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</si>
  <si>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</si>
  <si>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</si>
  <si>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</si>
  <si>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No se elaboró un Plan de Capacitación</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</si>
  <si>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</si>
  <si>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</si>
  <si>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</si>
  <si>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</si>
  <si>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</si>
  <si>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</si>
  <si>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</si>
  <si>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</si>
  <si>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</si>
  <si>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</si>
  <si>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</si>
  <si>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</si>
  <si>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</si>
  <si>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</si>
  <si>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</si>
  <si>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</si>
  <si>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</si>
  <si>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</si>
  <si>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</si>
  <si>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</si>
  <si>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</si>
  <si>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</si>
  <si>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</si>
  <si>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</si>
  <si>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</si>
  <si>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</si>
  <si>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</si>
  <si>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</si>
  <si>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</si>
  <si>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</si>
  <si>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</si>
  <si>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</si>
  <si>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</si>
  <si>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</si>
  <si>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</si>
  <si>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</si>
  <si>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</si>
  <si>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</si>
  <si>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</si>
  <si>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</si>
  <si>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</si>
  <si>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</si>
  <si>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</si>
  <si>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</si>
  <si>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</si>
  <si>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</si>
  <si>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</si>
  <si>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</si>
  <si>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</si>
  <si>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</si>
  <si>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</si>
  <si>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</si>
  <si>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</si>
  <si>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</si>
  <si>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</si>
  <si>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</si>
  <si>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</si>
  <si>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</si>
  <si>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</si>
  <si>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</si>
  <si>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</si>
  <si>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</si>
  <si>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</si>
  <si>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</si>
  <si>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</si>
  <si>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</si>
  <si>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</si>
  <si>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</si>
  <si>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</si>
  <si>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</si>
  <si>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</si>
  <si>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</si>
  <si>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</si>
  <si>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</si>
  <si>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</si>
  <si>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</si>
  <si>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</si>
  <si>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</si>
  <si>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</si>
  <si>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</si>
  <si>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</si>
  <si>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</si>
  <si>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</si>
  <si>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</si>
  <si>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</si>
  <si>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</si>
  <si>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</si>
  <si>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</si>
  <si>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</si>
  <si>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</si>
  <si>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</si>
  <si>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</si>
  <si>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</si>
  <si>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</si>
  <si>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</si>
  <si>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</si>
  <si>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</si>
  <si>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</si>
  <si>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</si>
  <si>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</si>
  <si>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</si>
  <si>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</si>
  <si>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</si>
  <si>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</si>
  <si>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</si>
  <si>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</si>
  <si>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</si>
  <si>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</si>
  <si>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Se han realizado ejercicios de identificación de los valores y principios institucionales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</si>
  <si>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</si>
  <si>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</si>
  <si>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</si>
  <si>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</si>
  <si>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</si>
  <si>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</si>
  <si>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</si>
  <si>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</si>
  <si>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</si>
  <si>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</si>
  <si>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</si>
  <si>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</si>
  <si>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</si>
  <si>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</si>
  <si>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</si>
  <si>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</si>
  <si>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</si>
  <si>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</si>
  <si>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</si>
  <si>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</si>
  <si>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</si>
  <si>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</si>
  <si>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</si>
  <si>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</si>
  <si>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</si>
  <si>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</si>
  <si>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</si>
  <si>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</si>
  <si>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</si>
  <si>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</si>
  <si>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</si>
  <si>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</si>
  <si>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</si>
  <si>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</si>
  <si>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</si>
  <si>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</si>
  <si>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</si>
  <si>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</si>
  <si>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</si>
  <si>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</si>
  <si>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</si>
  <si>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</si>
  <si>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</si>
  <si>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</si>
  <si>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</si>
  <si>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COMPONENTES</t>
  </si>
  <si>
    <t>NORMATIVIDAD</t>
  </si>
  <si>
    <t>Ley 909 de 2004, Artículo 15, 17</t>
  </si>
  <si>
    <t>Ley 909 de 2004, Artículo 15</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</si>
  <si>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</si>
  <si>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</si>
  <si>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</si>
  <si>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</si>
  <si>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</si>
  <si>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Decreto 1083 de 2015, Artículo 2.2.10.5
Decreto 1567 de 1998, Artículo 7, 11
Circular 100-10 del 21 de noviembre de 2014</t>
  </si>
  <si>
    <t>Ley 489 de 1998, Artículo 17
Decreto 1083 de 2015, Artículo 2.2.10.7</t>
  </si>
  <si>
    <t>OCDE, La implementación del buen gobierno, pg. 306, 308</t>
  </si>
  <si>
    <t>Ley 909 de 2004, Artículo 15
Ley 1712 de 2014</t>
  </si>
  <si>
    <t>OCDE: La implementación del Buen Gobierno, pg. 294, 315, 328</t>
  </si>
  <si>
    <t>Decreto 943 de 2014
Circular 100-003 de 2011</t>
  </si>
  <si>
    <t>OCDE: La implementación del Buen Gobierno, pg. 337</t>
  </si>
  <si>
    <t>Decreto 1567 de 1998, Artículo 11</t>
  </si>
  <si>
    <t>Decreto 1567 de 1998, Artículos 2 al 12</t>
  </si>
  <si>
    <t>OCDE, La implementación del Buen gobierno, pg. 340</t>
  </si>
  <si>
    <t>OCDE, La implementación del buen gobierno, pg. 340</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</si>
  <si>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</si>
  <si>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</si>
  <si>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</si>
  <si>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</si>
  <si>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</si>
  <si>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</si>
  <si>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</si>
  <si>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</si>
  <si>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</si>
  <si>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OCDE, La implementación del buen gobierno, pg. 311</t>
  </si>
  <si>
    <t>Ley 1780 de 2016
Concepto 216141 de 2016 DAFP</t>
  </si>
  <si>
    <t>Decreto 1072 de 2015
Concepto 70171 de 2015 DAFP</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</si>
  <si>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</si>
  <si>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</si>
  <si>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</si>
  <si>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</si>
  <si>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</si>
  <si>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</si>
  <si>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</si>
  <si>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</si>
  <si>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</si>
  <si>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</si>
  <si>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</si>
  <si>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</si>
  <si>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353, 354</t>
  </si>
  <si>
    <t>OCDE: La implementación del Buen Gobierno, pg. 330, 338</t>
  </si>
  <si>
    <t>OCDE: La implementación del Buen Gobierno, pg. 329
Tendencias Globales en Capital Humano 2017, Deloitte University Press, 2017</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</si>
  <si>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</si>
  <si>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</si>
  <si>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</si>
  <si>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</si>
  <si>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</si>
  <si>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</si>
  <si>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</si>
  <si>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</si>
  <si>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</si>
  <si>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</si>
  <si>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</si>
  <si>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</si>
  <si>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</si>
  <si>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</si>
  <si>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</si>
  <si>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</si>
  <si>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</si>
  <si>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</si>
  <si>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</si>
  <si>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</si>
  <si>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</si>
  <si>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</si>
  <si>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</si>
  <si>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</si>
  <si>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</si>
  <si>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</si>
  <si>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</si>
  <si>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</si>
  <si>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</si>
  <si>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</si>
  <si>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</si>
  <si>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</si>
  <si>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</si>
  <si>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</si>
  <si>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</si>
  <si>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</si>
  <si>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</si>
  <si>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</si>
  <si>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</si>
  <si>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</si>
  <si>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</si>
  <si>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</si>
  <si>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</si>
  <si>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</si>
  <si>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</si>
  <si>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</si>
  <si>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</si>
  <si>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</si>
  <si>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</si>
  <si>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</si>
  <si>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</si>
  <si>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</si>
  <si>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</si>
  <si>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</si>
  <si>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</si>
  <si>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</si>
  <si>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</si>
  <si>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</si>
  <si>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</si>
  <si>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</si>
  <si>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</si>
  <si>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</si>
  <si>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</si>
  <si>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</si>
  <si>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</si>
  <si>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</si>
  <si>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</si>
  <si>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</si>
  <si>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</si>
  <si>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</si>
  <si>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</si>
  <si>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</si>
  <si>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</si>
  <si>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</si>
  <si>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</si>
  <si>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</si>
  <si>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</si>
  <si>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</si>
  <si>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</si>
  <si>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</si>
  <si>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</si>
  <si>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Resultados Rutas:</t>
  </si>
  <si>
    <t>Rutas filtro:</t>
  </si>
  <si>
    <t>Referencias:</t>
  </si>
  <si>
    <t>4. Calificación por Rutas de Creación de Valor:</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</si>
  <si>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</si>
  <si>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</si>
  <si>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</si>
  <si>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</si>
  <si>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</si>
  <si>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</si>
  <si>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</si>
  <si>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</si>
  <si>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</si>
  <si>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</si>
  <si>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</si>
  <si>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</si>
  <si>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</si>
  <si>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</si>
  <si>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</si>
  <si>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</si>
  <si>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</si>
  <si>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</si>
  <si>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</si>
  <si>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</si>
  <si>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</si>
  <si>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</si>
  <si>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</si>
  <si>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</si>
  <si>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</si>
  <si>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</si>
  <si>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</si>
  <si>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</si>
  <si>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</si>
  <si>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</si>
  <si>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</si>
  <si>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</si>
  <si>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</si>
  <si>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</si>
  <si>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</si>
  <si>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</si>
  <si>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</si>
  <si>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</si>
  <si>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</si>
  <si>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</si>
  <si>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</si>
  <si>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</si>
  <si>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</si>
  <si>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</si>
  <si>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</si>
  <si>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</si>
  <si>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</si>
  <si>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</si>
  <si>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</si>
  <si>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</si>
  <si>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</si>
  <si>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</si>
  <si>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</si>
  <si>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</si>
  <si>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</si>
  <si>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</si>
  <si>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</si>
  <si>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</si>
  <si>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</si>
  <si>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</si>
  <si>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</si>
  <si>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</si>
  <si>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</si>
  <si>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</si>
  <si>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</si>
  <si>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</si>
  <si>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</si>
  <si>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</si>
  <si>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</si>
  <si>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t>Nombre de la Ruta de Creación de Valor
 con menor puntaje</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</si>
  <si>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</si>
  <si>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</si>
  <si>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</si>
  <si>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</si>
  <si>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</si>
  <si>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</si>
  <si>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</si>
  <si>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</si>
  <si>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</si>
  <si>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</si>
  <si>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</si>
  <si>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</si>
  <si>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</si>
  <si>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</si>
  <si>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</si>
  <si>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</si>
  <si>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</si>
  <si>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</si>
  <si>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</si>
  <si>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</si>
  <si>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</si>
  <si>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</si>
  <si>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</si>
  <si>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</si>
  <si>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</si>
  <si>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</si>
  <si>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</si>
  <si>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</si>
  <si>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</si>
  <si>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</si>
  <si>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</si>
  <si>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</si>
  <si>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</si>
  <si>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</si>
  <si>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</si>
  <si>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</si>
  <si>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</si>
  <si>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</si>
  <si>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</si>
  <si>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</si>
  <si>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</si>
  <si>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</si>
  <si>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</si>
  <si>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</si>
  <si>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</si>
  <si>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</si>
  <si>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</si>
  <si>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</si>
  <si>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</si>
  <si>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</si>
  <si>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</si>
  <si>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</si>
  <si>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</si>
  <si>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r>
      <rPr>
        <b/>
        <sz val="11"/>
        <rFont val="Arial"/>
        <family val="2"/>
      </rPr>
      <t xml:space="preserve">Calificación: </t>
    </r>
    <r>
      <rPr>
        <sz val="11"/>
        <rFont val="Arial"/>
        <family val="2"/>
      </rPr>
      <t>muestra la calificación para cada uno de los componentes. Se calcula automáticamente.</t>
    </r>
  </si>
  <si>
    <r>
      <rPr>
        <b/>
        <sz val="11"/>
        <rFont val="Arial"/>
        <family val="2"/>
      </rPr>
      <t xml:space="preserve">Categoría: </t>
    </r>
    <r>
      <rPr>
        <sz val="11"/>
        <rFont val="Arial"/>
        <family val="2"/>
      </rPr>
      <t>agrupaciones de temas claves de acuerdo con cada uno de los componentes establecidos.</t>
    </r>
  </si>
  <si>
    <t>Nivel Básico Operativo Bajo</t>
  </si>
  <si>
    <t>Nivel Básico Operativo Medio</t>
  </si>
  <si>
    <t>Nivel Básico Operativo Alto</t>
  </si>
  <si>
    <t>Nivel Transformación</t>
  </si>
  <si>
    <t>Nivel Consolidación</t>
  </si>
  <si>
    <t xml:space="preserve">En conjunto, estos resultados le permitirán identificar cuales son los temas o rutas que presentan un mayor rezago, o cuya implementación está más retrasada, y así poder centrar su prioridad al momento de diseñar las acciones a implementar. </t>
  </si>
  <si>
    <t>Programas de reconocimiento de la trayectoria laboral  y agradecimiento por el servicio prestado a las personas que se desvinculan</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</si>
  <si>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</si>
  <si>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</si>
  <si>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</si>
  <si>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</si>
  <si>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</si>
  <si>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</si>
  <si>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</si>
  <si>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Se realiza oportunamente la inducción de servidores públicos (antes de tres meses de posesionados)</t>
  </si>
  <si>
    <t>Decreto 1567 de 1998, Artículo 7, 11
Circular 100-10 del 21 de noviembre de 2014
Resolución 390 de 2017</t>
  </si>
  <si>
    <t>Decreto 1567 de 1998, Artículo 7
Circular 100-10 del 21 de noviembre de 2014
Resolución 390 de 2017</t>
  </si>
  <si>
    <t>Se ha realizado la divulgación del programa Servimos y se ha logrado hasta un 5 % de servidores que usan las alianzas</t>
  </si>
  <si>
    <t>Se ha realizado la divulgación del programa Servimos y se ha logrado que más de un 5% de servidores usen las alianzas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</si>
  <si>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</si>
  <si>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</si>
  <si>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</si>
  <si>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 iniciado la implementación del Código de Integridad y se han generado espacios participativos para la identificación de los valores y principios institucionales</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</si>
  <si>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</si>
  <si>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Se ha implementado el Código de Integridad, se han generado espacios participativos para la identificación de los valores institucionales, y se han divulgado e interiorizado en los servidores de la entidad</t>
  </si>
  <si>
    <t>Identifique en la hoja "Rutas Filtro" las Subrutas
 seleccionadas en los puntos anteriores</t>
  </si>
  <si>
    <t>Diseñe alternativas de mejora en las variables identificadas (lluvia de ideas).
Si es necesario, solicite apoyo de la Dirección de Empleo Público DAFP</t>
  </si>
  <si>
    <t>Web de Función Pública</t>
  </si>
  <si>
    <t>BID: Al servicio del ciudadano: una década de reformas del servicio civil en América Latina (2004–13), pg. 64 y siguientes</t>
  </si>
  <si>
    <t>Decreto 1083 de 2015, Artículo 2.2.15.1</t>
  </si>
  <si>
    <t>Decreto 1083 de 2015, (Decreto 648 de 2017), Artículo 2.2.5.5.53
Circular Externa 100-008 de 2013</t>
  </si>
  <si>
    <t>Ley 1221 de 2008
Decreto 884 de 2012
Decreto 1083 de 2015, (Decreto 648 de 2017), Artículo 2.2.5.5.54
Concepto 160171 de 2014 DAFP</t>
  </si>
  <si>
    <t>Ley 909 de 2004, Artículo 26
Decreto 1083 de 2015, Artículo 2.2.13.1.2 y siguientes, (Decreto 648 de 2017) Artículos 2.2.5.4.7, 2.2.5.5.43</t>
  </si>
  <si>
    <t>Ley 909 de 2004, Artículo 15, 17
Decreto 1083 de 2015 (Decreto 612 de 2018) Artículo 2.2.22.3.14</t>
  </si>
  <si>
    <t>Ley 909 de 2004, Artículo 15, 17; Circular 5 de 2016 de la CNSC
Decreto 1083 de 2015 (Decreto 612 de 2018) Artículo 2.2.22.3.14</t>
  </si>
  <si>
    <t>Decreto 1295 de 1994
Ley 1562 de 2012
Decreto 1072 de 2015
Decreto 171 de 2016
Decreto 1083 de 2015 (Decreto 612 de 2018) Artículo 2.2.22.3.14</t>
  </si>
  <si>
    <t>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</si>
  <si>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</si>
  <si>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t>
  </si>
  <si>
    <t>Tendencias Globales en Capital Humano 2016, La nueva organización: un diseño diferente. Deloitte University Press, 2016</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</si>
  <si>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</si>
  <si>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OCDE, La implementación del buen gobierno, pg. 353
BID: Al servicio del ciudadano: una década de reformas del servicio civil en América Latina (2004–13), pg. 64 y siguientes</t>
  </si>
  <si>
    <t>OCDE: La implementación del Buen Gobierno, pg. 294, 301
Tendencias Globales en Capital Humano 2017, Reescribiendo las reglas para la era digital. Deloitte University Press, 2017</t>
  </si>
  <si>
    <t>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</si>
  <si>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317 a 320, 366
BID: Al servicio del ciudadano: una década de reformas del servicio civil en América Latina (2004–13), pg. 92 y siguientes</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</si>
  <si>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</si>
  <si>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294, 303, 342
Tendencias Globales en Capital Humano 2017, Reescribiendo las reglas para la era digital. Deloitte University Press, 2017</t>
  </si>
  <si>
    <t>OCDE: La implementación del Buen Gobierno, pg. 294, 303
Tendencias Globales en Capital Humano 2017, Reescribiendo las reglas para la era digital. Deloitte University Press, 2017</t>
  </si>
  <si>
    <t>OCDE: La implementación del Buen Gobierno, pg. 317, 338, 340, 353
BID: Al servicio del ciudadano: una década de reformas del servicio civil en América Latina (2004–13), pg. 64 y siguientes, 78 y siguientes</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</si>
  <si>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2017</t>
  </si>
  <si>
    <t>OCDE 03-Apr-2017
Public Governance and Territorial Development Directorate, Public Governance Committee
WORKING PARTY OF SENIOR PUBLIC INTEGRITY OFFICIALS INTEGRITY REVIEW OF COLOMBIA, Pg. 63, Párrafo 174</t>
  </si>
  <si>
    <t>Elaboración del diagnóstico de necesidades de aprendizaje organizacional</t>
  </si>
  <si>
    <t>Elaborar el plan institucional de capacitación (Formulación del Programa Institucional de Aprendizaje) teniendo en cuenta los siguientes elementos:</t>
  </si>
  <si>
    <t>No se elaboró el Plan Institucional de Capacitación (Formulación del Programa Institucional de Aprendizaje)</t>
  </si>
  <si>
    <t>Formulación del componente de capacitación del Plan Estratégico de Talento Humano</t>
  </si>
  <si>
    <t>El PIC incluyó esta fase</t>
  </si>
  <si>
    <t>El PIC incluyó esta fase y fue documentada</t>
  </si>
  <si>
    <t>El PIC incluyó esta fase, que fue documentada, se evaluó y generó mejoras</t>
  </si>
  <si>
    <t>Diseño y aplicación de los programas de aprendizaje: inducción, entrenamiento y capacitación</t>
  </si>
  <si>
    <t>Seguimiento y evaluación de los programas de aprendizaje</t>
  </si>
  <si>
    <t>Gobernanza para la Paz</t>
  </si>
  <si>
    <t>Gestión del Conocimiento</t>
  </si>
  <si>
    <t>Creación de Valor Público</t>
  </si>
  <si>
    <t>El Plan de Capacitación no incluyó actividades para este eje temático</t>
  </si>
  <si>
    <t>Se incluyó el eje temático de Gobernanza para la Paz en el Plan de Capacitación</t>
  </si>
  <si>
    <t>Se incluyó el eje temático de Gobernanza para la Paz en el Plan de Capacitación, se realizaron actividades relacionadas con este eje y se evaluaron</t>
  </si>
  <si>
    <t>Se incluyó el eje temático de Gobernanza para la Paz en el Plan de Capacitación, se realizaron actividades relacionadas con este eje, se evaluaron y se revisó su eficacia</t>
  </si>
  <si>
    <t>Se incluyó el eje temático de Gestión del Conocimiento en el Plan de Capacitación</t>
  </si>
  <si>
    <t>Se incluyó el eje temático de Gestión del Conocimiento en el Plan de Capacitación, se realizaron actividades relacionadas con este eje y se evaluaron</t>
  </si>
  <si>
    <t>Se incluyó el eje temático de Gestión del Conocimiento en el Plan de Capacitación, se realizaron actividades relacionadas con este eje, se evaluaron y se revisó su eficacia</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</si>
  <si>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</si>
  <si>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</si>
  <si>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</si>
  <si>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La entidad no conoce el programa de Bilingüismo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</si>
  <si>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</si>
  <si>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</si>
  <si>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</si>
  <si>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</si>
  <si>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</si>
  <si>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Incluyendo contenidos que impacten las tres dimensiones de las competencias (ser, hacer y saber) en cada uno de los siguientes ejes temáticos, de acuerdo con el Diagnóstico de Necesidades de Aprendizaje Organizacional:</t>
  </si>
  <si>
    <t>Resolución 390 de 2017</t>
  </si>
  <si>
    <t>Información recopilada y analizada</t>
  </si>
  <si>
    <t>No se cuenta con diagnósticos</t>
  </si>
  <si>
    <t>Se cuenta con el 25% de los diagnósticos y con su información analizada</t>
  </si>
  <si>
    <t>Se cuenta con el 50% de los diagnósticos y con su información analizada</t>
  </si>
  <si>
    <t>Se cuenta con el 100% de los diagnósticos y con su información analizada</t>
  </si>
  <si>
    <t>38A</t>
  </si>
  <si>
    <t>38B</t>
  </si>
  <si>
    <t>40A</t>
  </si>
  <si>
    <t>40B</t>
  </si>
  <si>
    <t>40C</t>
  </si>
  <si>
    <t>40D</t>
  </si>
  <si>
    <t>40E</t>
  </si>
  <si>
    <t>40F</t>
  </si>
  <si>
    <t>40G</t>
  </si>
  <si>
    <t>40H</t>
  </si>
  <si>
    <t>40I</t>
  </si>
  <si>
    <t>40J</t>
  </si>
  <si>
    <t>40K</t>
  </si>
  <si>
    <t>Implementación de la normatividad vigente sobre discapacidad</t>
  </si>
  <si>
    <t>Elaborar un informe acerca de las razones de retiro que genere insumos para el plan estratégico del talento humano.</t>
  </si>
  <si>
    <t>Categorías del Componente 1:</t>
  </si>
  <si>
    <t>Categorías del Componente 2</t>
  </si>
  <si>
    <t>Categorías del Componente 3:</t>
  </si>
  <si>
    <t>Categorías del Componente 4:</t>
  </si>
  <si>
    <t>De las variables encontradas, identifique aquellas en las que sería pertinente y viable iniciar mejoras en el corto plazo. Transcríbalas en la columna No. 5: "Variables resultantes"</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</si>
  <si>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</si>
  <si>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</si>
  <si>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DISEÑO DE ACCIONES</t>
  </si>
  <si>
    <t>RESULTADOS RUTAS DE CREACIÓN DE VALOR</t>
  </si>
  <si>
    <r>
      <t>En esta hoja se puede identificar cómo están relacionadas las variables de la Matriz con las Rutas de Creación de Valor</t>
    </r>
    <r>
      <rPr>
        <sz val="11"/>
        <color rgb="FFFF0000"/>
        <rFont val="Arial"/>
        <family val="2"/>
      </rPr>
      <t>.</t>
    </r>
  </si>
  <si>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</si>
  <si>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Diseño de Acciones:</t>
  </si>
  <si>
    <t>Ley 909 de 2004, Artículo 41, 42, 43, 44, 45, 46
Decreto 1083 de 2015 (Decreto 648 de 2017), Artículo 2.2.11.1.1, 2.2.11.1.2, 2.2.11.1.3
Decreto 1083 de 2015, Artículo 2.2.10.7</t>
  </si>
  <si>
    <t>Decreto 1083 de 2015, Artículo 2.2.17.1 y siguientes
Decreto 1083 de 2015 (Decreto 648 de 2017), Artículo 2.2.5.1.9</t>
  </si>
  <si>
    <t>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</si>
  <si>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</si>
  <si>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</si>
  <si>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Decreto 1083 de 2015 (Decreto 648 de 2017), Capítulo 4</t>
  </si>
  <si>
    <t xml:space="preserve">Tendencias Globales en Capital Humano 2017, Reescribiendo las reglas para la era digital. Deloitte University Press, 2017
Tendencias Globales en Capital Humano 2016, La nueva organización: un diseño diferente”. Deloitte University Press, 2016
Cambio cultural en la gestión pública de Colombia, Tatiana Forero Torres, 2018
</t>
  </si>
  <si>
    <t>Aprendizaje organizacional y gestión del conocimiento, César Vallejo, 2018</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</si>
  <si>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</si>
  <si>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r>
      <rPr>
        <b/>
        <sz val="11"/>
        <rFont val="Arial"/>
        <family val="2"/>
      </rPr>
      <t>Actividades de Gestión:</t>
    </r>
    <r>
      <rPr>
        <sz val="11"/>
        <rFont val="Arial"/>
        <family val="2"/>
      </rPr>
      <t xml:space="preserve"> actividades puntuales que están enmarcadas dentro de la Gestión Estratégica del Talento Humano</t>
    </r>
  </si>
  <si>
    <t>1.</t>
  </si>
  <si>
    <t>2.</t>
  </si>
  <si>
    <t>3.</t>
  </si>
  <si>
    <t>4.</t>
  </si>
  <si>
    <t>5.</t>
  </si>
  <si>
    <t>6.</t>
  </si>
  <si>
    <t>7.</t>
  </si>
  <si>
    <t>8.</t>
  </si>
  <si>
    <t>9.</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</si>
  <si>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</si>
  <si>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</si>
  <si>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</si>
  <si>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</si>
  <si>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RELACIÓN CONCEPTUAL DE LAS VARIABLES DE LA MATRIZ GETH CON LAS RUTAS DE CREACIÓN DE VALOR</t>
  </si>
  <si>
    <t>Promover la rendición de cuentas por parte de los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</si>
  <si>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</si>
  <si>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</si>
  <si>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</si>
  <si>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</si>
  <si>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</si>
  <si>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Está recopilada , fácilmente accesible y es consultada la información estratégica y básica de la entidad</t>
  </si>
  <si>
    <t>Está recopilada, fácilmente accesible y se puede evidenciar su articulación  con la planeación estratégica de Talento Humano</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</si>
  <si>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</si>
  <si>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</si>
  <si>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</si>
  <si>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</si>
  <si>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</si>
  <si>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</si>
  <si>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 la gestión del Talento Humano de la entidad</t>
  </si>
  <si>
    <t>Están recopilados y fácilmente accesibles los lineamientos institucionales macro aplicables al proceso de Talento Humano de la entidad y se evidencia su implementación en la planeación estratégica de Talento Humano</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</si>
  <si>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</si>
  <si>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El plan estratégico de talento humano incluye valoraciones del clima organizacional,  se ejecuta de acuerdo con lo planificado y se evalúa la eficacia de su implementación</t>
  </si>
  <si>
    <t>El área de Talento Humano participa en la planeación estratégica de la entidad</t>
  </si>
  <si>
    <t>El tiempo promedio de cubrimiento de vacantes en forma temporal mediante encargo es de 5 meses o mas</t>
  </si>
  <si>
    <t>El tiempo promedio de cubrimiento de vacantes en forma temporal mediante encargo es de 3 meses o menos</t>
  </si>
  <si>
    <t>El tiempo promedio de cubrimiento de vacantes en forma temporal mediante encargo es de 2 mes o menos</t>
  </si>
  <si>
    <t>El tiempo promedio de cubrimiento de vacantes en forma temporal mediante provisionalidad es de 5 meses o mas</t>
  </si>
  <si>
    <t>El tiempo promedio de cubrimiento de vacantes en forma temporal mediante provisionalidad es de 3 mes o menos</t>
  </si>
  <si>
    <t>Se registra el número de gerentes públicos, con la correspondiente caracterización (descripción de sus perfiles y datos generales), y se pueden generar reportes de caracterización, gestión de desarrollo y gestión de rendimiento</t>
  </si>
  <si>
    <t>Se ha revisado la eficacia del sistema de evaluación del desempeño y de los acuerdos de gestión a partir del plan de acción de la entidad y del manual de funciones y competencias.</t>
  </si>
  <si>
    <t>Se han implementado mejoras en las competencias de los gerentes públicos como resultado de los acuerdos de gestión</t>
  </si>
  <si>
    <t>Seguridad y salud en el trabajo</t>
  </si>
  <si>
    <t>Implementación de estándares mínimos del Sistema de Gestión de Seguridad y Salud en el Trabajo SG – SST</t>
  </si>
  <si>
    <t>Cumplimiento del Decreto 2011 de 2017 relacionado con el porcentaje de vinculación de personas con discapacidad en la planta de empleos de la entidad</t>
  </si>
  <si>
    <t>Inclusión</t>
  </si>
  <si>
    <t>Hojas de vida y vinculación del 100% de los servidores públicos de la Entidad</t>
  </si>
  <si>
    <t>Verificar la información cargada en el SIGEP</t>
  </si>
  <si>
    <t>Periodicidad en la verificación y actualización de los empleos y empleados cargados en SIGEP</t>
  </si>
  <si>
    <t>Menos de 1 mes</t>
  </si>
  <si>
    <t>Promoción del uso de la bicicleta por parte de los servidores públicos de la entidad.</t>
  </si>
  <si>
    <t>Medidas adoptadas para la promoción del uso de la bicicleta</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</si>
  <si>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</si>
  <si>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</si>
  <si>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La entidad no cuenta con una ruta de atención de casos de acoso laboral o sexual</t>
  </si>
  <si>
    <t>La entidad implementa algunas acciones para la prevención de situaciones de abuso laboral o sexual</t>
  </si>
  <si>
    <t>La entidad ha implementado el protocolo que incluye rutas de atención para el manejo de conflictos asociadas al acoso laboral y sexual y desarrolla acciones de prevención del acoso laboral y sexual</t>
  </si>
  <si>
    <t>La entidad cuenta con un protocolo para atender casos de abuso laboral y sexual y lo ha divulgado entre las diferentes personas vinculadas</t>
  </si>
  <si>
    <t>No se tiene contemplado implementar ajustes razonables en la entidad</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</si>
  <si>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</si>
  <si>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</si>
  <si>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</si>
  <si>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</si>
  <si>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</si>
  <si>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</si>
  <si>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</si>
  <si>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</si>
  <si>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</si>
  <si>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</si>
  <si>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</si>
  <si>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</si>
  <si>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</si>
  <si>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</si>
  <si>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La entidad mide la eficacia del protocolo respecto a las acciones de prevención de casos de acoso laboral y sexual</t>
  </si>
  <si>
    <t>Resolución 312 de 2019 del Ministerio del Trabajo</t>
  </si>
  <si>
    <t>Registro de negociaciones colectivas e implementación de los acuerdos derivados</t>
  </si>
  <si>
    <t>No se ha negociado con los sindicatos en los plazos estipulados en la normatividad vigente y no se tiene comunicación con ellos.</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</si>
  <si>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</si>
  <si>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</si>
  <si>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</si>
  <si>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</si>
  <si>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Gestionar la información en el SIGEP (Servidores Públicos)</t>
  </si>
  <si>
    <t>Gestionar la información en el SIGEP (Contratistas)</t>
  </si>
  <si>
    <t>Conocer y considerar los lineamientos institucionales macro relacionados con la entidad, emitidos por Función Pública, CNSC, ESAP y Presidencia de la República.</t>
  </si>
  <si>
    <t>Semanalmente</t>
  </si>
  <si>
    <t xml:space="preserve">Entre 1 y 3 meses </t>
  </si>
  <si>
    <t xml:space="preserve">Entre 3 y 6 meses </t>
  </si>
  <si>
    <t>Más de 6 meses</t>
  </si>
  <si>
    <t>Se cuenta con el 80% de los diagnósticos y con su información analizada</t>
  </si>
  <si>
    <t>El porcentaje de vinculación de los servidores públicos y la gestión de contratistas en la entidad esta por encima del 90%.</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</si>
  <si>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</si>
  <si>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</si>
  <si>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</si>
  <si>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</si>
  <si>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</si>
  <si>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Cuenta con Programas de Promoción y Prevención de la salud teniendo en cuenta los factores de riesgo establecidos por la entidad.</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</si>
  <si>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</si>
  <si>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</si>
  <si>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</si>
  <si>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</si>
  <si>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</si>
  <si>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</si>
  <si>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</si>
  <si>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</si>
  <si>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</si>
  <si>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</si>
  <si>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No se tienen establecidos los Programas de Promoción y Prevención.</t>
  </si>
  <si>
    <t>No se tienen establecidas las disposiciones de los factores de riesgo psicosocial.</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</si>
  <si>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</si>
  <si>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</si>
  <si>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Hojas de vida y gestión contractual del 100% de los contratistas de la Entidad</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</si>
  <si>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</si>
  <si>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</si>
  <si>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</si>
  <si>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</si>
  <si>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</si>
  <si>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</si>
  <si>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14A</t>
  </si>
  <si>
    <t>14B</t>
  </si>
  <si>
    <t>14C</t>
  </si>
  <si>
    <t>14D</t>
  </si>
  <si>
    <t>14E</t>
  </si>
  <si>
    <t>14F</t>
  </si>
  <si>
    <t>14G</t>
  </si>
  <si>
    <t>14H</t>
  </si>
  <si>
    <t>Ruta de atención para la garantía de derechos y prevención del acoso laboral y sexual</t>
  </si>
  <si>
    <t>CAMBIOS INCLUIDOS EN LA VERSIÓN 4.6</t>
  </si>
  <si>
    <t>Instructivos en:
http://www.sigep.gov.co/instructivos</t>
  </si>
  <si>
    <t>42A</t>
  </si>
  <si>
    <t>42B</t>
  </si>
  <si>
    <t>42C</t>
  </si>
  <si>
    <t>42D</t>
  </si>
  <si>
    <t>42E</t>
  </si>
  <si>
    <t>42F</t>
  </si>
  <si>
    <t>42G</t>
  </si>
  <si>
    <t>42H</t>
  </si>
  <si>
    <t>42I</t>
  </si>
  <si>
    <t>42J</t>
  </si>
  <si>
    <t>42K</t>
  </si>
  <si>
    <t>42L</t>
  </si>
  <si>
    <t>442M</t>
  </si>
  <si>
    <t>42N</t>
  </si>
  <si>
    <t>42O</t>
  </si>
  <si>
    <t>42P</t>
  </si>
  <si>
    <t>42Q</t>
  </si>
  <si>
    <t>42R</t>
  </si>
  <si>
    <t>42M</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</si>
  <si>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</si>
  <si>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</si>
  <si>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</si>
  <si>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https://www.funcionpublica.gov.co/web/eva/programa-servimos</t>
  </si>
  <si>
    <t>Libro Blanco, el ABC del Teletrabajo en Colombia
https://www.teletrabajo.gov.co/622/w3-contents.html</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</si>
  <si>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t>
  </si>
  <si>
    <t>www.cnsc.gov.co/index.php/carrera-administrativa/aplicativo-comisones-de-personal</t>
  </si>
  <si>
    <t>Decreto 1083 de 2015, (Decreto 2011 de 2017)
Circular Conjunta Función Pública - Mintrabajo n°.100-005 del 20 de octubre de 2014</t>
  </si>
  <si>
    <t>Ley 1010 de 2006
Circular n°. 12 de 2017 Función Pública</t>
  </si>
  <si>
    <t>Alistamiento e implementación de ajustes razonables entorno al cumplimiento Decreto 2011 de 2017, vinculación de personas con discapacidad en el sector público.</t>
  </si>
  <si>
    <t>55A</t>
  </si>
  <si>
    <t>55B</t>
  </si>
  <si>
    <t>55C</t>
  </si>
  <si>
    <t>55D</t>
  </si>
  <si>
    <t>55E</t>
  </si>
  <si>
    <t>55F</t>
  </si>
  <si>
    <t>De la versión 4.5, se elimina el ítem n°. 4 “Conocer el acto administrativo de creación de la entidad y sus modificaciones y conocer los actos administrativos de creación o modificación de planta de personal vigentes”</t>
  </si>
  <si>
    <t>El ítem n°. 4 de la versión 4.5 que aborda el SIGEP, para esta versión se amplía a tres variables, relacionadas con la vinculación de los servidores públicos, la gestión de contratos y la verificación de la información cargada, siendo los ítems n°. 4, 5 y 6 respectivamente.</t>
  </si>
  <si>
    <t>Se incluye la categoría Inclusión con el ítem n°. 29 cumplimiento del Decreto 2011 de 2017 vinculación de personas con discapacidad en el sector público.</t>
  </si>
  <si>
    <t>De la versión 4.5, se elimina el ítem n°. 43 “Incorporar al menos una buena práctica en lo concerniente a los programas de Bienestar e Incentivos”.</t>
  </si>
  <si>
    <t>Se incorpora en el ítem n°. 44 lo relacionado con la “Promoción del uso de la bicicleta por parte de los servidores públicos de la entidad”.</t>
  </si>
  <si>
    <t>Se incorpora en el ítem n°. 46 la estrategia salas amigas de La familia lactante del entorno laboral en entidades públicas, dentro de la categoría Bienestar.</t>
  </si>
  <si>
    <t>Se incorpora en el ítem n°. 58 lo relacionado con la “Ruta de atención para la garantía de derechos y prevención del acoso laboral y sexual”, dentro de la categoría Clima organizacional y cambio cultural.</t>
  </si>
  <si>
    <t>Se incorpora la categoría Seguridad y Salud en el Trabajo con los siguientes ítems:
60 “Implementación de estándares mínimos del Sistema de Gestión de Seguridad y Salud en el Trabajo SG – SST”.
61 “Cuenta con Programas de Promoción y Prevención de la salud teniendo en cuenta los factores de riesgo establecidos por la entidad”.
62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</si>
  <si>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Se ajusta el ítem n°. 59 cumplimiento del Decreto 2011 de 2017, en términos de ajustes razonables y accesibilidad, dentro de la categoría Clima organizacional y cambio cultural.</t>
  </si>
  <si>
    <t>Ley 1960 de 2019
Ley 909 de 2004, Artículo 24
Decreto 1083 de 2015, Artículo 2.2.1.1.3, 2.2.1.2.6, 2.2.6.1 y siguientes
Decreto 1083 de 2015 (Decreto 648 de 2017), Capítulos 2 y 3, Artículo 2.2.5.4.7, 2.2.5.5.41, 2.2.5.5.42, 2.2.5.5.43</t>
  </si>
  <si>
    <t>Ley 1960 de 2019
Decreto 1083 de 2015 (Decreto 648 de 2017), Capítulos 2 y 3</t>
  </si>
  <si>
    <t>Ley 1960 de 2019
Ley 909 de 2004, Artículo 15</t>
  </si>
  <si>
    <t>Ley 1960 de 2019
Ley 909 de 2004, Artículo 27 y siguientes
Decreto 1083 de 2015, Artículo 2.2.1.1.3, 2.2.1.2.6, 2.2.6.1 y siguientes
Decreto 1083 de 2015 (Decreto 648 de 2017), Art. 2.2.5.3.2</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</si>
  <si>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</si>
  <si>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Ley 1960 de 2019
Ley 489 de 1998, Artículo 26
Decreto 1083 de 2015, Artículo 2.2.10.1 y siguientes
Decreto 894 de 2017, Artículos 1 y 2
Decreto 1083 de 2015 (Decreto 612 de 2018) Artículo 2.2.22.3.14</t>
  </si>
  <si>
    <t>Guía de gestión estratégica del talento humano GETH - Abril 2018
www.funcionpublica.gov.co/web/eva/publicaciones</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</si>
  <si>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</si>
  <si>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</si>
  <si>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</si>
  <si>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909 de 2004, Artículo 15, 37, 38, 39, 40, 50
Decreto 1083 de 2015, Artículo 2.2.8.1.1 y siguientes, 2.2.13.1.6 y siguientes
Acuedo n°. CNSC - 6176  de 2018</t>
  </si>
  <si>
    <t xml:space="preserve">Ley 909 de 2004, Artículo 15, 19
Decreto 1083 de 2015, Artículo 2.2.2.2.1, 2.2.2.3.1 y siguientes, 2.2.2.6.1 y siguientes, 2.2.4.1 y siguientes, 2.2.4.9
Decreto 1083 de 2015 (Decreto 648 de 2017), Artículo 2.2.5.1.5
Decreto 815 de 2018
Resolución n°. 6667 de 2018 </t>
  </si>
  <si>
    <t>Guía para establecer o modificar el manual de funciones y de competencias laborales - Versión 2 - Abril 2018
Catálogo de Competencias Laborales – julio 2018 
www.funcionpublica.gov.co/web/eva/publicaciones</t>
  </si>
  <si>
    <t xml:space="preserve">Catálogo de Competencias Laborales – julio 2018 </t>
  </si>
  <si>
    <t>Ley 909 de 2004, Artículo 27 y siguientes
Decreto 1083 de 2015, Artículo 2.2.4.1 y siguientes, 2.2.13.2.1 y siguientes
Decreto 815 de 2018
Resolución 667 de 2018</t>
  </si>
  <si>
    <t>Ley 909 de 2004, Artículo 47, 48, 49
Decreto 1083 de 2015, Artículo 2.2.13.1.1 y siguientes
Decreto 815 de 2018
Resolución 667 de 2018</t>
  </si>
  <si>
    <t>Guía de gestión estratégica del talento humano GETH - Abril 2018
Guía para la Gestión de los Empleos de Naturaleza Gerencial - Versión 2 - Agosto 2018
www.funcionpublica.gov.co/web/eva/publicaciones</t>
  </si>
  <si>
    <t>Guía para la Gestión de los Empleos de Naturaleza Gerencial - Versión 2 - Agosto 2018</t>
  </si>
  <si>
    <t>Decreto 1083 de 2015, Artículo 2.2.6.25, 2.2.6.28 y siguientes, 2.2.8.2.1
Decreto 1083 de 2015 (Decreto 648 de 2017), Artículo 2.2.5.5.49
Acuedo n°. CNSC - 6176  de 2018</t>
  </si>
  <si>
    <t>Ley 909 de 2004, Artículo 50
Decreto 1083 de 2015, Artículo 2.2.13.1.6 y siguientes
Acuedo n°. CNSC - 6176  de 2018</t>
  </si>
  <si>
    <t>Decreto 1083 de 2015, Artículo 2.2.8.1.1 y siguientes
Acuedo n°. CNSC - 6176  de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</si>
  <si>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</si>
  <si>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
https://www.funcionpublica.gov.co/eva/red/aula-virtual</t>
  </si>
  <si>
    <t>Guía de estímulos de los servidores públicos - Versión 1 - Septiembre de 2018</t>
  </si>
  <si>
    <t>Guía de estímulos de los servidores públicos - Versión 1 - Septiembre de 2018
Guía para la Gestión de los Empleos de Naturaleza Gerencial - Versión 2 - Agosto 2018
www.funcionpublica.gov.co/web/eva/publicaciones</t>
  </si>
  <si>
    <t>Guía de estímulos de los servidores públicos - Versión 1 - Septiembre de 2018
www.funcionpublica.gov.co/web/eva/publicaciones</t>
  </si>
  <si>
    <t>Ley 489 de 1998, Artículo 26
Ley 909 de 2004, parágrafo Artículo 36
Ley 1940 de 2018 articulo 18
Ley 1960 de 2019
Decreto 1083 de 2015, Artículo 2.2.10.1 y siguientes
Decreto 1567 de 1998, Artículos 20 al 25
Decreto 894 de 2017, Artículos 1 y 2</t>
  </si>
  <si>
    <t>Guía Readaptación Laboral, Lineamientos de Política y Guía de Ejecución - Versión año 2015
www.funcionpublica.gov.co/web/eva/publicaciones</t>
  </si>
  <si>
    <t>https://www.funcionpublica.gov.co/eva/es/dianacionalservidorpublico</t>
  </si>
  <si>
    <t>Guía Entorno Laboral Saludable Ministerio de Salud: 
www.minsalud.gov.co/sites/rid/Lists/BibliotecaDigital/RIDE/VS/TH/entorno-laboral-saludable-incentivo-ths-final.pdf</t>
  </si>
  <si>
    <t>Guía de Administración Pública - ABC de situaciones administrativas - Versión 2
www.funcionpublica.gov.co/web/eva/publicaciones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</si>
  <si>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</si>
  <si>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Manual y Caja de Herramientas para la implmentación 
www.funcionpublica.gov.co/web/eva/codigo-integridad</t>
  </si>
  <si>
    <t>Guía para la Gestión de los Empleos de Naturaleza Gerencial - Versión 2 - Agosto 2018
Catálogo de Competencias Laborales – julio 2018 
www.funcionpublica.gov.co/web/eva/publicaciones</t>
  </si>
  <si>
    <t>Medición, análisis y mejoramiento del clima organizacional (Se agrega en el Plan estratégico de Talento Humano, dado que éste contiene al Plan de Bienestar y Estímulos - Decreto 612 de 2018)</t>
  </si>
  <si>
    <t>Proveer las vacantes definitivas oportunamente, de acuerdo con el Plan Anual de Vacantes</t>
  </si>
  <si>
    <t>Proveer las vacantes definitivas temporalmente mediante nombramientos provisionales, eficientemente</t>
  </si>
  <si>
    <t>Ley 909 de 2004, Artículo 15
Ley 1712 de 2014
Ley 584 de 2000, Título IV</t>
  </si>
  <si>
    <t>Contar con la trazabilidad electrónica o física de la historia laboral de cada servidor</t>
  </si>
  <si>
    <t>Divulgar y participar del programa Servimos en la entidad</t>
  </si>
  <si>
    <t>Inducción y reinducción (Se agrega en el Plan Estratégico de Talento Humano, dado que éste contiene al Plan Institucional de Capacitación - Decreto 612 de 2018)</t>
  </si>
  <si>
    <t>Proveer las vacantes definitivas de forma temporal mediante la figura de encargo, eficientemente</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</si>
  <si>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</si>
  <si>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</si>
  <si>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</si>
  <si>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</si>
  <si>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</si>
  <si>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</si>
  <si>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No se ha utilizado el Banco de Listas de Elegibles como alternativa para proveer empleos en forma definitiva</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</si>
  <si>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</si>
  <si>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</si>
  <si>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</si>
  <si>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</si>
  <si>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</si>
  <si>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</si>
  <si>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</si>
  <si>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Eventualmente se han realizado reinducciones a los servidores públicos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</si>
  <si>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</si>
  <si>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Otras temáticas establecidas por la normatividad vigente (gestión documental, derecho de acceso a la información, etc.)</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</si>
  <si>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</si>
  <si>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</si>
  <si>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</si>
  <si>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</si>
  <si>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Se han realizado mediciones de clima organizacional oportunamente pero no se han realizado acciones de mejora</t>
  </si>
  <si>
    <t>La valoración en este ítem corresponderá al porcentaje de cumplimiento de los estándares mínimos del Sistema de Gestión de Seguridad y Salud en el Trabajo SG – SST</t>
  </si>
  <si>
    <t>Se hacen entrevistas de retiro aleatorias a algunos ex servidores</t>
  </si>
  <si>
    <t>Brindar apoyo socio laboral y emocional a las personas que se desvinculan por pensión, por reestructuración o por finalización del nombramiento en provisionalidad, de manera que se les facilite enfrentar el cambio, mediante un Plan de Desvinculación Asistida</t>
  </si>
  <si>
    <r>
      <rPr>
        <u/>
        <sz val="11"/>
        <color theme="1"/>
        <rFont val="Arial"/>
        <family val="2"/>
      </rPr>
      <t xml:space="preserve">Si usted considera que alguna de las actividades </t>
    </r>
    <r>
      <rPr>
        <b/>
        <u/>
        <sz val="11"/>
        <color theme="1"/>
        <rFont val="Arial"/>
        <family val="2"/>
      </rPr>
      <t xml:space="preserve">no aplica </t>
    </r>
    <r>
      <rPr>
        <u/>
        <sz val="11"/>
        <color theme="1"/>
        <rFont val="Arial"/>
        <family val="2"/>
      </rPr>
      <t>para su Entidad por sus características particulares, no diligencie puntaje, y en la columna Observaciones escriba "No aplica".</t>
    </r>
    <r>
      <rPr>
        <sz val="11"/>
        <color theme="1"/>
        <rFont val="Arial"/>
        <family val="2"/>
      </rPr>
      <t xml:space="preserve"> Por ejemplo, si en su entidad no se efectúan negociaciones colectivas por no haber sindicatos, en el ítem "Negociación Colectiva" usted no deberá ingresar ningún puntaje y deberá escribir en la columna Observaciones "No aplica"</t>
    </r>
  </si>
  <si>
    <t>ALCALDIA MUNICIPAL DE PASTO</t>
  </si>
  <si>
    <t>QUE
Accion de mejora a realizar</t>
  </si>
  <si>
    <t>CUANDO
Fecha prevista para iniciar y terminar cada tarea</t>
  </si>
  <si>
    <t>EVALUACIÓN DE LA EFICACIA DE
LAS ACCIONES IMPLEMENTADAS</t>
  </si>
  <si>
    <t>FECHA DE INICIO</t>
  </si>
  <si>
    <t>FECHA DE FIN</t>
  </si>
  <si>
    <t>Aplica para la subsecretaria de talento humano</t>
  </si>
  <si>
    <t>estaba en 41</t>
  </si>
  <si>
    <t>Se encontraba en 61</t>
  </si>
  <si>
    <t>Estaba en 40</t>
  </si>
  <si>
    <t>Estaba en 50</t>
  </si>
  <si>
    <t>Estaba en 21</t>
  </si>
  <si>
    <t>Estaba en 41</t>
  </si>
  <si>
    <t>Ojo, se debe exigir la presentación para cumplir con principios de transparencia en la gestion publica.</t>
  </si>
  <si>
    <t>Ojo esto se debe establecer para esta vigencia 2021</t>
  </si>
  <si>
    <t>Ojo revisar esto, se debe contar con el acto administrativo y se sube esta puntuacion.</t>
  </si>
  <si>
    <t>Estaba en 61</t>
  </si>
  <si>
    <t>Estaba en 20</t>
  </si>
  <si>
    <t xml:space="preserve">Administración del talento humano </t>
  </si>
  <si>
    <t xml:space="preserve">Planeación estratégica de la Gestión del Talento Humano </t>
  </si>
  <si>
    <t xml:space="preserve">Arreglo institucional </t>
  </si>
  <si>
    <t>Fortalecimiento de Salud y Seguridad en el trabajo</t>
  </si>
  <si>
    <t xml:space="preserve">Fortalecer el plan de bienestar e incentivos. 
</t>
  </si>
  <si>
    <t xml:space="preserve">Formatos diligenciados - Número de variables analizadas / Total de variables del procedimiento. </t>
  </si>
  <si>
    <t xml:space="preserve">Identificación del conocimiento de los funcionarios de la Alcaldía </t>
  </si>
  <si>
    <t xml:space="preserve">Inventario del patrimonio intelectual de los funcionarios de la Alcaldía. </t>
  </si>
  <si>
    <t xml:space="preserve">Número de trabajadores evaluados / Número de trabajadores sujetos de evaluación. </t>
  </si>
  <si>
    <t xml:space="preserve">Número de trabajadores evaluados / Número de trabajadores sujetos de evaluación (Trabajadores de carrera administrativa). </t>
  </si>
  <si>
    <t xml:space="preserve">Número de procesos auditados Sg-SST / Total de procesos contenidos en el Sg-SST. </t>
  </si>
  <si>
    <t xml:space="preserve">Número de actividades ejecutadas / Número de actividades planeadas dentro del plan de Bienestar. </t>
  </si>
  <si>
    <t>Número de actividades ejecutadas / Número de actividades incluidas en el plan de cambio organizacional.</t>
  </si>
  <si>
    <t xml:space="preserve">Número de funcionarios a los que fue socializado / Número total de funcionarios. </t>
  </si>
  <si>
    <t>COMO
Tareas para cumplir la acción</t>
  </si>
  <si>
    <t>DONDE
Alcance de cada tarea en términos de cobertura</t>
  </si>
  <si>
    <t>Crear e implementar la evaluación de desempeño de los gerente públicos</t>
  </si>
  <si>
    <t xml:space="preserve">Ejecución de actividades encaminadas al cambio organizacional
</t>
  </si>
  <si>
    <t>Implementar mediciones de clima laboral de manera periódica (Máximo anualmente)</t>
  </si>
  <si>
    <t>Fortalecer la divulgación del código de integridad de la función publica (EVA)</t>
  </si>
  <si>
    <t>Validar la pertinacia del procedimiento de retiro de personal.</t>
  </si>
  <si>
    <t xml:space="preserve">Establecer un área estratégica para la gerencia del Talento Humano. </t>
  </si>
  <si>
    <t>Números de procedimientos implementados en el procesos de Talento Humano - Número de protocolos implementados - Capacitaciones realizadas frente a los procedimientos y documentación del Talento Humano.</t>
  </si>
  <si>
    <t>Fortalecimiento de Salud y Seguridad en el Trabajo (SST)</t>
  </si>
  <si>
    <t>Implementación de los estándares del Decreto 1072 sobre Salud y Seguridad en el Trabajo (Sg-SST).</t>
  </si>
  <si>
    <t xml:space="preserve">Número de estándares cumplidos / Número de estándares exigidos. </t>
  </si>
  <si>
    <t>Evaluación interna de los procesos de Salud y Seguridad en el trabajo.</t>
  </si>
  <si>
    <t>1. 01/03/2021 - 30/12/2021
A) Ejecución del plan de bienestar e incentivos 01/03/2021 - 24/12/2021
B) Evaluar el comportamiento del plan de incentivos 27/12/2021 - 29/12/2021 
C)  Informe a la alta gerencia 30/12/2021 - 30/12/2021
2. 04/06/2021 - 10/12/2021
A) Capacitación sobre la guia de evaluación de gerentes publicos. 15/07/2021 - 30/07/2021
B) Realizar seguimiento a los acuerdos de gestión 23/08/2021 - 27/08/2021
C) Desarrollar planes de mejora (si fuera el caso) 06/09/2021 - 10/12/2021
3. 05/03/2021 - 10/12/2021
A) Establecer procedimientos convenientes para talento humano01/09/2021 - 30/07/2021
B) Crear protocolos de talento humano.01/09/2021 - 30/09/2021
C) Crear tablero de control para indicadores de talento humano 01/09/2021 - 30/09/2021
4. 13/01/2021 - 26/03/2021
A) Ejecución de la evaluación 13/01/2021 - 13/02/2021
B) Análisis de Resultados 14/02/2021 - 14/03/2021
C) Desarrollo de planes de mejora (Si fuera el caso).  15/03/2021 - 26/03/2021
5. 01/03/2021 - 10/12/2021
A) Actualización del plan del código de  integridad 01/03/2021 - 04/03/2021
B) Revisión y aprobación del plan del código de integridad  05/03/2021 - 05/03/2021
C) Publicación del plan del código de integridad. 08/03/2021 - 28/05/2021
D) Implementación de la política del código de integridad.29/05/2021 - 10/12/2021</t>
  </si>
  <si>
    <t>1. 01/04/2021 - 15/10/2021
A) Creación del procedimiento de retiro de personal   01/04/2021 - 31/05/2021
B) Revisión y aprobación del procedimiento de retiro del personal  01/06/2021 - 02/07/2021
C) Aplicación del procedimiento de retiro de personal. 03/07/2021 - 15/10/2021
2. 05/04/2021 - 15/10/2021
A) Diseño del procedimiento de gestión de conocimiento 01/06/2021 - 08/06/2021
B) Diseño de procedimiento de ideación  01/06/2021 - 08/06/2021
C)  Ejecución de inventario de conocimiento organizacional de los funcionarios de la alcaldía.  16/08/2021 - 15/10/2021</t>
  </si>
  <si>
    <t xml:space="preserve">1. Validar la pertinencia del procedimiento de retiro de personal.
2. Identificación del conocimiento de los funcionarios de la Alcaldía. 
</t>
  </si>
  <si>
    <t xml:space="preserve">1. Fortalecer el plan de bienestar e incentivos. 
2. Crear e implementar la evaluación de desempeño de los gerente públicos. 
3. Ejecución de actividades encaminadas al cambio organizacional.
4. Implementar mediciones de clima laboral 
5. Fortalecer la divulgación del código de integridad de la función publica (EVA)
</t>
  </si>
  <si>
    <t xml:space="preserve">1. Establecer un área estratégica para la gerencia del Talento Humano. 
</t>
  </si>
  <si>
    <t>1. 05/04/2021 - 30/12/2021
A) Diseño de procedimientos 05/04/2021 - 30/07/2021
B) Diseño de instructivos 05/04/2021 - 30/07/2021
C) Depuración y creación de formatos 05/04/2021 - 30/07/2021
D)  Adecuación de procedimientos al nuevo formato. 02/08/2021 - 30/12/2021
E) Implentación 04/10/2021 - 08/10/2021</t>
  </si>
  <si>
    <t>1.  11/01/2021 - 30/07/2021
A)  Revisión de lista de chequeo  11/01/2021 - 05/02/2021
B) Desarrollo de estándares faltantes 08/02/2021 - 30/07/2021
C) Implementación de los comités de Sg- SST
08/02/2021 - 30/07/2021
2. 01/09/2021 - 24/09/2021
A) Programa de auditoría  01/09/2021 - 10/09/2021
B) Ejecución del programa de auditoría 13/09/2021 - 17/09/2021
C) Informe de auditoría 20/09/2021 - 24/09/2021</t>
  </si>
  <si>
    <t xml:space="preserve">1. Implementación de los estándares del Decreto 1072 sobre Salud y Seguridad en el Trabajo (Sg-SST).
2. Evaluación interna de los procesos de Salud y Seguridad en el trabajo.
</t>
  </si>
  <si>
    <t>Identificar los conocimientos de los funcionarios de la Alcaldía.</t>
  </si>
  <si>
    <t>Promover la educación en todos sus niveles.</t>
  </si>
  <si>
    <t xml:space="preserve">Divulgar y participar en el programa servimos. </t>
  </si>
  <si>
    <t>Conocimientos identificados.</t>
  </si>
  <si>
    <t xml:space="preserve">Programa servimos desarrollado. </t>
  </si>
  <si>
    <t xml:space="preserve">Estrategias desarrolladas </t>
  </si>
  <si>
    <t>Estrategias para  la gestión de conflictos para gerentes y directivos.</t>
  </si>
  <si>
    <t>Desarrollar el bilingüismo en la entidad.</t>
  </si>
  <si>
    <t>Programas de bilingüismo identificados</t>
  </si>
  <si>
    <t xml:space="preserve">Programas de educación ejecutados. </t>
  </si>
  <si>
    <t>QUE
Acción de mejora a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</si>
</sst>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88"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
      <sz val="11"/>
      <color theme="0"/>
      <name val="Arial"/>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u/>
      <sz val="11"/>
      <color theme="1"/>
      <name val="Arial"/>
      <family val="2"/>
    </font>
    <font>
      <b/>
      <u/>
      <sz val="11"/>
      <color theme="1"/>
      <name val="Arial"/>
      <family val="2"/>
    </font>
    <font>
      <b/>
      <sz val="12"/>
      <name val="Arial"/>
      <family val="2"/>
    </font>
    <font>
      <sz val="12"/>
      <name val="Arial"/>
      <family val="2"/>
    </font>
    <font>
      <b/>
      <sz val="14"/>
      <color theme="0"/>
      <name val="Arial"/>
      <family val="2"/>
    </font>
    <font>
      <sz val="16"/>
      <color theme="1"/>
      <name val="Calibri"/>
      <family val="2"/>
      <scheme val="minor"/>
    </font>
    <font>
      <b/>
      <sz val="16"/>
      <color theme="0"/>
      <name val="Arial"/>
      <family val="2"/>
    </font>
    <font>
      <sz val="16"/>
      <name val="Arial"/>
      <family val="2"/>
    </font>
  </fonts>
  <fills count="26">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theme="3" tint="0.59999389629810485"/>
        <bgColor indexed="64"/>
      </patternFill>
    </fill>
  </fills>
  <borders count="205">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dashed">
        <color indexed="64"/>
      </left>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
      <left style="thin">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diagonal/>
    </border>
    <border>
      <left style="thin">
        <color rgb="FF002060"/>
      </left>
      <right style="dashed">
        <color rgb="FF002060"/>
      </right>
      <top/>
      <bottom/>
      <diagonal/>
    </border>
    <border>
      <left style="dotted">
        <color rgb="FF002060"/>
      </left>
      <right style="dashed">
        <color rgb="FF002060"/>
      </right>
      <top style="dashed">
        <color rgb="FF002060"/>
      </top>
      <bottom/>
      <diagonal/>
    </border>
    <border>
      <left style="dashed">
        <color rgb="FF002060"/>
      </left>
      <right style="medium">
        <color rgb="FF00206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869">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49" xfId="0" applyFont="1" applyBorder="1" applyAlignment="1">
      <alignment vertical="center"/>
    </xf>
    <xf numFmtId="0" fontId="7" fillId="0" borderId="48" xfId="0" applyFont="1" applyBorder="1" applyAlignment="1">
      <alignment vertical="center"/>
    </xf>
    <xf numFmtId="0" fontId="7" fillId="0" borderId="48" xfId="0" applyFont="1" applyBorder="1" applyAlignment="1">
      <alignment horizontal="center" vertical="center"/>
    </xf>
    <xf numFmtId="0" fontId="7" fillId="0" borderId="48" xfId="0" applyFont="1" applyFill="1" applyBorder="1" applyAlignment="1">
      <alignment vertical="center"/>
    </xf>
    <xf numFmtId="0" fontId="7" fillId="0" borderId="47" xfId="0" applyFont="1" applyBorder="1" applyAlignment="1">
      <alignment vertical="center"/>
    </xf>
    <xf numFmtId="0" fontId="7" fillId="0" borderId="5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3" xfId="0" applyFont="1" applyBorder="1" applyAlignment="1">
      <alignment vertical="center"/>
    </xf>
    <xf numFmtId="0" fontId="5" fillId="0" borderId="0" xfId="0" applyFont="1" applyFill="1" applyBorder="1" applyAlignment="1">
      <alignment horizontal="center" vertical="center"/>
    </xf>
    <xf numFmtId="0" fontId="5" fillId="0" borderId="50" xfId="0" applyFont="1" applyFill="1" applyBorder="1" applyAlignment="1">
      <alignment horizontal="center"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5" xfId="0" applyFont="1" applyBorder="1" applyAlignment="1">
      <alignment horizontal="center" vertical="center"/>
    </xf>
    <xf numFmtId="0" fontId="7" fillId="0" borderId="55" xfId="0" applyFont="1" applyFill="1" applyBorder="1" applyAlignment="1">
      <alignment vertical="center"/>
    </xf>
    <xf numFmtId="0" fontId="8" fillId="0" borderId="55" xfId="0" applyFont="1" applyBorder="1" applyAlignment="1">
      <alignment vertical="center"/>
    </xf>
    <xf numFmtId="0" fontId="7" fillId="0" borderId="56" xfId="0" applyFont="1" applyBorder="1" applyAlignment="1">
      <alignment vertical="center"/>
    </xf>
    <xf numFmtId="0" fontId="8" fillId="0" borderId="0" xfId="0" applyFont="1" applyAlignment="1">
      <alignment vertical="center"/>
    </xf>
    <xf numFmtId="0" fontId="6" fillId="0" borderId="33" xfId="0" applyFont="1" applyBorder="1" applyAlignment="1">
      <alignment horizontal="center" vertical="center" wrapText="1"/>
    </xf>
    <xf numFmtId="0" fontId="12" fillId="9" borderId="60" xfId="0" applyFont="1" applyFill="1" applyBorder="1" applyAlignment="1">
      <alignment horizontal="center" vertical="center"/>
    </xf>
    <xf numFmtId="0" fontId="7" fillId="0" borderId="0" xfId="0" applyFont="1" applyBorder="1" applyAlignment="1">
      <alignment vertical="center" wrapText="1"/>
    </xf>
    <xf numFmtId="0" fontId="4" fillId="0" borderId="36"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1" fontId="7" fillId="0" borderId="0" xfId="0" applyNumberFormat="1" applyFont="1" applyBorder="1"/>
    <xf numFmtId="0" fontId="12" fillId="0" borderId="0" xfId="0" applyFont="1" applyBorder="1" applyAlignment="1">
      <alignment vertical="center"/>
    </xf>
    <xf numFmtId="0" fontId="21" fillId="0" borderId="0" xfId="0" applyFont="1" applyBorder="1" applyAlignment="1">
      <alignment vertical="center"/>
    </xf>
    <xf numFmtId="0" fontId="14" fillId="0" borderId="0" xfId="0" applyFont="1" applyBorder="1"/>
    <xf numFmtId="0" fontId="14" fillId="0" borderId="0" xfId="0" applyFont="1" applyBorder="1" applyAlignment="1">
      <alignment horizontal="right"/>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7" fillId="7" borderId="75" xfId="0" applyFont="1" applyFill="1" applyBorder="1" applyAlignment="1">
      <alignment vertical="center"/>
    </xf>
    <xf numFmtId="0" fontId="7" fillId="3" borderId="75" xfId="0" applyFont="1" applyFill="1" applyBorder="1" applyAlignment="1">
      <alignment vertical="center"/>
    </xf>
    <xf numFmtId="0" fontId="7" fillId="0" borderId="77" xfId="0" applyFont="1" applyBorder="1" applyAlignment="1">
      <alignment horizontal="center" vertical="center"/>
    </xf>
    <xf numFmtId="0" fontId="7" fillId="8" borderId="77" xfId="0" applyFont="1" applyFill="1" applyBorder="1" applyAlignment="1">
      <alignment vertical="center"/>
    </xf>
    <xf numFmtId="0" fontId="14" fillId="0" borderId="48" xfId="0" applyFont="1" applyBorder="1" applyAlignment="1">
      <alignment horizontal="right"/>
    </xf>
    <xf numFmtId="0" fontId="22" fillId="0" borderId="0" xfId="0" applyFont="1" applyBorder="1" applyAlignment="1">
      <alignment horizontal="center" vertical="center"/>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15" xfId="0" applyNumberFormat="1" applyFont="1" applyBorder="1" applyAlignment="1">
      <alignment vertical="center" wrapText="1"/>
    </xf>
    <xf numFmtId="49" fontId="2" fillId="0" borderId="114" xfId="0" applyNumberFormat="1" applyFont="1" applyBorder="1" applyAlignment="1">
      <alignment vertical="center" wrapText="1"/>
    </xf>
    <xf numFmtId="49" fontId="7" fillId="0" borderId="0" xfId="0" applyNumberFormat="1" applyFont="1" applyBorder="1"/>
    <xf numFmtId="0" fontId="15"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14"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14" xfId="0" applyNumberFormat="1" applyFont="1" applyBorder="1" applyAlignment="1">
      <alignment horizontal="left" vertical="center" wrapText="1"/>
    </xf>
    <xf numFmtId="0" fontId="7" fillId="20" borderId="73" xfId="0" applyFont="1" applyFill="1" applyBorder="1" applyAlignment="1">
      <alignment vertical="center"/>
    </xf>
    <xf numFmtId="0" fontId="7" fillId="19" borderId="75" xfId="0" applyFont="1" applyFill="1" applyBorder="1" applyAlignment="1">
      <alignment vertical="center"/>
    </xf>
    <xf numFmtId="0" fontId="14" fillId="0" borderId="0" xfId="0" applyFont="1" applyAlignment="1">
      <alignment vertical="center"/>
    </xf>
    <xf numFmtId="0" fontId="14" fillId="0" borderId="6" xfId="0" applyFont="1" applyBorder="1" applyAlignment="1">
      <alignment vertical="center"/>
    </xf>
    <xf numFmtId="0" fontId="14" fillId="0" borderId="16"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4" fillId="0" borderId="110" xfId="0" applyFont="1" applyBorder="1" applyAlignment="1">
      <alignment vertical="center"/>
    </xf>
    <xf numFmtId="0" fontId="14" fillId="0" borderId="111" xfId="0" applyFont="1" applyBorder="1" applyAlignment="1">
      <alignment vertical="center"/>
    </xf>
    <xf numFmtId="0" fontId="14" fillId="0" borderId="85" xfId="0" applyFont="1" applyBorder="1" applyAlignment="1">
      <alignment vertical="center"/>
    </xf>
    <xf numFmtId="0" fontId="14" fillId="0" borderId="11" xfId="0" applyFont="1" applyBorder="1" applyAlignment="1">
      <alignment vertical="center"/>
    </xf>
    <xf numFmtId="0" fontId="14" fillId="0" borderId="29" xfId="0" applyFont="1" applyBorder="1" applyAlignment="1">
      <alignment vertical="center"/>
    </xf>
    <xf numFmtId="0" fontId="5" fillId="4" borderId="69" xfId="0" applyFont="1" applyFill="1" applyBorder="1" applyAlignment="1">
      <alignment horizontal="center" vertical="center"/>
    </xf>
    <xf numFmtId="0" fontId="14" fillId="4" borderId="10" xfId="0" applyFont="1" applyFill="1" applyBorder="1" applyAlignment="1">
      <alignment vertical="center"/>
    </xf>
    <xf numFmtId="0" fontId="14" fillId="4" borderId="112" xfId="0" applyFont="1" applyFill="1" applyBorder="1" applyAlignment="1">
      <alignment vertical="center"/>
    </xf>
    <xf numFmtId="0" fontId="5" fillId="4" borderId="113" xfId="0" applyFont="1" applyFill="1" applyBorder="1" applyAlignment="1">
      <alignment horizontal="center" vertical="center"/>
    </xf>
    <xf numFmtId="0" fontId="5" fillId="4" borderId="84" xfId="0" applyFont="1" applyFill="1" applyBorder="1" applyAlignment="1">
      <alignment horizontal="center" vertical="center"/>
    </xf>
    <xf numFmtId="0" fontId="14" fillId="4" borderId="11" xfId="0" applyFont="1" applyFill="1" applyBorder="1" applyAlignment="1">
      <alignment vertical="center"/>
    </xf>
    <xf numFmtId="0" fontId="14" fillId="4" borderId="0" xfId="0" applyFont="1" applyFill="1" applyAlignment="1">
      <alignment vertical="center"/>
    </xf>
    <xf numFmtId="0" fontId="14" fillId="0" borderId="0" xfId="0" applyFont="1" applyBorder="1" applyAlignment="1">
      <alignment vertical="center"/>
    </xf>
    <xf numFmtId="0" fontId="26" fillId="0" borderId="69" xfId="0" applyFont="1" applyBorder="1" applyAlignment="1">
      <alignment horizontal="center" vertical="center"/>
    </xf>
    <xf numFmtId="0" fontId="14" fillId="0" borderId="78" xfId="0" applyFont="1" applyBorder="1" applyAlignment="1">
      <alignment vertical="center"/>
    </xf>
    <xf numFmtId="0" fontId="26" fillId="0" borderId="5" xfId="0" applyFont="1" applyBorder="1" applyAlignment="1">
      <alignment horizontal="center" vertical="center"/>
    </xf>
    <xf numFmtId="0" fontId="26" fillId="0" borderId="79" xfId="0" applyFont="1" applyBorder="1" applyAlignment="1">
      <alignment horizontal="center" vertical="center"/>
    </xf>
    <xf numFmtId="1" fontId="31" fillId="5" borderId="114" xfId="0" applyNumberFormat="1" applyFont="1" applyFill="1" applyBorder="1" applyAlignment="1">
      <alignment horizontal="center" vertical="center"/>
    </xf>
    <xf numFmtId="0" fontId="14" fillId="0" borderId="69" xfId="0" applyFont="1" applyBorder="1" applyAlignment="1">
      <alignment horizontal="center" vertical="center"/>
    </xf>
    <xf numFmtId="0" fontId="14" fillId="0" borderId="5" xfId="0" applyFont="1" applyBorder="1" applyAlignment="1">
      <alignment horizontal="left" vertical="center"/>
    </xf>
    <xf numFmtId="0" fontId="31" fillId="0" borderId="5" xfId="0" applyFont="1" applyBorder="1" applyAlignment="1">
      <alignment vertical="center"/>
    </xf>
    <xf numFmtId="0" fontId="14" fillId="0" borderId="79" xfId="0" applyFont="1" applyBorder="1" applyAlignment="1">
      <alignment vertical="center"/>
    </xf>
    <xf numFmtId="0" fontId="14" fillId="0" borderId="69" xfId="0" applyFont="1" applyBorder="1" applyAlignment="1">
      <alignment vertical="center"/>
    </xf>
    <xf numFmtId="0" fontId="4" fillId="0" borderId="0" xfId="0" applyFont="1" applyAlignment="1">
      <alignment vertical="center"/>
    </xf>
    <xf numFmtId="0" fontId="14" fillId="0" borderId="112" xfId="0" applyFont="1" applyBorder="1" applyAlignment="1">
      <alignment vertical="center"/>
    </xf>
    <xf numFmtId="0" fontId="14" fillId="0" borderId="113" xfId="0" applyFont="1" applyBorder="1" applyAlignment="1">
      <alignment vertical="center"/>
    </xf>
    <xf numFmtId="0" fontId="14" fillId="0" borderId="84" xfId="0" applyFont="1" applyBorder="1" applyAlignment="1">
      <alignment vertical="center"/>
    </xf>
    <xf numFmtId="0" fontId="14" fillId="0" borderId="8" xfId="0" applyFont="1" applyBorder="1" applyAlignment="1">
      <alignment vertical="center"/>
    </xf>
    <xf numFmtId="0" fontId="14" fillId="0" borderId="17" xfId="0" applyFont="1" applyBorder="1" applyAlignment="1">
      <alignment vertical="center"/>
    </xf>
    <xf numFmtId="0" fontId="14" fillId="0" borderId="9" xfId="0" applyFont="1" applyBorder="1" applyAlignment="1">
      <alignment vertical="center"/>
    </xf>
    <xf numFmtId="0" fontId="14" fillId="0" borderId="0" xfId="0" applyFont="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80" xfId="0" applyFont="1" applyBorder="1" applyAlignment="1">
      <alignment vertical="center" wrapText="1"/>
    </xf>
    <xf numFmtId="0" fontId="14" fillId="0" borderId="93" xfId="0" applyFont="1" applyBorder="1" applyAlignment="1">
      <alignment vertical="center" wrapText="1"/>
    </xf>
    <xf numFmtId="0" fontId="14" fillId="0" borderId="114" xfId="0" applyFont="1" applyBorder="1" applyAlignment="1">
      <alignment vertical="center" wrapText="1"/>
    </xf>
    <xf numFmtId="0" fontId="23" fillId="0" borderId="0" xfId="0" applyFont="1" applyBorder="1" applyAlignment="1">
      <alignment horizontal="center" vertical="center" wrapText="1"/>
    </xf>
    <xf numFmtId="0" fontId="23" fillId="0" borderId="29" xfId="0" applyFont="1" applyBorder="1" applyAlignment="1">
      <alignment horizontal="center" vertical="center" wrapText="1"/>
    </xf>
    <xf numFmtId="0" fontId="32"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33" xfId="0" applyFont="1" applyBorder="1" applyAlignment="1">
      <alignment horizontal="center" vertical="center" wrapText="1"/>
    </xf>
    <xf numFmtId="0" fontId="14" fillId="0" borderId="29" xfId="0" applyFont="1" applyBorder="1" applyAlignment="1">
      <alignment horizontal="center" vertical="center" wrapText="1"/>
    </xf>
    <xf numFmtId="0" fontId="23" fillId="16" borderId="34" xfId="0" applyFont="1" applyFill="1" applyBorder="1" applyAlignment="1">
      <alignment horizontal="center" vertical="center" wrapText="1"/>
    </xf>
    <xf numFmtId="0" fontId="14" fillId="0" borderId="29" xfId="0" applyFont="1" applyBorder="1" applyAlignment="1">
      <alignment vertical="center" wrapText="1"/>
    </xf>
    <xf numFmtId="0" fontId="14" fillId="0" borderId="130" xfId="0" applyFont="1" applyBorder="1" applyAlignment="1">
      <alignment vertical="center" wrapText="1"/>
    </xf>
    <xf numFmtId="0" fontId="23" fillId="17" borderId="34" xfId="0" applyFont="1" applyFill="1" applyBorder="1" applyAlignment="1">
      <alignment horizontal="center" vertical="center" wrapText="1"/>
    </xf>
    <xf numFmtId="0" fontId="14" fillId="0" borderId="27" xfId="0" applyFont="1" applyBorder="1" applyAlignment="1">
      <alignment vertical="center" wrapText="1"/>
    </xf>
    <xf numFmtId="0" fontId="23" fillId="6" borderId="34" xfId="0" applyFont="1" applyFill="1" applyBorder="1" applyAlignment="1">
      <alignment horizontal="center" vertical="center" wrapText="1"/>
    </xf>
    <xf numFmtId="0" fontId="23" fillId="13" borderId="34"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14" borderId="34" xfId="0" applyFont="1" applyFill="1" applyBorder="1" applyAlignment="1">
      <alignment horizontal="center" vertical="center" wrapText="1"/>
    </xf>
    <xf numFmtId="0" fontId="23" fillId="18" borderId="34" xfId="0" applyFont="1" applyFill="1" applyBorder="1" applyAlignment="1">
      <alignment horizontal="center" vertical="center" wrapText="1"/>
    </xf>
    <xf numFmtId="0" fontId="14" fillId="0" borderId="8" xfId="0" applyFont="1" applyBorder="1" applyAlignment="1">
      <alignment vertical="center" wrapText="1"/>
    </xf>
    <xf numFmtId="0" fontId="14" fillId="0" borderId="131" xfId="0" applyFont="1" applyBorder="1" applyAlignment="1">
      <alignment vertical="center" wrapText="1"/>
    </xf>
    <xf numFmtId="0" fontId="14" fillId="0" borderId="17" xfId="0" applyFont="1" applyBorder="1" applyAlignment="1">
      <alignment vertical="center" wrapText="1"/>
    </xf>
    <xf numFmtId="0" fontId="14" fillId="0" borderId="9" xfId="0" applyFont="1" applyBorder="1" applyAlignment="1">
      <alignment vertical="center" wrapText="1"/>
    </xf>
    <xf numFmtId="0" fontId="33" fillId="0" borderId="0" xfId="0" applyFont="1" applyAlignment="1">
      <alignment vertical="center"/>
    </xf>
    <xf numFmtId="0" fontId="33" fillId="0" borderId="53" xfId="0" applyFont="1" applyBorder="1"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0" fontId="33" fillId="0" borderId="0" xfId="0" applyFont="1" applyBorder="1" applyAlignment="1">
      <alignment horizontal="center" vertical="center"/>
    </xf>
    <xf numFmtId="0" fontId="33" fillId="0" borderId="50" xfId="0" applyFont="1" applyBorder="1" applyAlignment="1">
      <alignment vertical="center"/>
    </xf>
    <xf numFmtId="0" fontId="24" fillId="2" borderId="105" xfId="0" applyFont="1" applyFill="1" applyBorder="1" applyAlignment="1">
      <alignment horizontal="center" vertical="center" wrapText="1"/>
    </xf>
    <xf numFmtId="0" fontId="24" fillId="2" borderId="106" xfId="0" applyFont="1" applyFill="1" applyBorder="1" applyAlignment="1">
      <alignment horizontal="center" vertical="center" wrapText="1"/>
    </xf>
    <xf numFmtId="1" fontId="30" fillId="5" borderId="114"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4" borderId="0" xfId="0" applyFont="1" applyFill="1" applyBorder="1" applyAlignment="1">
      <alignment vertical="center"/>
    </xf>
    <xf numFmtId="0" fontId="7" fillId="4" borderId="9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22" xfId="0" applyFont="1" applyFill="1" applyBorder="1" applyAlignment="1"/>
    <xf numFmtId="0" fontId="1" fillId="4" borderId="12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8"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24"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6" fillId="2" borderId="108"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130" xfId="0" applyFont="1" applyBorder="1"/>
    <xf numFmtId="0" fontId="7" fillId="0" borderId="132" xfId="0" applyFont="1" applyBorder="1"/>
    <xf numFmtId="0" fontId="7" fillId="0" borderId="131" xfId="0" applyFont="1" applyBorder="1"/>
    <xf numFmtId="0" fontId="7" fillId="4" borderId="17" xfId="0" applyFont="1" applyFill="1" applyBorder="1"/>
    <xf numFmtId="0" fontId="36" fillId="2" borderId="109" xfId="0" applyFont="1" applyFill="1" applyBorder="1" applyAlignment="1">
      <alignment horizontal="center" vertical="center" wrapText="1"/>
    </xf>
    <xf numFmtId="1" fontId="14" fillId="0" borderId="0" xfId="0" applyNumberFormat="1" applyFont="1" applyAlignment="1">
      <alignment vertical="center"/>
    </xf>
    <xf numFmtId="49" fontId="38" fillId="0" borderId="5" xfId="0" applyNumberFormat="1" applyFont="1" applyBorder="1" applyAlignment="1">
      <alignment vertical="center"/>
    </xf>
    <xf numFmtId="49" fontId="37" fillId="0" borderId="114"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4" fillId="0" borderId="0" xfId="0" applyNumberFormat="1" applyFont="1" applyAlignment="1">
      <alignment horizontal="center" vertical="center"/>
    </xf>
    <xf numFmtId="0" fontId="7" fillId="0" borderId="0" xfId="0" applyFont="1" applyFill="1"/>
    <xf numFmtId="0" fontId="7" fillId="0" borderId="130"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132" xfId="0" applyFont="1" applyFill="1" applyBorder="1"/>
    <xf numFmtId="0" fontId="4" fillId="4" borderId="0" xfId="0" applyFont="1" applyFill="1" applyBorder="1" applyAlignment="1">
      <alignment horizontal="center" vertical="center" wrapText="1"/>
    </xf>
    <xf numFmtId="0" fontId="16"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xf>
    <xf numFmtId="0" fontId="39" fillId="0" borderId="0" xfId="0" applyFont="1" applyAlignment="1">
      <alignment horizontal="center" vertical="center"/>
    </xf>
    <xf numFmtId="0" fontId="39" fillId="0" borderId="10" xfId="0" applyFont="1" applyBorder="1" applyAlignment="1">
      <alignment vertical="center"/>
    </xf>
    <xf numFmtId="0" fontId="39" fillId="0" borderId="94" xfId="0" applyFont="1" applyBorder="1" applyAlignment="1">
      <alignment vertical="center"/>
    </xf>
    <xf numFmtId="0" fontId="39" fillId="0" borderId="0" xfId="0" applyFont="1" applyBorder="1" applyAlignment="1">
      <alignment vertical="center"/>
    </xf>
    <xf numFmtId="0" fontId="39" fillId="0" borderId="99" xfId="0" applyFont="1" applyBorder="1" applyAlignment="1">
      <alignment vertical="center"/>
    </xf>
    <xf numFmtId="0" fontId="42" fillId="0" borderId="0" xfId="0" applyFont="1" applyBorder="1" applyAlignment="1">
      <alignment horizontal="center" vertical="center"/>
    </xf>
    <xf numFmtId="0" fontId="40" fillId="0" borderId="0" xfId="0" applyFont="1" applyBorder="1" applyAlignment="1">
      <alignment horizontal="center" vertical="center"/>
    </xf>
    <xf numFmtId="0" fontId="42" fillId="0" borderId="11" xfId="0" applyFont="1" applyFill="1" applyBorder="1" applyAlignment="1">
      <alignment horizontal="center" vertical="center"/>
    </xf>
    <xf numFmtId="0" fontId="39" fillId="0" borderId="10" xfId="0" applyFont="1" applyFill="1" applyBorder="1" applyAlignment="1">
      <alignment vertical="center"/>
    </xf>
    <xf numFmtId="0" fontId="43" fillId="0" borderId="11" xfId="0" applyFont="1" applyFill="1" applyBorder="1" applyAlignment="1">
      <alignment horizontal="center" vertical="center"/>
    </xf>
    <xf numFmtId="0" fontId="39" fillId="0" borderId="0" xfId="0" applyFont="1" applyFill="1" applyAlignment="1">
      <alignment vertical="center"/>
    </xf>
    <xf numFmtId="0" fontId="39" fillId="0" borderId="94" xfId="0" applyFont="1" applyFill="1" applyBorder="1" applyAlignment="1">
      <alignment vertical="center"/>
    </xf>
    <xf numFmtId="0" fontId="45" fillId="4" borderId="28" xfId="0" applyFont="1" applyFill="1" applyBorder="1" applyAlignment="1">
      <alignment horizontal="center" vertical="center" wrapText="1"/>
    </xf>
    <xf numFmtId="0" fontId="39" fillId="0" borderId="99" xfId="0" applyFont="1" applyFill="1" applyBorder="1" applyAlignment="1">
      <alignment vertical="center"/>
    </xf>
    <xf numFmtId="0" fontId="46" fillId="0" borderId="41" xfId="0" applyFont="1" applyBorder="1" applyAlignment="1">
      <alignment vertical="center"/>
    </xf>
    <xf numFmtId="0" fontId="46" fillId="0" borderId="42" xfId="0" applyFont="1" applyBorder="1" applyAlignment="1">
      <alignment vertical="center"/>
    </xf>
    <xf numFmtId="0" fontId="47" fillId="0" borderId="42" xfId="0" applyFont="1" applyBorder="1" applyAlignment="1">
      <alignment vertical="center"/>
    </xf>
    <xf numFmtId="0" fontId="47" fillId="0" borderId="43" xfId="0" applyFont="1" applyFill="1" applyBorder="1" applyAlignment="1">
      <alignment vertical="center"/>
    </xf>
    <xf numFmtId="0" fontId="40" fillId="0" borderId="0" xfId="0" applyFont="1" applyFill="1" applyBorder="1" applyAlignment="1">
      <alignment horizontal="center" vertical="center"/>
    </xf>
    <xf numFmtId="1" fontId="48" fillId="0" borderId="0" xfId="0" applyNumberFormat="1" applyFont="1" applyFill="1" applyBorder="1" applyAlignment="1">
      <alignment horizontal="center" vertical="center"/>
    </xf>
    <xf numFmtId="0" fontId="47" fillId="0" borderId="0" xfId="0" applyFont="1" applyFill="1" applyBorder="1" applyAlignment="1"/>
    <xf numFmtId="0" fontId="47" fillId="0" borderId="50" xfId="0" applyFont="1" applyFill="1" applyBorder="1" applyAlignment="1"/>
    <xf numFmtId="0" fontId="47" fillId="0" borderId="11" xfId="0" applyFont="1" applyFill="1" applyBorder="1" applyAlignment="1"/>
    <xf numFmtId="0" fontId="49" fillId="4" borderId="98" xfId="0" applyFont="1" applyFill="1" applyBorder="1" applyAlignment="1"/>
    <xf numFmtId="0" fontId="49" fillId="4" borderId="2" xfId="0" applyFont="1" applyFill="1" applyBorder="1" applyAlignment="1"/>
    <xf numFmtId="0" fontId="49" fillId="4" borderId="24" xfId="0" applyFont="1" applyFill="1" applyBorder="1" applyAlignment="1"/>
    <xf numFmtId="0" fontId="49" fillId="4" borderId="23" xfId="0" applyFont="1" applyFill="1" applyBorder="1" applyAlignment="1"/>
    <xf numFmtId="0" fontId="49" fillId="4" borderId="31" xfId="0" applyFont="1" applyFill="1" applyBorder="1" applyAlignment="1"/>
    <xf numFmtId="0" fontId="52" fillId="0" borderId="11" xfId="0" applyFont="1" applyFill="1" applyBorder="1" applyAlignment="1">
      <alignment horizontal="center" vertical="center"/>
    </xf>
    <xf numFmtId="0" fontId="39" fillId="0" borderId="11" xfId="0" applyFont="1" applyFill="1" applyBorder="1" applyAlignment="1">
      <alignment horizontal="center" vertical="center"/>
    </xf>
    <xf numFmtId="0" fontId="56" fillId="0" borderId="11" xfId="0" applyFont="1" applyFill="1" applyBorder="1" applyAlignment="1">
      <alignment horizontal="center" vertical="center" wrapText="1"/>
    </xf>
    <xf numFmtId="0" fontId="49" fillId="0" borderId="11" xfId="0" applyFont="1" applyFill="1" applyBorder="1" applyAlignment="1">
      <alignment horizontal="center" vertical="center" wrapText="1"/>
    </xf>
    <xf numFmtId="165" fontId="39" fillId="0" borderId="0" xfId="0" applyNumberFormat="1" applyFont="1" applyAlignment="1">
      <alignment vertical="center"/>
    </xf>
    <xf numFmtId="0" fontId="62" fillId="0" borderId="0" xfId="0" applyFont="1" applyAlignment="1">
      <alignment horizontal="center" vertical="center"/>
    </xf>
    <xf numFmtId="0" fontId="39" fillId="0" borderId="11" xfId="0" applyFont="1" applyFill="1" applyBorder="1" applyAlignment="1">
      <alignment vertical="top" wrapText="1"/>
    </xf>
    <xf numFmtId="0" fontId="39"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9" fillId="0" borderId="11" xfId="0" applyFont="1" applyFill="1" applyBorder="1" applyAlignment="1">
      <alignment vertical="center" wrapText="1"/>
    </xf>
    <xf numFmtId="0" fontId="39" fillId="0" borderId="8" xfId="0" applyFont="1" applyBorder="1" applyAlignment="1">
      <alignment vertical="center"/>
    </xf>
    <xf numFmtId="0" fontId="39" fillId="0" borderId="17" xfId="0" applyFont="1" applyBorder="1" applyAlignment="1">
      <alignment vertical="center"/>
    </xf>
    <xf numFmtId="0" fontId="40" fillId="0" borderId="17" xfId="0" applyFont="1" applyBorder="1" applyAlignment="1">
      <alignment vertical="center"/>
    </xf>
    <xf numFmtId="0" fontId="39" fillId="0" borderId="17" xfId="0" applyFont="1" applyBorder="1" applyAlignment="1">
      <alignment horizontal="center" vertical="center"/>
    </xf>
    <xf numFmtId="0" fontId="48" fillId="0" borderId="17" xfId="0" applyFont="1" applyBorder="1" applyAlignment="1">
      <alignment vertical="center"/>
    </xf>
    <xf numFmtId="0" fontId="39" fillId="0" borderId="9" xfId="0" applyFont="1" applyFill="1" applyBorder="1" applyAlignment="1">
      <alignment vertical="center"/>
    </xf>
    <xf numFmtId="0" fontId="39" fillId="0" borderId="100" xfId="0" applyFont="1" applyBorder="1" applyAlignment="1">
      <alignment vertical="center"/>
    </xf>
    <xf numFmtId="1" fontId="60" fillId="0" borderId="101" xfId="0" applyNumberFormat="1" applyFont="1" applyBorder="1" applyAlignment="1">
      <alignment horizontal="center" vertical="center"/>
    </xf>
    <xf numFmtId="0" fontId="39" fillId="0" borderId="102" xfId="0" applyFont="1" applyBorder="1" applyAlignment="1">
      <alignment vertical="center"/>
    </xf>
    <xf numFmtId="0" fontId="59" fillId="0" borderId="0" xfId="0" applyFont="1" applyAlignment="1">
      <alignment vertical="center"/>
    </xf>
    <xf numFmtId="0" fontId="48" fillId="0" borderId="0" xfId="0" applyFont="1" applyAlignment="1">
      <alignment vertical="center"/>
    </xf>
    <xf numFmtId="0" fontId="48" fillId="0" borderId="0" xfId="0" applyFont="1" applyAlignment="1">
      <alignment horizontal="center" vertical="center"/>
    </xf>
    <xf numFmtId="1" fontId="48" fillId="0" borderId="0" xfId="0" applyNumberFormat="1" applyFont="1" applyAlignment="1">
      <alignment horizontal="center" vertical="center"/>
    </xf>
    <xf numFmtId="0" fontId="62" fillId="0" borderId="0" xfId="0" applyFont="1" applyBorder="1" applyAlignment="1">
      <alignment horizontal="center" vertical="center"/>
    </xf>
    <xf numFmtId="0" fontId="33" fillId="0" borderId="0" xfId="0" applyFont="1" applyBorder="1" applyAlignment="1">
      <alignment vertical="center" wrapText="1"/>
    </xf>
    <xf numFmtId="0" fontId="25" fillId="0" borderId="0" xfId="0" applyFont="1" applyBorder="1" applyAlignment="1">
      <alignment vertical="center"/>
    </xf>
    <xf numFmtId="0" fontId="25" fillId="0" borderId="0" xfId="0" applyFont="1" applyFill="1" applyBorder="1" applyAlignment="1">
      <alignment vertical="center"/>
    </xf>
    <xf numFmtId="0" fontId="33" fillId="0" borderId="72" xfId="0" applyFont="1" applyBorder="1" applyAlignment="1">
      <alignment horizontal="center" vertical="center"/>
    </xf>
    <xf numFmtId="0" fontId="33" fillId="0" borderId="74" xfId="0" applyFont="1" applyBorder="1" applyAlignment="1">
      <alignment horizontal="center" vertical="center"/>
    </xf>
    <xf numFmtId="0" fontId="33" fillId="0" borderId="76" xfId="0" applyFont="1" applyBorder="1" applyAlignment="1">
      <alignment horizontal="center" vertical="center"/>
    </xf>
    <xf numFmtId="0" fontId="33" fillId="0" borderId="0" xfId="0" applyFont="1" applyBorder="1" applyAlignment="1">
      <alignment horizontal="left" vertical="center" wrapText="1"/>
    </xf>
    <xf numFmtId="0" fontId="35" fillId="12" borderId="121" xfId="0" applyFont="1" applyFill="1" applyBorder="1" applyAlignment="1">
      <alignment horizontal="center" vertical="center" wrapText="1"/>
    </xf>
    <xf numFmtId="0" fontId="1" fillId="0" borderId="91"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17" xfId="0" applyFont="1" applyBorder="1" applyAlignment="1">
      <alignment horizontal="center" vertical="center" wrapText="1"/>
    </xf>
    <xf numFmtId="0" fontId="68" fillId="0" borderId="6" xfId="0" applyFont="1" applyBorder="1"/>
    <xf numFmtId="0" fontId="68" fillId="0" borderId="16" xfId="0" applyFont="1" applyBorder="1"/>
    <xf numFmtId="0" fontId="68" fillId="0" borderId="7" xfId="0" applyFont="1" applyBorder="1"/>
    <xf numFmtId="0" fontId="68" fillId="0" borderId="0" xfId="0" applyFont="1"/>
    <xf numFmtId="0" fontId="68" fillId="0" borderId="10" xfId="0" applyFont="1" applyBorder="1"/>
    <xf numFmtId="0" fontId="68" fillId="0" borderId="11" xfId="0" applyFont="1" applyBorder="1"/>
    <xf numFmtId="0" fontId="68" fillId="0" borderId="10" xfId="0" applyFont="1" applyFill="1" applyBorder="1"/>
    <xf numFmtId="0" fontId="69" fillId="0" borderId="0" xfId="0" applyFont="1" applyFill="1" applyBorder="1" applyAlignment="1">
      <alignment horizontal="center" vertical="center"/>
    </xf>
    <xf numFmtId="0" fontId="68" fillId="0" borderId="11" xfId="0" applyFont="1" applyFill="1" applyBorder="1"/>
    <xf numFmtId="0" fontId="68" fillId="0" borderId="0" xfId="0" applyFont="1" applyFill="1"/>
    <xf numFmtId="0" fontId="68" fillId="0" borderId="0" xfId="0" applyFont="1" applyBorder="1"/>
    <xf numFmtId="0" fontId="71" fillId="0" borderId="0" xfId="0" applyFont="1" applyFill="1" applyBorder="1" applyAlignment="1">
      <alignment horizontal="center" vertical="center"/>
    </xf>
    <xf numFmtId="49" fontId="70" fillId="0" borderId="0" xfId="1" applyNumberFormat="1" applyFont="1" applyFill="1" applyBorder="1" applyAlignment="1">
      <alignment horizontal="center" vertical="center"/>
    </xf>
    <xf numFmtId="0" fontId="68" fillId="0" borderId="8" xfId="0" applyFont="1" applyBorder="1"/>
    <xf numFmtId="0" fontId="68" fillId="0" borderId="17" xfId="0" applyFont="1" applyBorder="1"/>
    <xf numFmtId="0" fontId="6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7" fillId="0" borderId="53" xfId="0" applyFont="1" applyBorder="1" applyAlignment="1">
      <alignment vertical="center"/>
    </xf>
    <xf numFmtId="0" fontId="7" fillId="0" borderId="50" xfId="0" applyFont="1" applyBorder="1" applyAlignment="1">
      <alignment vertical="center"/>
    </xf>
    <xf numFmtId="0" fontId="39" fillId="0" borderId="0" xfId="0" applyFont="1" applyBorder="1" applyAlignment="1">
      <alignment horizontal="center" vertical="center"/>
    </xf>
    <xf numFmtId="0" fontId="40" fillId="0" borderId="0" xfId="0" applyFont="1" applyBorder="1" applyAlignment="1">
      <alignment vertical="center"/>
    </xf>
    <xf numFmtId="0" fontId="39" fillId="0" borderId="135" xfId="0" applyFont="1" applyBorder="1" applyAlignment="1">
      <alignment vertical="center"/>
    </xf>
    <xf numFmtId="0" fontId="39" fillId="0" borderId="136" xfId="0" applyFont="1" applyBorder="1" applyAlignment="1">
      <alignment vertical="center"/>
    </xf>
    <xf numFmtId="0" fontId="40" fillId="0" borderId="136" xfId="0" applyFont="1" applyBorder="1" applyAlignment="1">
      <alignment vertical="center"/>
    </xf>
    <xf numFmtId="0" fontId="39" fillId="0" borderId="136" xfId="0" applyFont="1" applyBorder="1" applyAlignment="1">
      <alignment horizontal="center" vertical="center"/>
    </xf>
    <xf numFmtId="0" fontId="39" fillId="0" borderId="137" xfId="0" applyFont="1" applyBorder="1" applyAlignment="1">
      <alignment vertical="center"/>
    </xf>
    <xf numFmtId="0" fontId="39" fillId="0" borderId="138" xfId="0" applyFont="1" applyBorder="1" applyAlignment="1">
      <alignment vertical="center"/>
    </xf>
    <xf numFmtId="0" fontId="39" fillId="0" borderId="139" xfId="0" applyFont="1" applyBorder="1" applyAlignment="1">
      <alignment vertical="center"/>
    </xf>
    <xf numFmtId="0" fontId="41" fillId="0" borderId="139" xfId="0" applyFont="1" applyFill="1" applyBorder="1" applyAlignment="1">
      <alignment horizontal="center" vertical="center"/>
    </xf>
    <xf numFmtId="0" fontId="16" fillId="5" borderId="0" xfId="0" applyFont="1" applyFill="1"/>
    <xf numFmtId="0" fontId="14" fillId="0" borderId="135" xfId="0" applyFont="1" applyBorder="1" applyAlignment="1">
      <alignment vertical="center" wrapText="1"/>
    </xf>
    <xf numFmtId="0" fontId="14" fillId="0" borderId="136" xfId="0" applyFont="1" applyBorder="1" applyAlignment="1">
      <alignment vertical="center" wrapText="1"/>
    </xf>
    <xf numFmtId="0" fontId="14" fillId="0" borderId="137" xfId="0" applyFont="1" applyBorder="1" applyAlignment="1">
      <alignment vertical="center" wrapText="1"/>
    </xf>
    <xf numFmtId="0" fontId="14" fillId="0" borderId="138" xfId="0" applyFont="1" applyBorder="1" applyAlignment="1">
      <alignment vertical="center" wrapText="1"/>
    </xf>
    <xf numFmtId="0" fontId="14" fillId="0" borderId="139" xfId="0" applyFont="1" applyBorder="1" applyAlignment="1">
      <alignment vertical="center" wrapText="1"/>
    </xf>
    <xf numFmtId="0" fontId="73" fillId="0" borderId="2" xfId="0" applyFont="1" applyBorder="1" applyAlignment="1">
      <alignment horizontal="center" vertical="center"/>
    </xf>
    <xf numFmtId="0" fontId="73" fillId="0" borderId="4" xfId="0" applyFont="1" applyBorder="1" applyAlignment="1">
      <alignment horizontal="center" vertical="center"/>
    </xf>
    <xf numFmtId="0" fontId="73" fillId="0" borderId="2" xfId="0" applyFont="1" applyFill="1" applyBorder="1" applyAlignment="1">
      <alignment horizontal="center" vertical="center"/>
    </xf>
    <xf numFmtId="0" fontId="73" fillId="4" borderId="4" xfId="0" applyFont="1" applyFill="1" applyBorder="1" applyAlignment="1">
      <alignment horizontal="center" vertical="center"/>
    </xf>
    <xf numFmtId="0" fontId="73" fillId="0" borderId="131" xfId="0" applyFont="1" applyBorder="1" applyAlignment="1">
      <alignment horizontal="center" vertical="center"/>
    </xf>
    <xf numFmtId="0" fontId="7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82" xfId="0" applyFont="1" applyBorder="1" applyAlignment="1">
      <alignment horizontal="center" vertical="center" wrapText="1"/>
    </xf>
    <xf numFmtId="0" fontId="18" fillId="0" borderId="131" xfId="0" applyFont="1" applyBorder="1"/>
    <xf numFmtId="0" fontId="14" fillId="0" borderId="0" xfId="0" applyFont="1" applyFill="1" applyBorder="1" applyAlignment="1">
      <alignment vertical="center"/>
    </xf>
    <xf numFmtId="0" fontId="1" fillId="0" borderId="0" xfId="0" applyFont="1" applyAlignment="1">
      <alignment horizontal="center" vertical="center"/>
    </xf>
    <xf numFmtId="0" fontId="14" fillId="0" borderId="0" xfId="0" applyFont="1" applyAlignment="1">
      <alignment horizontal="center" vertical="center"/>
    </xf>
    <xf numFmtId="0" fontId="14" fillId="0" borderId="6" xfId="0" applyFont="1" applyFill="1" applyBorder="1" applyAlignment="1">
      <alignment vertical="center"/>
    </xf>
    <xf numFmtId="0" fontId="1" fillId="0" borderId="16" xfId="0" applyFont="1" applyBorder="1" applyAlignment="1">
      <alignment horizontal="center" vertical="center"/>
    </xf>
    <xf numFmtId="0" fontId="14" fillId="0" borderId="16" xfId="0" applyFont="1" applyBorder="1" applyAlignment="1">
      <alignment horizontal="center" vertical="center"/>
    </xf>
    <xf numFmtId="0" fontId="14" fillId="0" borderId="10" xfId="0" applyFont="1" applyFill="1" applyBorder="1" applyAlignment="1">
      <alignment vertical="center"/>
    </xf>
    <xf numFmtId="0" fontId="1" fillId="0" borderId="0" xfId="0" applyFont="1" applyBorder="1" applyAlignment="1">
      <alignment horizontal="center" vertical="center"/>
    </xf>
    <xf numFmtId="0" fontId="14" fillId="0" borderId="0" xfId="0" applyFont="1" applyBorder="1" applyAlignment="1">
      <alignment horizontal="center" vertical="center"/>
    </xf>
    <xf numFmtId="0" fontId="35" fillId="0" borderId="10" xfId="0" applyFont="1" applyFill="1" applyBorder="1" applyAlignment="1">
      <alignment horizontal="center" vertical="center" wrapText="1"/>
    </xf>
    <xf numFmtId="0" fontId="16" fillId="0" borderId="0" xfId="0" applyFont="1" applyAlignment="1">
      <alignment horizontal="center" vertical="center"/>
    </xf>
    <xf numFmtId="0" fontId="14" fillId="0" borderId="8" xfId="0" applyFont="1" applyFill="1" applyBorder="1" applyAlignment="1">
      <alignment vertical="center"/>
    </xf>
    <xf numFmtId="0" fontId="11" fillId="0" borderId="17" xfId="0" applyFont="1" applyBorder="1" applyAlignment="1">
      <alignment vertical="center" wrapText="1"/>
    </xf>
    <xf numFmtId="0" fontId="11"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4" fillId="0" borderId="5" xfId="0" applyFont="1" applyBorder="1" applyAlignment="1">
      <alignment horizontal="justify" vertical="center"/>
    </xf>
    <xf numFmtId="0" fontId="11" fillId="0" borderId="14"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5" xfId="0" applyFont="1" applyFill="1" applyBorder="1" applyAlignment="1">
      <alignment horizontal="justify" vertical="center" wrapText="1"/>
    </xf>
    <xf numFmtId="0" fontId="11" fillId="0" borderId="58"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34"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1" fillId="0" borderId="12" xfId="0" applyFont="1" applyBorder="1" applyAlignment="1">
      <alignment horizontal="justify" vertical="center" wrapText="1"/>
    </xf>
    <xf numFmtId="0" fontId="11" fillId="0" borderId="34" xfId="0" applyFont="1" applyFill="1" applyBorder="1" applyAlignment="1">
      <alignment horizontal="justify" vertical="center" wrapText="1"/>
    </xf>
    <xf numFmtId="0" fontId="11" fillId="0" borderId="35" xfId="0" applyFont="1" applyBorder="1" applyAlignment="1">
      <alignment horizontal="justify" vertical="center" wrapText="1"/>
    </xf>
    <xf numFmtId="0" fontId="11" fillId="0" borderId="133" xfId="0" applyFont="1" applyFill="1" applyBorder="1" applyAlignment="1">
      <alignment horizontal="justify" vertical="center" wrapText="1"/>
    </xf>
    <xf numFmtId="0" fontId="11" fillId="0" borderId="58"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34" xfId="0" applyFont="1" applyBorder="1" applyAlignment="1">
      <alignment horizontal="justify" vertical="center" wrapText="1"/>
    </xf>
    <xf numFmtId="0" fontId="11" fillId="0" borderId="3" xfId="0" applyFont="1" applyBorder="1" applyAlignment="1">
      <alignment horizontal="justify" vertical="center" wrapText="1"/>
    </xf>
    <xf numFmtId="0" fontId="9" fillId="0" borderId="0" xfId="0" applyFont="1" applyAlignment="1">
      <alignment horizontal="center" vertical="center"/>
    </xf>
    <xf numFmtId="0" fontId="7" fillId="0" borderId="0" xfId="0" applyFont="1" applyBorder="1" applyAlignment="1">
      <alignment vertical="center" wrapText="1"/>
    </xf>
    <xf numFmtId="0" fontId="15" fillId="0" borderId="0" xfId="0" applyFont="1" applyAlignment="1">
      <alignment horizontal="center" vertical="top"/>
    </xf>
    <xf numFmtId="0" fontId="1" fillId="0" borderId="35" xfId="0" applyFont="1" applyBorder="1" applyAlignment="1">
      <alignment horizontal="center" vertical="center" wrapText="1"/>
    </xf>
    <xf numFmtId="0" fontId="7" fillId="0" borderId="53" xfId="0" applyFont="1" applyBorder="1" applyAlignment="1">
      <alignment vertical="center"/>
    </xf>
    <xf numFmtId="0" fontId="7" fillId="0" borderId="50" xfId="0" applyFont="1" applyBorder="1" applyAlignment="1">
      <alignment vertical="center"/>
    </xf>
    <xf numFmtId="0" fontId="6" fillId="0" borderId="64" xfId="0" applyFont="1" applyBorder="1" applyAlignment="1">
      <alignment horizontal="center" vertical="center" wrapText="1"/>
    </xf>
    <xf numFmtId="0" fontId="60" fillId="5" borderId="142" xfId="0" applyFont="1" applyFill="1" applyBorder="1" applyAlignment="1">
      <alignment horizontal="center" vertical="center"/>
    </xf>
    <xf numFmtId="0" fontId="49" fillId="5" borderId="142" xfId="0" applyFont="1" applyFill="1" applyBorder="1" applyAlignment="1">
      <alignment horizontal="center" vertical="center"/>
    </xf>
    <xf numFmtId="0" fontId="11" fillId="0" borderId="2" xfId="0" applyFont="1" applyBorder="1" applyAlignment="1">
      <alignment horizontal="justify" vertical="center" wrapText="1"/>
    </xf>
    <xf numFmtId="0" fontId="59" fillId="0" borderId="12" xfId="0" applyFont="1" applyFill="1" applyBorder="1" applyAlignment="1">
      <alignment horizontal="justify" vertical="center"/>
    </xf>
    <xf numFmtId="0" fontId="1" fillId="0" borderId="2" xfId="0" applyFont="1" applyBorder="1" applyAlignment="1">
      <alignment horizontal="center" vertical="center" wrapText="1"/>
    </xf>
    <xf numFmtId="0" fontId="40" fillId="4" borderId="2" xfId="0" applyFont="1" applyFill="1" applyBorder="1" applyAlignment="1">
      <alignment horizontal="center" vertical="center" wrapText="1"/>
    </xf>
    <xf numFmtId="0" fontId="40" fillId="4" borderId="2" xfId="0" applyFont="1" applyFill="1" applyBorder="1" applyAlignment="1">
      <alignment vertical="center" wrapText="1"/>
    </xf>
    <xf numFmtId="0" fontId="24" fillId="2" borderId="104" xfId="0" applyFont="1" applyFill="1" applyBorder="1" applyAlignment="1">
      <alignment horizontal="center" vertical="center" wrapText="1"/>
    </xf>
    <xf numFmtId="0" fontId="36" fillId="2" borderId="107" xfId="0" applyFont="1" applyFill="1" applyBorder="1" applyAlignment="1">
      <alignment horizontal="center" vertical="center" wrapText="1"/>
    </xf>
    <xf numFmtId="0" fontId="78" fillId="0" borderId="0" xfId="0" applyFont="1" applyBorder="1" applyAlignment="1">
      <alignment horizontal="center" vertical="center" wrapText="1"/>
    </xf>
    <xf numFmtId="0" fontId="11" fillId="6"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1" fillId="0" borderId="153" xfId="0" applyFont="1" applyBorder="1" applyAlignment="1">
      <alignment horizontal="justify" vertical="center" wrapText="1"/>
    </xf>
    <xf numFmtId="0" fontId="11" fillId="0" borderId="154" xfId="0" applyFont="1" applyBorder="1" applyAlignment="1">
      <alignment horizontal="justify" vertical="center" wrapText="1"/>
    </xf>
    <xf numFmtId="0" fontId="11" fillId="0" borderId="158" xfId="0" applyFont="1" applyBorder="1" applyAlignment="1">
      <alignment horizontal="justify" vertical="center" wrapText="1"/>
    </xf>
    <xf numFmtId="0" fontId="11" fillId="0" borderId="160" xfId="0" applyFont="1" applyBorder="1" applyAlignment="1">
      <alignment horizontal="justify" vertical="center" wrapText="1"/>
    </xf>
    <xf numFmtId="0" fontId="11" fillId="6" borderId="160" xfId="0" applyFont="1" applyFill="1" applyBorder="1" applyAlignment="1">
      <alignment horizontal="justify" vertical="center" wrapText="1"/>
    </xf>
    <xf numFmtId="0" fontId="11" fillId="0" borderId="161" xfId="0" applyFont="1" applyBorder="1" applyAlignment="1">
      <alignment horizontal="justify" vertical="center" wrapText="1"/>
    </xf>
    <xf numFmtId="0" fontId="11" fillId="0" borderId="163" xfId="0" applyFont="1" applyBorder="1" applyAlignment="1">
      <alignment horizontal="justify" vertical="center" wrapText="1"/>
    </xf>
    <xf numFmtId="0" fontId="11" fillId="0" borderId="164" xfId="0" applyFont="1" applyBorder="1" applyAlignment="1">
      <alignment horizontal="justify" vertical="center" wrapText="1"/>
    </xf>
    <xf numFmtId="0" fontId="11" fillId="0" borderId="156" xfId="0" applyFont="1" applyBorder="1" applyAlignment="1">
      <alignment horizontal="justify" vertical="center" wrapText="1"/>
    </xf>
    <xf numFmtId="0" fontId="4" fillId="0" borderId="35" xfId="0" applyFont="1" applyFill="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Fill="1" applyBorder="1" applyAlignment="1">
      <alignment horizontal="center" vertical="center" wrapText="1"/>
    </xf>
    <xf numFmtId="0" fontId="1" fillId="0" borderId="14" xfId="0" applyFont="1" applyBorder="1" applyAlignment="1">
      <alignment horizontal="center" vertical="center" wrapText="1"/>
    </xf>
    <xf numFmtId="0" fontId="12" fillId="0" borderId="55" xfId="0" applyFont="1" applyBorder="1" applyAlignment="1">
      <alignment horizontal="center"/>
    </xf>
    <xf numFmtId="0" fontId="15" fillId="0" borderId="10" xfId="0" applyFont="1" applyBorder="1" applyAlignment="1">
      <alignment horizontal="center"/>
    </xf>
    <xf numFmtId="0" fontId="76" fillId="0" borderId="0" xfId="0" applyFont="1" applyAlignment="1">
      <alignment vertical="center"/>
    </xf>
    <xf numFmtId="0" fontId="76" fillId="0" borderId="0" xfId="0" applyFont="1" applyAlignment="1">
      <alignment horizontal="justify" vertical="center" wrapText="1"/>
    </xf>
    <xf numFmtId="0" fontId="4" fillId="0" borderId="1" xfId="0" applyFont="1" applyFill="1" applyBorder="1" applyAlignment="1">
      <alignment horizontal="center" vertical="center" wrapText="1"/>
    </xf>
    <xf numFmtId="0" fontId="67" fillId="0" borderId="2" xfId="0" applyFont="1" applyBorder="1" applyAlignment="1">
      <alignment horizontal="center" vertical="center" wrapText="1"/>
    </xf>
    <xf numFmtId="0" fontId="67"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33" xfId="0" applyFont="1" applyBorder="1" applyAlignment="1">
      <alignment horizontal="center" vertical="center" wrapText="1"/>
    </xf>
    <xf numFmtId="0" fontId="1" fillId="0" borderId="168" xfId="0" applyFont="1" applyBorder="1" applyAlignment="1">
      <alignment horizontal="center" vertical="center" wrapText="1"/>
    </xf>
    <xf numFmtId="0" fontId="11" fillId="0" borderId="168" xfId="0" applyFont="1" applyFill="1" applyBorder="1" applyAlignment="1">
      <alignment horizontal="justify" vertical="center" wrapText="1"/>
    </xf>
    <xf numFmtId="0" fontId="4" fillId="0" borderId="168" xfId="0" applyFont="1" applyFill="1" applyBorder="1" applyAlignment="1">
      <alignment horizontal="center" vertical="center" wrapText="1"/>
    </xf>
    <xf numFmtId="0" fontId="11" fillId="0" borderId="168" xfId="0" applyFont="1" applyBorder="1" applyAlignment="1">
      <alignment horizontal="justify" vertical="center" wrapText="1"/>
    </xf>
    <xf numFmtId="0" fontId="11" fillId="0" borderId="169" xfId="0" applyFont="1" applyBorder="1" applyAlignment="1">
      <alignment horizontal="justify" vertical="center" wrapText="1"/>
    </xf>
    <xf numFmtId="0" fontId="6" fillId="0" borderId="170" xfId="0" applyFont="1" applyBorder="1" applyAlignment="1">
      <alignment horizontal="center" vertical="center" wrapText="1"/>
    </xf>
    <xf numFmtId="0" fontId="1" fillId="0" borderId="134" xfId="0" applyFont="1" applyBorder="1" applyAlignment="1">
      <alignment horizontal="center" vertical="center" wrapText="1"/>
    </xf>
    <xf numFmtId="0" fontId="4" fillId="0" borderId="134" xfId="0" applyFont="1" applyFill="1" applyBorder="1" applyAlignment="1">
      <alignment horizontal="center" vertical="center" wrapText="1"/>
    </xf>
    <xf numFmtId="0" fontId="67"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11" fillId="0" borderId="168" xfId="0" applyFont="1" applyFill="1" applyBorder="1" applyAlignment="1">
      <alignment horizontal="left" vertical="center" wrapText="1"/>
    </xf>
    <xf numFmtId="0" fontId="11" fillId="0" borderId="169"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62" fillId="0" borderId="0" xfId="0" applyFont="1" applyAlignment="1">
      <alignment horizontal="center" vertical="center"/>
    </xf>
    <xf numFmtId="0" fontId="59" fillId="0" borderId="2" xfId="0" applyFont="1" applyFill="1" applyBorder="1" applyAlignment="1">
      <alignment horizontal="justify" vertical="center"/>
    </xf>
    <xf numFmtId="0" fontId="11" fillId="0" borderId="2" xfId="0" applyFont="1" applyFill="1" applyBorder="1" applyAlignment="1">
      <alignment horizontal="justify" vertical="center"/>
    </xf>
    <xf numFmtId="0" fontId="59" fillId="0" borderId="12"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12" xfId="0" applyFont="1" applyBorder="1" applyAlignment="1">
      <alignment horizontal="justify"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75" xfId="0" applyFont="1" applyBorder="1" applyAlignment="1">
      <alignment horizontal="center" vertical="center" wrapText="1"/>
    </xf>
    <xf numFmtId="0" fontId="11" fillId="0" borderId="127" xfId="0" applyFont="1" applyFill="1" applyBorder="1" applyAlignment="1">
      <alignment horizontal="justify" vertical="center" wrapText="1"/>
    </xf>
    <xf numFmtId="0" fontId="4" fillId="0" borderId="127" xfId="0" applyFont="1" applyFill="1" applyBorder="1" applyAlignment="1">
      <alignment horizontal="center" vertical="center" wrapText="1"/>
    </xf>
    <xf numFmtId="0" fontId="11" fillId="0" borderId="127" xfId="0" applyFont="1" applyBorder="1" applyAlignment="1">
      <alignment horizontal="justify" vertical="center" wrapText="1"/>
    </xf>
    <xf numFmtId="0" fontId="11" fillId="0" borderId="1" xfId="0" applyFont="1" applyFill="1" applyBorder="1" applyAlignment="1">
      <alignment horizontal="center" vertical="center" wrapText="1"/>
    </xf>
    <xf numFmtId="0" fontId="11" fillId="0" borderId="176" xfId="0" applyFont="1" applyBorder="1" applyAlignment="1">
      <alignment horizontal="justify" vertical="center" wrapText="1"/>
    </xf>
    <xf numFmtId="0" fontId="11" fillId="0" borderId="128" xfId="0" applyFont="1" applyFill="1" applyBorder="1" applyAlignment="1">
      <alignment horizontal="justify" vertical="center" wrapText="1"/>
    </xf>
    <xf numFmtId="0" fontId="11" fillId="0" borderId="132" xfId="0" applyFont="1" applyBorder="1" applyAlignment="1">
      <alignment horizontal="justify" vertical="center" wrapText="1"/>
    </xf>
    <xf numFmtId="0" fontId="11" fillId="0" borderId="177" xfId="0" applyFont="1" applyBorder="1" applyAlignment="1">
      <alignment horizontal="justify" vertical="center" wrapText="1"/>
    </xf>
    <xf numFmtId="0" fontId="11" fillId="0" borderId="114" xfId="0" applyFont="1" applyFill="1" applyBorder="1" applyAlignment="1">
      <alignment horizontal="justify" vertical="center" wrapText="1"/>
    </xf>
    <xf numFmtId="0" fontId="11" fillId="0" borderId="27" xfId="0" applyFont="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Border="1" applyAlignment="1">
      <alignment horizontal="center"/>
    </xf>
    <xf numFmtId="0" fontId="11" fillId="0" borderId="161" xfId="0" applyFont="1" applyFill="1" applyBorder="1" applyAlignment="1">
      <alignment horizontal="justify" vertical="center" wrapText="1"/>
    </xf>
    <xf numFmtId="0" fontId="11" fillId="0" borderId="160" xfId="0" applyFont="1" applyFill="1" applyBorder="1" applyAlignment="1">
      <alignment horizontal="justify" vertical="center" wrapText="1"/>
    </xf>
    <xf numFmtId="0" fontId="11" fillId="0" borderId="153" xfId="0" applyFont="1" applyFill="1" applyBorder="1" applyAlignment="1">
      <alignment horizontal="justify" vertical="center" wrapText="1"/>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86" xfId="0" applyFont="1" applyBorder="1" applyAlignment="1">
      <alignment vertical="center" wrapText="1"/>
    </xf>
    <xf numFmtId="0" fontId="7" fillId="0" borderId="0" xfId="0" applyFont="1" applyAlignment="1">
      <alignment horizontal="center"/>
    </xf>
    <xf numFmtId="0" fontId="7" fillId="0" borderId="16" xfId="0" applyFont="1" applyBorder="1" applyAlignment="1">
      <alignment horizontal="center"/>
    </xf>
    <xf numFmtId="0" fontId="4" fillId="0" borderId="0" xfId="0" applyFont="1" applyBorder="1" applyAlignment="1">
      <alignment horizontal="center" vertical="center"/>
    </xf>
    <xf numFmtId="0" fontId="1" fillId="0" borderId="186" xfId="0" applyFont="1" applyBorder="1" applyAlignment="1">
      <alignment horizontal="center" vertical="center" wrapText="1"/>
    </xf>
    <xf numFmtId="0" fontId="18" fillId="0" borderId="131" xfId="0" applyFont="1" applyBorder="1" applyAlignment="1">
      <alignment horizontal="center"/>
    </xf>
    <xf numFmtId="0" fontId="18" fillId="0" borderId="0" xfId="0" applyFont="1" applyAlignment="1">
      <alignment horizontal="center"/>
    </xf>
    <xf numFmtId="0" fontId="74" fillId="0" borderId="2" xfId="0" applyFont="1" applyFill="1" applyBorder="1" applyAlignment="1">
      <alignment horizontal="center" vertical="center"/>
    </xf>
    <xf numFmtId="0" fontId="7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6" xfId="0" applyFont="1" applyFill="1" applyBorder="1" applyAlignment="1">
      <alignment horizontal="justify" vertical="center" wrapText="1"/>
    </xf>
    <xf numFmtId="0" fontId="59"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59" fillId="0" borderId="2" xfId="0" applyFont="1" applyFill="1" applyBorder="1" applyAlignment="1">
      <alignment horizontal="justify" vertical="center" wrapText="1"/>
    </xf>
    <xf numFmtId="0" fontId="59" fillId="0" borderId="12"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4" xfId="0" applyFont="1" applyFill="1" applyBorder="1" applyAlignment="1">
      <alignment horizontal="justify" vertical="center" wrapText="1"/>
    </xf>
    <xf numFmtId="0" fontId="39" fillId="0" borderId="2" xfId="0" applyFont="1" applyFill="1" applyBorder="1" applyAlignment="1">
      <alignment horizontal="center" vertical="center"/>
    </xf>
    <xf numFmtId="0" fontId="1" fillId="0" borderId="17" xfId="0" applyFont="1" applyBorder="1" applyAlignment="1">
      <alignment vertical="center"/>
    </xf>
    <xf numFmtId="0" fontId="11" fillId="0" borderId="17" xfId="0" applyFont="1" applyBorder="1" applyAlignment="1">
      <alignment vertical="center"/>
    </xf>
    <xf numFmtId="0" fontId="4" fillId="0" borderId="11" xfId="0" applyFont="1" applyFill="1" applyBorder="1" applyAlignment="1">
      <alignment horizontal="center" vertical="center"/>
    </xf>
    <xf numFmtId="0" fontId="11" fillId="25" borderId="2" xfId="0" applyFont="1" applyFill="1" applyBorder="1" applyAlignment="1">
      <alignment horizontal="justify" vertical="center" wrapText="1"/>
    </xf>
    <xf numFmtId="0" fontId="84" fillId="24" borderId="195" xfId="0" applyFont="1" applyFill="1" applyBorder="1" applyAlignment="1">
      <alignment horizontal="center" vertical="center" wrapText="1"/>
    </xf>
    <xf numFmtId="0" fontId="83" fillId="0" borderId="60" xfId="0" applyFont="1" applyFill="1" applyBorder="1" applyAlignment="1">
      <alignment horizontal="center" vertical="center" wrapText="1"/>
    </xf>
    <xf numFmtId="14" fontId="83" fillId="0" borderId="60" xfId="0" applyNumberFormat="1" applyFont="1" applyFill="1" applyBorder="1" applyAlignment="1">
      <alignment horizontal="center" vertical="center" wrapText="1"/>
    </xf>
    <xf numFmtId="0" fontId="39" fillId="4" borderId="24" xfId="0" applyFont="1" applyFill="1" applyBorder="1" applyAlignment="1">
      <alignment horizontal="right" vertical="center"/>
    </xf>
    <xf numFmtId="0" fontId="39" fillId="4" borderId="24" xfId="0" applyFont="1" applyFill="1" applyBorder="1" applyAlignment="1">
      <alignment horizontal="right" vertical="center" wrapText="1"/>
    </xf>
    <xf numFmtId="0" fontId="49" fillId="0" borderId="24" xfId="0" applyFont="1" applyBorder="1" applyAlignment="1">
      <alignment horizontal="right" vertical="center" wrapText="1"/>
    </xf>
    <xf numFmtId="0" fontId="0" fillId="0" borderId="0" xfId="0" applyAlignment="1">
      <alignment vertical="center" wrapText="1"/>
    </xf>
    <xf numFmtId="0" fontId="1" fillId="3" borderId="6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82" fillId="0" borderId="60" xfId="0" applyFont="1" applyBorder="1" applyAlignment="1">
      <alignment horizontal="center" vertical="center" wrapText="1"/>
    </xf>
    <xf numFmtId="0" fontId="85" fillId="0" borderId="0" xfId="0" applyFont="1"/>
    <xf numFmtId="0" fontId="87" fillId="0" borderId="60" xfId="0" applyFont="1" applyFill="1" applyBorder="1" applyAlignment="1">
      <alignment horizontal="left" vertical="center" wrapText="1"/>
    </xf>
    <xf numFmtId="0" fontId="87" fillId="0" borderId="60" xfId="0" applyFont="1" applyFill="1" applyBorder="1" applyAlignment="1">
      <alignment horizontal="left" vertical="top" wrapText="1"/>
    </xf>
    <xf numFmtId="0" fontId="14" fillId="0" borderId="93" xfId="0" applyFont="1" applyBorder="1" applyAlignment="1">
      <alignment horizontal="center" vertical="center" wrapText="1"/>
    </xf>
    <xf numFmtId="0" fontId="13" fillId="0" borderId="199" xfId="0" applyFont="1" applyBorder="1" applyAlignment="1">
      <alignment horizontal="center" vertical="center" wrapText="1"/>
    </xf>
    <xf numFmtId="0" fontId="3" fillId="24" borderId="195" xfId="0" applyFont="1" applyFill="1" applyBorder="1" applyAlignment="1">
      <alignment horizontal="center" vertical="center" wrapText="1"/>
    </xf>
    <xf numFmtId="0" fontId="33" fillId="0" borderId="60" xfId="0" applyFont="1" applyFill="1" applyBorder="1" applyAlignment="1">
      <alignment horizontal="left" vertical="center" wrapText="1"/>
    </xf>
    <xf numFmtId="14" fontId="33" fillId="0" borderId="60" xfId="0" applyNumberFormat="1" applyFont="1" applyFill="1" applyBorder="1" applyAlignment="1">
      <alignment horizontal="center" vertical="center" wrapText="1"/>
    </xf>
    <xf numFmtId="0" fontId="33" fillId="0" borderId="60" xfId="0" applyFont="1" applyFill="1" applyBorder="1" applyAlignment="1">
      <alignment horizontal="center" vertical="center" wrapText="1"/>
    </xf>
    <xf numFmtId="0" fontId="33" fillId="0" borderId="60" xfId="0" applyFont="1" applyFill="1" applyBorder="1" applyAlignment="1">
      <alignment horizontal="left" vertical="top" wrapText="1"/>
    </xf>
    <xf numFmtId="0" fontId="25" fillId="0" borderId="60" xfId="0" applyFont="1" applyBorder="1" applyAlignment="1">
      <alignment horizontal="center" vertical="center" wrapText="1"/>
    </xf>
    <xf numFmtId="0" fontId="7" fillId="0" borderId="0" xfId="0" applyFont="1" applyAlignment="1">
      <alignment vertical="center" wrapText="1"/>
    </xf>
    <xf numFmtId="49" fontId="70" fillId="6" borderId="0" xfId="1" applyNumberFormat="1" applyFont="1" applyFill="1" applyBorder="1" applyAlignment="1">
      <alignment horizontal="center" vertical="center"/>
    </xf>
    <xf numFmtId="0" fontId="20" fillId="21" borderId="0" xfId="0" applyFont="1" applyFill="1" applyBorder="1" applyAlignment="1">
      <alignment horizontal="center" vertical="center"/>
    </xf>
    <xf numFmtId="0" fontId="7" fillId="0" borderId="0" xfId="0" applyFont="1" applyBorder="1" applyAlignment="1">
      <alignment horizontal="left" vertical="center" wrapText="1"/>
    </xf>
    <xf numFmtId="0" fontId="9" fillId="6" borderId="0" xfId="0" applyFont="1" applyFill="1" applyBorder="1" applyAlignment="1">
      <alignment horizontal="center" vertical="center"/>
    </xf>
    <xf numFmtId="0" fontId="10" fillId="21" borderId="0" xfId="0" applyFont="1" applyFill="1" applyBorder="1" applyAlignment="1">
      <alignment horizontal="center" vertical="center"/>
    </xf>
    <xf numFmtId="0" fontId="33" fillId="0" borderId="0" xfId="0" applyFont="1" applyBorder="1" applyAlignment="1">
      <alignment horizontal="justify" vertical="top" wrapText="1"/>
    </xf>
    <xf numFmtId="0" fontId="33" fillId="0" borderId="0" xfId="0" applyFont="1" applyBorder="1" applyAlignment="1">
      <alignment vertical="center" wrapText="1"/>
    </xf>
    <xf numFmtId="0" fontId="75" fillId="20" borderId="141" xfId="0" applyFont="1" applyFill="1" applyBorder="1" applyAlignment="1">
      <alignment horizontal="center" vertical="center"/>
    </xf>
    <xf numFmtId="0" fontId="75" fillId="20" borderId="0" xfId="0" applyFont="1" applyFill="1" applyBorder="1" applyAlignment="1">
      <alignment horizontal="center" vertical="center"/>
    </xf>
    <xf numFmtId="0" fontId="7" fillId="19" borderId="141" xfId="0" applyFont="1" applyFill="1" applyBorder="1" applyAlignment="1">
      <alignment horizontal="center" vertical="center"/>
    </xf>
    <xf numFmtId="0" fontId="7" fillId="19" borderId="0" xfId="0" applyFont="1" applyFill="1" applyBorder="1" applyAlignment="1">
      <alignment horizontal="center" vertical="center"/>
    </xf>
    <xf numFmtId="0" fontId="7" fillId="7" borderId="141"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141" xfId="0" applyFont="1" applyFill="1" applyBorder="1" applyAlignment="1">
      <alignment horizontal="center" vertical="center"/>
    </xf>
    <xf numFmtId="0" fontId="7" fillId="3" borderId="0" xfId="0" applyFont="1" applyFill="1" applyBorder="1" applyAlignment="1">
      <alignment horizontal="center" vertical="center"/>
    </xf>
    <xf numFmtId="0" fontId="75" fillId="8" borderId="141" xfId="0" applyFont="1" applyFill="1" applyBorder="1" applyAlignment="1">
      <alignment horizontal="center" vertical="center"/>
    </xf>
    <xf numFmtId="0" fontId="75" fillId="8" borderId="0" xfId="0" applyFont="1" applyFill="1" applyBorder="1" applyAlignment="1">
      <alignment horizontal="center" vertical="center"/>
    </xf>
    <xf numFmtId="0" fontId="33" fillId="0" borderId="0"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33" fillId="0" borderId="0" xfId="0" applyFont="1" applyBorder="1" applyAlignment="1">
      <alignment horizontal="justify" vertical="center" wrapText="1"/>
    </xf>
    <xf numFmtId="0" fontId="66" fillId="0" borderId="0" xfId="0" applyFont="1" applyAlignment="1">
      <alignment horizontal="justify" vertical="center" wrapText="1"/>
    </xf>
    <xf numFmtId="0" fontId="60" fillId="0" borderId="142" xfId="0" applyFont="1" applyBorder="1" applyAlignment="1">
      <alignment horizontal="center" vertical="center"/>
    </xf>
    <xf numFmtId="0" fontId="49" fillId="0" borderId="142" xfId="0" applyFont="1" applyBorder="1" applyAlignment="1">
      <alignment horizontal="center" vertical="center"/>
    </xf>
    <xf numFmtId="0" fontId="11"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1" fillId="0" borderId="115" xfId="0" applyFont="1" applyFill="1" applyBorder="1" applyAlignment="1">
      <alignment horizontal="justify" vertical="center" wrapText="1"/>
    </xf>
    <xf numFmtId="0" fontId="1" fillId="0" borderId="90" xfId="0" applyFont="1" applyFill="1" applyBorder="1" applyAlignment="1">
      <alignment horizontal="justify" vertical="center" wrapText="1"/>
    </xf>
    <xf numFmtId="0" fontId="1" fillId="0" borderId="116" xfId="0" applyFont="1" applyFill="1" applyBorder="1" applyAlignment="1">
      <alignment horizontal="justify" vertical="center" wrapText="1"/>
    </xf>
    <xf numFmtId="0" fontId="1" fillId="0" borderId="93" xfId="0" applyFont="1" applyFill="1" applyBorder="1" applyAlignment="1">
      <alignment horizontal="justify" vertical="center" wrapText="1"/>
    </xf>
    <xf numFmtId="0" fontId="1" fillId="0" borderId="117" xfId="0" applyFont="1" applyFill="1" applyBorder="1" applyAlignment="1">
      <alignment horizontal="justify" vertical="center" wrapText="1"/>
    </xf>
    <xf numFmtId="0" fontId="1" fillId="0" borderId="89"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40"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48" fillId="5" borderId="2" xfId="0" applyFont="1" applyFill="1" applyBorder="1" applyAlignment="1">
      <alignment horizontal="center" vertical="center" wrapText="1"/>
    </xf>
    <xf numFmtId="0" fontId="39" fillId="0" borderId="24" xfId="0" applyFont="1" applyBorder="1" applyAlignment="1">
      <alignment horizontal="right" vertical="center" wrapText="1"/>
    </xf>
    <xf numFmtId="0" fontId="49" fillId="0" borderId="24" xfId="0" applyFont="1" applyBorder="1" applyAlignment="1">
      <alignment horizontal="right" vertical="center" wrapText="1"/>
    </xf>
    <xf numFmtId="0" fontId="1" fillId="0" borderId="115" xfId="0" applyFont="1" applyFill="1" applyBorder="1" applyAlignment="1">
      <alignment horizontal="left" vertical="center" wrapText="1"/>
    </xf>
    <xf numFmtId="0" fontId="1" fillId="0" borderId="90" xfId="0" applyFont="1" applyFill="1" applyBorder="1" applyAlignment="1">
      <alignment horizontal="left" vertical="center" wrapText="1"/>
    </xf>
    <xf numFmtId="0" fontId="1" fillId="0" borderId="116"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117" xfId="0" applyFont="1" applyFill="1" applyBorder="1" applyAlignment="1">
      <alignment horizontal="left" vertical="center" wrapText="1"/>
    </xf>
    <xf numFmtId="0" fontId="1" fillId="0" borderId="89"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4" fillId="0" borderId="24" xfId="0" applyFont="1" applyBorder="1" applyAlignment="1">
      <alignment horizontal="right" vertical="center" wrapText="1"/>
    </xf>
    <xf numFmtId="0" fontId="2" fillId="0" borderId="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 fillId="0" borderId="2" xfId="0" applyFont="1" applyBorder="1" applyAlignment="1">
      <alignment horizontal="center" vertical="center" wrapText="1"/>
    </xf>
    <xf numFmtId="0" fontId="59" fillId="0" borderId="2" xfId="0" applyFont="1" applyFill="1" applyBorder="1" applyAlignment="1">
      <alignment horizontal="center" vertical="center" wrapText="1"/>
    </xf>
    <xf numFmtId="164" fontId="63" fillId="0" borderId="4" xfId="0" applyNumberFormat="1" applyFont="1" applyFill="1" applyBorder="1" applyAlignment="1">
      <alignment horizontal="center" vertical="center" wrapText="1"/>
    </xf>
    <xf numFmtId="164" fontId="63" fillId="0" borderId="27" xfId="0" applyNumberFormat="1" applyFont="1" applyFill="1" applyBorder="1" applyAlignment="1">
      <alignment horizontal="center" vertical="center" wrapText="1"/>
    </xf>
    <xf numFmtId="164" fontId="63" fillId="0" borderId="26" xfId="0" applyNumberFormat="1" applyFont="1" applyFill="1" applyBorder="1" applyAlignment="1">
      <alignment horizontal="center" vertical="center" wrapText="1"/>
    </xf>
    <xf numFmtId="0" fontId="58" fillId="0" borderId="2" xfId="0" applyFont="1" applyBorder="1" applyAlignment="1">
      <alignment horizontal="center" vertical="center" wrapText="1"/>
    </xf>
    <xf numFmtId="0" fontId="49" fillId="0" borderId="14" xfId="0" applyFont="1" applyBorder="1" applyAlignment="1">
      <alignment horizontal="center" vertical="center" wrapText="1"/>
    </xf>
    <xf numFmtId="164" fontId="63" fillId="0" borderId="2" xfId="0" applyNumberFormat="1" applyFont="1" applyFill="1" applyBorder="1" applyAlignment="1">
      <alignment horizontal="center" vertical="center" wrapText="1"/>
    </xf>
    <xf numFmtId="0" fontId="64" fillId="0" borderId="2" xfId="0" applyFont="1" applyBorder="1" applyAlignment="1">
      <alignment horizontal="center" vertical="center" wrapText="1"/>
    </xf>
    <xf numFmtId="0" fontId="64" fillId="0" borderId="14" xfId="0" applyFont="1" applyBorder="1" applyAlignment="1">
      <alignment horizontal="center" vertical="center" wrapText="1"/>
    </xf>
    <xf numFmtId="0" fontId="49" fillId="0" borderId="14" xfId="0" applyFont="1" applyFill="1" applyBorder="1" applyAlignment="1">
      <alignment horizontal="center" vertical="center" wrapText="1"/>
    </xf>
    <xf numFmtId="0" fontId="40" fillId="0" borderId="2" xfId="0" applyFont="1" applyFill="1" applyBorder="1" applyAlignment="1">
      <alignment horizontal="justify" vertical="center" wrapText="1"/>
    </xf>
    <xf numFmtId="0" fontId="0" fillId="0" borderId="2" xfId="0" applyFill="1" applyBorder="1" applyAlignment="1">
      <alignment horizontal="justify" vertical="center" wrapText="1"/>
    </xf>
    <xf numFmtId="0" fontId="61" fillId="0" borderId="2" xfId="0" applyFont="1" applyFill="1" applyBorder="1" applyAlignment="1">
      <alignment horizontal="justify" vertical="center" wrapText="1"/>
    </xf>
    <xf numFmtId="0" fontId="61" fillId="0" borderId="14" xfId="0" applyFont="1" applyFill="1" applyBorder="1" applyAlignment="1">
      <alignment horizontal="justify" vertical="center" wrapText="1"/>
    </xf>
    <xf numFmtId="0" fontId="0" fillId="0" borderId="14" xfId="0" applyFill="1" applyBorder="1" applyAlignment="1">
      <alignment horizontal="justify" vertical="center" wrapText="1"/>
    </xf>
    <xf numFmtId="0" fontId="59"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4" xfId="0" applyFont="1" applyFill="1" applyBorder="1" applyAlignment="1">
      <alignment horizontal="justify" vertical="center" wrapText="1"/>
    </xf>
    <xf numFmtId="0" fontId="49" fillId="0" borderId="15" xfId="0" applyFont="1" applyBorder="1" applyAlignment="1">
      <alignment horizontal="right" vertical="center" wrapText="1"/>
    </xf>
    <xf numFmtId="0" fontId="48" fillId="5" borderId="12" xfId="0" applyFont="1" applyFill="1" applyBorder="1" applyAlignment="1">
      <alignment horizontal="center" vertical="center" wrapText="1"/>
    </xf>
    <xf numFmtId="0" fontId="11" fillId="0" borderId="171" xfId="0" applyFont="1" applyFill="1" applyBorder="1" applyAlignment="1">
      <alignment horizontal="center" vertical="center" wrapText="1"/>
    </xf>
    <xf numFmtId="0" fontId="59" fillId="0" borderId="93" xfId="0" applyFont="1" applyFill="1" applyBorder="1" applyAlignment="1">
      <alignment horizontal="center" vertical="center" wrapText="1"/>
    </xf>
    <xf numFmtId="0" fontId="59" fillId="0" borderId="172" xfId="0" applyFont="1" applyFill="1" applyBorder="1" applyAlignment="1">
      <alignment horizontal="center" vertical="center" wrapText="1"/>
    </xf>
    <xf numFmtId="0" fontId="43" fillId="0" borderId="44" xfId="0" applyFont="1" applyFill="1" applyBorder="1" applyAlignment="1">
      <alignment horizontal="center" vertical="center"/>
    </xf>
    <xf numFmtId="0" fontId="43" fillId="0" borderId="45" xfId="0" applyFont="1" applyFill="1" applyBorder="1" applyAlignment="1">
      <alignment horizontal="center" vertical="center"/>
    </xf>
    <xf numFmtId="0" fontId="44" fillId="0" borderId="45" xfId="0" applyFont="1" applyBorder="1" applyAlignment="1">
      <alignment horizontal="center" vertical="center"/>
    </xf>
    <xf numFmtId="0" fontId="0" fillId="0" borderId="46" xfId="0" applyBorder="1" applyAlignment="1">
      <alignment horizontal="center" vertical="center"/>
    </xf>
    <xf numFmtId="0" fontId="1" fillId="0" borderId="2" xfId="0" applyFont="1" applyFill="1" applyBorder="1" applyAlignment="1">
      <alignment horizontal="justify" vertical="center"/>
    </xf>
    <xf numFmtId="0" fontId="0" fillId="0" borderId="2" xfId="0" applyFill="1" applyBorder="1" applyAlignment="1">
      <alignment horizontal="justify" vertical="center"/>
    </xf>
    <xf numFmtId="0" fontId="25" fillId="0" borderId="10" xfId="0" applyFont="1" applyBorder="1" applyAlignment="1">
      <alignment horizontal="center" vertical="top" wrapText="1"/>
    </xf>
    <xf numFmtId="0" fontId="62" fillId="0" borderId="0" xfId="0" applyFont="1" applyAlignment="1">
      <alignment horizontal="center" vertical="top" wrapText="1"/>
    </xf>
    <xf numFmtId="0" fontId="62" fillId="0" borderId="99" xfId="0" applyFont="1" applyBorder="1" applyAlignment="1">
      <alignment horizontal="center" vertical="top" wrapText="1"/>
    </xf>
    <xf numFmtId="0" fontId="49" fillId="0" borderId="10" xfId="0" applyFont="1" applyBorder="1" applyAlignment="1">
      <alignment vertical="top" wrapText="1"/>
    </xf>
    <xf numFmtId="0" fontId="49" fillId="0" borderId="0" xfId="0" applyFont="1" applyAlignment="1">
      <alignment vertical="top" wrapText="1"/>
    </xf>
    <xf numFmtId="0" fontId="49" fillId="0" borderId="99" xfId="0" applyFont="1" applyBorder="1" applyAlignment="1">
      <alignment vertical="top" wrapText="1"/>
    </xf>
    <xf numFmtId="0" fontId="40" fillId="0" borderId="12" xfId="0" applyFont="1" applyFill="1" applyBorder="1" applyAlignment="1">
      <alignment horizontal="justify" vertical="center" wrapText="1"/>
    </xf>
    <xf numFmtId="0" fontId="0" fillId="0" borderId="12" xfId="0" applyFill="1" applyBorder="1" applyAlignment="1">
      <alignment horizontal="justify" vertical="center" wrapText="1"/>
    </xf>
    <xf numFmtId="0" fontId="40" fillId="0" borderId="12" xfId="0" applyFont="1" applyBorder="1" applyAlignment="1">
      <alignment horizontal="center" vertical="center" wrapText="1"/>
    </xf>
    <xf numFmtId="0" fontId="1" fillId="0" borderId="2" xfId="0" applyFont="1" applyFill="1" applyBorder="1" applyAlignment="1">
      <alignment horizontal="justify" vertical="center" wrapText="1"/>
    </xf>
    <xf numFmtId="0" fontId="28" fillId="0" borderId="2"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39" fillId="0" borderId="13" xfId="0" applyFont="1" applyBorder="1" applyAlignment="1">
      <alignment horizontal="right" vertical="center" wrapText="1"/>
    </xf>
    <xf numFmtId="0" fontId="26"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65" fillId="5" borderId="48" xfId="0" applyFont="1" applyFill="1" applyBorder="1" applyAlignment="1">
      <alignment horizontal="center" vertical="center"/>
    </xf>
    <xf numFmtId="0" fontId="0" fillId="0" borderId="49" xfId="0" applyBorder="1" applyAlignment="1">
      <alignment horizontal="center" vertical="center"/>
    </xf>
    <xf numFmtId="0" fontId="1" fillId="0" borderId="12" xfId="0" applyFont="1" applyFill="1" applyBorder="1" applyAlignment="1">
      <alignment horizontal="justify" vertical="center" wrapText="1"/>
    </xf>
    <xf numFmtId="0" fontId="57" fillId="0" borderId="22" xfId="0" applyFont="1" applyBorder="1" applyAlignment="1">
      <alignment horizontal="center" vertical="center" textRotation="90"/>
    </xf>
    <xf numFmtId="0" fontId="57" fillId="0" borderId="23" xfId="0" applyFont="1" applyBorder="1" applyAlignment="1">
      <alignment horizontal="center" vertical="center" textRotation="90"/>
    </xf>
    <xf numFmtId="0" fontId="44" fillId="0" borderId="23" xfId="0" applyFont="1" applyBorder="1" applyAlignment="1">
      <alignment horizontal="center" vertical="center" textRotation="90"/>
    </xf>
    <xf numFmtId="0" fontId="49" fillId="0" borderId="23" xfId="0" applyFont="1" applyBorder="1" applyAlignment="1">
      <alignment horizontal="center" vertical="center" textRotation="90"/>
    </xf>
    <xf numFmtId="0" fontId="49" fillId="0" borderId="25" xfId="0" applyFont="1" applyBorder="1" applyAlignment="1">
      <alignment horizontal="center" vertical="center" textRotation="90"/>
    </xf>
    <xf numFmtId="164" fontId="57" fillId="0" borderId="12" xfId="0" applyNumberFormat="1" applyFont="1" applyBorder="1" applyAlignment="1">
      <alignment horizontal="center" vertical="center"/>
    </xf>
    <xf numFmtId="164" fontId="57" fillId="0" borderId="2" xfId="0" applyNumberFormat="1" applyFont="1" applyBorder="1" applyAlignment="1">
      <alignment horizontal="center" vertical="center"/>
    </xf>
    <xf numFmtId="164" fontId="44" fillId="0" borderId="2" xfId="0" applyNumberFormat="1" applyFont="1" applyBorder="1" applyAlignment="1">
      <alignment horizontal="center" vertical="center"/>
    </xf>
    <xf numFmtId="0" fontId="44" fillId="0" borderId="2" xfId="0" applyFont="1" applyBorder="1" applyAlignment="1">
      <alignment horizontal="center" vertical="center"/>
    </xf>
    <xf numFmtId="0" fontId="49" fillId="0" borderId="2" xfId="0" applyFont="1" applyBorder="1" applyAlignment="1">
      <alignment horizontal="center" vertical="center"/>
    </xf>
    <xf numFmtId="0" fontId="49" fillId="0" borderId="14" xfId="0" applyFont="1" applyBorder="1" applyAlignment="1">
      <alignment horizontal="center" vertical="center"/>
    </xf>
    <xf numFmtId="0" fontId="6" fillId="5" borderId="2" xfId="0" applyFont="1" applyFill="1" applyBorder="1" applyAlignment="1">
      <alignment horizontal="center" vertical="center" wrapText="1"/>
    </xf>
    <xf numFmtId="0" fontId="44" fillId="0" borderId="25" xfId="0" applyFont="1" applyBorder="1" applyAlignment="1">
      <alignment horizontal="center" vertical="center" textRotation="90"/>
    </xf>
    <xf numFmtId="0" fontId="44" fillId="0" borderId="14" xfId="0" applyFont="1" applyBorder="1" applyAlignment="1">
      <alignment horizontal="center" vertical="center"/>
    </xf>
    <xf numFmtId="0" fontId="58" fillId="0" borderId="12" xfId="0" applyFont="1" applyBorder="1" applyAlignment="1">
      <alignment horizontal="center" vertical="center" wrapText="1"/>
    </xf>
    <xf numFmtId="164" fontId="63" fillId="0" borderId="12" xfId="0" applyNumberFormat="1" applyFont="1" applyFill="1" applyBorder="1" applyAlignment="1">
      <alignment horizontal="center" vertical="center" wrapText="1"/>
    </xf>
    <xf numFmtId="164" fontId="6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2" fillId="0" borderId="4" xfId="0" applyFont="1" applyBorder="1" applyAlignment="1">
      <alignment horizontal="center" vertical="center" wrapText="1"/>
    </xf>
    <xf numFmtId="0" fontId="58" fillId="0" borderId="27" xfId="0" applyFont="1" applyBorder="1" applyAlignment="1">
      <alignment horizontal="center" vertical="center" wrapText="1"/>
    </xf>
    <xf numFmtId="0" fontId="59" fillId="0" borderId="12" xfId="0" applyFont="1" applyFill="1" applyBorder="1" applyAlignment="1">
      <alignment horizontal="center" vertical="center" wrapText="1"/>
    </xf>
    <xf numFmtId="0" fontId="59" fillId="0" borderId="1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41" fillId="21" borderId="110" xfId="0" applyFont="1" applyFill="1" applyBorder="1" applyAlignment="1">
      <alignment horizontal="center" vertical="center"/>
    </xf>
    <xf numFmtId="0" fontId="41" fillId="21" borderId="18" xfId="0" applyFont="1" applyFill="1" applyBorder="1" applyAlignment="1">
      <alignment horizontal="center" vertical="center"/>
    </xf>
    <xf numFmtId="0" fontId="41" fillId="21" borderId="85" xfId="0" applyFont="1" applyFill="1" applyBorder="1" applyAlignment="1">
      <alignment horizontal="center" vertical="center"/>
    </xf>
    <xf numFmtId="0" fontId="24" fillId="22" borderId="87" xfId="0" applyFont="1" applyFill="1" applyBorder="1" applyAlignment="1">
      <alignment horizontal="center" vertical="center" wrapText="1"/>
    </xf>
    <xf numFmtId="0" fontId="55" fillId="22" borderId="86" xfId="0" applyFont="1" applyFill="1" applyBorder="1" applyAlignment="1">
      <alignment horizontal="center" vertical="center" wrapText="1"/>
    </xf>
    <xf numFmtId="0" fontId="4" fillId="0" borderId="0" xfId="0" applyFont="1" applyBorder="1" applyAlignment="1">
      <alignment horizontal="center" vertical="center"/>
    </xf>
    <xf numFmtId="0" fontId="39" fillId="0" borderId="0" xfId="0" applyFont="1" applyBorder="1" applyAlignment="1">
      <alignment horizontal="center" vertical="center"/>
    </xf>
    <xf numFmtId="0" fontId="43" fillId="0" borderId="46" xfId="0" applyFont="1" applyFill="1" applyBorder="1" applyAlignment="1">
      <alignment horizontal="center" vertical="center"/>
    </xf>
    <xf numFmtId="0" fontId="3" fillId="22" borderId="146" xfId="0" applyFont="1" applyFill="1" applyBorder="1" applyAlignment="1">
      <alignment horizontal="center" vertical="center" textRotation="90" wrapText="1"/>
    </xf>
    <xf numFmtId="0" fontId="72" fillId="22" borderId="148" xfId="0" applyFont="1" applyFill="1" applyBorder="1" applyAlignment="1">
      <alignment horizontal="center" vertical="center" textRotation="90" wrapText="1"/>
    </xf>
    <xf numFmtId="164" fontId="50" fillId="0" borderId="61" xfId="0" applyNumberFormat="1" applyFont="1" applyFill="1" applyBorder="1" applyAlignment="1">
      <alignment horizontal="center" vertical="center"/>
    </xf>
    <xf numFmtId="164" fontId="50" fillId="0" borderId="51" xfId="0" applyNumberFormat="1" applyFont="1" applyFill="1" applyBorder="1" applyAlignment="1">
      <alignment horizontal="center" vertical="center"/>
    </xf>
    <xf numFmtId="164" fontId="51" fillId="0" borderId="51" xfId="0" applyNumberFormat="1" applyFont="1" applyBorder="1" applyAlignment="1">
      <alignment horizontal="center" vertical="center"/>
    </xf>
    <xf numFmtId="164" fontId="51" fillId="0" borderId="52" xfId="0" applyNumberFormat="1" applyFont="1" applyBorder="1" applyAlignment="1">
      <alignment horizontal="center" vertical="center"/>
    </xf>
    <xf numFmtId="0" fontId="3" fillId="22" borderId="145" xfId="0" applyFont="1" applyFill="1" applyBorder="1" applyAlignment="1">
      <alignment horizontal="center" vertical="center" textRotation="90" wrapText="1"/>
    </xf>
    <xf numFmtId="0" fontId="72" fillId="22" borderId="147" xfId="0" applyFont="1" applyFill="1" applyBorder="1" applyAlignment="1">
      <alignment horizontal="center" vertical="center" textRotation="90" wrapText="1"/>
    </xf>
    <xf numFmtId="0" fontId="24" fillId="22" borderId="127" xfId="0" applyFont="1" applyFill="1" applyBorder="1" applyAlignment="1">
      <alignment horizontal="center" vertical="center" wrapText="1"/>
    </xf>
    <xf numFmtId="0" fontId="55" fillId="22" borderId="128" xfId="0" applyFont="1" applyFill="1" applyBorder="1" applyAlignment="1">
      <alignment horizontal="center" vertical="center" wrapText="1"/>
    </xf>
    <xf numFmtId="0" fontId="48" fillId="5" borderId="127" xfId="0" applyFont="1" applyFill="1" applyBorder="1" applyAlignment="1">
      <alignment horizontal="center" vertical="center" wrapText="1"/>
    </xf>
    <xf numFmtId="0" fontId="48" fillId="5" borderId="27"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 fillId="0" borderId="13" xfId="0" applyFont="1" applyBorder="1" applyAlignment="1">
      <alignment horizontal="right" vertical="center" wrapText="1"/>
    </xf>
    <xf numFmtId="0" fontId="49" fillId="22" borderId="127" xfId="0" applyFont="1" applyFill="1" applyBorder="1" applyAlignment="1">
      <alignment horizontal="center" vertical="center" wrapText="1"/>
    </xf>
    <xf numFmtId="0" fontId="49" fillId="22" borderId="128" xfId="0" applyFont="1" applyFill="1" applyBorder="1" applyAlignment="1">
      <alignment horizontal="center" vertical="center" wrapText="1"/>
    </xf>
    <xf numFmtId="0" fontId="58" fillId="0" borderId="4" xfId="0" applyFont="1" applyBorder="1" applyAlignment="1">
      <alignment horizontal="center" vertical="center" wrapText="1"/>
    </xf>
    <xf numFmtId="0" fontId="58" fillId="0" borderId="26" xfId="0" applyFont="1" applyBorder="1" applyAlignment="1">
      <alignment horizontal="center" vertical="center" wrapText="1"/>
    </xf>
    <xf numFmtId="0" fontId="55" fillId="22" borderId="127" xfId="0" applyFont="1" applyFill="1" applyBorder="1" applyAlignment="1">
      <alignment horizontal="center" vertical="center" wrapText="1"/>
    </xf>
    <xf numFmtId="0" fontId="0" fillId="22" borderId="127" xfId="0" applyFill="1" applyBorder="1" applyAlignment="1">
      <alignment horizontal="center" vertical="center" wrapText="1"/>
    </xf>
    <xf numFmtId="0" fontId="0" fillId="22" borderId="128" xfId="0" applyFill="1" applyBorder="1" applyAlignment="1">
      <alignment horizontal="center" vertical="center" wrapText="1"/>
    </xf>
    <xf numFmtId="0" fontId="1" fillId="0" borderId="11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88" xfId="0" applyFont="1" applyFill="1" applyBorder="1" applyAlignment="1">
      <alignment horizontal="left" vertical="center" wrapText="1"/>
    </xf>
    <xf numFmtId="0" fontId="53" fillId="4" borderId="24" xfId="0" applyFont="1" applyFill="1" applyBorder="1" applyAlignment="1">
      <alignment horizontal="center" vertical="center" wrapText="1"/>
    </xf>
    <xf numFmtId="0" fontId="53" fillId="4" borderId="67" xfId="0" applyFont="1" applyFill="1" applyBorder="1" applyAlignment="1">
      <alignment horizontal="center" vertical="center" wrapText="1"/>
    </xf>
    <xf numFmtId="0" fontId="45" fillId="4" borderId="95" xfId="0" applyFont="1" applyFill="1" applyBorder="1" applyAlignment="1">
      <alignment horizontal="center" vertical="center"/>
    </xf>
    <xf numFmtId="0" fontId="45" fillId="4" borderId="12" xfId="0" applyFont="1" applyFill="1" applyBorder="1" applyAlignment="1">
      <alignment horizontal="center" vertical="center"/>
    </xf>
    <xf numFmtId="0" fontId="45" fillId="4" borderId="13" xfId="0" applyFont="1" applyFill="1" applyBorder="1" applyAlignment="1">
      <alignment horizontal="center" vertical="center"/>
    </xf>
    <xf numFmtId="0" fontId="45" fillId="4" borderId="22" xfId="0" applyFont="1" applyFill="1" applyBorder="1" applyAlignment="1">
      <alignment horizontal="center" vertical="center"/>
    </xf>
    <xf numFmtId="0" fontId="45" fillId="4" borderId="96" xfId="0" applyFont="1" applyFill="1" applyBorder="1" applyAlignment="1">
      <alignment horizontal="center" vertical="center" wrapText="1"/>
    </xf>
    <xf numFmtId="0" fontId="45" fillId="4" borderId="97" xfId="0" applyFont="1" applyFill="1" applyBorder="1" applyAlignment="1">
      <alignment horizontal="center" vertical="center" wrapText="1"/>
    </xf>
    <xf numFmtId="0" fontId="53" fillId="4" borderId="31" xfId="0" applyFont="1" applyFill="1" applyBorder="1" applyAlignment="1">
      <alignment horizontal="center" vertical="center" wrapText="1"/>
    </xf>
    <xf numFmtId="0" fontId="53" fillId="4" borderId="39" xfId="0" applyFont="1" applyFill="1" applyBorder="1" applyAlignment="1">
      <alignment horizontal="center" vertical="center" wrapText="1"/>
    </xf>
    <xf numFmtId="0" fontId="54" fillId="2" borderId="104" xfId="0" applyFont="1" applyFill="1" applyBorder="1" applyAlignment="1">
      <alignment horizontal="center" vertical="center" wrapText="1"/>
    </xf>
    <xf numFmtId="0" fontId="55" fillId="2" borderId="143" xfId="0" applyFont="1" applyFill="1" applyBorder="1" applyAlignment="1">
      <alignment horizontal="center" vertical="center" wrapText="1"/>
    </xf>
    <xf numFmtId="0" fontId="54" fillId="2" borderId="105"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4" fillId="2" borderId="106" xfId="0" applyFont="1" applyFill="1" applyBorder="1" applyAlignment="1">
      <alignment horizontal="center" vertical="center" wrapText="1"/>
    </xf>
    <xf numFmtId="0" fontId="55" fillId="2" borderId="144" xfId="0" applyFont="1" applyFill="1" applyBorder="1" applyAlignment="1">
      <alignment horizontal="center" vertical="center" wrapText="1"/>
    </xf>
    <xf numFmtId="0" fontId="53" fillId="4" borderId="98" xfId="0" applyFont="1" applyFill="1" applyBorder="1" applyAlignment="1">
      <alignment horizontal="center" vertical="center" wrapText="1"/>
    </xf>
    <xf numFmtId="0" fontId="53" fillId="4" borderId="103"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23" xfId="0" applyFont="1" applyFill="1" applyBorder="1" applyAlignment="1">
      <alignment horizontal="center" vertical="center" wrapText="1"/>
    </xf>
    <xf numFmtId="0" fontId="53" fillId="4" borderId="32" xfId="0" applyFont="1" applyFill="1" applyBorder="1" applyAlignment="1">
      <alignment horizontal="center" vertical="center" wrapText="1"/>
    </xf>
    <xf numFmtId="0" fontId="39" fillId="0" borderId="149" xfId="0" applyFont="1" applyBorder="1" applyAlignment="1">
      <alignment horizontal="center" vertical="center"/>
    </xf>
    <xf numFmtId="0" fontId="39" fillId="0" borderId="150" xfId="0" applyFont="1" applyBorder="1" applyAlignment="1">
      <alignment horizontal="center" vertical="center"/>
    </xf>
    <xf numFmtId="0" fontId="39" fillId="0" borderId="151" xfId="0" applyFont="1" applyBorder="1" applyAlignment="1">
      <alignment horizontal="center" vertical="center"/>
    </xf>
    <xf numFmtId="0" fontId="62" fillId="0" borderId="10" xfId="0" applyFont="1" applyBorder="1" applyAlignment="1">
      <alignment horizontal="center" vertical="center"/>
    </xf>
    <xf numFmtId="0" fontId="62" fillId="0" borderId="0" xfId="0" applyFont="1" applyAlignment="1">
      <alignment horizontal="center" vertical="center"/>
    </xf>
    <xf numFmtId="0" fontId="62" fillId="0" borderId="99" xfId="0" applyFont="1" applyBorder="1" applyAlignment="1">
      <alignment horizontal="center" vertical="center"/>
    </xf>
    <xf numFmtId="0" fontId="62" fillId="0" borderId="10" xfId="0" applyFont="1" applyBorder="1" applyAlignment="1">
      <alignment horizontal="center" vertical="top" wrapText="1"/>
    </xf>
    <xf numFmtId="0" fontId="12" fillId="0" borderId="0" xfId="0" applyFont="1" applyBorder="1" applyAlignment="1">
      <alignment horizontal="center"/>
    </xf>
    <xf numFmtId="0" fontId="7" fillId="0" borderId="0" xfId="0" applyFont="1" applyBorder="1" applyAlignment="1">
      <alignment horizontal="center"/>
    </xf>
    <xf numFmtId="0" fontId="15"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49" fontId="1" fillId="0" borderId="114"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8" xfId="0" applyNumberFormat="1" applyFont="1" applyBorder="1" applyAlignment="1">
      <alignment horizontal="justify" vertical="center"/>
    </xf>
    <xf numFmtId="49" fontId="37" fillId="0" borderId="115" xfId="0" applyNumberFormat="1" applyFont="1" applyBorder="1" applyAlignment="1">
      <alignment horizontal="center" vertical="center" wrapText="1"/>
    </xf>
    <xf numFmtId="49" fontId="37" fillId="0" borderId="117" xfId="0" applyNumberFormat="1" applyFont="1" applyBorder="1" applyAlignment="1">
      <alignment horizontal="center" vertical="center" wrapText="1"/>
    </xf>
    <xf numFmtId="1" fontId="30" fillId="5" borderId="115" xfId="0" applyNumberFormat="1" applyFont="1" applyFill="1" applyBorder="1" applyAlignment="1">
      <alignment horizontal="center" vertical="center"/>
    </xf>
    <xf numFmtId="1" fontId="30" fillId="5" borderId="117" xfId="0" applyNumberFormat="1" applyFont="1" applyFill="1" applyBorder="1" applyAlignment="1">
      <alignment horizontal="center" vertical="center"/>
    </xf>
    <xf numFmtId="49" fontId="1" fillId="0" borderId="114"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8"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8" fillId="0" borderId="26" xfId="0" applyFont="1" applyBorder="1" applyAlignment="1">
      <alignment horizontal="center" vertical="center"/>
    </xf>
    <xf numFmtId="49" fontId="37" fillId="0" borderId="116" xfId="0" applyNumberFormat="1" applyFont="1" applyBorder="1" applyAlignment="1">
      <alignment horizontal="center" vertical="center" wrapText="1"/>
    </xf>
    <xf numFmtId="1" fontId="30" fillId="5"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8" fillId="0" borderId="27" xfId="0" applyFont="1" applyBorder="1" applyAlignment="1">
      <alignment horizontal="center" vertical="center"/>
    </xf>
    <xf numFmtId="0" fontId="5" fillId="21" borderId="19" xfId="0" applyFont="1" applyFill="1" applyBorder="1" applyAlignment="1">
      <alignment horizontal="center" vertical="center"/>
    </xf>
    <xf numFmtId="0" fontId="5" fillId="21" borderId="20" xfId="0" applyFont="1" applyFill="1" applyBorder="1" applyAlignment="1">
      <alignment horizontal="center" vertical="center"/>
    </xf>
    <xf numFmtId="0" fontId="7" fillId="21" borderId="91" xfId="0" applyFont="1" applyFill="1" applyBorder="1" applyAlignment="1">
      <alignment horizontal="center" vertical="center"/>
    </xf>
    <xf numFmtId="0" fontId="29" fillId="10" borderId="2" xfId="0" applyFont="1" applyFill="1" applyBorder="1" applyAlignment="1">
      <alignment horizontal="center" vertical="center"/>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200"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0" xfId="0" applyFont="1" applyBorder="1" applyAlignment="1">
      <alignment horizontal="center" vertical="center" wrapText="1"/>
    </xf>
    <xf numFmtId="0" fontId="78" fillId="0" borderId="0"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6"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7" xfId="0" applyFont="1" applyBorder="1" applyAlignment="1">
      <alignment horizontal="center" vertical="center" wrapText="1"/>
    </xf>
    <xf numFmtId="0" fontId="11" fillId="0" borderId="129" xfId="0" applyFont="1" applyBorder="1" applyAlignment="1">
      <alignment horizontal="left" vertical="center" wrapText="1"/>
    </xf>
    <xf numFmtId="0" fontId="11" fillId="0" borderId="78" xfId="0" applyFont="1" applyBorder="1" applyAlignment="1">
      <alignment horizontal="left" vertical="center" wrapText="1"/>
    </xf>
    <xf numFmtId="0" fontId="11" fillId="0" borderId="38" xfId="0" applyFont="1" applyBorder="1" applyAlignment="1">
      <alignment horizontal="left" vertical="center" wrapText="1"/>
    </xf>
    <xf numFmtId="0" fontId="11" fillId="0" borderId="33" xfId="0" applyFont="1" applyBorder="1" applyAlignment="1">
      <alignment horizontal="left" vertical="top" wrapText="1"/>
    </xf>
    <xf numFmtId="0" fontId="11" fillId="0" borderId="28" xfId="0" applyFont="1" applyBorder="1" applyAlignment="1">
      <alignment horizontal="left" vertical="top" wrapText="1"/>
    </xf>
    <xf numFmtId="0" fontId="14" fillId="0" borderId="33" xfId="0" applyFont="1" applyBorder="1" applyAlignment="1">
      <alignment horizontal="center" vertical="center" wrapText="1"/>
    </xf>
    <xf numFmtId="0" fontId="14" fillId="0" borderId="28" xfId="0" applyFont="1" applyBorder="1" applyAlignment="1">
      <alignment horizontal="center" vertical="center" wrapText="1"/>
    </xf>
    <xf numFmtId="0" fontId="1" fillId="11" borderId="14"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4" fillId="0" borderId="129"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81" xfId="0" applyFont="1" applyBorder="1" applyAlignment="1">
      <alignment horizontal="center" vertical="center" wrapText="1"/>
    </xf>
    <xf numFmtId="0" fontId="11" fillId="0" borderId="129" xfId="0" applyFont="1" applyBorder="1" applyAlignment="1">
      <alignment horizontal="left" vertical="top" wrapText="1"/>
    </xf>
    <xf numFmtId="0" fontId="11" fillId="0" borderId="78" xfId="0" applyFont="1" applyBorder="1" applyAlignment="1">
      <alignment horizontal="left" vertical="top" wrapText="1"/>
    </xf>
    <xf numFmtId="0" fontId="11" fillId="0" borderId="38" xfId="0" applyFont="1" applyBorder="1" applyAlignment="1">
      <alignment horizontal="left" vertical="top" wrapText="1"/>
    </xf>
    <xf numFmtId="0" fontId="32" fillId="0" borderId="0" xfId="0" applyFont="1" applyBorder="1" applyAlignment="1">
      <alignment horizontal="center" vertical="center" wrapText="1"/>
    </xf>
    <xf numFmtId="0" fontId="1" fillId="0" borderId="127" xfId="0" applyFont="1" applyBorder="1" applyAlignment="1">
      <alignment horizontal="center" vertical="top" wrapText="1"/>
    </xf>
    <xf numFmtId="0" fontId="1" fillId="0" borderId="27" xfId="0" applyFont="1" applyBorder="1" applyAlignment="1">
      <alignment horizontal="center" vertical="top" wrapText="1"/>
    </xf>
    <xf numFmtId="0" fontId="1" fillId="0" borderId="128" xfId="0" applyFont="1" applyBorder="1" applyAlignment="1">
      <alignment horizontal="center" vertical="top"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11" borderId="2"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33" fillId="0" borderId="197" xfId="0" applyFont="1" applyBorder="1" applyAlignment="1">
      <alignment horizontal="left" vertical="top" wrapText="1"/>
    </xf>
    <xf numFmtId="0" fontId="33" fillId="0" borderId="198" xfId="0" applyFont="1" applyBorder="1" applyAlignment="1">
      <alignment horizontal="left" vertical="top" wrapText="1"/>
    </xf>
    <xf numFmtId="0" fontId="33" fillId="0" borderId="201" xfId="0" applyFont="1" applyBorder="1" applyAlignment="1">
      <alignment horizontal="left" vertical="top" wrapText="1"/>
    </xf>
    <xf numFmtId="0" fontId="25" fillId="0" borderId="198" xfId="0" applyFont="1" applyBorder="1" applyAlignment="1">
      <alignment horizontal="left" vertical="top" wrapText="1"/>
    </xf>
    <xf numFmtId="0" fontId="25" fillId="0" borderId="201" xfId="0" applyFont="1" applyBorder="1" applyAlignment="1">
      <alignment horizontal="left" vertical="top" wrapText="1"/>
    </xf>
    <xf numFmtId="0" fontId="20" fillId="21" borderId="112" xfId="0" applyFont="1" applyFill="1" applyBorder="1" applyAlignment="1">
      <alignment horizontal="center" vertical="center" wrapText="1"/>
    </xf>
    <xf numFmtId="0" fontId="20" fillId="21" borderId="140" xfId="0" applyFont="1" applyFill="1" applyBorder="1" applyAlignment="1">
      <alignment horizontal="center" vertical="center" wrapText="1"/>
    </xf>
    <xf numFmtId="0" fontId="20" fillId="21" borderId="84" xfId="0" applyFont="1" applyFill="1" applyBorder="1" applyAlignment="1">
      <alignment horizontal="center" vertical="center" wrapText="1"/>
    </xf>
    <xf numFmtId="0" fontId="14" fillId="0" borderId="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23" fillId="6" borderId="34"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13" borderId="34"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3" fillId="14" borderId="33"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3" fillId="15" borderId="14"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23" fillId="11" borderId="22" xfId="0" applyFont="1" applyFill="1" applyBorder="1" applyAlignment="1">
      <alignment horizontal="center" vertical="center" wrapText="1"/>
    </xf>
    <xf numFmtId="0" fontId="23" fillId="11" borderId="23"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15" fillId="0" borderId="0" xfId="0" applyFont="1" applyAlignment="1">
      <alignment horizontal="center" vertical="top"/>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84" xfId="0" applyFont="1" applyBorder="1" applyAlignment="1">
      <alignment horizontal="center" vertical="center" wrapText="1"/>
    </xf>
    <xf numFmtId="0" fontId="5" fillId="21" borderId="0" xfId="0" applyFont="1" applyFill="1" applyBorder="1" applyAlignment="1">
      <alignment horizontal="center" vertical="center"/>
    </xf>
    <xf numFmtId="0" fontId="7" fillId="21" borderId="0" xfId="0" applyFont="1" applyFill="1" applyBorder="1" applyAlignment="1">
      <alignment vertical="center"/>
    </xf>
    <xf numFmtId="0" fontId="7" fillId="21" borderId="99" xfId="0" applyFont="1" applyFill="1" applyBorder="1" applyAlignment="1">
      <alignment vertical="center"/>
    </xf>
    <xf numFmtId="0" fontId="24" fillId="2" borderId="104" xfId="0" applyFont="1" applyFill="1" applyBorder="1" applyAlignment="1">
      <alignment horizontal="center" vertical="center" wrapText="1"/>
    </xf>
    <xf numFmtId="0" fontId="7" fillId="0" borderId="105" xfId="0" applyFont="1" applyBorder="1" applyAlignment="1"/>
    <xf numFmtId="0" fontId="7" fillId="0" borderId="106" xfId="0" applyFont="1" applyBorder="1" applyAlignment="1"/>
    <xf numFmtId="0" fontId="36" fillId="2" borderId="107" xfId="0" applyFont="1" applyFill="1" applyBorder="1" applyAlignment="1">
      <alignment horizontal="center" vertical="center" wrapText="1"/>
    </xf>
    <xf numFmtId="0" fontId="7" fillId="0" borderId="108" xfId="0" applyFont="1" applyBorder="1" applyAlignment="1"/>
    <xf numFmtId="0" fontId="7" fillId="0" borderId="109" xfId="0" applyFont="1" applyBorder="1" applyAlignment="1"/>
    <xf numFmtId="0" fontId="35" fillId="12" borderId="118" xfId="0" applyFont="1" applyFill="1" applyBorder="1" applyAlignment="1">
      <alignment horizontal="center" vertical="center"/>
    </xf>
    <xf numFmtId="0" fontId="35" fillId="12" borderId="1" xfId="0" applyFont="1" applyFill="1" applyBorder="1" applyAlignment="1">
      <alignment horizontal="center" vertical="center"/>
    </xf>
    <xf numFmtId="0" fontId="35" fillId="12" borderId="70" xfId="0" applyFont="1" applyFill="1" applyBorder="1" applyAlignment="1">
      <alignment horizontal="center" vertical="center"/>
    </xf>
    <xf numFmtId="0" fontId="35" fillId="12" borderId="59" xfId="0" applyFont="1" applyFill="1" applyBorder="1" applyAlignment="1">
      <alignment horizontal="center" vertical="center"/>
    </xf>
    <xf numFmtId="0" fontId="35" fillId="12" borderId="119" xfId="0" applyFont="1" applyFill="1" applyBorder="1" applyAlignment="1">
      <alignment horizontal="center" vertical="center" wrapText="1"/>
    </xf>
    <xf numFmtId="0" fontId="35" fillId="12" borderId="120" xfId="0" applyFont="1" applyFill="1" applyBorder="1" applyAlignment="1">
      <alignment horizontal="center" vertical="center" wrapText="1"/>
    </xf>
    <xf numFmtId="0" fontId="26" fillId="0" borderId="56" xfId="0" applyFont="1" applyFill="1" applyBorder="1" applyAlignment="1">
      <alignment horizontal="center" vertical="center"/>
    </xf>
    <xf numFmtId="0" fontId="34"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Border="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 fillId="0" borderId="187"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8" xfId="0" applyFont="1" applyBorder="1" applyAlignment="1">
      <alignment horizontal="center" vertical="center" wrapText="1"/>
    </xf>
    <xf numFmtId="0" fontId="1" fillId="0" borderId="26" xfId="0" applyFont="1" applyBorder="1" applyAlignment="1">
      <alignment horizontal="center" vertical="center" wrapText="1"/>
    </xf>
    <xf numFmtId="0" fontId="24" fillId="2" borderId="125" xfId="0" applyFont="1" applyFill="1" applyBorder="1" applyAlignment="1">
      <alignment horizontal="center" vertical="center" wrapText="1"/>
    </xf>
    <xf numFmtId="0" fontId="36" fillId="2" borderId="126" xfId="0" applyFont="1" applyFill="1" applyBorder="1" applyAlignment="1">
      <alignment horizontal="center" vertical="center" wrapText="1"/>
    </xf>
    <xf numFmtId="0" fontId="11" fillId="0" borderId="12"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15"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27"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7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3" xfId="0" applyFont="1" applyBorder="1" applyAlignment="1">
      <alignment horizontal="center" vertical="center" wrapText="1"/>
    </xf>
    <xf numFmtId="0" fontId="11" fillId="6" borderId="2" xfId="0" applyFont="1" applyFill="1" applyBorder="1" applyAlignment="1">
      <alignment horizontal="left" vertical="center" wrapText="1"/>
    </xf>
    <xf numFmtId="0" fontId="11" fillId="0" borderId="58" xfId="0" applyFont="1" applyFill="1" applyBorder="1" applyAlignment="1">
      <alignment horizontal="center" vertical="center" wrapText="1"/>
    </xf>
    <xf numFmtId="0" fontId="16" fillId="0" borderId="157" xfId="0" applyFont="1" applyBorder="1" applyAlignment="1">
      <alignment horizontal="center" vertical="center" textRotation="90"/>
    </xf>
    <xf numFmtId="0" fontId="16" fillId="0" borderId="159" xfId="0" applyFont="1" applyBorder="1" applyAlignment="1">
      <alignment horizontal="center" vertical="center" textRotation="90"/>
    </xf>
    <xf numFmtId="0" fontId="16" fillId="0" borderId="162" xfId="0" applyFont="1" applyBorder="1" applyAlignment="1">
      <alignment horizontal="center" vertical="center" textRotation="90"/>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16" fillId="0" borderId="152" xfId="0" applyFont="1" applyBorder="1" applyAlignment="1">
      <alignment horizontal="center" vertical="center" textRotation="90"/>
    </xf>
    <xf numFmtId="0" fontId="16" fillId="0" borderId="66" xfId="0" applyFont="1" applyBorder="1" applyAlignment="1">
      <alignment horizontal="center" vertical="center" textRotation="90"/>
    </xf>
    <xf numFmtId="0" fontId="76" fillId="0" borderId="66" xfId="0" applyFont="1" applyBorder="1" applyAlignment="1">
      <alignment horizontal="center" vertical="center" textRotation="90"/>
    </xf>
    <xf numFmtId="0" fontId="76" fillId="0" borderId="155" xfId="0" applyFont="1" applyBorder="1" applyAlignment="1">
      <alignment horizontal="center" vertical="center" textRotation="90"/>
    </xf>
    <xf numFmtId="0" fontId="6" fillId="0" borderId="32" xfId="0" applyFont="1" applyBorder="1" applyAlignment="1">
      <alignment horizontal="center" vertical="center" wrapText="1"/>
    </xf>
    <xf numFmtId="0" fontId="35" fillId="0" borderId="10" xfId="0" applyFont="1" applyFill="1" applyBorder="1" applyAlignment="1">
      <alignment horizontal="center" vertical="center" wrapText="1"/>
    </xf>
    <xf numFmtId="0" fontId="6" fillId="0" borderId="59" xfId="0" applyFont="1" applyBorder="1" applyAlignment="1">
      <alignment horizontal="center" vertical="center" wrapText="1"/>
    </xf>
    <xf numFmtId="0" fontId="16" fillId="0" borderId="181" xfId="0" applyFont="1" applyFill="1" applyBorder="1" applyAlignment="1">
      <alignment horizontal="center" vertical="center" textRotation="90" wrapText="1"/>
    </xf>
    <xf numFmtId="0" fontId="13" fillId="0" borderId="182" xfId="0" applyFont="1" applyBorder="1" applyAlignment="1">
      <alignment horizontal="center" vertical="center" textRotation="90" wrapText="1"/>
    </xf>
    <xf numFmtId="0" fontId="13" fillId="0" borderId="159" xfId="0" applyFont="1" applyBorder="1" applyAlignment="1">
      <alignment horizontal="center" vertical="center" textRotation="90" wrapText="1"/>
    </xf>
    <xf numFmtId="0" fontId="13" fillId="0" borderId="162" xfId="0" applyFont="1" applyBorder="1" applyAlignment="1">
      <alignment horizontal="center" vertical="center" textRotation="90" wrapText="1"/>
    </xf>
    <xf numFmtId="0" fontId="16" fillId="0" borderId="157" xfId="0" applyFont="1" applyBorder="1" applyAlignment="1">
      <alignment horizontal="center" vertical="center" textRotation="90" wrapText="1"/>
    </xf>
    <xf numFmtId="0" fontId="16" fillId="0" borderId="159" xfId="0" applyFont="1" applyBorder="1" applyAlignment="1">
      <alignment vertical="center" textRotation="90"/>
    </xf>
    <xf numFmtId="0" fontId="16" fillId="0" borderId="174" xfId="0" applyFont="1" applyBorder="1" applyAlignment="1">
      <alignment vertical="center" textRotation="90"/>
    </xf>
    <xf numFmtId="0" fontId="16" fillId="0" borderId="162" xfId="0" applyFont="1" applyBorder="1" applyAlignment="1">
      <alignment vertical="center" textRotation="90"/>
    </xf>
    <xf numFmtId="0" fontId="76" fillId="0" borderId="25" xfId="0" applyFont="1" applyBorder="1" applyAlignment="1">
      <alignment horizontal="center" vertical="center" wrapText="1"/>
    </xf>
    <xf numFmtId="0" fontId="11" fillId="0" borderId="183" xfId="0" applyFont="1" applyFill="1" applyBorder="1" applyAlignment="1">
      <alignment horizontal="center" vertical="center" wrapText="1"/>
    </xf>
    <xf numFmtId="0" fontId="11" fillId="0" borderId="184" xfId="0" applyFont="1" applyFill="1" applyBorder="1" applyAlignment="1">
      <alignment horizontal="center" vertical="center" wrapText="1"/>
    </xf>
    <xf numFmtId="0" fontId="11" fillId="0" borderId="185" xfId="0" applyFont="1" applyFill="1" applyBorder="1" applyAlignment="1">
      <alignment horizontal="center" vertical="center" wrapText="1"/>
    </xf>
    <xf numFmtId="0" fontId="35" fillId="23" borderId="178" xfId="0" applyFont="1" applyFill="1" applyBorder="1" applyAlignment="1">
      <alignment horizontal="center" vertical="center" wrapText="1"/>
    </xf>
    <xf numFmtId="0" fontId="1" fillId="23" borderId="179" xfId="0" applyFont="1" applyFill="1" applyBorder="1" applyAlignment="1">
      <alignment vertical="center"/>
    </xf>
    <xf numFmtId="0" fontId="35" fillId="23" borderId="180" xfId="0" applyFont="1" applyFill="1" applyBorder="1" applyAlignment="1">
      <alignment horizontal="center" vertical="center" wrapText="1"/>
    </xf>
    <xf numFmtId="0" fontId="1" fillId="23" borderId="0" xfId="0" applyFont="1" applyFill="1" applyBorder="1" applyAlignment="1">
      <alignment vertical="center"/>
    </xf>
    <xf numFmtId="0" fontId="35" fillId="23" borderId="63" xfId="0" applyFont="1" applyFill="1" applyBorder="1" applyAlignment="1">
      <alignment horizontal="center" vertical="center" wrapText="1"/>
    </xf>
    <xf numFmtId="0" fontId="1" fillId="23" borderId="167" xfId="0" applyFont="1" applyFill="1" applyBorder="1" applyAlignment="1">
      <alignment horizontal="center" vertical="center"/>
    </xf>
    <xf numFmtId="0" fontId="35" fillId="23" borderId="62" xfId="0" applyFont="1" applyFill="1" applyBorder="1" applyAlignment="1">
      <alignment horizontal="center" vertical="center" wrapText="1"/>
    </xf>
    <xf numFmtId="0" fontId="35" fillId="23" borderId="165" xfId="0" applyFont="1" applyFill="1" applyBorder="1" applyAlignment="1">
      <alignment horizontal="center" vertical="center" wrapText="1"/>
    </xf>
    <xf numFmtId="0" fontId="1" fillId="23" borderId="65" xfId="0" applyFont="1" applyFill="1" applyBorder="1" applyAlignment="1">
      <alignment vertical="center"/>
    </xf>
    <xf numFmtId="0" fontId="1" fillId="23" borderId="166" xfId="0" applyFont="1" applyFill="1" applyBorder="1" applyAlignment="1">
      <alignment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79" fillId="0" borderId="0" xfId="0" applyFont="1" applyAlignment="1">
      <alignment horizontal="center" vertical="center"/>
    </xf>
    <xf numFmtId="0" fontId="82" fillId="0" borderId="60" xfId="0" applyFont="1" applyBorder="1" applyAlignment="1">
      <alignment horizontal="center" vertical="center" wrapText="1"/>
    </xf>
    <xf numFmtId="0" fontId="83" fillId="0" borderId="197" xfId="0" applyFont="1" applyFill="1" applyBorder="1" applyAlignment="1">
      <alignment horizontal="center" vertical="center" wrapText="1"/>
    </xf>
    <xf numFmtId="0" fontId="83" fillId="0" borderId="198" xfId="0" applyFont="1" applyFill="1" applyBorder="1" applyAlignment="1">
      <alignment horizontal="center" vertical="center" wrapText="1"/>
    </xf>
    <xf numFmtId="0" fontId="83" fillId="0" borderId="201" xfId="0" applyFont="1" applyFill="1" applyBorder="1" applyAlignment="1">
      <alignment horizontal="center" vertical="center" wrapText="1"/>
    </xf>
    <xf numFmtId="0" fontId="84" fillId="24" borderId="191" xfId="0" applyFont="1" applyFill="1" applyBorder="1" applyAlignment="1">
      <alignment horizontal="center" vertical="center" wrapText="1"/>
    </xf>
    <xf numFmtId="0" fontId="84" fillId="24" borderId="192" xfId="0" applyFont="1" applyFill="1" applyBorder="1" applyAlignment="1">
      <alignment horizontal="center" vertical="center" wrapText="1"/>
    </xf>
    <xf numFmtId="0" fontId="84" fillId="24" borderId="193" xfId="0" applyFont="1" applyFill="1" applyBorder="1" applyAlignment="1">
      <alignment horizontal="center" vertical="center" wrapText="1"/>
    </xf>
    <xf numFmtId="0" fontId="84" fillId="24" borderId="196" xfId="0" applyFont="1" applyFill="1" applyBorder="1" applyAlignment="1">
      <alignment horizontal="center" vertical="center" wrapText="1"/>
    </xf>
    <xf numFmtId="0" fontId="84" fillId="24" borderId="189" xfId="0" applyFont="1" applyFill="1" applyBorder="1" applyAlignment="1">
      <alignment horizontal="center" vertical="center" wrapText="1"/>
    </xf>
    <xf numFmtId="0" fontId="84" fillId="24" borderId="194" xfId="0" applyFont="1" applyFill="1" applyBorder="1" applyAlignment="1">
      <alignment horizontal="center" vertical="center" wrapText="1"/>
    </xf>
    <xf numFmtId="0" fontId="86" fillId="24" borderId="190" xfId="0" applyFont="1" applyFill="1" applyBorder="1" applyAlignment="1">
      <alignment horizontal="center" vertical="center" wrapText="1"/>
    </xf>
    <xf numFmtId="0" fontId="86" fillId="24" borderId="167" xfId="0" applyFont="1" applyFill="1" applyBorder="1" applyAlignment="1">
      <alignment horizontal="center" vertical="center" wrapText="1"/>
    </xf>
    <xf numFmtId="0" fontId="84" fillId="24" borderId="190" xfId="0" applyFont="1" applyFill="1" applyBorder="1" applyAlignment="1">
      <alignment horizontal="center" vertical="center" wrapText="1"/>
    </xf>
    <xf numFmtId="0" fontId="84" fillId="24" borderId="167" xfId="0" applyFont="1" applyFill="1" applyBorder="1" applyAlignment="1">
      <alignment horizontal="center" vertical="center" wrapText="1"/>
    </xf>
    <xf numFmtId="0" fontId="33" fillId="0" borderId="184" xfId="0" applyFont="1" applyFill="1" applyBorder="1" applyAlignment="1">
      <alignment horizontal="center" vertical="center" wrapText="1"/>
    </xf>
    <xf numFmtId="0" fontId="33" fillId="0" borderId="185" xfId="0" applyFont="1" applyFill="1" applyBorder="1" applyAlignment="1">
      <alignment horizontal="center" vertical="center" wrapText="1"/>
    </xf>
    <xf numFmtId="0" fontId="25" fillId="0" borderId="204" xfId="0" applyFont="1" applyBorder="1" applyAlignment="1">
      <alignment horizontal="center" vertical="center" wrapText="1"/>
    </xf>
    <xf numFmtId="0" fontId="25" fillId="0" borderId="202" xfId="0" applyFont="1" applyBorder="1" applyAlignment="1">
      <alignment horizontal="center" vertical="center" wrapText="1"/>
    </xf>
    <xf numFmtId="0" fontId="25" fillId="0" borderId="203" xfId="0" applyFont="1" applyBorder="1" applyAlignment="1">
      <alignment horizontal="center" vertical="center" wrapText="1"/>
    </xf>
    <xf numFmtId="0" fontId="3" fillId="24" borderId="189" xfId="0" applyFont="1" applyFill="1" applyBorder="1" applyAlignment="1">
      <alignment horizontal="center" vertical="center" wrapText="1"/>
    </xf>
    <xf numFmtId="0" fontId="3" fillId="24" borderId="194" xfId="0" applyFont="1" applyFill="1" applyBorder="1" applyAlignment="1">
      <alignment horizontal="center" vertical="center" wrapText="1"/>
    </xf>
    <xf numFmtId="0" fontId="3" fillId="24" borderId="190" xfId="0" applyFont="1" applyFill="1" applyBorder="1" applyAlignment="1">
      <alignment horizontal="center" vertical="center" wrapText="1"/>
    </xf>
    <xf numFmtId="0" fontId="3" fillId="24" borderId="167" xfId="0" applyFont="1" applyFill="1" applyBorder="1" applyAlignment="1">
      <alignment horizontal="center" vertical="center" wrapText="1"/>
    </xf>
    <xf numFmtId="0" fontId="3" fillId="24" borderId="191" xfId="0" applyFont="1" applyFill="1" applyBorder="1" applyAlignment="1">
      <alignment horizontal="center" vertical="center" wrapText="1"/>
    </xf>
    <xf numFmtId="0" fontId="3" fillId="24" borderId="192" xfId="0" applyFont="1" applyFill="1" applyBorder="1" applyAlignment="1">
      <alignment horizontal="center" vertical="center" wrapText="1"/>
    </xf>
    <xf numFmtId="0" fontId="3" fillId="24" borderId="193" xfId="0" applyFont="1" applyFill="1" applyBorder="1" applyAlignment="1">
      <alignment horizontal="center" vertical="center" wrapText="1"/>
    </xf>
    <xf numFmtId="0" fontId="3" fillId="24" borderId="196" xfId="0" applyFont="1" applyFill="1" applyBorder="1" applyAlignment="1">
      <alignment horizontal="center" vertical="center" wrapText="1"/>
    </xf>
    <xf numFmtId="0" fontId="25" fillId="0" borderId="60" xfId="0" applyFont="1" applyBorder="1" applyAlignment="1">
      <alignment horizontal="center" vertical="center" wrapText="1"/>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FF3F3F"/>
      <color rgb="FFFFFF99"/>
      <color rgb="FFCCFF66"/>
      <color rgb="FF3399FF"/>
      <color rgb="FFFF0000"/>
      <color rgb="FF009900"/>
      <color rgb="FFEE0000"/>
      <color rgb="FFFF6600"/>
      <color rgb="FF8E00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4067272"/>
        <c:axId val="44406766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87.291666666666671</c:v>
                </c:pt>
                <c:pt idx="1">
                  <c:v>79.307692307692307</c:v>
                </c:pt>
                <c:pt idx="2">
                  <c:v>80.329113924050631</c:v>
                </c:pt>
                <c:pt idx="3">
                  <c:v>75.166666666666671</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4067272"/>
        <c:axId val="444067664"/>
      </c:scatterChart>
      <c:catAx>
        <c:axId val="444067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067664"/>
        <c:crosses val="autoZero"/>
        <c:auto val="1"/>
        <c:lblAlgn val="ctr"/>
        <c:lblOffset val="100"/>
        <c:noMultiLvlLbl val="0"/>
      </c:catAx>
      <c:valAx>
        <c:axId val="4440676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0672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4068448"/>
        <c:axId val="35957004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90</c:v>
                </c:pt>
                <c:pt idx="1">
                  <c:v>81.900000000000006</c:v>
                </c:pt>
                <c:pt idx="2">
                  <c:v>89.555555555555557</c:v>
                </c:pt>
                <c:pt idx="3">
                  <c:v>100</c:v>
                </c:pt>
                <c:pt idx="4">
                  <c:v>100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4068448"/>
        <c:axId val="359570048"/>
      </c:scatterChart>
      <c:catAx>
        <c:axId val="44406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70048"/>
        <c:crosses val="autoZero"/>
        <c:auto val="1"/>
        <c:lblAlgn val="ctr"/>
        <c:lblOffset val="100"/>
        <c:noMultiLvlLbl val="0"/>
      </c:catAx>
      <c:valAx>
        <c:axId val="3595700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068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359568088"/>
        <c:axId val="35956652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87.6</c:v>
                </c:pt>
                <c:pt idx="1">
                  <c:v>70</c:v>
                </c:pt>
                <c:pt idx="2">
                  <c:v>71</c:v>
                </c:pt>
                <c:pt idx="3">
                  <c:v>81</c:v>
                </c:pt>
                <c:pt idx="4">
                  <c:v>100</c:v>
                </c:pt>
                <c:pt idx="5">
                  <c:v>60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359568088"/>
        <c:axId val="359566520"/>
      </c:scatterChart>
      <c:catAx>
        <c:axId val="359568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66520"/>
        <c:crosses val="autoZero"/>
        <c:auto val="1"/>
        <c:lblAlgn val="ctr"/>
        <c:lblOffset val="100"/>
        <c:noMultiLvlLbl val="0"/>
      </c:catAx>
      <c:valAx>
        <c:axId val="3595665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680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359564952"/>
        <c:axId val="359563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81.336065573770497</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359564952"/>
        <c:axId val="359563384"/>
      </c:scatterChart>
      <c:catAx>
        <c:axId val="359564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63384"/>
        <c:crosses val="autoZero"/>
        <c:auto val="1"/>
        <c:lblAlgn val="ctr"/>
        <c:lblOffset val="100"/>
        <c:noMultiLvlLbl val="0"/>
      </c:catAx>
      <c:valAx>
        <c:axId val="359563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649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359565344"/>
        <c:axId val="356653672"/>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100</c:v>
                </c:pt>
                <c:pt idx="1">
                  <c:v>77.75</c:v>
                </c:pt>
                <c:pt idx="2">
                  <c:v>64.571428571428569</c:v>
                </c:pt>
                <c:pt idx="3">
                  <c:v>85.538461538461533</c:v>
                </c:pt>
                <c:pt idx="4">
                  <c:v>82.608695652173907</c:v>
                </c:pt>
                <c:pt idx="5">
                  <c:v>73</c:v>
                </c:pt>
                <c:pt idx="6">
                  <c:v>92.909090909090907</c:v>
                </c:pt>
                <c:pt idx="7">
                  <c:v>93.666666666666671</c:v>
                </c:pt>
                <c:pt idx="8">
                  <c:v>100</c:v>
                </c:pt>
                <c:pt idx="9">
                  <c:v>20</c:v>
                </c:pt>
                <c:pt idx="10">
                  <c:v>61</c:v>
                </c:pt>
                <c:pt idx="11">
                  <c:v>67.166666666666671</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359565344"/>
        <c:axId val="356653672"/>
      </c:scatterChart>
      <c:catAx>
        <c:axId val="359565344"/>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6653672"/>
        <c:crosses val="autoZero"/>
        <c:auto val="1"/>
        <c:lblAlgn val="ctr"/>
        <c:lblOffset val="100"/>
        <c:tickMarkSkip val="1"/>
        <c:noMultiLvlLbl val="0"/>
      </c:catAx>
      <c:valAx>
        <c:axId val="356653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9565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356649360"/>
        <c:axId val="3019426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80</c:v>
                </c:pt>
                <c:pt idx="1">
                  <c:v>90</c:v>
                </c:pt>
                <c:pt idx="2" formatCode="General">
                  <c:v>55.5</c:v>
                </c:pt>
                <c:pt idx="3" formatCode="General">
                  <c:v>80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356649360"/>
        <c:axId val="301942672"/>
      </c:scatterChart>
      <c:catAx>
        <c:axId val="35664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01942672"/>
        <c:crosses val="autoZero"/>
        <c:auto val="0"/>
        <c:lblAlgn val="ctr"/>
        <c:lblOffset val="100"/>
        <c:noMultiLvlLbl val="0"/>
      </c:catAx>
      <c:valAx>
        <c:axId val="3019426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66493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83936"/>
        <c:axId val="44628864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83.101157407407413</c:v>
                </c:pt>
                <c:pt idx="1">
                  <c:v>80.866440294284104</c:v>
                </c:pt>
                <c:pt idx="2">
                  <c:v>81.480392156862749</c:v>
                </c:pt>
                <c:pt idx="3">
                  <c:v>80.341441441441447</c:v>
                </c:pt>
                <c:pt idx="4">
                  <c:v>79.21875</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83936"/>
        <c:axId val="446288640"/>
      </c:scatterChart>
      <c:catAx>
        <c:axId val="44628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288640"/>
        <c:crosses val="autoZero"/>
        <c:auto val="1"/>
        <c:lblAlgn val="ctr"/>
        <c:lblOffset val="100"/>
        <c:noMultiLvlLbl val="0"/>
      </c:catAx>
      <c:valAx>
        <c:axId val="44628864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283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86288"/>
        <c:axId val="446289424"/>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80.454545454545453</c:v>
                </c:pt>
                <c:pt idx="1">
                  <c:v>80.629629629629633</c:v>
                </c:pt>
                <c:pt idx="2">
                  <c:v>79.775000000000006</c:v>
                </c:pt>
                <c:pt idx="3">
                  <c:v>91.545454545454547</c:v>
                </c:pt>
                <c:pt idx="4">
                  <c:v>78.083333333333329</c:v>
                </c:pt>
                <c:pt idx="5">
                  <c:v>79.290322580645167</c:v>
                </c:pt>
                <c:pt idx="6">
                  <c:v>85.84210526315789</c:v>
                </c:pt>
                <c:pt idx="7">
                  <c:v>80.25</c:v>
                </c:pt>
                <c:pt idx="8">
                  <c:v>83.666666666666671</c:v>
                </c:pt>
                <c:pt idx="9">
                  <c:v>79.294117647058826</c:v>
                </c:pt>
                <c:pt idx="10">
                  <c:v>82.21621621621621</c:v>
                </c:pt>
                <c:pt idx="11">
                  <c:v>78.466666666666669</c:v>
                </c:pt>
                <c:pt idx="12">
                  <c:v>79.21875</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86288"/>
        <c:axId val="446289424"/>
      </c:scatterChart>
      <c:catAx>
        <c:axId val="4462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289424"/>
        <c:crosses val="autoZero"/>
        <c:auto val="1"/>
        <c:lblAlgn val="ctr"/>
        <c:lblOffset val="100"/>
        <c:noMultiLvlLbl val="0"/>
      </c:catAx>
      <c:valAx>
        <c:axId val="4462894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62862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hyperlink" Target="#Inicio!A1"/><Relationship Id="rId1" Type="http://schemas.openxmlformats.org/officeDocument/2006/relationships/image" Target="../media/image4.png"/><Relationship Id="rId6" Type="http://schemas.openxmlformats.org/officeDocument/2006/relationships/hyperlink" Target="#'Resultados Rutas'!A1"/><Relationship Id="rId5" Type="http://schemas.openxmlformats.org/officeDocument/2006/relationships/image" Target="../media/image6.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0.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9.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4.png"/><Relationship Id="rId2" Type="http://schemas.openxmlformats.org/officeDocument/2006/relationships/hyperlink" Target="#Inicio!A1"/><Relationship Id="rId1" Type="http://schemas.openxmlformats.org/officeDocument/2006/relationships/image" Target="../media/image11.png"/><Relationship Id="rId6" Type="http://schemas.openxmlformats.org/officeDocument/2006/relationships/hyperlink" Target="#'Dise&#241;o de Acciones'!A1"/><Relationship Id="rId5" Type="http://schemas.openxmlformats.org/officeDocument/2006/relationships/image" Target="../media/image13.png"/><Relationship Id="rId4" Type="http://schemas.openxmlformats.org/officeDocument/2006/relationships/hyperlink" Target="#Gr&#225;ficas!A1"/></Relationships>
</file>

<file path=xl/drawings/_rels/drawing6.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8.png"/><Relationship Id="rId2" Type="http://schemas.openxmlformats.org/officeDocument/2006/relationships/image" Target="../media/image15.png"/><Relationship Id="rId1" Type="http://schemas.openxmlformats.org/officeDocument/2006/relationships/hyperlink" Target="#'Resultados Rutas'!A1"/><Relationship Id="rId6" Type="http://schemas.openxmlformats.org/officeDocument/2006/relationships/image" Target="../media/image17.png"/><Relationship Id="rId5" Type="http://schemas.openxmlformats.org/officeDocument/2006/relationships/hyperlink" Target="#'Rutas Filtro'!A1"/><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hyperlink" Target="#Inicio!A1"/><Relationship Id="rId1" Type="http://schemas.openxmlformats.org/officeDocument/2006/relationships/image" Target="../media/image19.png"/><Relationship Id="rId5" Type="http://schemas.openxmlformats.org/officeDocument/2006/relationships/image" Target="../media/image21.jpeg"/><Relationship Id="rId4" Type="http://schemas.openxmlformats.org/officeDocument/2006/relationships/hyperlink" Target="#'Dise&#241;o de Acciones'!A1"/></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hyperlink" Target="#Inicio!A1"/><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285750</xdr:colOff>
      <xdr:row>1</xdr:row>
      <xdr:rowOff>105838</xdr:rowOff>
    </xdr:from>
    <xdr:to>
      <xdr:col>12</xdr:col>
      <xdr:colOff>63501</xdr:colOff>
      <xdr:row>1</xdr:row>
      <xdr:rowOff>867837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8833" y="222255"/>
          <a:ext cx="2825751" cy="761999"/>
        </a:xfrm>
        <a:prstGeom prst="rect">
          <a:avLst/>
        </a:prstGeom>
      </xdr:spPr>
    </xdr:pic>
    <xdr:clientData/>
  </xdr:twoCellAnchor>
  <xdr:twoCellAnchor>
    <xdr:from>
      <xdr:col>18</xdr:col>
      <xdr:colOff>72861</xdr:colOff>
      <xdr:row>1</xdr:row>
      <xdr:rowOff>116414</xdr:rowOff>
    </xdr:from>
    <xdr:to>
      <xdr:col>18</xdr:col>
      <xdr:colOff>676948</xdr:colOff>
      <xdr:row>1</xdr:row>
      <xdr:rowOff>920725</xdr:rowOff>
    </xdr:to>
    <xdr:grpSp>
      <xdr:nvGrpSpPr>
        <xdr:cNvPr id="3" name="2 Grupo">
          <a:extLst>
            <a:ext uri="{FF2B5EF4-FFF2-40B4-BE49-F238E27FC236}">
              <a16:creationId xmlns:a16="http://schemas.microsoft.com/office/drawing/2014/main" id="{00000000-0008-0000-0100-000003000000}"/>
            </a:ext>
          </a:extLst>
        </xdr:cNvPr>
        <xdr:cNvGrpSpPr/>
      </xdr:nvGrpSpPr>
      <xdr:grpSpPr>
        <a:xfrm>
          <a:off x="13084011" y="230714"/>
          <a:ext cx="604087" cy="804311"/>
          <a:chOff x="12275450" y="201082"/>
          <a:chExt cx="604087" cy="804311"/>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450" y="201082"/>
            <a:ext cx="562134" cy="54950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12318999" y="740833"/>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374771</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938497" y="315987"/>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998343" y="261559"/>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964450" y="329596"/>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2605877" y="254569"/>
          <a:ext cx="667317"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3593503" y="278380"/>
          <a:ext cx="853369"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363672" y="433160"/>
          <a:ext cx="540377"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9074644" y="311451"/>
          <a:ext cx="698775"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867588" y="389503"/>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1264713</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2576401" y="239829"/>
          <a:ext cx="568100"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3561218" y="192202"/>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371536" y="251732"/>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13</xdr:col>
      <xdr:colOff>28727</xdr:colOff>
      <xdr:row>2</xdr:row>
      <xdr:rowOff>39934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8120629" y="378278"/>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20069175" y="337459"/>
          <a:ext cx="0" cy="982431"/>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304168"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8.xml"/><Relationship Id="rId5" Type="http://schemas.openxmlformats.org/officeDocument/2006/relationships/printerSettings" Target="../printerSettings/printerSettings5.bin"/><Relationship Id="rId4" Type="http://schemas.openxmlformats.org/officeDocument/2006/relationships/hyperlink" Target="http://www.funcionpublica.gov.co/web/eva/codigo-integrida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heetViews>
  <sheetFormatPr baseColWidth="10" defaultColWidth="0" defaultRowHeight="14.5" zeroHeight="1" x14ac:dyDescent="0.35"/>
  <cols>
    <col min="1" max="1" width="2.26953125" style="260" customWidth="1"/>
    <col min="2" max="2" width="0.81640625" style="260" customWidth="1"/>
    <col min="3" max="17" width="11.453125" style="260" customWidth="1"/>
    <col min="18" max="18" width="1.26953125" style="260" customWidth="1"/>
    <col min="19" max="19" width="1.453125" style="260" customWidth="1"/>
    <col min="20" max="16384" width="11.453125" style="260" hidden="1"/>
  </cols>
  <sheetData>
    <row r="1" spans="2:18" ht="7.5" customHeight="1" thickBot="1" x14ac:dyDescent="0.4"/>
    <row r="2" spans="2:18" ht="67.5" customHeight="1" x14ac:dyDescent="0.35">
      <c r="B2" s="257"/>
      <c r="C2" s="258"/>
      <c r="D2" s="258"/>
      <c r="E2" s="258"/>
      <c r="F2" s="258"/>
      <c r="G2" s="258"/>
      <c r="H2" s="258"/>
      <c r="I2" s="258"/>
      <c r="J2" s="258"/>
      <c r="K2" s="258"/>
      <c r="L2" s="258"/>
      <c r="M2" s="258"/>
      <c r="N2" s="258"/>
      <c r="O2" s="258"/>
      <c r="P2" s="258"/>
      <c r="Q2" s="258"/>
      <c r="R2" s="259"/>
    </row>
    <row r="3" spans="2:18" ht="28" customHeight="1" x14ac:dyDescent="0.35">
      <c r="B3" s="261"/>
      <c r="C3" s="476" t="s">
        <v>179</v>
      </c>
      <c r="D3" s="476"/>
      <c r="E3" s="476"/>
      <c r="F3" s="476"/>
      <c r="G3" s="476"/>
      <c r="H3" s="476"/>
      <c r="I3" s="476"/>
      <c r="J3" s="476"/>
      <c r="K3" s="476"/>
      <c r="L3" s="476"/>
      <c r="M3" s="476"/>
      <c r="N3" s="476"/>
      <c r="O3" s="476"/>
      <c r="P3" s="476"/>
      <c r="Q3" s="476"/>
      <c r="R3" s="262"/>
    </row>
    <row r="4" spans="2:18" s="266" customFormat="1" ht="4" customHeight="1" x14ac:dyDescent="0.35">
      <c r="B4" s="263"/>
      <c r="C4" s="264"/>
      <c r="D4" s="264"/>
      <c r="E4" s="264"/>
      <c r="F4" s="264"/>
      <c r="G4" s="264"/>
      <c r="H4" s="264"/>
      <c r="I4" s="264"/>
      <c r="J4" s="264"/>
      <c r="K4" s="264"/>
      <c r="L4" s="264"/>
      <c r="M4" s="264"/>
      <c r="N4" s="264"/>
      <c r="O4" s="264"/>
      <c r="P4" s="264"/>
      <c r="Q4" s="264"/>
      <c r="R4" s="265"/>
    </row>
    <row r="5" spans="2:18" ht="28" customHeight="1" x14ac:dyDescent="0.35">
      <c r="B5" s="261"/>
      <c r="C5" s="476" t="s">
        <v>746</v>
      </c>
      <c r="D5" s="476"/>
      <c r="E5" s="476"/>
      <c r="F5" s="476"/>
      <c r="G5" s="476"/>
      <c r="H5" s="476"/>
      <c r="I5" s="476"/>
      <c r="J5" s="476"/>
      <c r="K5" s="476"/>
      <c r="L5" s="476"/>
      <c r="M5" s="476"/>
      <c r="N5" s="476"/>
      <c r="O5" s="476"/>
      <c r="P5" s="476"/>
      <c r="Q5" s="476"/>
      <c r="R5" s="262"/>
    </row>
    <row r="6" spans="2:18" x14ac:dyDescent="0.35">
      <c r="B6" s="261"/>
      <c r="C6" s="267"/>
      <c r="D6" s="267"/>
      <c r="E6" s="267"/>
      <c r="F6" s="267"/>
      <c r="G6" s="267"/>
      <c r="H6" s="267"/>
      <c r="I6" s="267"/>
      <c r="J6" s="267"/>
      <c r="K6" s="267"/>
      <c r="L6" s="267"/>
      <c r="M6" s="267"/>
      <c r="N6" s="267"/>
      <c r="O6" s="267"/>
      <c r="P6" s="267"/>
      <c r="Q6" s="267"/>
      <c r="R6" s="262"/>
    </row>
    <row r="7" spans="2:18" x14ac:dyDescent="0.35">
      <c r="B7" s="261"/>
      <c r="C7" s="267"/>
      <c r="D7" s="267"/>
      <c r="E7" s="267"/>
      <c r="F7" s="267"/>
      <c r="G7" s="267"/>
      <c r="H7" s="267"/>
      <c r="I7" s="267"/>
      <c r="J7" s="267"/>
      <c r="K7" s="267"/>
      <c r="L7" s="267"/>
      <c r="M7" s="267"/>
      <c r="N7" s="267"/>
      <c r="O7" s="267"/>
      <c r="P7" s="267"/>
      <c r="Q7" s="267"/>
      <c r="R7" s="262"/>
    </row>
    <row r="8" spans="2:18" ht="24.75" customHeight="1" x14ac:dyDescent="0.35">
      <c r="B8" s="261"/>
      <c r="D8" s="475" t="s">
        <v>127</v>
      </c>
      <c r="E8" s="475"/>
      <c r="F8" s="475"/>
      <c r="G8" s="475"/>
      <c r="H8" s="475"/>
      <c r="I8" s="475"/>
      <c r="J8" s="475"/>
      <c r="K8" s="475"/>
      <c r="L8" s="475"/>
      <c r="M8" s="475"/>
      <c r="N8" s="475"/>
      <c r="O8" s="475"/>
      <c r="P8" s="475"/>
      <c r="Q8" s="268"/>
      <c r="R8" s="262"/>
    </row>
    <row r="9" spans="2:18" ht="20.149999999999999" customHeight="1" x14ac:dyDescent="0.35">
      <c r="B9" s="261"/>
      <c r="C9" s="267"/>
      <c r="D9" s="267"/>
      <c r="E9" s="267"/>
      <c r="F9" s="267"/>
      <c r="G9" s="267"/>
      <c r="H9" s="267"/>
      <c r="I9" s="267"/>
      <c r="J9" s="267"/>
      <c r="K9" s="267"/>
      <c r="L9" s="267"/>
      <c r="M9" s="267"/>
      <c r="N9" s="267"/>
      <c r="O9" s="267"/>
      <c r="P9" s="267"/>
      <c r="Q9" s="267"/>
      <c r="R9" s="262"/>
    </row>
    <row r="10" spans="2:18" ht="20.149999999999999" customHeight="1" x14ac:dyDescent="0.35">
      <c r="B10" s="261"/>
      <c r="C10" s="267"/>
      <c r="D10" s="267"/>
      <c r="E10" s="267"/>
      <c r="F10" s="267"/>
      <c r="G10" s="267"/>
      <c r="H10" s="267"/>
      <c r="I10" s="267"/>
      <c r="J10" s="267"/>
      <c r="K10" s="267"/>
      <c r="L10" s="267"/>
      <c r="M10" s="267"/>
      <c r="N10" s="267"/>
      <c r="O10" s="267"/>
      <c r="P10" s="267"/>
      <c r="Q10" s="267"/>
      <c r="R10" s="262"/>
    </row>
    <row r="11" spans="2:18" ht="24.75" customHeight="1" x14ac:dyDescent="0.35">
      <c r="B11" s="261"/>
      <c r="D11" s="475" t="s">
        <v>624</v>
      </c>
      <c r="E11" s="475"/>
      <c r="F11" s="475"/>
      <c r="G11" s="475"/>
      <c r="H11" s="475"/>
      <c r="I11" s="475"/>
      <c r="J11" s="475"/>
      <c r="K11" s="475"/>
      <c r="L11" s="475"/>
      <c r="M11" s="475"/>
      <c r="N11" s="475"/>
      <c r="O11" s="475"/>
      <c r="P11" s="475"/>
      <c r="Q11" s="268"/>
      <c r="R11" s="262"/>
    </row>
    <row r="12" spans="2:18" ht="20.149999999999999" customHeight="1" x14ac:dyDescent="0.35">
      <c r="B12" s="261"/>
      <c r="C12" s="267"/>
      <c r="D12" s="267"/>
      <c r="E12" s="267"/>
      <c r="F12" s="267"/>
      <c r="G12" s="267"/>
      <c r="H12" s="267"/>
      <c r="I12" s="267"/>
      <c r="J12" s="267"/>
      <c r="K12" s="267"/>
      <c r="L12" s="267"/>
      <c r="M12" s="267"/>
      <c r="N12" s="267"/>
      <c r="O12" s="267"/>
      <c r="P12" s="267"/>
      <c r="Q12" s="267"/>
      <c r="R12" s="262"/>
    </row>
    <row r="13" spans="2:18" ht="20.149999999999999" customHeight="1" x14ac:dyDescent="0.35">
      <c r="B13" s="261"/>
      <c r="C13" s="267"/>
      <c r="D13" s="267"/>
      <c r="E13" s="267"/>
      <c r="F13" s="267"/>
      <c r="G13" s="267"/>
      <c r="H13" s="267"/>
      <c r="I13" s="267"/>
      <c r="J13" s="267"/>
      <c r="K13" s="267"/>
      <c r="L13" s="267"/>
      <c r="M13" s="267"/>
      <c r="N13" s="267"/>
      <c r="O13" s="267"/>
      <c r="P13" s="267"/>
      <c r="Q13" s="267"/>
      <c r="R13" s="262"/>
    </row>
    <row r="14" spans="2:18" ht="24.75" customHeight="1" x14ac:dyDescent="0.35">
      <c r="B14" s="261"/>
      <c r="D14" s="475" t="s">
        <v>869</v>
      </c>
      <c r="E14" s="475"/>
      <c r="F14" s="475"/>
      <c r="G14" s="475"/>
      <c r="H14" s="475"/>
      <c r="I14" s="475"/>
      <c r="J14" s="475"/>
      <c r="K14" s="475"/>
      <c r="L14" s="475"/>
      <c r="M14" s="475"/>
      <c r="N14" s="475"/>
      <c r="O14" s="475"/>
      <c r="P14" s="475"/>
      <c r="Q14" s="268"/>
      <c r="R14" s="262"/>
    </row>
    <row r="15" spans="2:18" s="266" customFormat="1" ht="19" customHeight="1" x14ac:dyDescent="0.35">
      <c r="B15" s="263"/>
      <c r="D15" s="269"/>
      <c r="E15" s="269"/>
      <c r="F15" s="269"/>
      <c r="G15" s="269"/>
      <c r="H15" s="269"/>
      <c r="I15" s="269"/>
      <c r="J15" s="269"/>
      <c r="K15" s="269"/>
      <c r="L15" s="269"/>
      <c r="M15" s="269"/>
      <c r="N15" s="269"/>
      <c r="O15" s="269"/>
      <c r="P15" s="269"/>
      <c r="Q15" s="268"/>
      <c r="R15" s="265"/>
    </row>
    <row r="16" spans="2:18" s="266" customFormat="1" ht="19" customHeight="1" x14ac:dyDescent="0.35">
      <c r="B16" s="263"/>
      <c r="D16" s="269"/>
      <c r="E16" s="269"/>
      <c r="F16" s="269"/>
      <c r="G16" s="269"/>
      <c r="H16" s="269"/>
      <c r="I16" s="269"/>
      <c r="J16" s="269"/>
      <c r="K16" s="269"/>
      <c r="L16" s="269"/>
      <c r="M16" s="269"/>
      <c r="N16" s="269"/>
      <c r="O16" s="269"/>
      <c r="P16" s="269"/>
      <c r="Q16" s="268"/>
      <c r="R16" s="265"/>
    </row>
    <row r="17" spans="2:18" ht="24.75" customHeight="1" x14ac:dyDescent="0.35">
      <c r="B17" s="261"/>
      <c r="D17" s="475" t="s">
        <v>868</v>
      </c>
      <c r="E17" s="475"/>
      <c r="F17" s="475"/>
      <c r="G17" s="475"/>
      <c r="H17" s="475"/>
      <c r="I17" s="475"/>
      <c r="J17" s="475"/>
      <c r="K17" s="475"/>
      <c r="L17" s="475"/>
      <c r="M17" s="475"/>
      <c r="N17" s="475"/>
      <c r="O17" s="475"/>
      <c r="P17" s="475"/>
      <c r="Q17" s="268"/>
      <c r="R17" s="262"/>
    </row>
    <row r="18" spans="2:18" s="266" customFormat="1" ht="19" customHeight="1" x14ac:dyDescent="0.35">
      <c r="B18" s="263"/>
      <c r="D18" s="269"/>
      <c r="E18" s="269"/>
      <c r="F18" s="269"/>
      <c r="G18" s="269"/>
      <c r="H18" s="269"/>
      <c r="I18" s="269"/>
      <c r="J18" s="269"/>
      <c r="K18" s="269"/>
      <c r="L18" s="269"/>
      <c r="M18" s="269"/>
      <c r="N18" s="269"/>
      <c r="O18" s="269"/>
      <c r="P18" s="269"/>
      <c r="Q18" s="268"/>
      <c r="R18" s="265"/>
    </row>
    <row r="19" spans="2:18" s="266" customFormat="1" ht="19" customHeight="1" x14ac:dyDescent="0.35">
      <c r="B19" s="263"/>
      <c r="D19" s="269"/>
      <c r="E19" s="269"/>
      <c r="F19" s="269"/>
      <c r="G19" s="269"/>
      <c r="H19" s="269"/>
      <c r="I19" s="269"/>
      <c r="J19" s="269"/>
      <c r="K19" s="269"/>
      <c r="L19" s="269"/>
      <c r="M19" s="269"/>
      <c r="N19" s="269"/>
      <c r="O19" s="269"/>
      <c r="P19" s="269"/>
      <c r="Q19" s="268"/>
      <c r="R19" s="265"/>
    </row>
    <row r="20" spans="2:18" ht="24.75" customHeight="1" x14ac:dyDescent="0.35">
      <c r="B20" s="261"/>
      <c r="D20" s="475" t="s">
        <v>626</v>
      </c>
      <c r="E20" s="475"/>
      <c r="F20" s="475"/>
      <c r="G20" s="475"/>
      <c r="H20" s="475"/>
      <c r="I20" s="475"/>
      <c r="J20" s="475"/>
      <c r="K20" s="475"/>
      <c r="L20" s="475"/>
      <c r="M20" s="475"/>
      <c r="N20" s="475"/>
      <c r="O20" s="475"/>
      <c r="P20" s="475"/>
      <c r="Q20" s="268"/>
      <c r="R20" s="262"/>
    </row>
    <row r="21" spans="2:18" ht="19" customHeight="1" x14ac:dyDescent="0.35">
      <c r="B21" s="261"/>
      <c r="C21" s="267"/>
      <c r="D21" s="267"/>
      <c r="E21" s="267"/>
      <c r="F21" s="267"/>
      <c r="G21" s="267"/>
      <c r="H21" s="267"/>
      <c r="I21" s="267"/>
      <c r="J21" s="267"/>
      <c r="K21" s="267"/>
      <c r="L21" s="267"/>
      <c r="M21" s="267"/>
      <c r="N21" s="267"/>
      <c r="O21" s="267"/>
      <c r="P21" s="267"/>
      <c r="Q21" s="267"/>
      <c r="R21" s="262"/>
    </row>
    <row r="22" spans="2:18" ht="19" customHeight="1" x14ac:dyDescent="0.35">
      <c r="B22" s="261"/>
      <c r="C22" s="267"/>
      <c r="D22" s="267"/>
      <c r="E22" s="267"/>
      <c r="F22" s="267"/>
      <c r="G22" s="267"/>
      <c r="H22" s="267"/>
      <c r="I22" s="267"/>
      <c r="J22" s="267"/>
      <c r="K22" s="267"/>
      <c r="L22" s="267"/>
      <c r="M22" s="267"/>
      <c r="N22" s="267"/>
      <c r="O22" s="267"/>
      <c r="P22" s="267"/>
      <c r="Q22" s="267"/>
      <c r="R22" s="262"/>
    </row>
    <row r="23" spans="2:18" ht="18.75" customHeight="1" thickBot="1" x14ac:dyDescent="0.4">
      <c r="B23" s="270"/>
      <c r="C23" s="271"/>
      <c r="D23" s="271"/>
      <c r="E23" s="271"/>
      <c r="F23" s="271"/>
      <c r="G23" s="271"/>
      <c r="H23" s="271"/>
      <c r="I23" s="271"/>
      <c r="J23" s="271"/>
      <c r="K23" s="271"/>
      <c r="L23" s="271"/>
      <c r="M23" s="271"/>
      <c r="N23" s="271"/>
      <c r="O23" s="271"/>
      <c r="P23" s="271"/>
      <c r="Q23" s="271"/>
      <c r="R23" s="272"/>
    </row>
    <row r="24" spans="2:18" x14ac:dyDescent="0.35"/>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Instrucciones!A1" display="INSTRUCCIONES DE DILIGENCIAMIENTO"/>
    <hyperlink ref="D11:P11" location="'Autodiagnóstico '!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7" zoomScale="60" zoomScaleNormal="60" workbookViewId="0">
      <selection activeCell="A2" sqref="A2:F13"/>
    </sheetView>
  </sheetViews>
  <sheetFormatPr baseColWidth="10" defaultRowHeight="21" x14ac:dyDescent="0.5"/>
  <cols>
    <col min="1" max="1" width="22.81640625" customWidth="1"/>
    <col min="2" max="2" width="61.26953125" style="463" customWidth="1"/>
    <col min="3" max="3" width="27.81640625" customWidth="1"/>
    <col min="4" max="4" width="16.81640625" customWidth="1"/>
    <col min="5" max="5" width="15.453125" customWidth="1"/>
    <col min="6" max="6" width="50.1796875" customWidth="1"/>
    <col min="7" max="7" width="45.54296875" customWidth="1"/>
  </cols>
  <sheetData>
    <row r="1" spans="1:7" ht="21.5" thickBot="1" x14ac:dyDescent="0.55000000000000004"/>
    <row r="2" spans="1:7" ht="18" x14ac:dyDescent="0.35">
      <c r="A2" s="849" t="s">
        <v>1123</v>
      </c>
      <c r="B2" s="851" t="s">
        <v>1154</v>
      </c>
      <c r="C2" s="853" t="s">
        <v>1155</v>
      </c>
      <c r="D2" s="845" t="s">
        <v>1124</v>
      </c>
      <c r="E2" s="846"/>
      <c r="F2" s="847" t="s">
        <v>1125</v>
      </c>
    </row>
    <row r="3" spans="1:7" ht="52.5" customHeight="1" x14ac:dyDescent="0.35">
      <c r="A3" s="850"/>
      <c r="B3" s="852"/>
      <c r="C3" s="854"/>
      <c r="D3" s="453" t="s">
        <v>1126</v>
      </c>
      <c r="E3" s="453" t="s">
        <v>1127</v>
      </c>
      <c r="F3" s="848"/>
    </row>
    <row r="4" spans="1:7" ht="92.25" customHeight="1" x14ac:dyDescent="0.35">
      <c r="A4" s="841" t="s">
        <v>1141</v>
      </c>
      <c r="B4" s="464" t="s">
        <v>1144</v>
      </c>
      <c r="C4" s="842" t="s">
        <v>1128</v>
      </c>
      <c r="D4" s="455">
        <v>44256</v>
      </c>
      <c r="E4" s="455">
        <v>44560</v>
      </c>
      <c r="F4" s="454" t="s">
        <v>1151</v>
      </c>
    </row>
    <row r="5" spans="1:7" ht="84" customHeight="1" x14ac:dyDescent="0.35">
      <c r="A5" s="841"/>
      <c r="B5" s="465" t="s">
        <v>1156</v>
      </c>
      <c r="C5" s="843"/>
      <c r="D5" s="455">
        <v>44351</v>
      </c>
      <c r="E5" s="455">
        <v>44540</v>
      </c>
      <c r="F5" s="454" t="s">
        <v>1149</v>
      </c>
    </row>
    <row r="6" spans="1:7" ht="60" x14ac:dyDescent="0.35">
      <c r="A6" s="841"/>
      <c r="B6" s="464" t="s">
        <v>1157</v>
      </c>
      <c r="C6" s="843"/>
      <c r="D6" s="455">
        <v>44260</v>
      </c>
      <c r="E6" s="455">
        <v>44540</v>
      </c>
      <c r="F6" s="454" t="s">
        <v>1152</v>
      </c>
    </row>
    <row r="7" spans="1:7" ht="84" customHeight="1" x14ac:dyDescent="0.35">
      <c r="A7" s="841"/>
      <c r="B7" s="464" t="s">
        <v>1158</v>
      </c>
      <c r="C7" s="843"/>
      <c r="D7" s="455">
        <v>44209</v>
      </c>
      <c r="E7" s="455">
        <v>44281</v>
      </c>
      <c r="F7" s="454" t="s">
        <v>1148</v>
      </c>
      <c r="G7" s="459"/>
    </row>
    <row r="8" spans="1:7" ht="84.75" customHeight="1" x14ac:dyDescent="0.35">
      <c r="A8" s="841"/>
      <c r="B8" s="464" t="s">
        <v>1159</v>
      </c>
      <c r="C8" s="843"/>
      <c r="D8" s="455">
        <v>44260</v>
      </c>
      <c r="E8" s="455">
        <v>44540</v>
      </c>
      <c r="F8" s="454" t="s">
        <v>1153</v>
      </c>
      <c r="G8" s="459"/>
    </row>
    <row r="9" spans="1:7" ht="53.25" customHeight="1" x14ac:dyDescent="0.35">
      <c r="A9" s="841" t="s">
        <v>102</v>
      </c>
      <c r="B9" s="464" t="s">
        <v>1160</v>
      </c>
      <c r="C9" s="843"/>
      <c r="D9" s="455">
        <v>44287</v>
      </c>
      <c r="E9" s="455">
        <v>44484</v>
      </c>
      <c r="F9" s="454" t="s">
        <v>1145</v>
      </c>
    </row>
    <row r="10" spans="1:7" ht="62.5" customHeight="1" x14ac:dyDescent="0.35">
      <c r="A10" s="841"/>
      <c r="B10" s="464" t="s">
        <v>1146</v>
      </c>
      <c r="C10" s="843"/>
      <c r="D10" s="455">
        <v>44291</v>
      </c>
      <c r="E10" s="455">
        <v>44484</v>
      </c>
      <c r="F10" s="454" t="s">
        <v>1147</v>
      </c>
      <c r="G10" s="459"/>
    </row>
    <row r="11" spans="1:7" ht="114" customHeight="1" x14ac:dyDescent="0.35">
      <c r="A11" s="462" t="s">
        <v>1142</v>
      </c>
      <c r="B11" s="464" t="s">
        <v>1161</v>
      </c>
      <c r="C11" s="843"/>
      <c r="D11" s="455">
        <v>44291</v>
      </c>
      <c r="E11" s="455">
        <v>44560</v>
      </c>
      <c r="F11" s="454" t="s">
        <v>1162</v>
      </c>
    </row>
    <row r="12" spans="1:7" ht="65.25" customHeight="1" x14ac:dyDescent="0.35">
      <c r="A12" s="841" t="s">
        <v>1163</v>
      </c>
      <c r="B12" s="464" t="s">
        <v>1164</v>
      </c>
      <c r="C12" s="843"/>
      <c r="D12" s="455">
        <v>44207</v>
      </c>
      <c r="E12" s="455">
        <v>44407</v>
      </c>
      <c r="F12" s="454" t="s">
        <v>1165</v>
      </c>
    </row>
    <row r="13" spans="1:7" ht="42" customHeight="1" x14ac:dyDescent="0.35">
      <c r="A13" s="841"/>
      <c r="B13" s="464" t="s">
        <v>1166</v>
      </c>
      <c r="C13" s="844"/>
      <c r="D13" s="455">
        <v>44440</v>
      </c>
      <c r="E13" s="455">
        <v>44463</v>
      </c>
      <c r="F13" s="454" t="s">
        <v>1150</v>
      </c>
    </row>
  </sheetData>
  <mergeCells count="9">
    <mergeCell ref="A9:A10"/>
    <mergeCell ref="A12:A13"/>
    <mergeCell ref="C4:C13"/>
    <mergeCell ref="D2:E2"/>
    <mergeCell ref="F2:F3"/>
    <mergeCell ref="A2:A3"/>
    <mergeCell ref="B2:B3"/>
    <mergeCell ref="C2:C3"/>
    <mergeCell ref="A4:A8"/>
  </mergeCells>
  <dataValidations count="2">
    <dataValidation operator="equal" allowBlank="1" showInputMessage="1" showErrorMessage="1" sqref="A4 C4 B4:B13 D4:F13"/>
    <dataValidation type="whole" operator="equal" allowBlank="1" showInputMessage="1" showErrorMessage="1" sqref="A2:F3">
      <formula1>27253034123005</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zoomScale="90" zoomScaleNormal="90" workbookViewId="0">
      <selection sqref="A1:A2"/>
    </sheetView>
  </sheetViews>
  <sheetFormatPr baseColWidth="10" defaultColWidth="11.453125" defaultRowHeight="14" x14ac:dyDescent="0.3"/>
  <cols>
    <col min="1" max="1" width="21.54296875" style="31" customWidth="1"/>
    <col min="2" max="2" width="26.26953125" style="31" customWidth="1"/>
    <col min="3" max="3" width="21.81640625" style="31" customWidth="1"/>
    <col min="4" max="4" width="16.26953125" style="31" customWidth="1"/>
    <col min="5" max="5" width="17" style="31" customWidth="1"/>
    <col min="6" max="6" width="35.81640625" style="31" customWidth="1"/>
    <col min="7" max="16384" width="11.453125" style="31"/>
  </cols>
  <sheetData>
    <row r="1" spans="1:6" x14ac:dyDescent="0.3">
      <c r="A1" s="860" t="s">
        <v>1185</v>
      </c>
      <c r="B1" s="862" t="s">
        <v>1154</v>
      </c>
      <c r="C1" s="862" t="s">
        <v>1155</v>
      </c>
      <c r="D1" s="864" t="s">
        <v>1124</v>
      </c>
      <c r="E1" s="865"/>
      <c r="F1" s="866" t="s">
        <v>1125</v>
      </c>
    </row>
    <row r="2" spans="1:6" ht="28" x14ac:dyDescent="0.3">
      <c r="A2" s="861"/>
      <c r="B2" s="863"/>
      <c r="C2" s="863"/>
      <c r="D2" s="468" t="s">
        <v>1126</v>
      </c>
      <c r="E2" s="468" t="s">
        <v>1127</v>
      </c>
      <c r="F2" s="867"/>
    </row>
    <row r="3" spans="1:6" ht="42" x14ac:dyDescent="0.3">
      <c r="A3" s="858" t="s">
        <v>1141</v>
      </c>
      <c r="B3" s="469" t="s">
        <v>1175</v>
      </c>
      <c r="C3" s="855" t="s">
        <v>1128</v>
      </c>
      <c r="D3" s="470">
        <v>44562</v>
      </c>
      <c r="E3" s="470">
        <v>44925</v>
      </c>
      <c r="F3" s="471" t="s">
        <v>1178</v>
      </c>
    </row>
    <row r="4" spans="1:6" ht="60" customHeight="1" x14ac:dyDescent="0.3">
      <c r="A4" s="858"/>
      <c r="B4" s="469" t="s">
        <v>1144</v>
      </c>
      <c r="C4" s="855"/>
      <c r="D4" s="470">
        <v>44562</v>
      </c>
      <c r="E4" s="470">
        <v>44925</v>
      </c>
      <c r="F4" s="471" t="s">
        <v>1151</v>
      </c>
    </row>
    <row r="5" spans="1:6" ht="56" x14ac:dyDescent="0.3">
      <c r="A5" s="858"/>
      <c r="B5" s="472" t="s">
        <v>1156</v>
      </c>
      <c r="C5" s="855"/>
      <c r="D5" s="470">
        <v>44562</v>
      </c>
      <c r="E5" s="470">
        <v>44925</v>
      </c>
      <c r="F5" s="471" t="s">
        <v>1149</v>
      </c>
    </row>
    <row r="6" spans="1:6" ht="56" x14ac:dyDescent="0.3">
      <c r="A6" s="858"/>
      <c r="B6" s="469" t="s">
        <v>1157</v>
      </c>
      <c r="C6" s="855"/>
      <c r="D6" s="470">
        <v>44562</v>
      </c>
      <c r="E6" s="470">
        <v>44925</v>
      </c>
      <c r="F6" s="471" t="s">
        <v>1152</v>
      </c>
    </row>
    <row r="7" spans="1:6" ht="56" x14ac:dyDescent="0.3">
      <c r="A7" s="858"/>
      <c r="B7" s="469" t="s">
        <v>1158</v>
      </c>
      <c r="C7" s="855"/>
      <c r="D7" s="470">
        <v>44562</v>
      </c>
      <c r="E7" s="470">
        <v>44925</v>
      </c>
      <c r="F7" s="471" t="s">
        <v>1148</v>
      </c>
    </row>
    <row r="8" spans="1:6" ht="45.75" customHeight="1" x14ac:dyDescent="0.3">
      <c r="A8" s="858"/>
      <c r="B8" s="474" t="s">
        <v>1177</v>
      </c>
      <c r="C8" s="855"/>
      <c r="D8" s="470">
        <v>44562</v>
      </c>
      <c r="E8" s="470">
        <v>44925</v>
      </c>
      <c r="F8" s="471" t="s">
        <v>1179</v>
      </c>
    </row>
    <row r="9" spans="1:6" ht="42" x14ac:dyDescent="0.3">
      <c r="A9" s="859"/>
      <c r="B9" s="469" t="s">
        <v>1159</v>
      </c>
      <c r="C9" s="855"/>
      <c r="D9" s="470">
        <v>44562</v>
      </c>
      <c r="E9" s="470">
        <v>44925</v>
      </c>
      <c r="F9" s="471" t="s">
        <v>1153</v>
      </c>
    </row>
    <row r="10" spans="1:6" ht="72.75" customHeight="1" x14ac:dyDescent="0.3">
      <c r="A10" s="857" t="s">
        <v>102</v>
      </c>
      <c r="B10" s="474" t="s">
        <v>1181</v>
      </c>
      <c r="C10" s="855"/>
      <c r="D10" s="470">
        <v>44562</v>
      </c>
      <c r="E10" s="470">
        <v>44925</v>
      </c>
      <c r="F10" s="471" t="s">
        <v>1180</v>
      </c>
    </row>
    <row r="11" spans="1:6" ht="42" x14ac:dyDescent="0.3">
      <c r="A11" s="858"/>
      <c r="B11" s="469" t="s">
        <v>1160</v>
      </c>
      <c r="C11" s="855"/>
      <c r="D11" s="470">
        <v>44562</v>
      </c>
      <c r="E11" s="470">
        <v>44925</v>
      </c>
      <c r="F11" s="471" t="s">
        <v>1145</v>
      </c>
    </row>
    <row r="12" spans="1:6" ht="28" x14ac:dyDescent="0.3">
      <c r="A12" s="858"/>
      <c r="B12" s="469" t="s">
        <v>1182</v>
      </c>
      <c r="C12" s="855"/>
      <c r="D12" s="470">
        <v>44562</v>
      </c>
      <c r="E12" s="470">
        <v>44925</v>
      </c>
      <c r="F12" s="471" t="s">
        <v>1183</v>
      </c>
    </row>
    <row r="13" spans="1:6" ht="54" customHeight="1" x14ac:dyDescent="0.3">
      <c r="A13" s="858"/>
      <c r="B13" s="469" t="s">
        <v>1176</v>
      </c>
      <c r="C13" s="855"/>
      <c r="D13" s="470">
        <v>44562</v>
      </c>
      <c r="E13" s="470">
        <v>44925</v>
      </c>
      <c r="F13" s="471" t="s">
        <v>1184</v>
      </c>
    </row>
    <row r="14" spans="1:6" ht="74.25" customHeight="1" x14ac:dyDescent="0.3">
      <c r="A14" s="859"/>
      <c r="B14" s="469" t="s">
        <v>1146</v>
      </c>
      <c r="C14" s="855"/>
      <c r="D14" s="470">
        <v>44562</v>
      </c>
      <c r="E14" s="470">
        <v>44925</v>
      </c>
      <c r="F14" s="471" t="s">
        <v>1147</v>
      </c>
    </row>
    <row r="15" spans="1:6" ht="176.25" customHeight="1" x14ac:dyDescent="0.3">
      <c r="A15" s="473" t="s">
        <v>1142</v>
      </c>
      <c r="B15" s="469" t="s">
        <v>1161</v>
      </c>
      <c r="C15" s="855"/>
      <c r="D15" s="470">
        <v>44593</v>
      </c>
      <c r="E15" s="470">
        <v>44925</v>
      </c>
      <c r="F15" s="471" t="s">
        <v>1162</v>
      </c>
    </row>
    <row r="16" spans="1:6" ht="70" x14ac:dyDescent="0.3">
      <c r="A16" s="868" t="s">
        <v>1163</v>
      </c>
      <c r="B16" s="469" t="s">
        <v>1164</v>
      </c>
      <c r="C16" s="855"/>
      <c r="D16" s="470">
        <v>44562</v>
      </c>
      <c r="E16" s="470">
        <v>44926</v>
      </c>
      <c r="F16" s="471" t="s">
        <v>1165</v>
      </c>
    </row>
    <row r="17" spans="1:6" ht="42" x14ac:dyDescent="0.3">
      <c r="A17" s="868"/>
      <c r="B17" s="469" t="s">
        <v>1166</v>
      </c>
      <c r="C17" s="856"/>
      <c r="D17" s="470">
        <v>44562</v>
      </c>
      <c r="E17" s="470">
        <v>44926</v>
      </c>
      <c r="F17" s="471" t="s">
        <v>1150</v>
      </c>
    </row>
  </sheetData>
  <mergeCells count="9">
    <mergeCell ref="D1:E1"/>
    <mergeCell ref="F1:F2"/>
    <mergeCell ref="A16:A17"/>
    <mergeCell ref="A3:A9"/>
    <mergeCell ref="C3:C17"/>
    <mergeCell ref="A10:A14"/>
    <mergeCell ref="A1:A2"/>
    <mergeCell ref="B1:B2"/>
    <mergeCell ref="C1:C2"/>
  </mergeCells>
  <dataValidations count="2">
    <dataValidation type="whole" operator="equal" allowBlank="1" showInputMessage="1" showErrorMessage="1" sqref="A1:A2 B1:B3 C1:F2">
      <formula1>27253034123005</formula1>
    </dataValidation>
    <dataValidation operator="equal" allowBlank="1" showInputMessage="1" showErrorMessage="1" sqref="A3 C3:F3 B4:B17 D4:F1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
  <sheetViews>
    <sheetView workbookViewId="0"/>
  </sheetViews>
  <sheetFormatPr baseColWidth="10" defaultColWidth="0" defaultRowHeight="14"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2" customWidth="1"/>
    <col min="14" max="19" width="11.453125" style="1" customWidth="1"/>
    <col min="20" max="20" width="1.54296875" style="1" customWidth="1"/>
    <col min="21" max="21" width="4.81640625" style="1" customWidth="1"/>
    <col min="22" max="25" width="0" style="1" hidden="1" customWidth="1"/>
    <col min="26" max="16384" width="11.453125" style="1" hidden="1"/>
  </cols>
  <sheetData>
    <row r="1" spans="2:25" ht="9" customHeight="1" thickBot="1" x14ac:dyDescent="0.4">
      <c r="C1" s="22"/>
      <c r="L1" s="1" t="s">
        <v>156</v>
      </c>
    </row>
    <row r="2" spans="2:25" ht="78.75" customHeight="1" x14ac:dyDescent="0.3">
      <c r="B2" s="21"/>
      <c r="C2" s="20"/>
      <c r="D2" s="17"/>
      <c r="E2" s="17"/>
      <c r="F2" s="17"/>
      <c r="G2" s="17"/>
      <c r="H2" s="17"/>
      <c r="I2" s="17"/>
      <c r="J2" s="17"/>
      <c r="K2" s="19"/>
      <c r="L2" s="17"/>
      <c r="M2" s="18"/>
      <c r="N2" s="17"/>
      <c r="O2" s="17"/>
      <c r="P2" s="17"/>
      <c r="Q2" s="369"/>
      <c r="R2" s="17"/>
      <c r="S2" s="17"/>
      <c r="T2" s="16"/>
    </row>
    <row r="3" spans="2:25" ht="27.5" x14ac:dyDescent="0.35">
      <c r="B3" s="13"/>
      <c r="C3" s="479" t="s">
        <v>745</v>
      </c>
      <c r="D3" s="479"/>
      <c r="E3" s="479"/>
      <c r="F3" s="479"/>
      <c r="G3" s="479"/>
      <c r="H3" s="479"/>
      <c r="I3" s="479"/>
      <c r="J3" s="479"/>
      <c r="K3" s="479"/>
      <c r="L3" s="479"/>
      <c r="M3" s="479"/>
      <c r="N3" s="479"/>
      <c r="O3" s="479"/>
      <c r="P3" s="479"/>
      <c r="Q3" s="479"/>
      <c r="R3" s="479"/>
      <c r="S3" s="479"/>
      <c r="T3" s="15"/>
      <c r="U3" s="14"/>
      <c r="V3" s="14"/>
      <c r="W3" s="14"/>
      <c r="X3" s="14"/>
      <c r="Y3" s="14"/>
    </row>
    <row r="4" spans="2:25" ht="7.5" customHeight="1" x14ac:dyDescent="0.35">
      <c r="B4" s="13"/>
      <c r="C4" s="12"/>
      <c r="D4" s="10"/>
      <c r="E4" s="10"/>
      <c r="F4" s="10"/>
      <c r="G4" s="10"/>
      <c r="H4" s="10"/>
      <c r="I4" s="10"/>
      <c r="J4" s="10"/>
      <c r="L4" s="10"/>
      <c r="M4" s="11"/>
      <c r="N4" s="10"/>
      <c r="O4" s="10"/>
      <c r="P4" s="10"/>
      <c r="Q4" s="10"/>
      <c r="R4" s="10"/>
      <c r="S4" s="10"/>
      <c r="T4" s="9"/>
    </row>
    <row r="5" spans="2:25" ht="23.25" customHeight="1" x14ac:dyDescent="0.35">
      <c r="B5" s="13"/>
      <c r="C5" s="478" t="s">
        <v>127</v>
      </c>
      <c r="D5" s="478"/>
      <c r="E5" s="478"/>
      <c r="F5" s="478"/>
      <c r="G5" s="478"/>
      <c r="H5" s="478"/>
      <c r="I5" s="478"/>
      <c r="J5" s="478"/>
      <c r="K5" s="478"/>
      <c r="L5" s="478"/>
      <c r="M5" s="478"/>
      <c r="N5" s="478"/>
      <c r="O5" s="478"/>
      <c r="P5" s="478"/>
      <c r="Q5" s="478"/>
      <c r="R5" s="478"/>
      <c r="S5" s="478"/>
      <c r="T5" s="9"/>
    </row>
    <row r="6" spans="2:25" ht="15" customHeight="1" x14ac:dyDescent="0.35">
      <c r="B6" s="13"/>
      <c r="C6" s="12"/>
      <c r="D6" s="10"/>
      <c r="E6" s="10"/>
      <c r="F6" s="10"/>
      <c r="G6" s="10"/>
      <c r="H6" s="10"/>
      <c r="I6" s="10"/>
      <c r="J6" s="10"/>
      <c r="L6" s="10"/>
      <c r="M6" s="11"/>
      <c r="N6" s="10"/>
      <c r="O6" s="10"/>
      <c r="P6" s="10"/>
      <c r="Q6" s="10"/>
      <c r="R6" s="10"/>
      <c r="S6" s="10"/>
      <c r="T6" s="9"/>
    </row>
    <row r="7" spans="2:25" ht="15" customHeight="1" x14ac:dyDescent="0.35">
      <c r="B7" s="13"/>
      <c r="C7" s="480" t="s">
        <v>748</v>
      </c>
      <c r="D7" s="480"/>
      <c r="E7" s="480"/>
      <c r="F7" s="480"/>
      <c r="G7" s="480"/>
      <c r="H7" s="480"/>
      <c r="I7" s="480"/>
      <c r="J7" s="480"/>
      <c r="K7" s="480"/>
      <c r="L7" s="480"/>
      <c r="M7" s="480"/>
      <c r="N7" s="480"/>
      <c r="O7" s="480"/>
      <c r="P7" s="480"/>
      <c r="Q7" s="480"/>
      <c r="R7" s="480"/>
      <c r="S7" s="480"/>
      <c r="T7" s="9"/>
    </row>
    <row r="8" spans="2:25" ht="15" customHeight="1" x14ac:dyDescent="0.35">
      <c r="B8" s="13"/>
      <c r="C8" s="480"/>
      <c r="D8" s="480"/>
      <c r="E8" s="480"/>
      <c r="F8" s="480"/>
      <c r="G8" s="480"/>
      <c r="H8" s="480"/>
      <c r="I8" s="480"/>
      <c r="J8" s="480"/>
      <c r="K8" s="480"/>
      <c r="L8" s="480"/>
      <c r="M8" s="480"/>
      <c r="N8" s="480"/>
      <c r="O8" s="480"/>
      <c r="P8" s="480"/>
      <c r="Q8" s="480"/>
      <c r="R8" s="480"/>
      <c r="S8" s="480"/>
      <c r="T8" s="9"/>
    </row>
    <row r="9" spans="2:25" ht="15" customHeight="1" x14ac:dyDescent="0.35">
      <c r="B9" s="13"/>
      <c r="C9" s="480"/>
      <c r="D9" s="480"/>
      <c r="E9" s="480"/>
      <c r="F9" s="480"/>
      <c r="G9" s="480"/>
      <c r="H9" s="480"/>
      <c r="I9" s="480"/>
      <c r="J9" s="480"/>
      <c r="K9" s="480"/>
      <c r="L9" s="480"/>
      <c r="M9" s="480"/>
      <c r="N9" s="480"/>
      <c r="O9" s="480"/>
      <c r="P9" s="480"/>
      <c r="Q9" s="480"/>
      <c r="R9" s="480"/>
      <c r="S9" s="480"/>
      <c r="T9" s="9"/>
    </row>
    <row r="10" spans="2:25" ht="15" customHeight="1" x14ac:dyDescent="0.35">
      <c r="B10" s="276"/>
      <c r="C10" s="480"/>
      <c r="D10" s="480"/>
      <c r="E10" s="480"/>
      <c r="F10" s="480"/>
      <c r="G10" s="480"/>
      <c r="H10" s="480"/>
      <c r="I10" s="480"/>
      <c r="J10" s="480"/>
      <c r="K10" s="480"/>
      <c r="L10" s="480"/>
      <c r="M10" s="480"/>
      <c r="N10" s="480"/>
      <c r="O10" s="480"/>
      <c r="P10" s="480"/>
      <c r="Q10" s="480"/>
      <c r="R10" s="480"/>
      <c r="S10" s="480"/>
      <c r="T10" s="277"/>
    </row>
    <row r="11" spans="2:25" ht="15" customHeight="1" x14ac:dyDescent="0.35">
      <c r="B11" s="13"/>
      <c r="C11" s="480"/>
      <c r="D11" s="480"/>
      <c r="E11" s="480"/>
      <c r="F11" s="480"/>
      <c r="G11" s="480"/>
      <c r="H11" s="480"/>
      <c r="I11" s="480"/>
      <c r="J11" s="480"/>
      <c r="K11" s="480"/>
      <c r="L11" s="480"/>
      <c r="M11" s="480"/>
      <c r="N11" s="480"/>
      <c r="O11" s="480"/>
      <c r="P11" s="480"/>
      <c r="Q11" s="480"/>
      <c r="R11" s="480"/>
      <c r="S11" s="480"/>
      <c r="T11" s="9"/>
    </row>
    <row r="12" spans="2:25" ht="15" customHeight="1" x14ac:dyDescent="0.35">
      <c r="B12" s="13"/>
      <c r="C12" s="481" t="s">
        <v>705</v>
      </c>
      <c r="D12" s="481"/>
      <c r="E12" s="481"/>
      <c r="F12" s="481"/>
      <c r="G12" s="481"/>
      <c r="H12" s="481"/>
      <c r="I12" s="481"/>
      <c r="J12" s="481"/>
      <c r="K12" s="481"/>
      <c r="L12" s="481"/>
      <c r="M12" s="481"/>
      <c r="N12" s="481"/>
      <c r="O12" s="481"/>
      <c r="P12" s="481"/>
      <c r="Q12" s="481"/>
      <c r="R12" s="481"/>
      <c r="S12" s="481"/>
      <c r="T12" s="9"/>
    </row>
    <row r="13" spans="2:25" ht="15" customHeight="1" x14ac:dyDescent="0.35">
      <c r="B13" s="13"/>
      <c r="C13" s="49"/>
      <c r="D13" s="10"/>
      <c r="E13" s="10"/>
      <c r="F13" s="10"/>
      <c r="G13" s="10"/>
      <c r="H13" s="10"/>
      <c r="I13" s="10"/>
      <c r="J13" s="10"/>
      <c r="L13" s="10"/>
      <c r="M13" s="11"/>
      <c r="N13" s="10"/>
      <c r="O13" s="10"/>
      <c r="P13" s="10"/>
      <c r="Q13" s="10"/>
      <c r="R13" s="10"/>
      <c r="S13" s="10"/>
      <c r="T13" s="9"/>
    </row>
    <row r="14" spans="2:25" ht="15" customHeight="1" x14ac:dyDescent="0.35">
      <c r="B14" s="13"/>
      <c r="C14" s="50" t="s">
        <v>625</v>
      </c>
      <c r="D14" s="10"/>
      <c r="E14" s="10"/>
      <c r="F14" s="10"/>
      <c r="G14" s="10"/>
      <c r="H14" s="10"/>
      <c r="I14" s="10"/>
      <c r="J14" s="10"/>
      <c r="L14" s="10"/>
      <c r="M14" s="11"/>
      <c r="N14" s="10"/>
      <c r="O14" s="10"/>
      <c r="P14" s="10"/>
      <c r="Q14" s="10"/>
      <c r="R14" s="10"/>
      <c r="S14" s="10"/>
      <c r="T14" s="9"/>
    </row>
    <row r="15" spans="2:25" ht="15" customHeight="1" x14ac:dyDescent="0.35">
      <c r="B15" s="13"/>
      <c r="C15" s="49"/>
      <c r="D15" s="10"/>
      <c r="E15" s="10"/>
      <c r="F15" s="10"/>
      <c r="G15" s="10"/>
      <c r="H15" s="10"/>
      <c r="I15" s="10"/>
      <c r="J15" s="10"/>
      <c r="L15" s="10"/>
      <c r="M15" s="11"/>
      <c r="N15" s="10"/>
      <c r="O15" s="10"/>
      <c r="P15" s="10"/>
      <c r="Q15" s="10"/>
      <c r="R15" s="10"/>
      <c r="S15" s="10"/>
      <c r="T15" s="9"/>
    </row>
    <row r="16" spans="2:25" ht="15" customHeight="1" x14ac:dyDescent="0.3">
      <c r="B16" s="13"/>
      <c r="C16" s="10" t="s">
        <v>181</v>
      </c>
      <c r="D16" s="51"/>
      <c r="E16" s="10"/>
      <c r="F16" s="10"/>
      <c r="G16" s="10"/>
      <c r="H16" s="10"/>
      <c r="I16" s="10"/>
      <c r="J16" s="10"/>
      <c r="L16" s="10"/>
      <c r="M16" s="11"/>
      <c r="N16" s="10"/>
      <c r="O16" s="10"/>
      <c r="P16" s="10"/>
      <c r="Q16" s="10"/>
      <c r="R16" s="10"/>
      <c r="S16" s="10"/>
      <c r="T16" s="9"/>
    </row>
    <row r="17" spans="2:20" ht="15" customHeight="1" x14ac:dyDescent="0.3">
      <c r="B17" s="13"/>
      <c r="C17" s="51"/>
      <c r="D17" s="51"/>
      <c r="E17" s="10"/>
      <c r="F17" s="10"/>
      <c r="G17" s="10"/>
      <c r="H17" s="10"/>
      <c r="I17" s="10"/>
      <c r="J17" s="10"/>
      <c r="L17" s="10"/>
      <c r="M17" s="11"/>
      <c r="N17" s="10"/>
      <c r="O17" s="10"/>
      <c r="P17" s="10"/>
      <c r="Q17" s="10"/>
      <c r="R17" s="10"/>
      <c r="S17" s="10"/>
      <c r="T17" s="9"/>
    </row>
    <row r="18" spans="2:20" ht="15" customHeight="1" x14ac:dyDescent="0.3">
      <c r="B18" s="13"/>
      <c r="C18" s="52" t="s">
        <v>162</v>
      </c>
      <c r="D18" s="247" t="s">
        <v>706</v>
      </c>
      <c r="E18" s="140"/>
      <c r="F18" s="140"/>
      <c r="G18" s="140"/>
      <c r="H18" s="140"/>
      <c r="I18" s="140"/>
      <c r="J18" s="140"/>
      <c r="K18" s="141"/>
      <c r="L18" s="140"/>
      <c r="M18" s="142"/>
      <c r="N18" s="140"/>
      <c r="O18" s="10"/>
      <c r="P18" s="10"/>
      <c r="Q18" s="10"/>
      <c r="R18" s="10"/>
      <c r="S18" s="10"/>
      <c r="T18" s="9"/>
    </row>
    <row r="19" spans="2:20" ht="15" customHeight="1" x14ac:dyDescent="0.3">
      <c r="B19" s="13"/>
      <c r="C19" s="52" t="s">
        <v>162</v>
      </c>
      <c r="D19" s="140" t="s">
        <v>758</v>
      </c>
      <c r="E19" s="140"/>
      <c r="F19" s="140"/>
      <c r="G19" s="140"/>
      <c r="H19" s="140"/>
      <c r="I19" s="140"/>
      <c r="J19" s="140"/>
      <c r="K19" s="141"/>
      <c r="L19" s="140"/>
      <c r="M19" s="142"/>
      <c r="N19" s="140"/>
      <c r="O19" s="10"/>
      <c r="P19" s="10"/>
      <c r="Q19" s="10"/>
      <c r="R19" s="10"/>
      <c r="S19" s="10"/>
      <c r="T19" s="9"/>
    </row>
    <row r="20" spans="2:20" ht="15" customHeight="1" x14ac:dyDescent="0.3">
      <c r="B20" s="13"/>
      <c r="C20" s="52" t="s">
        <v>162</v>
      </c>
      <c r="D20" s="140" t="s">
        <v>759</v>
      </c>
      <c r="E20" s="140"/>
      <c r="F20" s="140"/>
      <c r="G20" s="140"/>
      <c r="H20" s="140"/>
      <c r="I20" s="140"/>
      <c r="J20" s="140"/>
      <c r="K20" s="141"/>
      <c r="L20" s="140"/>
      <c r="M20" s="142"/>
      <c r="N20" s="140"/>
      <c r="O20" s="10"/>
      <c r="P20" s="10"/>
      <c r="Q20" s="10"/>
      <c r="R20" s="10"/>
      <c r="S20" s="10"/>
      <c r="T20" s="9"/>
    </row>
    <row r="21" spans="2:20" ht="15" customHeight="1" x14ac:dyDescent="0.3">
      <c r="B21" s="13"/>
      <c r="C21" s="52" t="s">
        <v>162</v>
      </c>
      <c r="D21" s="140" t="s">
        <v>707</v>
      </c>
      <c r="E21" s="140"/>
      <c r="F21" s="140"/>
      <c r="G21" s="140"/>
      <c r="H21" s="140"/>
      <c r="I21" s="140"/>
      <c r="J21" s="140"/>
      <c r="K21" s="141"/>
      <c r="L21" s="140"/>
      <c r="M21" s="142"/>
      <c r="N21" s="140"/>
      <c r="O21" s="10"/>
      <c r="P21" s="10"/>
      <c r="Q21" s="10"/>
      <c r="R21" s="10"/>
      <c r="S21" s="10"/>
      <c r="T21" s="9"/>
    </row>
    <row r="22" spans="2:20" ht="15" customHeight="1" x14ac:dyDescent="0.3">
      <c r="B22" s="13"/>
      <c r="C22" s="52" t="s">
        <v>162</v>
      </c>
      <c r="D22" s="140" t="s">
        <v>882</v>
      </c>
      <c r="E22" s="140"/>
      <c r="F22" s="140"/>
      <c r="G22" s="140"/>
      <c r="H22" s="140"/>
      <c r="I22" s="140"/>
      <c r="J22" s="140"/>
      <c r="K22" s="141"/>
      <c r="L22" s="140"/>
      <c r="M22" s="142"/>
      <c r="N22" s="140"/>
      <c r="O22" s="10"/>
      <c r="P22" s="10"/>
      <c r="Q22" s="10"/>
      <c r="R22" s="10"/>
      <c r="S22" s="10"/>
      <c r="T22" s="9"/>
    </row>
    <row r="23" spans="2:20" ht="15" customHeight="1" x14ac:dyDescent="0.3">
      <c r="B23" s="13"/>
      <c r="C23" s="52" t="s">
        <v>162</v>
      </c>
      <c r="D23" s="141" t="s">
        <v>708</v>
      </c>
      <c r="E23" s="140"/>
      <c r="F23" s="140"/>
      <c r="G23" s="140"/>
      <c r="H23" s="140"/>
      <c r="I23" s="140"/>
      <c r="J23" s="140"/>
      <c r="K23" s="141"/>
      <c r="L23" s="140"/>
      <c r="M23" s="142"/>
      <c r="N23" s="140"/>
      <c r="O23" s="10"/>
      <c r="P23" s="10"/>
      <c r="Q23" s="10"/>
      <c r="R23" s="10"/>
      <c r="S23" s="10"/>
      <c r="T23" s="9"/>
    </row>
    <row r="24" spans="2:20" ht="15" customHeight="1" x14ac:dyDescent="0.3">
      <c r="B24" s="13"/>
      <c r="C24" s="52" t="s">
        <v>162</v>
      </c>
      <c r="D24" s="248" t="s">
        <v>709</v>
      </c>
      <c r="E24" s="140"/>
      <c r="F24" s="140"/>
      <c r="G24" s="140"/>
      <c r="H24" s="140"/>
      <c r="I24" s="140"/>
      <c r="J24" s="140"/>
      <c r="K24" s="141"/>
      <c r="L24" s="140"/>
      <c r="M24" s="142"/>
      <c r="N24" s="140"/>
      <c r="O24" s="10"/>
      <c r="P24" s="10"/>
      <c r="Q24" s="10"/>
      <c r="R24" s="10"/>
      <c r="S24" s="10"/>
      <c r="T24" s="9"/>
    </row>
    <row r="25" spans="2:20" ht="15" customHeight="1" x14ac:dyDescent="0.3">
      <c r="B25" s="13"/>
      <c r="C25" s="52"/>
      <c r="D25" s="10"/>
      <c r="E25" s="10"/>
      <c r="F25" s="10"/>
      <c r="G25" s="10"/>
      <c r="H25" s="10"/>
      <c r="I25" s="10"/>
      <c r="J25" s="10"/>
      <c r="L25" s="10"/>
      <c r="M25" s="11"/>
      <c r="N25" s="10"/>
      <c r="O25" s="10"/>
      <c r="P25" s="10"/>
      <c r="Q25" s="10"/>
      <c r="R25" s="10"/>
      <c r="S25" s="10"/>
      <c r="T25" s="9"/>
    </row>
    <row r="26" spans="2:20" s="138" customFormat="1" ht="15" customHeight="1" x14ac:dyDescent="0.35">
      <c r="B26" s="139"/>
      <c r="C26" s="140" t="s">
        <v>710</v>
      </c>
      <c r="D26" s="140"/>
      <c r="E26" s="140"/>
      <c r="F26" s="140"/>
      <c r="G26" s="140"/>
      <c r="H26" s="140"/>
      <c r="I26" s="140"/>
      <c r="J26" s="140"/>
      <c r="K26" s="141"/>
      <c r="L26" s="140"/>
      <c r="M26" s="142"/>
      <c r="N26" s="140"/>
      <c r="O26" s="140"/>
      <c r="P26" s="140"/>
      <c r="Q26" s="140"/>
      <c r="R26" s="140"/>
      <c r="S26" s="140"/>
      <c r="T26" s="143"/>
    </row>
    <row r="27" spans="2:20" s="138" customFormat="1" ht="15" customHeight="1" x14ac:dyDescent="0.35">
      <c r="B27" s="139"/>
      <c r="C27" s="140"/>
      <c r="D27" s="140"/>
      <c r="E27" s="140"/>
      <c r="F27" s="140"/>
      <c r="G27" s="140"/>
      <c r="H27" s="140"/>
      <c r="I27" s="140"/>
      <c r="J27" s="140"/>
      <c r="K27" s="141"/>
      <c r="L27" s="140"/>
      <c r="M27" s="142"/>
      <c r="N27" s="140"/>
      <c r="O27" s="140"/>
      <c r="P27" s="140"/>
      <c r="Q27" s="140"/>
      <c r="R27" s="140"/>
      <c r="S27" s="140"/>
      <c r="T27" s="143"/>
    </row>
    <row r="28" spans="2:20" s="138" customFormat="1" ht="15" customHeight="1" x14ac:dyDescent="0.35">
      <c r="B28" s="139"/>
      <c r="C28" s="140" t="s">
        <v>182</v>
      </c>
      <c r="D28" s="140"/>
      <c r="E28" s="140"/>
      <c r="F28" s="140"/>
      <c r="G28" s="140"/>
      <c r="H28" s="140"/>
      <c r="I28" s="140"/>
      <c r="J28" s="140"/>
      <c r="K28" s="141"/>
      <c r="L28" s="140"/>
      <c r="M28" s="142"/>
      <c r="N28" s="140"/>
      <c r="O28" s="140"/>
      <c r="P28" s="140"/>
      <c r="Q28" s="140"/>
      <c r="R28" s="140"/>
      <c r="S28" s="140"/>
      <c r="T28" s="143"/>
    </row>
    <row r="29" spans="2:20" ht="15" customHeight="1" x14ac:dyDescent="0.35">
      <c r="B29" s="13"/>
      <c r="C29" s="10"/>
      <c r="D29" s="10"/>
      <c r="E29" s="10"/>
      <c r="F29" s="10"/>
      <c r="G29" s="10"/>
      <c r="H29" s="10"/>
      <c r="I29" s="10"/>
      <c r="J29" s="10"/>
      <c r="L29" s="10"/>
      <c r="M29" s="11"/>
      <c r="N29" s="10"/>
      <c r="O29" s="10"/>
      <c r="P29" s="10"/>
      <c r="Q29" s="10"/>
      <c r="R29" s="10"/>
      <c r="S29" s="10"/>
      <c r="T29" s="9"/>
    </row>
    <row r="30" spans="2:20" ht="15" customHeight="1" x14ac:dyDescent="0.35">
      <c r="B30" s="13"/>
      <c r="C30" s="24" t="s">
        <v>158</v>
      </c>
      <c r="D30" s="24" t="s">
        <v>161</v>
      </c>
      <c r="E30" s="24" t="s">
        <v>164</v>
      </c>
      <c r="F30" s="10"/>
      <c r="G30" s="10"/>
      <c r="H30" s="10"/>
      <c r="I30" s="10"/>
      <c r="J30" s="10"/>
      <c r="L30" s="10"/>
      <c r="M30" s="11"/>
      <c r="N30" s="10"/>
      <c r="O30" s="10"/>
      <c r="P30" s="10"/>
      <c r="Q30" s="10"/>
      <c r="R30" s="10"/>
      <c r="S30" s="10"/>
      <c r="T30" s="9"/>
    </row>
    <row r="31" spans="2:20" ht="15" customHeight="1" x14ac:dyDescent="0.35">
      <c r="B31" s="13"/>
      <c r="C31" s="249" t="s">
        <v>165</v>
      </c>
      <c r="D31" s="53">
        <v>1</v>
      </c>
      <c r="E31" s="73"/>
      <c r="F31" s="10"/>
      <c r="G31" s="482" t="s">
        <v>760</v>
      </c>
      <c r="H31" s="483"/>
      <c r="I31" s="483"/>
      <c r="J31" s="10"/>
      <c r="L31" s="10"/>
      <c r="M31" s="11"/>
      <c r="N31" s="10"/>
      <c r="O31" s="10"/>
      <c r="P31" s="10"/>
      <c r="Q31" s="10"/>
      <c r="R31" s="10"/>
      <c r="S31" s="10"/>
      <c r="T31" s="9"/>
    </row>
    <row r="32" spans="2:20" ht="15" customHeight="1" x14ac:dyDescent="0.35">
      <c r="B32" s="13"/>
      <c r="C32" s="250" t="s">
        <v>166</v>
      </c>
      <c r="D32" s="54">
        <v>2</v>
      </c>
      <c r="E32" s="74"/>
      <c r="F32" s="10"/>
      <c r="G32" s="484" t="s">
        <v>761</v>
      </c>
      <c r="H32" s="485"/>
      <c r="I32" s="485"/>
      <c r="J32" s="10"/>
      <c r="L32" s="10"/>
      <c r="M32" s="11"/>
      <c r="N32" s="10"/>
      <c r="O32" s="10"/>
      <c r="P32" s="10"/>
      <c r="Q32" s="10"/>
      <c r="R32" s="10"/>
      <c r="S32" s="10"/>
      <c r="T32" s="9"/>
    </row>
    <row r="33" spans="2:20" ht="15" customHeight="1" x14ac:dyDescent="0.35">
      <c r="B33" s="13"/>
      <c r="C33" s="250" t="s">
        <v>167</v>
      </c>
      <c r="D33" s="54">
        <v>3</v>
      </c>
      <c r="E33" s="55"/>
      <c r="F33" s="10"/>
      <c r="G33" s="486" t="s">
        <v>762</v>
      </c>
      <c r="H33" s="487"/>
      <c r="I33" s="487"/>
      <c r="J33" s="10"/>
      <c r="L33" s="10"/>
      <c r="M33" s="11"/>
      <c r="N33" s="10"/>
      <c r="O33" s="10"/>
      <c r="P33" s="10"/>
      <c r="Q33" s="10"/>
      <c r="R33" s="10"/>
      <c r="S33" s="10"/>
      <c r="T33" s="9"/>
    </row>
    <row r="34" spans="2:20" ht="15" customHeight="1" x14ac:dyDescent="0.35">
      <c r="B34" s="13"/>
      <c r="C34" s="250" t="s">
        <v>188</v>
      </c>
      <c r="D34" s="54">
        <v>4</v>
      </c>
      <c r="E34" s="56"/>
      <c r="F34" s="10"/>
      <c r="G34" s="488" t="s">
        <v>763</v>
      </c>
      <c r="H34" s="489"/>
      <c r="I34" s="489"/>
      <c r="J34" s="10"/>
      <c r="L34" s="10"/>
      <c r="M34" s="11"/>
      <c r="N34" s="10"/>
      <c r="O34" s="10"/>
      <c r="P34" s="10"/>
      <c r="Q34" s="10"/>
      <c r="R34" s="10"/>
      <c r="S34" s="10"/>
      <c r="T34" s="9"/>
    </row>
    <row r="35" spans="2:20" ht="15" customHeight="1" x14ac:dyDescent="0.35">
      <c r="B35" s="13"/>
      <c r="C35" s="251" t="s">
        <v>189</v>
      </c>
      <c r="D35" s="57">
        <v>5</v>
      </c>
      <c r="E35" s="58"/>
      <c r="F35" s="10"/>
      <c r="G35" s="490" t="s">
        <v>764</v>
      </c>
      <c r="H35" s="491"/>
      <c r="I35" s="491"/>
      <c r="J35" s="10"/>
      <c r="L35" s="10"/>
      <c r="M35" s="11"/>
      <c r="N35" s="10"/>
      <c r="O35" s="10"/>
      <c r="P35" s="10"/>
      <c r="Q35" s="10"/>
      <c r="R35" s="10"/>
      <c r="S35" s="10"/>
      <c r="T35" s="9"/>
    </row>
    <row r="36" spans="2:20" ht="15" customHeight="1" x14ac:dyDescent="0.35">
      <c r="B36" s="13"/>
      <c r="C36" s="10"/>
      <c r="D36" s="10"/>
      <c r="E36" s="10"/>
      <c r="F36" s="10"/>
      <c r="G36" s="10"/>
      <c r="H36" s="10"/>
      <c r="I36" s="10"/>
      <c r="J36" s="10"/>
      <c r="L36" s="10"/>
      <c r="M36" s="11"/>
      <c r="N36" s="10"/>
      <c r="O36" s="10"/>
      <c r="P36" s="10"/>
      <c r="Q36" s="10"/>
      <c r="R36" s="10"/>
      <c r="S36" s="10"/>
      <c r="T36" s="9"/>
    </row>
    <row r="37" spans="2:20" ht="15" customHeight="1" x14ac:dyDescent="0.35">
      <c r="B37" s="13"/>
      <c r="C37" s="10" t="s">
        <v>627</v>
      </c>
      <c r="D37" s="10"/>
      <c r="E37" s="10"/>
      <c r="F37" s="10"/>
      <c r="G37" s="10"/>
      <c r="H37" s="10"/>
      <c r="I37" s="10"/>
      <c r="J37" s="10"/>
      <c r="L37" s="10"/>
      <c r="M37" s="11"/>
      <c r="N37" s="10"/>
      <c r="O37" s="10"/>
      <c r="P37" s="10"/>
      <c r="Q37" s="10"/>
      <c r="R37" s="10"/>
      <c r="S37" s="10"/>
      <c r="T37" s="9"/>
    </row>
    <row r="38" spans="2:20" ht="15" customHeight="1" x14ac:dyDescent="0.35">
      <c r="B38" s="13"/>
      <c r="C38" s="10"/>
      <c r="D38" s="10"/>
      <c r="E38" s="10"/>
      <c r="F38" s="10"/>
      <c r="G38" s="10"/>
      <c r="H38" s="10"/>
      <c r="I38" s="10"/>
      <c r="J38" s="10"/>
      <c r="L38" s="10"/>
      <c r="M38" s="11"/>
      <c r="N38" s="10"/>
      <c r="O38" s="10"/>
      <c r="P38" s="10"/>
      <c r="Q38" s="10"/>
      <c r="R38" s="10"/>
      <c r="S38" s="10"/>
      <c r="T38" s="9"/>
    </row>
    <row r="39" spans="2:20" ht="15" customHeight="1" x14ac:dyDescent="0.35">
      <c r="B39" s="13"/>
      <c r="C39" s="493" t="s">
        <v>703</v>
      </c>
      <c r="D39" s="493"/>
      <c r="E39" s="493"/>
      <c r="F39" s="493"/>
      <c r="G39" s="493"/>
      <c r="H39" s="493"/>
      <c r="I39" s="493"/>
      <c r="J39" s="493"/>
      <c r="K39" s="493"/>
      <c r="L39" s="493"/>
      <c r="M39" s="493"/>
      <c r="N39" s="493"/>
      <c r="O39" s="493"/>
      <c r="P39" s="493"/>
      <c r="Q39" s="493"/>
      <c r="R39" s="493"/>
      <c r="S39" s="493"/>
      <c r="T39" s="9"/>
    </row>
    <row r="40" spans="2:20" ht="15" customHeight="1" x14ac:dyDescent="0.35">
      <c r="B40" s="13"/>
      <c r="C40" s="493"/>
      <c r="D40" s="493"/>
      <c r="E40" s="493"/>
      <c r="F40" s="493"/>
      <c r="G40" s="493"/>
      <c r="H40" s="493"/>
      <c r="I40" s="493"/>
      <c r="J40" s="493"/>
      <c r="K40" s="493"/>
      <c r="L40" s="493"/>
      <c r="M40" s="493"/>
      <c r="N40" s="493"/>
      <c r="O40" s="493"/>
      <c r="P40" s="493"/>
      <c r="Q40" s="493"/>
      <c r="R40" s="493"/>
      <c r="S40" s="493"/>
      <c r="T40" s="9"/>
    </row>
    <row r="41" spans="2:20" ht="15" customHeight="1" x14ac:dyDescent="0.35">
      <c r="B41" s="13"/>
      <c r="C41" s="10"/>
      <c r="D41" s="10"/>
      <c r="E41" s="10"/>
      <c r="F41" s="10"/>
      <c r="G41" s="10"/>
      <c r="H41" s="10"/>
      <c r="I41" s="10"/>
      <c r="J41" s="10"/>
      <c r="L41" s="10"/>
      <c r="M41" s="11"/>
      <c r="N41" s="10"/>
      <c r="O41" s="10"/>
      <c r="P41" s="10"/>
      <c r="Q41" s="10"/>
      <c r="R41" s="10"/>
      <c r="S41" s="10"/>
      <c r="T41" s="9"/>
    </row>
    <row r="42" spans="2:20" ht="15" customHeight="1" x14ac:dyDescent="0.35">
      <c r="B42" s="13"/>
      <c r="C42" s="140" t="s">
        <v>638</v>
      </c>
      <c r="D42" s="10"/>
      <c r="E42" s="10"/>
      <c r="F42" s="10"/>
      <c r="G42" s="10"/>
      <c r="H42" s="10"/>
      <c r="I42" s="10"/>
      <c r="J42" s="10"/>
      <c r="K42" s="10"/>
      <c r="L42" s="10"/>
      <c r="M42" s="10"/>
      <c r="N42" s="10"/>
      <c r="O42" s="10"/>
      <c r="P42" s="10"/>
      <c r="Q42" s="10"/>
      <c r="R42" s="10"/>
      <c r="S42" s="10"/>
      <c r="T42" s="9"/>
    </row>
    <row r="43" spans="2:20" x14ac:dyDescent="0.35">
      <c r="B43" s="13"/>
      <c r="C43" s="10"/>
      <c r="D43" s="10"/>
      <c r="E43" s="10"/>
      <c r="F43" s="10"/>
      <c r="G43" s="10"/>
      <c r="H43" s="10"/>
      <c r="I43" s="10"/>
      <c r="J43" s="10"/>
      <c r="K43" s="10"/>
      <c r="L43" s="10"/>
      <c r="M43" s="10"/>
      <c r="N43" s="10"/>
      <c r="O43" s="10"/>
      <c r="P43" s="10"/>
      <c r="Q43" s="10"/>
      <c r="R43" s="10"/>
      <c r="S43" s="10"/>
      <c r="T43" s="9"/>
    </row>
    <row r="44" spans="2:20" x14ac:dyDescent="0.35">
      <c r="B44" s="13"/>
      <c r="C44" s="494" t="s">
        <v>1121</v>
      </c>
      <c r="D44" s="494"/>
      <c r="E44" s="494"/>
      <c r="F44" s="494"/>
      <c r="G44" s="494"/>
      <c r="H44" s="494"/>
      <c r="I44" s="494"/>
      <c r="J44" s="494"/>
      <c r="K44" s="494"/>
      <c r="L44" s="494"/>
      <c r="M44" s="494"/>
      <c r="N44" s="494"/>
      <c r="O44" s="494"/>
      <c r="P44" s="494"/>
      <c r="Q44" s="494"/>
      <c r="R44" s="494"/>
      <c r="S44" s="494"/>
      <c r="T44" s="9"/>
    </row>
    <row r="45" spans="2:20" x14ac:dyDescent="0.35">
      <c r="B45" s="13"/>
      <c r="C45" s="494"/>
      <c r="D45" s="494"/>
      <c r="E45" s="494"/>
      <c r="F45" s="494"/>
      <c r="G45" s="494"/>
      <c r="H45" s="494"/>
      <c r="I45" s="494"/>
      <c r="J45" s="494"/>
      <c r="K45" s="494"/>
      <c r="L45" s="494"/>
      <c r="M45" s="494"/>
      <c r="N45" s="494"/>
      <c r="O45" s="494"/>
      <c r="P45" s="494"/>
      <c r="Q45" s="494"/>
      <c r="R45" s="494"/>
      <c r="S45" s="494"/>
      <c r="T45" s="9"/>
    </row>
    <row r="46" spans="2:20" x14ac:dyDescent="0.35">
      <c r="B46" s="13"/>
      <c r="C46" s="494"/>
      <c r="D46" s="494"/>
      <c r="E46" s="494"/>
      <c r="F46" s="494"/>
      <c r="G46" s="494"/>
      <c r="H46" s="494"/>
      <c r="I46" s="494"/>
      <c r="J46" s="494"/>
      <c r="K46" s="494"/>
      <c r="L46" s="494"/>
      <c r="M46" s="494"/>
      <c r="N46" s="494"/>
      <c r="O46" s="494"/>
      <c r="P46" s="494"/>
      <c r="Q46" s="494"/>
      <c r="R46" s="494"/>
      <c r="S46" s="494"/>
      <c r="T46" s="9"/>
    </row>
    <row r="47" spans="2:20" x14ac:dyDescent="0.35">
      <c r="B47" s="13"/>
      <c r="C47" s="495" t="s">
        <v>628</v>
      </c>
      <c r="D47" s="495"/>
      <c r="E47" s="495"/>
      <c r="F47" s="495"/>
      <c r="G47" s="495"/>
      <c r="H47" s="495"/>
      <c r="I47" s="495"/>
      <c r="J47" s="495"/>
      <c r="K47" s="495"/>
      <c r="L47" s="495"/>
      <c r="M47" s="495"/>
      <c r="N47" s="495"/>
      <c r="O47" s="495"/>
      <c r="P47" s="495"/>
      <c r="Q47" s="495"/>
      <c r="R47" s="495"/>
      <c r="S47" s="495"/>
      <c r="T47" s="9"/>
    </row>
    <row r="48" spans="2:20" x14ac:dyDescent="0.35">
      <c r="B48" s="13"/>
      <c r="C48" s="495"/>
      <c r="D48" s="495"/>
      <c r="E48" s="495"/>
      <c r="F48" s="495"/>
      <c r="G48" s="495"/>
      <c r="H48" s="495"/>
      <c r="I48" s="495"/>
      <c r="J48" s="495"/>
      <c r="K48" s="495"/>
      <c r="L48" s="495"/>
      <c r="M48" s="495"/>
      <c r="N48" s="495"/>
      <c r="O48" s="495"/>
      <c r="P48" s="495"/>
      <c r="Q48" s="495"/>
      <c r="R48" s="495"/>
      <c r="S48" s="495"/>
      <c r="T48" s="9"/>
    </row>
    <row r="49" spans="2:20" x14ac:dyDescent="0.35">
      <c r="B49" s="13"/>
      <c r="C49" s="10"/>
      <c r="D49" s="10"/>
      <c r="E49" s="10"/>
      <c r="F49" s="10"/>
      <c r="G49" s="10"/>
      <c r="H49" s="10"/>
      <c r="I49" s="10"/>
      <c r="J49" s="10"/>
      <c r="L49" s="10"/>
      <c r="M49" s="11"/>
      <c r="N49" s="10"/>
      <c r="O49" s="10"/>
      <c r="P49" s="10"/>
      <c r="Q49" s="10"/>
      <c r="R49" s="10"/>
      <c r="S49" s="10"/>
      <c r="T49" s="9"/>
    </row>
    <row r="50" spans="2:20" x14ac:dyDescent="0.35">
      <c r="B50" s="13"/>
      <c r="C50" s="496" t="s">
        <v>711</v>
      </c>
      <c r="D50" s="497"/>
      <c r="E50" s="497"/>
      <c r="F50" s="497"/>
      <c r="G50" s="497"/>
      <c r="H50" s="497"/>
      <c r="I50" s="497"/>
      <c r="J50" s="497"/>
      <c r="K50" s="497"/>
      <c r="L50" s="497"/>
      <c r="M50" s="497"/>
      <c r="N50" s="497"/>
      <c r="O50" s="497"/>
      <c r="P50" s="497"/>
      <c r="Q50" s="497"/>
      <c r="R50" s="497"/>
      <c r="S50" s="497"/>
      <c r="T50" s="9"/>
    </row>
    <row r="51" spans="2:20" x14ac:dyDescent="0.35">
      <c r="B51" s="13"/>
      <c r="C51" s="497"/>
      <c r="D51" s="497"/>
      <c r="E51" s="497"/>
      <c r="F51" s="497"/>
      <c r="G51" s="497"/>
      <c r="H51" s="497"/>
      <c r="I51" s="497"/>
      <c r="J51" s="497"/>
      <c r="K51" s="497"/>
      <c r="L51" s="497"/>
      <c r="M51" s="497"/>
      <c r="N51" s="497"/>
      <c r="O51" s="497"/>
      <c r="P51" s="497"/>
      <c r="Q51" s="497"/>
      <c r="R51" s="497"/>
      <c r="S51" s="497"/>
      <c r="T51" s="9"/>
    </row>
    <row r="52" spans="2:20" x14ac:dyDescent="0.35">
      <c r="B52" s="13"/>
      <c r="C52" s="49"/>
      <c r="D52" s="10"/>
      <c r="E52" s="10"/>
      <c r="F52" s="10"/>
      <c r="G52" s="10"/>
      <c r="H52" s="10"/>
      <c r="I52" s="10"/>
      <c r="J52" s="10"/>
      <c r="L52" s="10"/>
      <c r="M52" s="11"/>
      <c r="N52" s="10"/>
      <c r="O52" s="10"/>
      <c r="P52" s="10"/>
      <c r="Q52" s="10"/>
      <c r="R52" s="10"/>
      <c r="S52" s="10"/>
      <c r="T52" s="9"/>
    </row>
    <row r="53" spans="2:20" x14ac:dyDescent="0.35">
      <c r="B53" s="13"/>
      <c r="C53" s="49"/>
      <c r="D53" s="10"/>
      <c r="E53" s="10"/>
      <c r="F53" s="10"/>
      <c r="G53" s="10"/>
      <c r="H53" s="10"/>
      <c r="I53" s="10"/>
      <c r="J53" s="10"/>
      <c r="L53" s="10"/>
      <c r="M53" s="11"/>
      <c r="N53" s="10"/>
      <c r="O53" s="10"/>
      <c r="P53" s="10"/>
      <c r="Q53" s="10"/>
      <c r="R53" s="10"/>
      <c r="S53" s="10"/>
      <c r="T53" s="9"/>
    </row>
    <row r="54" spans="2:20" ht="15.5" x14ac:dyDescent="0.35">
      <c r="B54" s="13"/>
      <c r="C54" s="50" t="s">
        <v>183</v>
      </c>
      <c r="D54" s="10"/>
      <c r="E54" s="10"/>
      <c r="F54" s="10"/>
      <c r="G54" s="10"/>
      <c r="H54" s="10"/>
      <c r="I54" s="10"/>
      <c r="J54" s="10"/>
      <c r="L54" s="10"/>
      <c r="M54" s="11"/>
      <c r="N54" s="10"/>
      <c r="O54" s="10"/>
      <c r="P54" s="10"/>
      <c r="Q54" s="10"/>
      <c r="R54" s="10"/>
      <c r="S54" s="10"/>
      <c r="T54" s="9"/>
    </row>
    <row r="55" spans="2:20" x14ac:dyDescent="0.35">
      <c r="B55" s="13"/>
      <c r="C55" s="49"/>
      <c r="D55" s="10"/>
      <c r="E55" s="10"/>
      <c r="F55" s="10"/>
      <c r="G55" s="10"/>
      <c r="H55" s="10"/>
      <c r="I55" s="10"/>
      <c r="J55" s="10"/>
      <c r="L55" s="10"/>
      <c r="M55" s="11"/>
      <c r="N55" s="10"/>
      <c r="O55" s="10"/>
      <c r="P55" s="10"/>
      <c r="Q55" s="10"/>
      <c r="R55" s="10"/>
      <c r="S55" s="10"/>
      <c r="T55" s="9"/>
    </row>
    <row r="56" spans="2:20" x14ac:dyDescent="0.35">
      <c r="B56" s="13"/>
      <c r="C56" s="481" t="s">
        <v>629</v>
      </c>
      <c r="D56" s="481"/>
      <c r="E56" s="481"/>
      <c r="F56" s="481"/>
      <c r="G56" s="481"/>
      <c r="H56" s="481"/>
      <c r="I56" s="481"/>
      <c r="J56" s="481"/>
      <c r="K56" s="481"/>
      <c r="L56" s="481"/>
      <c r="M56" s="481"/>
      <c r="N56" s="481"/>
      <c r="O56" s="481"/>
      <c r="P56" s="481"/>
      <c r="Q56" s="481"/>
      <c r="R56" s="481"/>
      <c r="S56" s="481"/>
      <c r="T56" s="9"/>
    </row>
    <row r="57" spans="2:20" x14ac:dyDescent="0.35">
      <c r="B57" s="13"/>
      <c r="C57" s="481"/>
      <c r="D57" s="481"/>
      <c r="E57" s="481"/>
      <c r="F57" s="481"/>
      <c r="G57" s="481"/>
      <c r="H57" s="481"/>
      <c r="I57" s="481"/>
      <c r="J57" s="481"/>
      <c r="K57" s="481"/>
      <c r="L57" s="481"/>
      <c r="M57" s="481"/>
      <c r="N57" s="481"/>
      <c r="O57" s="481"/>
      <c r="P57" s="481"/>
      <c r="Q57" s="481"/>
      <c r="R57" s="481"/>
      <c r="S57" s="481"/>
      <c r="T57" s="9"/>
    </row>
    <row r="58" spans="2:20" x14ac:dyDescent="0.35">
      <c r="B58" s="13"/>
      <c r="C58" s="481" t="s">
        <v>712</v>
      </c>
      <c r="D58" s="481"/>
      <c r="E58" s="481"/>
      <c r="F58" s="481"/>
      <c r="G58" s="481"/>
      <c r="H58" s="481"/>
      <c r="I58" s="481"/>
      <c r="J58" s="481"/>
      <c r="K58" s="481"/>
      <c r="L58" s="481"/>
      <c r="M58" s="481"/>
      <c r="N58" s="481"/>
      <c r="O58" s="481"/>
      <c r="P58" s="481"/>
      <c r="Q58" s="481"/>
      <c r="R58" s="481"/>
      <c r="S58" s="481"/>
      <c r="T58" s="9"/>
    </row>
    <row r="59" spans="2:20" x14ac:dyDescent="0.35">
      <c r="B59" s="13"/>
      <c r="C59" s="481"/>
      <c r="D59" s="481"/>
      <c r="E59" s="481"/>
      <c r="F59" s="481"/>
      <c r="G59" s="481"/>
      <c r="H59" s="481"/>
      <c r="I59" s="481"/>
      <c r="J59" s="481"/>
      <c r="K59" s="481"/>
      <c r="L59" s="481"/>
      <c r="M59" s="481"/>
      <c r="N59" s="481"/>
      <c r="O59" s="481"/>
      <c r="P59" s="481"/>
      <c r="Q59" s="481"/>
      <c r="R59" s="481"/>
      <c r="S59" s="481"/>
      <c r="T59" s="9"/>
    </row>
    <row r="60" spans="2:20" x14ac:dyDescent="0.35">
      <c r="B60" s="13"/>
      <c r="C60" s="140"/>
      <c r="D60" s="140"/>
      <c r="E60" s="140"/>
      <c r="F60" s="140"/>
      <c r="G60" s="140"/>
      <c r="H60" s="140"/>
      <c r="I60" s="140"/>
      <c r="J60" s="140"/>
      <c r="K60" s="141"/>
      <c r="L60" s="140"/>
      <c r="M60" s="142"/>
      <c r="N60" s="140"/>
      <c r="O60" s="140"/>
      <c r="P60" s="140"/>
      <c r="Q60" s="140"/>
      <c r="R60" s="140"/>
      <c r="S60" s="140"/>
      <c r="T60" s="9"/>
    </row>
    <row r="61" spans="2:20" x14ac:dyDescent="0.35">
      <c r="B61" s="13"/>
      <c r="C61" s="140" t="s">
        <v>713</v>
      </c>
      <c r="D61" s="140"/>
      <c r="E61" s="140"/>
      <c r="F61" s="140"/>
      <c r="G61" s="140"/>
      <c r="H61" s="140"/>
      <c r="I61" s="140"/>
      <c r="J61" s="140"/>
      <c r="K61" s="141"/>
      <c r="L61" s="140"/>
      <c r="M61" s="142"/>
      <c r="N61" s="140"/>
      <c r="O61" s="140"/>
      <c r="P61" s="140"/>
      <c r="Q61" s="140"/>
      <c r="R61" s="140"/>
      <c r="S61" s="140"/>
      <c r="T61" s="9"/>
    </row>
    <row r="62" spans="2:20" x14ac:dyDescent="0.35">
      <c r="B62" s="13"/>
      <c r="C62" s="140"/>
      <c r="D62" s="140"/>
      <c r="E62" s="140"/>
      <c r="F62" s="140"/>
      <c r="G62" s="140"/>
      <c r="H62" s="140"/>
      <c r="I62" s="140"/>
      <c r="J62" s="140"/>
      <c r="K62" s="141"/>
      <c r="L62" s="140"/>
      <c r="M62" s="142"/>
      <c r="N62" s="140"/>
      <c r="O62" s="140"/>
      <c r="P62" s="140"/>
      <c r="Q62" s="140"/>
      <c r="R62" s="140"/>
      <c r="S62" s="140"/>
      <c r="T62" s="9"/>
    </row>
    <row r="63" spans="2:20" x14ac:dyDescent="0.35">
      <c r="B63" s="13"/>
      <c r="C63" s="481" t="s">
        <v>639</v>
      </c>
      <c r="D63" s="481"/>
      <c r="E63" s="481"/>
      <c r="F63" s="481"/>
      <c r="G63" s="481"/>
      <c r="H63" s="481"/>
      <c r="I63" s="481"/>
      <c r="J63" s="481"/>
      <c r="K63" s="481"/>
      <c r="L63" s="481"/>
      <c r="M63" s="481"/>
      <c r="N63" s="481"/>
      <c r="O63" s="481"/>
      <c r="P63" s="481"/>
      <c r="Q63" s="481"/>
      <c r="R63" s="481"/>
      <c r="S63" s="481"/>
      <c r="T63" s="9"/>
    </row>
    <row r="64" spans="2:20" x14ac:dyDescent="0.35">
      <c r="B64" s="13"/>
      <c r="C64" s="481"/>
      <c r="D64" s="481"/>
      <c r="E64" s="481"/>
      <c r="F64" s="481"/>
      <c r="G64" s="481"/>
      <c r="H64" s="481"/>
      <c r="I64" s="481"/>
      <c r="J64" s="481"/>
      <c r="K64" s="481"/>
      <c r="L64" s="481"/>
      <c r="M64" s="481"/>
      <c r="N64" s="481"/>
      <c r="O64" s="481"/>
      <c r="P64" s="481"/>
      <c r="Q64" s="481"/>
      <c r="R64" s="481"/>
      <c r="S64" s="481"/>
      <c r="T64" s="9"/>
    </row>
    <row r="65" spans="2:20" x14ac:dyDescent="0.35">
      <c r="B65" s="13"/>
      <c r="C65" s="246"/>
      <c r="D65" s="246"/>
      <c r="E65" s="246"/>
      <c r="F65" s="246"/>
      <c r="G65" s="246"/>
      <c r="H65" s="246"/>
      <c r="I65" s="246"/>
      <c r="J65" s="246"/>
      <c r="K65" s="246"/>
      <c r="L65" s="246"/>
      <c r="M65" s="246"/>
      <c r="N65" s="246"/>
      <c r="O65" s="246"/>
      <c r="P65" s="246"/>
      <c r="Q65" s="246"/>
      <c r="R65" s="246"/>
      <c r="S65" s="246"/>
      <c r="T65" s="9"/>
    </row>
    <row r="66" spans="2:20" x14ac:dyDescent="0.35">
      <c r="B66" s="13"/>
      <c r="C66" s="140" t="s">
        <v>630</v>
      </c>
      <c r="D66" s="140"/>
      <c r="E66" s="140"/>
      <c r="F66" s="140"/>
      <c r="G66" s="140"/>
      <c r="H66" s="140"/>
      <c r="I66" s="140"/>
      <c r="J66" s="140"/>
      <c r="K66" s="141"/>
      <c r="L66" s="140"/>
      <c r="M66" s="142"/>
      <c r="N66" s="140"/>
      <c r="O66" s="140"/>
      <c r="P66" s="140"/>
      <c r="Q66" s="140"/>
      <c r="R66" s="140"/>
      <c r="S66" s="140"/>
      <c r="T66" s="9"/>
    </row>
    <row r="67" spans="2:20" x14ac:dyDescent="0.35">
      <c r="B67" s="13"/>
      <c r="C67" s="140"/>
      <c r="D67" s="140"/>
      <c r="E67" s="140"/>
      <c r="F67" s="140"/>
      <c r="G67" s="140"/>
      <c r="H67" s="140"/>
      <c r="I67" s="140"/>
      <c r="J67" s="140"/>
      <c r="K67" s="141"/>
      <c r="L67" s="140"/>
      <c r="M67" s="142"/>
      <c r="N67" s="140"/>
      <c r="O67" s="140"/>
      <c r="P67" s="140"/>
      <c r="Q67" s="140"/>
      <c r="R67" s="140"/>
      <c r="S67" s="140"/>
      <c r="T67" s="9"/>
    </row>
    <row r="68" spans="2:20" x14ac:dyDescent="0.35">
      <c r="B68" s="13"/>
      <c r="C68" s="481" t="s">
        <v>765</v>
      </c>
      <c r="D68" s="481"/>
      <c r="E68" s="481"/>
      <c r="F68" s="481"/>
      <c r="G68" s="481"/>
      <c r="H68" s="481"/>
      <c r="I68" s="481"/>
      <c r="J68" s="481"/>
      <c r="K68" s="481"/>
      <c r="L68" s="481"/>
      <c r="M68" s="481"/>
      <c r="N68" s="481"/>
      <c r="O68" s="481"/>
      <c r="P68" s="481"/>
      <c r="Q68" s="481"/>
      <c r="R68" s="481"/>
      <c r="S68" s="481"/>
      <c r="T68" s="9"/>
    </row>
    <row r="69" spans="2:20" x14ac:dyDescent="0.35">
      <c r="B69" s="13"/>
      <c r="C69" s="481"/>
      <c r="D69" s="481"/>
      <c r="E69" s="481"/>
      <c r="F69" s="481"/>
      <c r="G69" s="481"/>
      <c r="H69" s="481"/>
      <c r="I69" s="481"/>
      <c r="J69" s="481"/>
      <c r="K69" s="481"/>
      <c r="L69" s="481"/>
      <c r="M69" s="481"/>
      <c r="N69" s="481"/>
      <c r="O69" s="481"/>
      <c r="P69" s="481"/>
      <c r="Q69" s="481"/>
      <c r="R69" s="481"/>
      <c r="S69" s="481"/>
      <c r="T69" s="9"/>
    </row>
    <row r="70" spans="2:20" x14ac:dyDescent="0.35">
      <c r="B70" s="13"/>
      <c r="C70" s="25"/>
      <c r="D70" s="25"/>
      <c r="E70" s="25"/>
      <c r="F70" s="25"/>
      <c r="G70" s="25"/>
      <c r="H70" s="25"/>
      <c r="I70" s="25"/>
      <c r="J70" s="25"/>
      <c r="K70" s="25"/>
      <c r="L70" s="25"/>
      <c r="M70" s="25"/>
      <c r="N70" s="25"/>
      <c r="O70" s="25"/>
      <c r="P70" s="25"/>
      <c r="Q70" s="25"/>
      <c r="R70" s="25"/>
      <c r="S70" s="25"/>
      <c r="T70" s="9"/>
    </row>
    <row r="71" spans="2:20" x14ac:dyDescent="0.35">
      <c r="B71" s="13"/>
      <c r="C71" s="62"/>
      <c r="D71" s="62"/>
      <c r="E71" s="62"/>
      <c r="F71" s="62"/>
      <c r="G71" s="62"/>
      <c r="H71" s="62"/>
      <c r="I71" s="62"/>
      <c r="J71" s="62"/>
      <c r="K71" s="62"/>
      <c r="L71" s="62"/>
      <c r="M71" s="62"/>
      <c r="N71" s="62"/>
      <c r="O71" s="62"/>
      <c r="P71" s="62"/>
      <c r="Q71" s="62"/>
      <c r="R71" s="62"/>
      <c r="S71" s="62"/>
      <c r="T71" s="9"/>
    </row>
    <row r="72" spans="2:20" ht="15.5" x14ac:dyDescent="0.35">
      <c r="B72" s="13"/>
      <c r="C72" s="50" t="s">
        <v>631</v>
      </c>
      <c r="D72" s="62"/>
      <c r="E72" s="62"/>
      <c r="F72" s="62"/>
      <c r="G72" s="62"/>
      <c r="H72" s="62"/>
      <c r="I72" s="62"/>
      <c r="J72" s="62"/>
      <c r="K72" s="62"/>
      <c r="L72" s="62"/>
      <c r="M72" s="62"/>
      <c r="N72" s="62"/>
      <c r="O72" s="62"/>
      <c r="P72" s="62"/>
      <c r="Q72" s="62"/>
      <c r="R72" s="62"/>
      <c r="S72" s="62"/>
      <c r="T72" s="9"/>
    </row>
    <row r="73" spans="2:20" x14ac:dyDescent="0.35">
      <c r="B73" s="13"/>
      <c r="C73" s="62"/>
      <c r="D73" s="62"/>
      <c r="E73" s="62"/>
      <c r="F73" s="62"/>
      <c r="G73" s="62"/>
      <c r="H73" s="62"/>
      <c r="I73" s="62"/>
      <c r="J73" s="62"/>
      <c r="K73" s="62"/>
      <c r="L73" s="62"/>
      <c r="M73" s="62"/>
      <c r="N73" s="62"/>
      <c r="O73" s="62"/>
      <c r="P73" s="62"/>
      <c r="Q73" s="62"/>
      <c r="R73" s="62"/>
      <c r="S73" s="62"/>
      <c r="T73" s="9"/>
    </row>
    <row r="74" spans="2:20" x14ac:dyDescent="0.35">
      <c r="B74" s="13"/>
      <c r="C74" s="492" t="s">
        <v>714</v>
      </c>
      <c r="D74" s="492"/>
      <c r="E74" s="492"/>
      <c r="F74" s="492"/>
      <c r="G74" s="492"/>
      <c r="H74" s="492"/>
      <c r="I74" s="492"/>
      <c r="J74" s="492"/>
      <c r="K74" s="492"/>
      <c r="L74" s="492"/>
      <c r="M74" s="492"/>
      <c r="N74" s="492"/>
      <c r="O74" s="492"/>
      <c r="P74" s="492"/>
      <c r="Q74" s="492"/>
      <c r="R74" s="492"/>
      <c r="S74" s="492"/>
      <c r="T74" s="9"/>
    </row>
    <row r="75" spans="2:20" x14ac:dyDescent="0.35">
      <c r="B75" s="13"/>
      <c r="C75" s="252"/>
      <c r="D75" s="252"/>
      <c r="E75" s="252"/>
      <c r="F75" s="252"/>
      <c r="G75" s="252"/>
      <c r="H75" s="252"/>
      <c r="I75" s="252"/>
      <c r="J75" s="252"/>
      <c r="K75" s="252"/>
      <c r="L75" s="252"/>
      <c r="M75" s="252"/>
      <c r="N75" s="252"/>
      <c r="O75" s="252"/>
      <c r="P75" s="252"/>
      <c r="Q75" s="252"/>
      <c r="R75" s="252"/>
      <c r="S75" s="252"/>
      <c r="T75" s="9"/>
    </row>
    <row r="76" spans="2:20" ht="117" customHeight="1" x14ac:dyDescent="0.35">
      <c r="B76" s="13"/>
      <c r="C76" s="492" t="s">
        <v>871</v>
      </c>
      <c r="D76" s="492"/>
      <c r="E76" s="492"/>
      <c r="F76" s="492"/>
      <c r="G76" s="492"/>
      <c r="H76" s="492"/>
      <c r="I76" s="492"/>
      <c r="J76" s="492"/>
      <c r="K76" s="492"/>
      <c r="L76" s="492"/>
      <c r="M76" s="492"/>
      <c r="N76" s="492"/>
      <c r="O76" s="492"/>
      <c r="P76" s="492"/>
      <c r="Q76" s="492"/>
      <c r="R76" s="492"/>
      <c r="S76" s="492"/>
      <c r="T76" s="9"/>
    </row>
    <row r="77" spans="2:20" ht="14.25" customHeight="1" x14ac:dyDescent="0.35">
      <c r="B77" s="13"/>
      <c r="C77" s="252"/>
      <c r="D77" s="252"/>
      <c r="E77" s="252"/>
      <c r="F77" s="252"/>
      <c r="G77" s="252"/>
      <c r="H77" s="252"/>
      <c r="I77" s="252"/>
      <c r="J77" s="252"/>
      <c r="K77" s="252"/>
      <c r="L77" s="252"/>
      <c r="M77" s="252"/>
      <c r="N77" s="252"/>
      <c r="O77" s="252"/>
      <c r="P77" s="252"/>
      <c r="Q77" s="252"/>
      <c r="R77" s="252"/>
      <c r="S77" s="252"/>
      <c r="T77" s="9"/>
    </row>
    <row r="78" spans="2:20" ht="14.25" customHeight="1" x14ac:dyDescent="0.35">
      <c r="B78" s="13"/>
      <c r="C78" s="492" t="s">
        <v>715</v>
      </c>
      <c r="D78" s="492"/>
      <c r="E78" s="492"/>
      <c r="F78" s="492"/>
      <c r="G78" s="492"/>
      <c r="H78" s="492"/>
      <c r="I78" s="492"/>
      <c r="J78" s="492"/>
      <c r="K78" s="492"/>
      <c r="L78" s="492"/>
      <c r="M78" s="492"/>
      <c r="N78" s="492"/>
      <c r="O78" s="492"/>
      <c r="P78" s="492"/>
      <c r="Q78" s="492"/>
      <c r="R78" s="492"/>
      <c r="S78" s="492"/>
      <c r="T78" s="9"/>
    </row>
    <row r="79" spans="2:20" ht="14.25" customHeight="1" x14ac:dyDescent="0.35">
      <c r="B79" s="13"/>
      <c r="C79" s="252"/>
      <c r="D79" s="252"/>
      <c r="E79" s="252"/>
      <c r="F79" s="252"/>
      <c r="G79" s="252"/>
      <c r="H79" s="252"/>
      <c r="I79" s="252"/>
      <c r="J79" s="252"/>
      <c r="K79" s="252"/>
      <c r="L79" s="252"/>
      <c r="M79" s="252"/>
      <c r="N79" s="252"/>
      <c r="O79" s="252"/>
      <c r="P79" s="252"/>
      <c r="Q79" s="252"/>
      <c r="R79" s="252"/>
      <c r="S79" s="252"/>
      <c r="T79" s="9"/>
    </row>
    <row r="80" spans="2:20" ht="14.25" customHeight="1" x14ac:dyDescent="0.35">
      <c r="B80" s="13"/>
      <c r="C80" s="492" t="s">
        <v>716</v>
      </c>
      <c r="D80" s="492"/>
      <c r="E80" s="492"/>
      <c r="F80" s="492"/>
      <c r="G80" s="492"/>
      <c r="H80" s="492"/>
      <c r="I80" s="492"/>
      <c r="J80" s="492"/>
      <c r="K80" s="492"/>
      <c r="L80" s="492"/>
      <c r="M80" s="492"/>
      <c r="N80" s="492"/>
      <c r="O80" s="492"/>
      <c r="P80" s="492"/>
      <c r="Q80" s="492"/>
      <c r="R80" s="492"/>
      <c r="S80" s="492"/>
      <c r="T80" s="9"/>
    </row>
    <row r="81" spans="2:20" ht="14.25" customHeight="1" x14ac:dyDescent="0.35">
      <c r="B81" s="13"/>
      <c r="C81" s="252"/>
      <c r="D81" s="252"/>
      <c r="E81" s="252"/>
      <c r="F81" s="252"/>
      <c r="G81" s="252"/>
      <c r="H81" s="252"/>
      <c r="I81" s="252"/>
      <c r="J81" s="252"/>
      <c r="K81" s="252"/>
      <c r="L81" s="252"/>
      <c r="M81" s="252"/>
      <c r="N81" s="252"/>
      <c r="O81" s="252"/>
      <c r="P81" s="252"/>
      <c r="Q81" s="252"/>
      <c r="R81" s="252"/>
      <c r="S81" s="252"/>
      <c r="T81" s="9"/>
    </row>
    <row r="82" spans="2:20" x14ac:dyDescent="0.35">
      <c r="B82" s="13"/>
      <c r="C82" s="62"/>
      <c r="D82" s="62"/>
      <c r="E82" s="62"/>
      <c r="F82" s="62"/>
      <c r="G82" s="62"/>
      <c r="H82" s="62"/>
      <c r="I82" s="62"/>
      <c r="J82" s="62"/>
      <c r="K82" s="62"/>
      <c r="L82" s="62"/>
      <c r="M82" s="62"/>
      <c r="N82" s="62"/>
      <c r="O82" s="62"/>
      <c r="P82" s="62"/>
      <c r="Q82" s="62"/>
      <c r="R82" s="62"/>
      <c r="S82" s="62"/>
      <c r="T82" s="9"/>
    </row>
    <row r="83" spans="2:20" ht="15.5" x14ac:dyDescent="0.35">
      <c r="B83" s="340"/>
      <c r="C83" s="50" t="s">
        <v>872</v>
      </c>
      <c r="D83" s="337"/>
      <c r="E83" s="337"/>
      <c r="F83" s="337"/>
      <c r="G83" s="337"/>
      <c r="H83" s="337"/>
      <c r="I83" s="337"/>
      <c r="J83" s="337"/>
      <c r="K83" s="337"/>
      <c r="L83" s="337"/>
      <c r="M83" s="337"/>
      <c r="N83" s="337"/>
      <c r="O83" s="337"/>
      <c r="P83" s="337"/>
      <c r="Q83" s="337"/>
      <c r="R83" s="337"/>
      <c r="S83" s="337"/>
      <c r="T83" s="341"/>
    </row>
    <row r="84" spans="2:20" x14ac:dyDescent="0.35">
      <c r="B84" s="340"/>
      <c r="C84" s="49"/>
      <c r="D84" s="337"/>
      <c r="E84" s="337"/>
      <c r="F84" s="337"/>
      <c r="G84" s="337"/>
      <c r="H84" s="337"/>
      <c r="I84" s="337"/>
      <c r="J84" s="337"/>
      <c r="K84" s="337"/>
      <c r="L84" s="337"/>
      <c r="M84" s="337"/>
      <c r="N84" s="337"/>
      <c r="O84" s="337"/>
      <c r="P84" s="337"/>
      <c r="Q84" s="337"/>
      <c r="R84" s="337"/>
      <c r="S84" s="337"/>
      <c r="T84" s="341"/>
    </row>
    <row r="85" spans="2:20" x14ac:dyDescent="0.35">
      <c r="B85" s="340"/>
      <c r="C85" s="10" t="s">
        <v>636</v>
      </c>
      <c r="D85" s="337"/>
      <c r="E85" s="337"/>
      <c r="F85" s="337"/>
      <c r="G85" s="337"/>
      <c r="H85" s="337"/>
      <c r="I85" s="337"/>
      <c r="J85" s="337"/>
      <c r="K85" s="337"/>
      <c r="L85" s="337"/>
      <c r="M85" s="337"/>
      <c r="N85" s="337"/>
      <c r="O85" s="337"/>
      <c r="P85" s="337"/>
      <c r="Q85" s="337"/>
      <c r="R85" s="337"/>
      <c r="S85" s="337"/>
      <c r="T85" s="341"/>
    </row>
    <row r="86" spans="2:20" x14ac:dyDescent="0.35">
      <c r="B86" s="340"/>
      <c r="C86" s="337"/>
      <c r="D86" s="337"/>
      <c r="E86" s="337"/>
      <c r="F86" s="337"/>
      <c r="G86" s="337"/>
      <c r="H86" s="337"/>
      <c r="I86" s="337"/>
      <c r="J86" s="337"/>
      <c r="K86" s="337"/>
      <c r="L86" s="337"/>
      <c r="M86" s="337"/>
      <c r="N86" s="337"/>
      <c r="O86" s="337"/>
      <c r="P86" s="337"/>
      <c r="Q86" s="337"/>
      <c r="R86" s="337"/>
      <c r="S86" s="337"/>
      <c r="T86" s="341"/>
    </row>
    <row r="87" spans="2:20" x14ac:dyDescent="0.35">
      <c r="B87" s="340"/>
      <c r="C87" s="337"/>
      <c r="D87" s="337"/>
      <c r="E87" s="337"/>
      <c r="F87" s="337"/>
      <c r="G87" s="337"/>
      <c r="H87" s="337"/>
      <c r="I87" s="337"/>
      <c r="J87" s="337"/>
      <c r="K87" s="337"/>
      <c r="L87" s="337"/>
      <c r="M87" s="337"/>
      <c r="N87" s="337"/>
      <c r="O87" s="337"/>
      <c r="P87" s="337"/>
      <c r="Q87" s="337"/>
      <c r="R87" s="337"/>
      <c r="S87" s="337"/>
      <c r="T87" s="341"/>
    </row>
    <row r="88" spans="2:20" ht="15.5" x14ac:dyDescent="0.35">
      <c r="B88" s="13"/>
      <c r="C88" s="50" t="s">
        <v>632</v>
      </c>
      <c r="D88" s="62"/>
      <c r="E88" s="62"/>
      <c r="F88" s="62"/>
      <c r="G88" s="62"/>
      <c r="H88" s="62"/>
      <c r="I88" s="62"/>
      <c r="J88" s="62"/>
      <c r="K88" s="62"/>
      <c r="L88" s="62"/>
      <c r="M88" s="62"/>
      <c r="N88" s="62"/>
      <c r="O88" s="62"/>
      <c r="P88" s="62"/>
      <c r="Q88" s="62"/>
      <c r="R88" s="62"/>
      <c r="S88" s="62"/>
      <c r="T88" s="9"/>
    </row>
    <row r="89" spans="2:20" x14ac:dyDescent="0.35">
      <c r="B89" s="13"/>
      <c r="C89" s="62"/>
      <c r="D89" s="62"/>
      <c r="E89" s="62"/>
      <c r="F89" s="62"/>
      <c r="G89" s="62"/>
      <c r="H89" s="62"/>
      <c r="I89" s="62"/>
      <c r="J89" s="62"/>
      <c r="K89" s="62"/>
      <c r="L89" s="62"/>
      <c r="M89" s="62"/>
      <c r="N89" s="62"/>
      <c r="O89" s="62"/>
      <c r="P89" s="62"/>
      <c r="Q89" s="62"/>
      <c r="R89" s="62"/>
      <c r="S89" s="62"/>
      <c r="T89" s="9"/>
    </row>
    <row r="90" spans="2:20" x14ac:dyDescent="0.35">
      <c r="B90" s="13"/>
      <c r="C90" s="477" t="s">
        <v>870</v>
      </c>
      <c r="D90" s="477"/>
      <c r="E90" s="477"/>
      <c r="F90" s="477"/>
      <c r="G90" s="477"/>
      <c r="H90" s="477"/>
      <c r="I90" s="477"/>
      <c r="J90" s="477"/>
      <c r="K90" s="477"/>
      <c r="L90" s="477"/>
      <c r="M90" s="477"/>
      <c r="N90" s="477"/>
      <c r="O90" s="477"/>
      <c r="P90" s="477"/>
      <c r="Q90" s="477"/>
      <c r="R90" s="477"/>
      <c r="S90" s="477"/>
      <c r="T90" s="9"/>
    </row>
    <row r="91" spans="2:20" x14ac:dyDescent="0.35">
      <c r="B91" s="13"/>
      <c r="C91" s="62"/>
      <c r="D91" s="62"/>
      <c r="E91" s="62"/>
      <c r="F91" s="62"/>
      <c r="G91" s="62"/>
      <c r="H91" s="62"/>
      <c r="I91" s="62"/>
      <c r="J91" s="62"/>
      <c r="K91" s="62"/>
      <c r="L91" s="62"/>
      <c r="M91" s="62"/>
      <c r="N91" s="62"/>
      <c r="O91" s="62"/>
      <c r="P91" s="62"/>
      <c r="Q91" s="62"/>
      <c r="R91" s="62"/>
      <c r="S91" s="62"/>
      <c r="T91" s="9"/>
    </row>
    <row r="92" spans="2:20" x14ac:dyDescent="0.35">
      <c r="B92" s="13"/>
      <c r="C92" s="62"/>
      <c r="D92" s="62"/>
      <c r="E92" s="62"/>
      <c r="F92" s="62"/>
      <c r="G92" s="62"/>
      <c r="H92" s="62"/>
      <c r="I92" s="62"/>
      <c r="J92" s="62"/>
      <c r="K92" s="62"/>
      <c r="L92" s="62"/>
      <c r="M92" s="62"/>
      <c r="N92" s="62"/>
      <c r="O92" s="62"/>
      <c r="P92" s="62"/>
      <c r="Q92" s="62"/>
      <c r="R92" s="62"/>
      <c r="S92" s="62"/>
      <c r="T92" s="9"/>
    </row>
    <row r="93" spans="2:20" ht="15.5" x14ac:dyDescent="0.35">
      <c r="B93" s="13"/>
      <c r="C93" s="50" t="s">
        <v>633</v>
      </c>
      <c r="D93" s="62"/>
      <c r="E93" s="62"/>
      <c r="F93" s="62"/>
      <c r="G93" s="62"/>
      <c r="H93" s="62"/>
      <c r="I93" s="62"/>
      <c r="J93" s="62"/>
      <c r="K93" s="62"/>
      <c r="L93" s="62"/>
      <c r="M93" s="62"/>
      <c r="N93" s="62"/>
      <c r="O93" s="62"/>
      <c r="P93" s="62"/>
      <c r="Q93" s="62"/>
      <c r="R93" s="62"/>
      <c r="S93" s="62"/>
      <c r="T93" s="9"/>
    </row>
    <row r="94" spans="2:20" x14ac:dyDescent="0.35">
      <c r="B94" s="13"/>
      <c r="C94" s="62"/>
      <c r="D94" s="62"/>
      <c r="E94" s="62"/>
      <c r="F94" s="62"/>
      <c r="G94" s="62"/>
      <c r="H94" s="62"/>
      <c r="I94" s="62"/>
      <c r="J94" s="62"/>
      <c r="K94" s="62"/>
      <c r="L94" s="62"/>
      <c r="M94" s="62"/>
      <c r="N94" s="62"/>
      <c r="O94" s="62"/>
      <c r="P94" s="62"/>
      <c r="Q94" s="62"/>
      <c r="R94" s="62"/>
      <c r="S94" s="62"/>
      <c r="T94" s="9"/>
    </row>
    <row r="95" spans="2:20" ht="29.25" customHeight="1" x14ac:dyDescent="0.35">
      <c r="B95" s="13"/>
      <c r="C95" s="477" t="s">
        <v>635</v>
      </c>
      <c r="D95" s="477"/>
      <c r="E95" s="477"/>
      <c r="F95" s="477"/>
      <c r="G95" s="477"/>
      <c r="H95" s="477"/>
      <c r="I95" s="477"/>
      <c r="J95" s="477"/>
      <c r="K95" s="477"/>
      <c r="L95" s="477"/>
      <c r="M95" s="477"/>
      <c r="N95" s="477"/>
      <c r="O95" s="477"/>
      <c r="P95" s="477"/>
      <c r="Q95" s="477"/>
      <c r="R95" s="477"/>
      <c r="S95" s="477"/>
      <c r="T95" s="9"/>
    </row>
    <row r="96" spans="2:20" ht="14.5" thickBot="1" x14ac:dyDescent="0.35">
      <c r="B96" s="8"/>
      <c r="C96" s="59"/>
      <c r="D96" s="5"/>
      <c r="E96" s="5"/>
      <c r="F96" s="5"/>
      <c r="G96" s="5"/>
      <c r="H96" s="5"/>
      <c r="I96" s="5"/>
      <c r="J96" s="5"/>
      <c r="K96" s="7"/>
      <c r="L96" s="5"/>
      <c r="M96" s="6"/>
      <c r="N96" s="5"/>
      <c r="O96" s="5"/>
      <c r="P96" s="5"/>
      <c r="Q96" s="5"/>
      <c r="R96" s="5"/>
      <c r="S96" s="5"/>
      <c r="T96" s="4"/>
    </row>
    <row r="97" x14ac:dyDescent="0.35"/>
  </sheetData>
  <mergeCells count="23">
    <mergeCell ref="C68:S69"/>
    <mergeCell ref="C39:S40"/>
    <mergeCell ref="C44:S46"/>
    <mergeCell ref="C47:S48"/>
    <mergeCell ref="C56:S57"/>
    <mergeCell ref="C58:S59"/>
    <mergeCell ref="C50:S51"/>
    <mergeCell ref="C95:S95"/>
    <mergeCell ref="C5:S5"/>
    <mergeCell ref="C3:S3"/>
    <mergeCell ref="C7:S11"/>
    <mergeCell ref="C12:S12"/>
    <mergeCell ref="C63:S64"/>
    <mergeCell ref="G31:I31"/>
    <mergeCell ref="G32:I32"/>
    <mergeCell ref="G33:I33"/>
    <mergeCell ref="G34:I34"/>
    <mergeCell ref="G35:I35"/>
    <mergeCell ref="C74:S74"/>
    <mergeCell ref="C76:S76"/>
    <mergeCell ref="C78:S78"/>
    <mergeCell ref="C80:S80"/>
    <mergeCell ref="C90:S90"/>
  </mergeCells>
  <dataValidations count="1">
    <dataValidation type="whole" operator="equal" allowBlank="1" showErrorMessage="1" errorTitle="ERROR" error="No debe modificar estas celdas" sqref="A1:XFD1048576">
      <formula1>4.45588779966552E+33</formula1>
    </dataValidation>
  </dataValidations>
  <hyperlinks>
    <hyperlink ref="C14" location="'Autodiagnóstico '!A1" display="Autodiagnóstico:"/>
    <hyperlink ref="C54" location="Gráficas!A1" display="Gráficas:"/>
    <hyperlink ref="C72" location="'Resultados Rutas'!A1" display="Resultados Rutas:"/>
    <hyperlink ref="C83" location="'Diseño de Acciones'!A1" display="Diseño de Acciones:"/>
    <hyperlink ref="C88" location="'Rutas Filtro'!A1" display="Rutas filtro:"/>
    <hyperlink ref="C93" location="Referencias!A1" display="Referencias:"/>
  </hyperlink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1"/>
  <sheetViews>
    <sheetView zoomScale="60" zoomScaleNormal="60" workbookViewId="0">
      <selection activeCell="L781" sqref="L781"/>
    </sheetView>
  </sheetViews>
  <sheetFormatPr baseColWidth="10" defaultColWidth="0" defaultRowHeight="12.5" zeroHeight="1" x14ac:dyDescent="0.35"/>
  <cols>
    <col min="1" max="1" width="2.7265625" style="192" customWidth="1"/>
    <col min="2" max="2" width="1" style="192" customWidth="1"/>
    <col min="3" max="3" width="9" style="192" customWidth="1"/>
    <col min="4" max="4" width="11.7265625" style="192" customWidth="1"/>
    <col min="5" max="5" width="20.7265625" style="192" customWidth="1"/>
    <col min="6" max="6" width="11.7265625" style="192" customWidth="1"/>
    <col min="7" max="7" width="4.26953125" style="192" customWidth="1"/>
    <col min="8" max="8" width="11.81640625" style="193" customWidth="1"/>
    <col min="9" max="9" width="42.26953125" style="193" customWidth="1"/>
    <col min="10" max="10" width="21.81640625" style="192" customWidth="1"/>
    <col min="11" max="11" width="7.54296875" style="194" customWidth="1"/>
    <col min="12" max="12" width="66.453125" style="192" customWidth="1"/>
    <col min="13" max="13" width="11.7265625" style="192" customWidth="1"/>
    <col min="14" max="14" width="17.1796875" style="192" customWidth="1"/>
    <col min="15" max="15" width="34.1796875" style="192" customWidth="1"/>
    <col min="16" max="16" width="1.81640625" style="192" customWidth="1"/>
    <col min="17" max="17" width="4.453125" style="192" customWidth="1"/>
    <col min="18" max="19" width="11.453125" style="192" customWidth="1"/>
    <col min="20" max="20" width="1.453125" style="192" hidden="1" customWidth="1"/>
    <col min="21" max="33" width="15.7265625" style="192" hidden="1" customWidth="1"/>
    <col min="34" max="34" width="2.1796875" style="192" hidden="1" customWidth="1"/>
    <col min="35" max="35" width="11.453125" style="192" hidden="1" customWidth="1"/>
    <col min="36" max="16384" width="13.7265625" style="192" hidden="1"/>
  </cols>
  <sheetData>
    <row r="1" spans="2:34" ht="8.25" customHeight="1" thickBot="1" x14ac:dyDescent="0.4"/>
    <row r="2" spans="2:34" ht="6" customHeight="1" x14ac:dyDescent="0.35">
      <c r="B2" s="280"/>
      <c r="C2" s="281"/>
      <c r="D2" s="281"/>
      <c r="E2" s="281"/>
      <c r="F2" s="281"/>
      <c r="G2" s="281"/>
      <c r="H2" s="282"/>
      <c r="I2" s="282"/>
      <c r="J2" s="281"/>
      <c r="K2" s="283"/>
      <c r="L2" s="281"/>
      <c r="M2" s="281"/>
      <c r="N2" s="281"/>
      <c r="O2" s="281"/>
      <c r="P2" s="284"/>
    </row>
    <row r="3" spans="2:34" ht="89.25" customHeight="1" x14ac:dyDescent="0.35">
      <c r="B3" s="285"/>
      <c r="C3" s="197"/>
      <c r="D3" s="197"/>
      <c r="E3" s="197"/>
      <c r="F3" s="197"/>
      <c r="G3" s="197"/>
      <c r="H3" s="279"/>
      <c r="I3" s="279"/>
      <c r="J3" s="197"/>
      <c r="K3" s="278"/>
      <c r="L3" s="197"/>
      <c r="M3" s="197"/>
      <c r="N3" s="197"/>
      <c r="O3" s="197"/>
      <c r="P3" s="286"/>
    </row>
    <row r="4" spans="2:34" ht="35.25" customHeight="1" x14ac:dyDescent="0.35">
      <c r="B4" s="285"/>
      <c r="C4" s="602" t="s">
        <v>500</v>
      </c>
      <c r="D4" s="603"/>
      <c r="E4" s="603"/>
      <c r="F4" s="603"/>
      <c r="G4" s="603"/>
      <c r="H4" s="603"/>
      <c r="I4" s="603"/>
      <c r="J4" s="603"/>
      <c r="K4" s="603"/>
      <c r="L4" s="603"/>
      <c r="M4" s="603"/>
      <c r="N4" s="603"/>
      <c r="O4" s="604"/>
      <c r="P4" s="287"/>
      <c r="T4" s="196"/>
      <c r="U4" s="197"/>
      <c r="V4" s="197"/>
      <c r="W4" s="197"/>
      <c r="X4" s="197"/>
      <c r="Y4" s="197"/>
      <c r="Z4" s="197"/>
      <c r="AA4" s="197"/>
      <c r="AB4" s="197"/>
      <c r="AC4" s="197"/>
      <c r="AD4" s="197"/>
      <c r="AE4" s="197"/>
      <c r="AF4" s="197"/>
      <c r="AG4" s="197"/>
      <c r="AH4" s="198"/>
    </row>
    <row r="5" spans="2:34" ht="9.75" customHeight="1" thickBot="1" x14ac:dyDescent="0.4">
      <c r="B5" s="195"/>
      <c r="C5" s="199"/>
      <c r="D5" s="199"/>
      <c r="E5" s="199"/>
      <c r="F5" s="199"/>
      <c r="G5" s="199"/>
      <c r="H5" s="200"/>
      <c r="I5" s="200"/>
      <c r="J5" s="199"/>
      <c r="K5" s="199"/>
      <c r="L5" s="199"/>
      <c r="M5" s="199"/>
      <c r="N5" s="199"/>
      <c r="O5" s="199"/>
      <c r="P5" s="201"/>
      <c r="T5" s="196"/>
      <c r="U5" s="197"/>
      <c r="V5" s="197"/>
      <c r="W5" s="197"/>
      <c r="X5" s="197"/>
      <c r="Y5" s="197"/>
      <c r="Z5" s="197"/>
      <c r="AA5" s="197"/>
      <c r="AB5" s="197"/>
      <c r="AC5" s="197"/>
      <c r="AD5" s="197"/>
      <c r="AE5" s="197"/>
      <c r="AF5" s="197"/>
      <c r="AG5" s="197"/>
      <c r="AH5" s="198"/>
    </row>
    <row r="6" spans="2:34" s="204" customFormat="1" ht="29.25" customHeight="1" x14ac:dyDescent="0.35">
      <c r="B6" s="202"/>
      <c r="C6" s="553" t="s">
        <v>129</v>
      </c>
      <c r="D6" s="554"/>
      <c r="E6" s="554"/>
      <c r="F6" s="554"/>
      <c r="G6" s="554"/>
      <c r="H6" s="555"/>
      <c r="I6" s="556"/>
      <c r="J6" s="553" t="s">
        <v>157</v>
      </c>
      <c r="K6" s="554"/>
      <c r="L6" s="554"/>
      <c r="M6" s="554"/>
      <c r="N6" s="554"/>
      <c r="O6" s="609"/>
      <c r="P6" s="203"/>
      <c r="T6" s="205"/>
      <c r="U6" s="636" t="s">
        <v>550</v>
      </c>
      <c r="V6" s="637"/>
      <c r="W6" s="637"/>
      <c r="X6" s="638"/>
      <c r="Y6" s="639" t="s">
        <v>551</v>
      </c>
      <c r="Z6" s="637"/>
      <c r="AA6" s="637"/>
      <c r="AB6" s="638"/>
      <c r="AC6" s="640" t="s">
        <v>552</v>
      </c>
      <c r="AD6" s="641"/>
      <c r="AE6" s="640" t="s">
        <v>553</v>
      </c>
      <c r="AF6" s="641"/>
      <c r="AG6" s="206" t="s">
        <v>554</v>
      </c>
      <c r="AH6" s="207"/>
    </row>
    <row r="7" spans="2:34" s="204" customFormat="1" ht="15.75" hidden="1" customHeight="1" x14ac:dyDescent="0.35">
      <c r="B7" s="202"/>
      <c r="C7" s="208"/>
      <c r="D7" s="209"/>
      <c r="E7" s="210"/>
      <c r="F7" s="210"/>
      <c r="G7" s="211"/>
      <c r="H7" s="212"/>
      <c r="I7" s="212"/>
      <c r="J7" s="213"/>
      <c r="K7" s="213"/>
      <c r="L7" s="213"/>
      <c r="M7" s="214"/>
      <c r="N7" s="214"/>
      <c r="O7" s="215"/>
      <c r="P7" s="216"/>
      <c r="T7" s="205"/>
      <c r="U7" s="217"/>
      <c r="V7" s="218"/>
      <c r="W7" s="218"/>
      <c r="X7" s="219"/>
      <c r="Y7" s="220"/>
      <c r="Z7" s="218"/>
      <c r="AA7" s="218"/>
      <c r="AB7" s="219"/>
      <c r="AC7" s="220"/>
      <c r="AD7" s="218"/>
      <c r="AE7" s="218"/>
      <c r="AF7" s="219"/>
      <c r="AG7" s="221"/>
      <c r="AH7" s="207"/>
    </row>
    <row r="8" spans="2:34" s="204" customFormat="1" ht="33.75" customHeight="1" thickBot="1" x14ac:dyDescent="0.4">
      <c r="B8" s="151"/>
      <c r="C8" s="572" t="s">
        <v>1122</v>
      </c>
      <c r="D8" s="573"/>
      <c r="E8" s="574"/>
      <c r="F8" s="574"/>
      <c r="G8" s="574"/>
      <c r="H8" s="574"/>
      <c r="I8" s="575"/>
      <c r="J8" s="612">
        <f>IF(SUM(N12:N624)=0,"",AVERAGE(N12:N624))</f>
        <v>81.336065573770497</v>
      </c>
      <c r="K8" s="613"/>
      <c r="L8" s="613"/>
      <c r="M8" s="614"/>
      <c r="N8" s="614"/>
      <c r="O8" s="615"/>
      <c r="P8" s="222"/>
      <c r="T8" s="205"/>
      <c r="U8" s="650" t="s">
        <v>555</v>
      </c>
      <c r="V8" s="652" t="s">
        <v>556</v>
      </c>
      <c r="W8" s="652" t="s">
        <v>557</v>
      </c>
      <c r="X8" s="634" t="s">
        <v>558</v>
      </c>
      <c r="Y8" s="654" t="s">
        <v>559</v>
      </c>
      <c r="Z8" s="652" t="s">
        <v>560</v>
      </c>
      <c r="AA8" s="652" t="s">
        <v>561</v>
      </c>
      <c r="AB8" s="634" t="s">
        <v>562</v>
      </c>
      <c r="AC8" s="654" t="s">
        <v>563</v>
      </c>
      <c r="AD8" s="634" t="s">
        <v>564</v>
      </c>
      <c r="AE8" s="654" t="s">
        <v>565</v>
      </c>
      <c r="AF8" s="634" t="s">
        <v>566</v>
      </c>
      <c r="AG8" s="642" t="s">
        <v>567</v>
      </c>
      <c r="AH8" s="207"/>
    </row>
    <row r="9" spans="2:34" ht="4.5" customHeight="1" x14ac:dyDescent="0.35">
      <c r="B9" s="195"/>
      <c r="C9" s="607"/>
      <c r="D9" s="608"/>
      <c r="E9" s="608"/>
      <c r="F9" s="608"/>
      <c r="G9" s="608"/>
      <c r="H9" s="608"/>
      <c r="I9" s="608"/>
      <c r="J9" s="608"/>
      <c r="K9" s="608"/>
      <c r="L9" s="608"/>
      <c r="M9" s="608"/>
      <c r="N9" s="608"/>
      <c r="O9" s="608"/>
      <c r="P9" s="223"/>
      <c r="T9" s="196"/>
      <c r="U9" s="651"/>
      <c r="V9" s="653"/>
      <c r="W9" s="653"/>
      <c r="X9" s="635"/>
      <c r="Y9" s="655"/>
      <c r="Z9" s="653"/>
      <c r="AA9" s="653"/>
      <c r="AB9" s="635"/>
      <c r="AC9" s="655"/>
      <c r="AD9" s="635"/>
      <c r="AE9" s="655"/>
      <c r="AF9" s="635"/>
      <c r="AG9" s="643"/>
      <c r="AH9" s="198"/>
    </row>
    <row r="10" spans="2:34" ht="57" customHeight="1" x14ac:dyDescent="0.35">
      <c r="B10" s="195"/>
      <c r="C10" s="616" t="s">
        <v>501</v>
      </c>
      <c r="D10" s="610" t="s">
        <v>163</v>
      </c>
      <c r="E10" s="610" t="s">
        <v>89</v>
      </c>
      <c r="F10" s="610" t="s">
        <v>163</v>
      </c>
      <c r="G10" s="618" t="s">
        <v>159</v>
      </c>
      <c r="H10" s="628"/>
      <c r="I10" s="629"/>
      <c r="J10" s="618" t="s">
        <v>103</v>
      </c>
      <c r="K10" s="618" t="s">
        <v>184</v>
      </c>
      <c r="L10" s="624"/>
      <c r="M10" s="618" t="s">
        <v>108</v>
      </c>
      <c r="N10" s="618" t="s">
        <v>160</v>
      </c>
      <c r="O10" s="605" t="s">
        <v>112</v>
      </c>
      <c r="P10" s="224"/>
      <c r="R10"/>
      <c r="T10" s="196"/>
      <c r="U10" s="644"/>
      <c r="V10" s="646"/>
      <c r="W10" s="646"/>
      <c r="X10" s="646"/>
      <c r="Y10" s="646"/>
      <c r="Z10" s="646"/>
      <c r="AA10" s="646"/>
      <c r="AB10" s="646"/>
      <c r="AC10" s="646"/>
      <c r="AD10" s="646"/>
      <c r="AE10" s="646"/>
      <c r="AF10" s="646"/>
      <c r="AG10" s="648"/>
      <c r="AH10" s="198"/>
    </row>
    <row r="11" spans="2:34" ht="36" customHeight="1" x14ac:dyDescent="0.35">
      <c r="B11" s="195"/>
      <c r="C11" s="617"/>
      <c r="D11" s="611"/>
      <c r="E11" s="611"/>
      <c r="F11" s="611"/>
      <c r="G11" s="619"/>
      <c r="H11" s="619"/>
      <c r="I11" s="630"/>
      <c r="J11" s="619"/>
      <c r="K11" s="625"/>
      <c r="L11" s="625"/>
      <c r="M11" s="619"/>
      <c r="N11" s="619"/>
      <c r="O11" s="606"/>
      <c r="P11" s="225"/>
      <c r="T11" s="196"/>
      <c r="U11" s="645"/>
      <c r="V11" s="647"/>
      <c r="W11" s="647"/>
      <c r="X11" s="647"/>
      <c r="Y11" s="647"/>
      <c r="Z11" s="647"/>
      <c r="AA11" s="647"/>
      <c r="AB11" s="647"/>
      <c r="AC11" s="647"/>
      <c r="AD11" s="647"/>
      <c r="AE11" s="647"/>
      <c r="AF11" s="647"/>
      <c r="AG11" s="649"/>
      <c r="AH11" s="198"/>
    </row>
    <row r="12" spans="2:34" ht="39.75" customHeight="1" x14ac:dyDescent="0.35">
      <c r="B12" s="195"/>
      <c r="C12" s="577" t="s">
        <v>0</v>
      </c>
      <c r="D12" s="582">
        <f>IF(SUM(N12:N131)=0,"",AVERAGE(N12:N131))</f>
        <v>87.291666666666671</v>
      </c>
      <c r="E12" s="591" t="s">
        <v>90</v>
      </c>
      <c r="F12" s="592">
        <f>IF(SUM(N12:N26)=0,"",AVERAGE(N12:N26))</f>
        <v>90</v>
      </c>
      <c r="G12" s="599">
        <v>1</v>
      </c>
      <c r="H12" s="565" t="s">
        <v>107</v>
      </c>
      <c r="I12" s="566"/>
      <c r="J12" s="601" t="s">
        <v>3</v>
      </c>
      <c r="K12" s="445" t="s">
        <v>165</v>
      </c>
      <c r="L12" s="346" t="s">
        <v>185</v>
      </c>
      <c r="M12" s="567" t="s">
        <v>117</v>
      </c>
      <c r="N12" s="620">
        <v>90</v>
      </c>
      <c r="O12" s="623" t="s">
        <v>1129</v>
      </c>
      <c r="P12" s="223"/>
      <c r="Q12" s="226"/>
      <c r="T12" s="196"/>
      <c r="U12" s="498"/>
      <c r="V12" s="498"/>
      <c r="W12" s="498"/>
      <c r="X12" s="498"/>
      <c r="Y12" s="498"/>
      <c r="AA12" s="498"/>
      <c r="AB12" s="498"/>
      <c r="AC12" s="498"/>
      <c r="AD12" s="498"/>
      <c r="AE12" s="498">
        <f>IF($N$12="","",$N$12)</f>
        <v>90</v>
      </c>
      <c r="AF12" s="498">
        <f>IF($N$12="","",$N$12)</f>
        <v>90</v>
      </c>
      <c r="AG12" s="498"/>
      <c r="AH12" s="198"/>
    </row>
    <row r="13" spans="2:34" ht="39.75" customHeight="1" x14ac:dyDescent="0.35">
      <c r="B13" s="195"/>
      <c r="C13" s="578"/>
      <c r="D13" s="583"/>
      <c r="E13" s="534"/>
      <c r="F13" s="536"/>
      <c r="G13" s="501"/>
      <c r="H13" s="542"/>
      <c r="I13" s="541"/>
      <c r="J13" s="546"/>
      <c r="K13" s="442" t="s">
        <v>166</v>
      </c>
      <c r="L13" s="444" t="s">
        <v>186</v>
      </c>
      <c r="M13" s="512"/>
      <c r="N13" s="621"/>
      <c r="O13" s="515"/>
      <c r="P13" s="223"/>
      <c r="Q13" s="226"/>
      <c r="T13" s="196"/>
      <c r="U13" s="499"/>
      <c r="V13" s="499"/>
      <c r="W13" s="499"/>
      <c r="X13" s="499"/>
      <c r="Y13" s="499"/>
      <c r="AA13" s="499"/>
      <c r="AB13" s="499"/>
      <c r="AC13" s="499"/>
      <c r="AD13" s="499"/>
      <c r="AE13" s="499"/>
      <c r="AF13" s="499"/>
      <c r="AG13" s="499"/>
      <c r="AH13" s="198"/>
    </row>
    <row r="14" spans="2:34" ht="39.75" customHeight="1" x14ac:dyDescent="0.35">
      <c r="B14" s="195"/>
      <c r="C14" s="578"/>
      <c r="D14" s="583"/>
      <c r="E14" s="534"/>
      <c r="F14" s="536"/>
      <c r="G14" s="501"/>
      <c r="H14" s="542"/>
      <c r="I14" s="541"/>
      <c r="J14" s="546"/>
      <c r="K14" s="442" t="s">
        <v>167</v>
      </c>
      <c r="L14" s="444" t="s">
        <v>187</v>
      </c>
      <c r="M14" s="512"/>
      <c r="N14" s="621"/>
      <c r="O14" s="515"/>
      <c r="P14" s="223"/>
      <c r="Q14" s="226"/>
      <c r="S14"/>
      <c r="T14" s="196"/>
      <c r="U14" s="499"/>
      <c r="V14" s="499"/>
      <c r="W14" s="499"/>
      <c r="X14" s="499"/>
      <c r="Y14" s="499"/>
      <c r="AA14" s="499"/>
      <c r="AB14" s="499"/>
      <c r="AC14" s="499"/>
      <c r="AD14" s="499"/>
      <c r="AE14" s="499"/>
      <c r="AF14" s="499"/>
      <c r="AG14" s="499"/>
      <c r="AH14" s="198"/>
    </row>
    <row r="15" spans="2:34" ht="39.75" customHeight="1" x14ac:dyDescent="0.35">
      <c r="B15" s="195"/>
      <c r="C15" s="578"/>
      <c r="D15" s="583"/>
      <c r="E15" s="534"/>
      <c r="F15" s="536"/>
      <c r="G15" s="501"/>
      <c r="H15" s="542"/>
      <c r="I15" s="541"/>
      <c r="J15" s="546"/>
      <c r="K15" s="442" t="s">
        <v>188</v>
      </c>
      <c r="L15" s="443" t="s">
        <v>903</v>
      </c>
      <c r="M15" s="512"/>
      <c r="N15" s="621"/>
      <c r="O15" s="515"/>
      <c r="P15" s="223"/>
      <c r="Q15" s="226"/>
      <c r="T15" s="196"/>
      <c r="U15" s="499"/>
      <c r="V15" s="499"/>
      <c r="W15" s="499"/>
      <c r="X15" s="499"/>
      <c r="Y15" s="499"/>
      <c r="AA15" s="499"/>
      <c r="AB15" s="499"/>
      <c r="AC15" s="499"/>
      <c r="AD15" s="499"/>
      <c r="AE15" s="499"/>
      <c r="AF15" s="499"/>
      <c r="AG15" s="499"/>
      <c r="AH15" s="198"/>
    </row>
    <row r="16" spans="2:34" ht="39.75" customHeight="1" x14ac:dyDescent="0.35">
      <c r="B16" s="195"/>
      <c r="C16" s="578"/>
      <c r="D16" s="583"/>
      <c r="E16" s="534"/>
      <c r="F16" s="536"/>
      <c r="G16" s="501"/>
      <c r="H16" s="542"/>
      <c r="I16" s="541"/>
      <c r="J16" s="546"/>
      <c r="K16" s="442" t="s">
        <v>189</v>
      </c>
      <c r="L16" s="443" t="s">
        <v>904</v>
      </c>
      <c r="M16" s="512"/>
      <c r="N16" s="622"/>
      <c r="O16" s="515"/>
      <c r="P16" s="223"/>
      <c r="Q16" s="226"/>
      <c r="T16" s="196"/>
      <c r="U16" s="499"/>
      <c r="V16" s="499"/>
      <c r="W16" s="499"/>
      <c r="X16" s="499"/>
      <c r="Y16" s="499"/>
      <c r="AA16" s="499"/>
      <c r="AB16" s="499"/>
      <c r="AC16" s="499"/>
      <c r="AD16" s="499"/>
      <c r="AE16" s="499"/>
      <c r="AF16" s="499"/>
      <c r="AG16" s="499"/>
      <c r="AH16" s="198"/>
    </row>
    <row r="17" spans="2:34" ht="39.75" customHeight="1" x14ac:dyDescent="0.35">
      <c r="B17" s="195"/>
      <c r="C17" s="578"/>
      <c r="D17" s="584"/>
      <c r="E17" s="534"/>
      <c r="F17" s="593"/>
      <c r="G17" s="530">
        <v>2</v>
      </c>
      <c r="H17" s="540" t="s">
        <v>91</v>
      </c>
      <c r="I17" s="541"/>
      <c r="J17" s="545" t="s">
        <v>55</v>
      </c>
      <c r="K17" s="442" t="s">
        <v>165</v>
      </c>
      <c r="L17" s="443" t="s">
        <v>905</v>
      </c>
      <c r="M17" s="511" t="s">
        <v>117</v>
      </c>
      <c r="N17" s="513">
        <v>90</v>
      </c>
      <c r="O17" s="525" t="s">
        <v>1130</v>
      </c>
      <c r="P17" s="223"/>
      <c r="Q17" s="659"/>
      <c r="R17" s="660"/>
      <c r="S17" s="661"/>
      <c r="T17" s="196"/>
      <c r="U17" s="498"/>
      <c r="V17" s="498"/>
      <c r="W17" s="498"/>
      <c r="X17" s="498"/>
      <c r="Y17" s="498"/>
      <c r="Z17" s="498"/>
      <c r="AA17" s="498"/>
      <c r="AB17" s="498"/>
      <c r="AC17" s="498"/>
      <c r="AD17" s="498"/>
      <c r="AE17" s="498">
        <f>IF($N$17="","",$N$17)</f>
        <v>90</v>
      </c>
      <c r="AF17" s="498">
        <f>IF($N$17="","",$N$17)</f>
        <v>90</v>
      </c>
      <c r="AG17" s="498"/>
      <c r="AH17" s="198"/>
    </row>
    <row r="18" spans="2:34" ht="39.75" customHeight="1" x14ac:dyDescent="0.35">
      <c r="B18" s="195"/>
      <c r="C18" s="578"/>
      <c r="D18" s="584"/>
      <c r="E18" s="534"/>
      <c r="F18" s="593"/>
      <c r="G18" s="501"/>
      <c r="H18" s="542"/>
      <c r="I18" s="541"/>
      <c r="J18" s="546"/>
      <c r="K18" s="442" t="s">
        <v>166</v>
      </c>
      <c r="L18" s="443" t="s">
        <v>906</v>
      </c>
      <c r="M18" s="512"/>
      <c r="N18" s="512"/>
      <c r="O18" s="515"/>
      <c r="P18" s="223"/>
      <c r="Q18" s="226"/>
      <c r="R18" s="227"/>
      <c r="T18" s="196"/>
      <c r="U18" s="499"/>
      <c r="V18" s="499"/>
      <c r="W18" s="499"/>
      <c r="X18" s="499"/>
      <c r="Y18" s="499"/>
      <c r="Z18" s="499"/>
      <c r="AA18" s="499"/>
      <c r="AB18" s="499"/>
      <c r="AC18" s="499"/>
      <c r="AD18" s="499"/>
      <c r="AE18" s="499"/>
      <c r="AF18" s="499"/>
      <c r="AG18" s="499"/>
      <c r="AH18" s="198"/>
    </row>
    <row r="19" spans="2:34" ht="39.75" customHeight="1" x14ac:dyDescent="0.35">
      <c r="B19" s="195"/>
      <c r="C19" s="578"/>
      <c r="D19" s="584"/>
      <c r="E19" s="534"/>
      <c r="F19" s="593"/>
      <c r="G19" s="501"/>
      <c r="H19" s="542"/>
      <c r="I19" s="541"/>
      <c r="J19" s="546"/>
      <c r="K19" s="442" t="s">
        <v>167</v>
      </c>
      <c r="L19" s="443" t="s">
        <v>907</v>
      </c>
      <c r="M19" s="512"/>
      <c r="N19" s="512"/>
      <c r="O19" s="515"/>
      <c r="P19" s="223"/>
      <c r="Q19" s="226"/>
      <c r="R19" s="227"/>
      <c r="T19" s="196"/>
      <c r="U19" s="499"/>
      <c r="V19" s="499"/>
      <c r="W19" s="499"/>
      <c r="X19" s="499"/>
      <c r="Y19" s="499"/>
      <c r="Z19" s="499"/>
      <c r="AA19" s="499"/>
      <c r="AB19" s="499"/>
      <c r="AC19" s="499"/>
      <c r="AD19" s="499"/>
      <c r="AE19" s="499"/>
      <c r="AF19" s="499"/>
      <c r="AG19" s="499"/>
      <c r="AH19" s="198"/>
    </row>
    <row r="20" spans="2:34" ht="39.75" customHeight="1" x14ac:dyDescent="0.35">
      <c r="B20" s="195"/>
      <c r="C20" s="578"/>
      <c r="D20" s="584"/>
      <c r="E20" s="534"/>
      <c r="F20" s="593"/>
      <c r="G20" s="501"/>
      <c r="H20" s="542"/>
      <c r="I20" s="541"/>
      <c r="J20" s="546"/>
      <c r="K20" s="442" t="s">
        <v>188</v>
      </c>
      <c r="L20" s="443" t="s">
        <v>908</v>
      </c>
      <c r="M20" s="512"/>
      <c r="N20" s="512"/>
      <c r="O20" s="515"/>
      <c r="P20" s="223"/>
      <c r="Q20" s="226"/>
      <c r="R20" s="227"/>
      <c r="T20" s="196"/>
      <c r="U20" s="499"/>
      <c r="V20" s="499"/>
      <c r="W20" s="499"/>
      <c r="X20" s="499"/>
      <c r="Y20" s="499"/>
      <c r="Z20" s="499"/>
      <c r="AA20" s="499"/>
      <c r="AB20" s="499"/>
      <c r="AC20" s="499"/>
      <c r="AD20" s="499"/>
      <c r="AE20" s="499"/>
      <c r="AF20" s="499"/>
      <c r="AG20" s="499"/>
      <c r="AH20" s="198"/>
    </row>
    <row r="21" spans="2:34" ht="39.75" customHeight="1" x14ac:dyDescent="0.35">
      <c r="B21" s="195"/>
      <c r="C21" s="578"/>
      <c r="D21" s="584"/>
      <c r="E21" s="534"/>
      <c r="F21" s="593"/>
      <c r="G21" s="501"/>
      <c r="H21" s="542"/>
      <c r="I21" s="541"/>
      <c r="J21" s="546"/>
      <c r="K21" s="442" t="s">
        <v>189</v>
      </c>
      <c r="L21" s="443" t="s">
        <v>909</v>
      </c>
      <c r="M21" s="512"/>
      <c r="N21" s="512"/>
      <c r="O21" s="515"/>
      <c r="P21" s="223"/>
      <c r="Q21" s="226"/>
      <c r="R21" s="227"/>
      <c r="T21" s="196"/>
      <c r="U21" s="499"/>
      <c r="V21" s="499"/>
      <c r="W21" s="499"/>
      <c r="X21" s="499"/>
      <c r="Y21" s="499"/>
      <c r="Z21" s="499"/>
      <c r="AA21" s="499"/>
      <c r="AB21" s="499"/>
      <c r="AC21" s="499"/>
      <c r="AD21" s="499"/>
      <c r="AE21" s="499"/>
      <c r="AF21" s="499"/>
      <c r="AG21" s="499"/>
      <c r="AH21" s="198"/>
    </row>
    <row r="22" spans="2:34" ht="39.75" customHeight="1" x14ac:dyDescent="0.35">
      <c r="B22" s="195"/>
      <c r="C22" s="578"/>
      <c r="D22" s="584"/>
      <c r="E22" s="534"/>
      <c r="F22" s="593"/>
      <c r="G22" s="530">
        <v>3</v>
      </c>
      <c r="H22" s="568" t="s">
        <v>965</v>
      </c>
      <c r="I22" s="541"/>
      <c r="J22" s="545" t="s">
        <v>56</v>
      </c>
      <c r="K22" s="442" t="s">
        <v>165</v>
      </c>
      <c r="L22" s="444" t="s">
        <v>190</v>
      </c>
      <c r="M22" s="511" t="s">
        <v>117</v>
      </c>
      <c r="N22" s="513">
        <v>90</v>
      </c>
      <c r="O22" s="525" t="s">
        <v>1131</v>
      </c>
      <c r="P22" s="223"/>
      <c r="Q22" s="559"/>
      <c r="R22" s="560"/>
      <c r="S22" s="561"/>
      <c r="T22" s="196"/>
      <c r="U22" s="498"/>
      <c r="V22" s="498"/>
      <c r="W22" s="498"/>
      <c r="X22" s="498"/>
      <c r="Y22" s="498"/>
      <c r="Z22" s="498">
        <f>IF(N22="","",$N$22)</f>
        <v>90</v>
      </c>
      <c r="AA22" s="498"/>
      <c r="AB22" s="498">
        <f>IF(N22="","",$N$22)</f>
        <v>90</v>
      </c>
      <c r="AC22" s="498">
        <f>IF(N22="","",$N$22)</f>
        <v>90</v>
      </c>
      <c r="AD22" s="498"/>
      <c r="AE22" s="498"/>
      <c r="AF22" s="498"/>
      <c r="AG22" s="498"/>
      <c r="AH22" s="198"/>
    </row>
    <row r="23" spans="2:34" ht="39.75" customHeight="1" x14ac:dyDescent="0.35">
      <c r="B23" s="195"/>
      <c r="C23" s="578"/>
      <c r="D23" s="584"/>
      <c r="E23" s="534"/>
      <c r="F23" s="593"/>
      <c r="G23" s="501"/>
      <c r="H23" s="542"/>
      <c r="I23" s="541"/>
      <c r="J23" s="546"/>
      <c r="K23" s="442" t="s">
        <v>166</v>
      </c>
      <c r="L23" s="444" t="s">
        <v>191</v>
      </c>
      <c r="M23" s="512"/>
      <c r="N23" s="512"/>
      <c r="O23" s="515"/>
      <c r="P23" s="223"/>
      <c r="Q23" s="562"/>
      <c r="R23" s="563"/>
      <c r="S23" s="564"/>
      <c r="T23" s="196"/>
      <c r="U23" s="499"/>
      <c r="V23" s="499"/>
      <c r="W23" s="499"/>
      <c r="X23" s="499"/>
      <c r="Y23" s="499"/>
      <c r="Z23" s="499"/>
      <c r="AA23" s="499"/>
      <c r="AB23" s="499"/>
      <c r="AC23" s="499"/>
      <c r="AD23" s="499"/>
      <c r="AE23" s="499"/>
      <c r="AF23" s="499"/>
      <c r="AG23" s="499"/>
      <c r="AH23" s="198"/>
    </row>
    <row r="24" spans="2:34" ht="39.75" customHeight="1" x14ac:dyDescent="0.35">
      <c r="B24" s="195"/>
      <c r="C24" s="578"/>
      <c r="D24" s="584"/>
      <c r="E24" s="534"/>
      <c r="F24" s="593"/>
      <c r="G24" s="501"/>
      <c r="H24" s="542"/>
      <c r="I24" s="541"/>
      <c r="J24" s="546"/>
      <c r="K24" s="442" t="s">
        <v>167</v>
      </c>
      <c r="L24" s="443" t="s">
        <v>911</v>
      </c>
      <c r="M24" s="512"/>
      <c r="N24" s="512"/>
      <c r="O24" s="515"/>
      <c r="P24" s="223"/>
      <c r="Q24" s="226"/>
      <c r="T24" s="196"/>
      <c r="U24" s="499"/>
      <c r="V24" s="499"/>
      <c r="W24" s="499"/>
      <c r="X24" s="499"/>
      <c r="Y24" s="499"/>
      <c r="Z24" s="499"/>
      <c r="AA24" s="499"/>
      <c r="AB24" s="499"/>
      <c r="AC24" s="499"/>
      <c r="AD24" s="499"/>
      <c r="AE24" s="499"/>
      <c r="AF24" s="499"/>
      <c r="AG24" s="499"/>
      <c r="AH24" s="198"/>
    </row>
    <row r="25" spans="2:34" ht="39.75" customHeight="1" x14ac:dyDescent="0.35">
      <c r="B25" s="195"/>
      <c r="C25" s="578"/>
      <c r="D25" s="584"/>
      <c r="E25" s="534"/>
      <c r="F25" s="593"/>
      <c r="G25" s="501"/>
      <c r="H25" s="542"/>
      <c r="I25" s="541"/>
      <c r="J25" s="546"/>
      <c r="K25" s="442" t="s">
        <v>188</v>
      </c>
      <c r="L25" s="443" t="s">
        <v>910</v>
      </c>
      <c r="M25" s="512"/>
      <c r="N25" s="512"/>
      <c r="O25" s="515"/>
      <c r="P25" s="223"/>
      <c r="Q25" s="226"/>
      <c r="T25" s="196"/>
      <c r="U25" s="499"/>
      <c r="V25" s="499"/>
      <c r="W25" s="499"/>
      <c r="X25" s="499"/>
      <c r="Y25" s="499"/>
      <c r="Z25" s="499"/>
      <c r="AA25" s="499"/>
      <c r="AB25" s="499"/>
      <c r="AC25" s="499"/>
      <c r="AD25" s="499"/>
      <c r="AE25" s="499"/>
      <c r="AF25" s="499"/>
      <c r="AG25" s="499"/>
      <c r="AH25" s="198"/>
    </row>
    <row r="26" spans="2:34" ht="39.75" customHeight="1" x14ac:dyDescent="0.35">
      <c r="B26" s="195"/>
      <c r="C26" s="578"/>
      <c r="D26" s="584"/>
      <c r="E26" s="534"/>
      <c r="F26" s="593"/>
      <c r="G26" s="501"/>
      <c r="H26" s="542"/>
      <c r="I26" s="541"/>
      <c r="J26" s="546"/>
      <c r="K26" s="442" t="s">
        <v>189</v>
      </c>
      <c r="L26" s="443" t="s">
        <v>912</v>
      </c>
      <c r="M26" s="512"/>
      <c r="N26" s="512"/>
      <c r="O26" s="515"/>
      <c r="P26" s="223"/>
      <c r="Q26" s="226"/>
      <c r="T26" s="196"/>
      <c r="U26" s="499"/>
      <c r="V26" s="499"/>
      <c r="W26" s="499"/>
      <c r="X26" s="499"/>
      <c r="Y26" s="499"/>
      <c r="Z26" s="499"/>
      <c r="AA26" s="499"/>
      <c r="AB26" s="499"/>
      <c r="AC26" s="499"/>
      <c r="AD26" s="499"/>
      <c r="AE26" s="499"/>
      <c r="AF26" s="499"/>
      <c r="AG26" s="499"/>
      <c r="AH26" s="198"/>
    </row>
    <row r="27" spans="2:34" ht="39.75" customHeight="1" x14ac:dyDescent="0.35">
      <c r="B27" s="195"/>
      <c r="C27" s="578"/>
      <c r="D27" s="584"/>
      <c r="E27" s="626" t="s">
        <v>92</v>
      </c>
      <c r="F27" s="536">
        <f>+IF(SUM(N27:N76)=0,"",AVERAGE(N27:N76))</f>
        <v>81.900000000000006</v>
      </c>
      <c r="G27" s="530">
        <v>4</v>
      </c>
      <c r="H27" s="568" t="s">
        <v>963</v>
      </c>
      <c r="I27" s="541"/>
      <c r="J27" s="570" t="s">
        <v>928</v>
      </c>
      <c r="K27" s="440" t="s">
        <v>165</v>
      </c>
      <c r="L27" s="570" t="s">
        <v>991</v>
      </c>
      <c r="M27" s="511" t="s">
        <v>117</v>
      </c>
      <c r="N27" s="513">
        <v>75</v>
      </c>
      <c r="O27" s="514"/>
      <c r="P27" s="223"/>
      <c r="Q27" s="662"/>
      <c r="R27" s="560"/>
      <c r="S27" s="561"/>
      <c r="T27" s="245"/>
      <c r="U27" s="498"/>
      <c r="V27" s="498"/>
      <c r="W27" s="498"/>
      <c r="X27" s="498"/>
      <c r="Y27" s="498"/>
      <c r="Z27" s="498"/>
      <c r="AA27" s="498"/>
      <c r="AB27" s="498"/>
      <c r="AC27" s="498"/>
      <c r="AD27" s="498"/>
      <c r="AE27" s="498"/>
      <c r="AF27" s="498"/>
      <c r="AG27" s="498">
        <f>IF(N27="","",N27)</f>
        <v>75</v>
      </c>
      <c r="AH27" s="198"/>
    </row>
    <row r="28" spans="2:34" ht="39.75" customHeight="1" x14ac:dyDescent="0.35">
      <c r="B28" s="195"/>
      <c r="C28" s="578"/>
      <c r="D28" s="584"/>
      <c r="E28" s="598"/>
      <c r="F28" s="536"/>
      <c r="G28" s="501"/>
      <c r="H28" s="569"/>
      <c r="I28" s="541"/>
      <c r="J28" s="546"/>
      <c r="K28" s="440" t="s">
        <v>166</v>
      </c>
      <c r="L28" s="570"/>
      <c r="M28" s="512"/>
      <c r="N28" s="512"/>
      <c r="O28" s="515"/>
      <c r="P28" s="223"/>
      <c r="Q28" s="562"/>
      <c r="R28" s="563"/>
      <c r="S28" s="564"/>
      <c r="T28" s="196"/>
      <c r="U28" s="499"/>
      <c r="V28" s="499"/>
      <c r="W28" s="499"/>
      <c r="X28" s="499"/>
      <c r="Y28" s="499"/>
      <c r="Z28" s="499"/>
      <c r="AA28" s="499"/>
      <c r="AB28" s="499"/>
      <c r="AC28" s="499"/>
      <c r="AD28" s="499"/>
      <c r="AE28" s="499"/>
      <c r="AF28" s="499"/>
      <c r="AG28" s="499"/>
      <c r="AH28" s="198"/>
    </row>
    <row r="29" spans="2:34" ht="39.75" customHeight="1" x14ac:dyDescent="0.35">
      <c r="B29" s="195"/>
      <c r="C29" s="578"/>
      <c r="D29" s="584"/>
      <c r="E29" s="598"/>
      <c r="F29" s="536"/>
      <c r="G29" s="501"/>
      <c r="H29" s="569"/>
      <c r="I29" s="541"/>
      <c r="J29" s="546"/>
      <c r="K29" s="440" t="s">
        <v>167</v>
      </c>
      <c r="L29" s="570"/>
      <c r="M29" s="512"/>
      <c r="N29" s="512"/>
      <c r="O29" s="515"/>
      <c r="P29" s="223"/>
      <c r="Q29" s="226"/>
      <c r="R29" s="227"/>
      <c r="T29" s="196"/>
      <c r="U29" s="499"/>
      <c r="V29" s="499"/>
      <c r="W29" s="499"/>
      <c r="X29" s="499"/>
      <c r="Y29" s="499"/>
      <c r="Z29" s="499"/>
      <c r="AA29" s="499"/>
      <c r="AB29" s="499"/>
      <c r="AC29" s="499"/>
      <c r="AD29" s="499"/>
      <c r="AE29" s="499"/>
      <c r="AF29" s="499"/>
      <c r="AG29" s="499"/>
      <c r="AH29" s="198"/>
    </row>
    <row r="30" spans="2:34" ht="39.75" customHeight="1" x14ac:dyDescent="0.35">
      <c r="B30" s="195"/>
      <c r="C30" s="578"/>
      <c r="D30" s="584"/>
      <c r="E30" s="598"/>
      <c r="F30" s="536"/>
      <c r="G30" s="501"/>
      <c r="H30" s="569"/>
      <c r="I30" s="541"/>
      <c r="J30" s="546"/>
      <c r="K30" s="440" t="s">
        <v>188</v>
      </c>
      <c r="L30" s="570"/>
      <c r="M30" s="512"/>
      <c r="N30" s="512"/>
      <c r="O30" s="515"/>
      <c r="P30" s="223"/>
      <c r="Q30" s="226"/>
      <c r="R30" s="227"/>
      <c r="T30" s="196"/>
      <c r="U30" s="499"/>
      <c r="V30" s="499"/>
      <c r="W30" s="499"/>
      <c r="X30" s="499"/>
      <c r="Y30" s="499"/>
      <c r="Z30" s="499"/>
      <c r="AA30" s="499"/>
      <c r="AB30" s="499"/>
      <c r="AC30" s="499"/>
      <c r="AD30" s="499"/>
      <c r="AE30" s="499"/>
      <c r="AF30" s="499"/>
      <c r="AG30" s="499"/>
      <c r="AH30" s="198"/>
    </row>
    <row r="31" spans="2:34" ht="39.75" customHeight="1" x14ac:dyDescent="0.35">
      <c r="B31" s="195"/>
      <c r="C31" s="578"/>
      <c r="D31" s="584"/>
      <c r="E31" s="598"/>
      <c r="F31" s="536"/>
      <c r="G31" s="501"/>
      <c r="H31" s="569"/>
      <c r="I31" s="541"/>
      <c r="J31" s="546"/>
      <c r="K31" s="440" t="s">
        <v>189</v>
      </c>
      <c r="L31" s="570"/>
      <c r="M31" s="512"/>
      <c r="N31" s="512"/>
      <c r="O31" s="515"/>
      <c r="P31" s="223"/>
      <c r="Q31" s="226"/>
      <c r="R31" s="227"/>
      <c r="T31" s="196"/>
      <c r="U31" s="499"/>
      <c r="V31" s="499"/>
      <c r="W31" s="499"/>
      <c r="X31" s="499"/>
      <c r="Y31" s="499"/>
      <c r="Z31" s="499"/>
      <c r="AA31" s="499"/>
      <c r="AB31" s="499"/>
      <c r="AC31" s="499"/>
      <c r="AD31" s="499"/>
      <c r="AE31" s="499"/>
      <c r="AF31" s="499"/>
      <c r="AG31" s="499"/>
      <c r="AH31" s="198"/>
    </row>
    <row r="32" spans="2:34" ht="39.75" customHeight="1" x14ac:dyDescent="0.35">
      <c r="B32" s="195"/>
      <c r="C32" s="578"/>
      <c r="D32" s="584"/>
      <c r="E32" s="598"/>
      <c r="F32" s="536"/>
      <c r="G32" s="530">
        <v>5</v>
      </c>
      <c r="H32" s="568" t="s">
        <v>964</v>
      </c>
      <c r="I32" s="541"/>
      <c r="J32" s="570" t="s">
        <v>992</v>
      </c>
      <c r="K32" s="440" t="s">
        <v>165</v>
      </c>
      <c r="L32" s="570" t="s">
        <v>990</v>
      </c>
      <c r="M32" s="511" t="s">
        <v>117</v>
      </c>
      <c r="N32" s="513">
        <v>80</v>
      </c>
      <c r="O32" s="514"/>
      <c r="P32" s="223"/>
      <c r="Q32" s="662"/>
      <c r="R32" s="560"/>
      <c r="S32" s="561"/>
      <c r="T32" s="245"/>
      <c r="U32" s="498"/>
      <c r="V32" s="498"/>
      <c r="W32" s="498"/>
      <c r="X32" s="498"/>
      <c r="Y32" s="498"/>
      <c r="Z32" s="498"/>
      <c r="AA32" s="498"/>
      <c r="AB32" s="498"/>
      <c r="AC32" s="498"/>
      <c r="AD32" s="498"/>
      <c r="AE32" s="498"/>
      <c r="AF32" s="498"/>
      <c r="AG32" s="498">
        <f>IF(N32="","",N32)</f>
        <v>80</v>
      </c>
      <c r="AH32" s="198"/>
    </row>
    <row r="33" spans="2:34" ht="39.75" customHeight="1" x14ac:dyDescent="0.35">
      <c r="B33" s="195"/>
      <c r="C33" s="578"/>
      <c r="D33" s="584"/>
      <c r="E33" s="598"/>
      <c r="F33" s="536"/>
      <c r="G33" s="501"/>
      <c r="H33" s="569"/>
      <c r="I33" s="541"/>
      <c r="J33" s="546"/>
      <c r="K33" s="440" t="s">
        <v>166</v>
      </c>
      <c r="L33" s="570"/>
      <c r="M33" s="512"/>
      <c r="N33" s="512"/>
      <c r="O33" s="515"/>
      <c r="P33" s="223"/>
      <c r="Q33" s="562"/>
      <c r="R33" s="563"/>
      <c r="S33" s="564"/>
      <c r="T33" s="196"/>
      <c r="U33" s="499"/>
      <c r="V33" s="499"/>
      <c r="W33" s="499"/>
      <c r="X33" s="499"/>
      <c r="Y33" s="499"/>
      <c r="Z33" s="499"/>
      <c r="AA33" s="499"/>
      <c r="AB33" s="499"/>
      <c r="AC33" s="499"/>
      <c r="AD33" s="499"/>
      <c r="AE33" s="499"/>
      <c r="AF33" s="499"/>
      <c r="AG33" s="499"/>
      <c r="AH33" s="198"/>
    </row>
    <row r="34" spans="2:34" ht="39.75" customHeight="1" x14ac:dyDescent="0.35">
      <c r="B34" s="195"/>
      <c r="C34" s="578"/>
      <c r="D34" s="584"/>
      <c r="E34" s="598"/>
      <c r="F34" s="536"/>
      <c r="G34" s="501"/>
      <c r="H34" s="569"/>
      <c r="I34" s="541"/>
      <c r="J34" s="546"/>
      <c r="K34" s="440" t="s">
        <v>167</v>
      </c>
      <c r="L34" s="570"/>
      <c r="M34" s="512"/>
      <c r="N34" s="512"/>
      <c r="O34" s="515"/>
      <c r="P34" s="223"/>
      <c r="Q34" s="226"/>
      <c r="R34" s="395"/>
      <c r="T34" s="196"/>
      <c r="U34" s="499"/>
      <c r="V34" s="499"/>
      <c r="W34" s="499"/>
      <c r="X34" s="499"/>
      <c r="Y34" s="499"/>
      <c r="Z34" s="499"/>
      <c r="AA34" s="499"/>
      <c r="AB34" s="499"/>
      <c r="AC34" s="499"/>
      <c r="AD34" s="499"/>
      <c r="AE34" s="499"/>
      <c r="AF34" s="499"/>
      <c r="AG34" s="499"/>
      <c r="AH34" s="198"/>
    </row>
    <row r="35" spans="2:34" ht="39.75" customHeight="1" x14ac:dyDescent="0.35">
      <c r="B35" s="195"/>
      <c r="C35" s="578"/>
      <c r="D35" s="584"/>
      <c r="E35" s="598"/>
      <c r="F35" s="536"/>
      <c r="G35" s="501"/>
      <c r="H35" s="569"/>
      <c r="I35" s="541"/>
      <c r="J35" s="546"/>
      <c r="K35" s="440" t="s">
        <v>188</v>
      </c>
      <c r="L35" s="570"/>
      <c r="M35" s="512"/>
      <c r="N35" s="512"/>
      <c r="O35" s="515"/>
      <c r="P35" s="223"/>
      <c r="Q35" s="226"/>
      <c r="R35" s="395"/>
      <c r="T35" s="196"/>
      <c r="U35" s="499"/>
      <c r="V35" s="499"/>
      <c r="W35" s="499"/>
      <c r="X35" s="499"/>
      <c r="Y35" s="499"/>
      <c r="Z35" s="499"/>
      <c r="AA35" s="499"/>
      <c r="AB35" s="499"/>
      <c r="AC35" s="499"/>
      <c r="AD35" s="499"/>
      <c r="AE35" s="499"/>
      <c r="AF35" s="499"/>
      <c r="AG35" s="499"/>
      <c r="AH35" s="198"/>
    </row>
    <row r="36" spans="2:34" ht="39.75" customHeight="1" x14ac:dyDescent="0.35">
      <c r="B36" s="195"/>
      <c r="C36" s="578"/>
      <c r="D36" s="584"/>
      <c r="E36" s="598"/>
      <c r="F36" s="536"/>
      <c r="G36" s="501"/>
      <c r="H36" s="569"/>
      <c r="I36" s="541"/>
      <c r="J36" s="546"/>
      <c r="K36" s="440" t="s">
        <v>189</v>
      </c>
      <c r="L36" s="570"/>
      <c r="M36" s="512"/>
      <c r="N36" s="512"/>
      <c r="O36" s="515"/>
      <c r="P36" s="223"/>
      <c r="Q36" s="226"/>
      <c r="R36" s="395"/>
      <c r="T36" s="196"/>
      <c r="U36" s="499"/>
      <c r="V36" s="499"/>
      <c r="W36" s="499"/>
      <c r="X36" s="499"/>
      <c r="Y36" s="499"/>
      <c r="Z36" s="499"/>
      <c r="AA36" s="499"/>
      <c r="AB36" s="499"/>
      <c r="AC36" s="499"/>
      <c r="AD36" s="499"/>
      <c r="AE36" s="499"/>
      <c r="AF36" s="499"/>
      <c r="AG36" s="499"/>
      <c r="AH36" s="198"/>
    </row>
    <row r="37" spans="2:34" ht="39.75" customHeight="1" x14ac:dyDescent="0.35">
      <c r="B37" s="195"/>
      <c r="C37" s="578"/>
      <c r="D37" s="584"/>
      <c r="E37" s="598"/>
      <c r="F37" s="536"/>
      <c r="G37" s="530">
        <v>6</v>
      </c>
      <c r="H37" s="568" t="s">
        <v>929</v>
      </c>
      <c r="I37" s="558"/>
      <c r="J37" s="570" t="s">
        <v>930</v>
      </c>
      <c r="K37" s="440" t="s">
        <v>165</v>
      </c>
      <c r="L37" s="443" t="s">
        <v>969</v>
      </c>
      <c r="M37" s="511" t="s">
        <v>117</v>
      </c>
      <c r="N37" s="513">
        <v>60</v>
      </c>
      <c r="O37" s="525" t="s">
        <v>1132</v>
      </c>
      <c r="P37" s="223"/>
      <c r="Q37" s="662"/>
      <c r="R37" s="560"/>
      <c r="S37" s="561"/>
      <c r="T37" s="245"/>
      <c r="U37" s="498"/>
      <c r="V37" s="498"/>
      <c r="W37" s="498"/>
      <c r="X37" s="498"/>
      <c r="Y37" s="498"/>
      <c r="Z37" s="498"/>
      <c r="AA37" s="498"/>
      <c r="AB37" s="498"/>
      <c r="AC37" s="498"/>
      <c r="AD37" s="498"/>
      <c r="AE37" s="498"/>
      <c r="AF37" s="498"/>
      <c r="AG37" s="498">
        <f>IF(N37="","",N37)</f>
        <v>60</v>
      </c>
      <c r="AH37" s="198"/>
    </row>
    <row r="38" spans="2:34" ht="39.75" customHeight="1" x14ac:dyDescent="0.35">
      <c r="B38" s="195"/>
      <c r="C38" s="578"/>
      <c r="D38" s="584"/>
      <c r="E38" s="598"/>
      <c r="F38" s="536"/>
      <c r="G38" s="501"/>
      <c r="H38" s="569"/>
      <c r="I38" s="558"/>
      <c r="J38" s="546"/>
      <c r="K38" s="440" t="s">
        <v>166</v>
      </c>
      <c r="L38" s="443" t="s">
        <v>968</v>
      </c>
      <c r="M38" s="512"/>
      <c r="N38" s="512"/>
      <c r="O38" s="515"/>
      <c r="P38" s="223"/>
      <c r="Q38" s="562"/>
      <c r="R38" s="563"/>
      <c r="S38" s="564"/>
      <c r="T38" s="196"/>
      <c r="U38" s="499"/>
      <c r="V38" s="499"/>
      <c r="W38" s="499"/>
      <c r="X38" s="499"/>
      <c r="Y38" s="499"/>
      <c r="Z38" s="499"/>
      <c r="AA38" s="499"/>
      <c r="AB38" s="499"/>
      <c r="AC38" s="499"/>
      <c r="AD38" s="499"/>
      <c r="AE38" s="499"/>
      <c r="AF38" s="499"/>
      <c r="AG38" s="499"/>
      <c r="AH38" s="198"/>
    </row>
    <row r="39" spans="2:34" ht="39.75" customHeight="1" x14ac:dyDescent="0.35">
      <c r="B39" s="195"/>
      <c r="C39" s="578"/>
      <c r="D39" s="584"/>
      <c r="E39" s="598"/>
      <c r="F39" s="536"/>
      <c r="G39" s="501"/>
      <c r="H39" s="569"/>
      <c r="I39" s="558"/>
      <c r="J39" s="546"/>
      <c r="K39" s="440" t="s">
        <v>167</v>
      </c>
      <c r="L39" s="443" t="s">
        <v>967</v>
      </c>
      <c r="M39" s="512"/>
      <c r="N39" s="512"/>
      <c r="O39" s="515"/>
      <c r="P39" s="223"/>
      <c r="Q39" s="226"/>
      <c r="R39" s="395"/>
      <c r="T39" s="196"/>
      <c r="U39" s="499"/>
      <c r="V39" s="499"/>
      <c r="W39" s="499"/>
      <c r="X39" s="499"/>
      <c r="Y39" s="499"/>
      <c r="Z39" s="499"/>
      <c r="AA39" s="499"/>
      <c r="AB39" s="499"/>
      <c r="AC39" s="499"/>
      <c r="AD39" s="499"/>
      <c r="AE39" s="499"/>
      <c r="AF39" s="499"/>
      <c r="AG39" s="499"/>
      <c r="AH39" s="198"/>
    </row>
    <row r="40" spans="2:34" ht="39.75" customHeight="1" x14ac:dyDescent="0.35">
      <c r="B40" s="195"/>
      <c r="C40" s="578"/>
      <c r="D40" s="584"/>
      <c r="E40" s="598"/>
      <c r="F40" s="536"/>
      <c r="G40" s="501"/>
      <c r="H40" s="569"/>
      <c r="I40" s="558"/>
      <c r="J40" s="546"/>
      <c r="K40" s="440" t="s">
        <v>188</v>
      </c>
      <c r="L40" s="443" t="s">
        <v>931</v>
      </c>
      <c r="M40" s="512"/>
      <c r="N40" s="512"/>
      <c r="O40" s="515"/>
      <c r="P40" s="223"/>
      <c r="Q40" s="226"/>
      <c r="R40" s="395"/>
      <c r="T40" s="196"/>
      <c r="U40" s="499"/>
      <c r="V40" s="499"/>
      <c r="W40" s="499"/>
      <c r="X40" s="499"/>
      <c r="Y40" s="499"/>
      <c r="Z40" s="499"/>
      <c r="AA40" s="499"/>
      <c r="AB40" s="499"/>
      <c r="AC40" s="499"/>
      <c r="AD40" s="499"/>
      <c r="AE40" s="499"/>
      <c r="AF40" s="499"/>
      <c r="AG40" s="499"/>
      <c r="AH40" s="198"/>
    </row>
    <row r="41" spans="2:34" ht="39.75" customHeight="1" x14ac:dyDescent="0.35">
      <c r="B41" s="195"/>
      <c r="C41" s="578"/>
      <c r="D41" s="584"/>
      <c r="E41" s="598"/>
      <c r="F41" s="536"/>
      <c r="G41" s="501"/>
      <c r="H41" s="569"/>
      <c r="I41" s="558"/>
      <c r="J41" s="546"/>
      <c r="K41" s="440" t="s">
        <v>189</v>
      </c>
      <c r="L41" s="443" t="s">
        <v>966</v>
      </c>
      <c r="M41" s="512"/>
      <c r="N41" s="512"/>
      <c r="O41" s="515"/>
      <c r="P41" s="223"/>
      <c r="Q41" s="226"/>
      <c r="R41" s="395"/>
      <c r="T41" s="196"/>
      <c r="U41" s="499"/>
      <c r="V41" s="499"/>
      <c r="W41" s="499"/>
      <c r="X41" s="499"/>
      <c r="Y41" s="499"/>
      <c r="Z41" s="499"/>
      <c r="AA41" s="499"/>
      <c r="AB41" s="499"/>
      <c r="AC41" s="499"/>
      <c r="AD41" s="499"/>
      <c r="AE41" s="499"/>
      <c r="AF41" s="499"/>
      <c r="AG41" s="499"/>
      <c r="AH41" s="198"/>
    </row>
    <row r="42" spans="2:34" ht="39.75" customHeight="1" x14ac:dyDescent="0.35">
      <c r="B42" s="195"/>
      <c r="C42" s="578"/>
      <c r="D42" s="584"/>
      <c r="E42" s="598"/>
      <c r="F42" s="536"/>
      <c r="G42" s="530">
        <v>7</v>
      </c>
      <c r="H42" s="568" t="s">
        <v>767</v>
      </c>
      <c r="I42" s="558"/>
      <c r="J42" s="545" t="s">
        <v>57</v>
      </c>
      <c r="K42" s="442" t="s">
        <v>165</v>
      </c>
      <c r="L42" s="444" t="s">
        <v>192</v>
      </c>
      <c r="M42" s="511" t="s">
        <v>117</v>
      </c>
      <c r="N42" s="513">
        <v>98</v>
      </c>
      <c r="O42" s="514"/>
      <c r="P42" s="223"/>
      <c r="Q42" s="226"/>
      <c r="T42" s="196"/>
      <c r="U42" s="498"/>
      <c r="V42" s="498"/>
      <c r="W42" s="498"/>
      <c r="X42" s="498"/>
      <c r="Y42" s="498"/>
      <c r="Z42" s="498"/>
      <c r="AA42" s="498"/>
      <c r="AB42" s="498"/>
      <c r="AC42" s="498"/>
      <c r="AD42" s="498"/>
      <c r="AE42" s="498"/>
      <c r="AF42" s="498"/>
      <c r="AG42" s="498">
        <f>IF(N42="","",N42)</f>
        <v>98</v>
      </c>
      <c r="AH42" s="198"/>
    </row>
    <row r="43" spans="2:34" ht="39.75" customHeight="1" x14ac:dyDescent="0.35">
      <c r="B43" s="195"/>
      <c r="C43" s="578"/>
      <c r="D43" s="584"/>
      <c r="E43" s="598"/>
      <c r="F43" s="536"/>
      <c r="G43" s="501"/>
      <c r="H43" s="542"/>
      <c r="I43" s="558"/>
      <c r="J43" s="546"/>
      <c r="K43" s="442" t="s">
        <v>166</v>
      </c>
      <c r="L43" s="444" t="s">
        <v>193</v>
      </c>
      <c r="M43" s="512"/>
      <c r="N43" s="512"/>
      <c r="O43" s="515"/>
      <c r="P43" s="223"/>
      <c r="Q43" s="226"/>
      <c r="T43" s="196"/>
      <c r="U43" s="499"/>
      <c r="V43" s="499"/>
      <c r="W43" s="499"/>
      <c r="X43" s="499"/>
      <c r="Y43" s="499"/>
      <c r="Z43" s="499"/>
      <c r="AA43" s="499"/>
      <c r="AB43" s="499"/>
      <c r="AC43" s="499"/>
      <c r="AD43" s="499"/>
      <c r="AE43" s="499"/>
      <c r="AF43" s="499"/>
      <c r="AG43" s="499"/>
      <c r="AH43" s="198"/>
    </row>
    <row r="44" spans="2:34" ht="39.75" customHeight="1" x14ac:dyDescent="0.35">
      <c r="B44" s="195"/>
      <c r="C44" s="578"/>
      <c r="D44" s="584"/>
      <c r="E44" s="598"/>
      <c r="F44" s="536"/>
      <c r="G44" s="501"/>
      <c r="H44" s="542"/>
      <c r="I44" s="558"/>
      <c r="J44" s="546"/>
      <c r="K44" s="442" t="s">
        <v>167</v>
      </c>
      <c r="L44" s="444" t="s">
        <v>194</v>
      </c>
      <c r="M44" s="512"/>
      <c r="N44" s="512"/>
      <c r="O44" s="515"/>
      <c r="P44" s="223"/>
      <c r="Q44" s="226"/>
      <c r="T44" s="196"/>
      <c r="U44" s="499"/>
      <c r="V44" s="499"/>
      <c r="W44" s="499"/>
      <c r="X44" s="499"/>
      <c r="Y44" s="499"/>
      <c r="Z44" s="499"/>
      <c r="AA44" s="499"/>
      <c r="AB44" s="499"/>
      <c r="AC44" s="499"/>
      <c r="AD44" s="499"/>
      <c r="AE44" s="499"/>
      <c r="AF44" s="499"/>
      <c r="AG44" s="499"/>
      <c r="AH44" s="198"/>
    </row>
    <row r="45" spans="2:34" ht="39.75" customHeight="1" x14ac:dyDescent="0.35">
      <c r="B45" s="195"/>
      <c r="C45" s="578"/>
      <c r="D45" s="584"/>
      <c r="E45" s="598"/>
      <c r="F45" s="536"/>
      <c r="G45" s="501"/>
      <c r="H45" s="542"/>
      <c r="I45" s="558"/>
      <c r="J45" s="546"/>
      <c r="K45" s="442" t="s">
        <v>188</v>
      </c>
      <c r="L45" s="444" t="s">
        <v>195</v>
      </c>
      <c r="M45" s="512"/>
      <c r="N45" s="512"/>
      <c r="O45" s="515"/>
      <c r="P45" s="223"/>
      <c r="Q45" s="226"/>
      <c r="T45" s="196"/>
      <c r="U45" s="499"/>
      <c r="V45" s="499"/>
      <c r="W45" s="499"/>
      <c r="X45" s="499"/>
      <c r="Y45" s="499"/>
      <c r="Z45" s="499"/>
      <c r="AA45" s="499"/>
      <c r="AB45" s="499"/>
      <c r="AC45" s="499"/>
      <c r="AD45" s="499"/>
      <c r="AE45" s="499"/>
      <c r="AF45" s="499"/>
      <c r="AG45" s="499"/>
      <c r="AH45" s="198"/>
    </row>
    <row r="46" spans="2:34" ht="39.75" customHeight="1" x14ac:dyDescent="0.35">
      <c r="B46" s="195"/>
      <c r="C46" s="578"/>
      <c r="D46" s="584"/>
      <c r="E46" s="598"/>
      <c r="F46" s="536"/>
      <c r="G46" s="501"/>
      <c r="H46" s="542"/>
      <c r="I46" s="558"/>
      <c r="J46" s="546"/>
      <c r="K46" s="442" t="s">
        <v>189</v>
      </c>
      <c r="L46" s="444" t="s">
        <v>196</v>
      </c>
      <c r="M46" s="512"/>
      <c r="N46" s="512"/>
      <c r="O46" s="515"/>
      <c r="P46" s="223"/>
      <c r="Q46" s="226"/>
      <c r="T46" s="196"/>
      <c r="U46" s="499"/>
      <c r="V46" s="499"/>
      <c r="W46" s="499"/>
      <c r="X46" s="499"/>
      <c r="Y46" s="499"/>
      <c r="Z46" s="499"/>
      <c r="AA46" s="499"/>
      <c r="AB46" s="499"/>
      <c r="AC46" s="499"/>
      <c r="AD46" s="499"/>
      <c r="AE46" s="499"/>
      <c r="AF46" s="499"/>
      <c r="AG46" s="499"/>
      <c r="AH46" s="198"/>
    </row>
    <row r="47" spans="2:34" ht="39.75" customHeight="1" x14ac:dyDescent="0.35">
      <c r="B47" s="195"/>
      <c r="C47" s="578"/>
      <c r="D47" s="584"/>
      <c r="E47" s="598"/>
      <c r="F47" s="536"/>
      <c r="G47" s="530">
        <v>8</v>
      </c>
      <c r="H47" s="568" t="s">
        <v>993</v>
      </c>
      <c r="I47" s="558"/>
      <c r="J47" s="570" t="s">
        <v>116</v>
      </c>
      <c r="K47" s="440" t="s">
        <v>165</v>
      </c>
      <c r="L47" s="443" t="s">
        <v>994</v>
      </c>
      <c r="M47" s="511" t="s">
        <v>117</v>
      </c>
      <c r="N47" s="513">
        <v>81</v>
      </c>
      <c r="O47" s="514"/>
      <c r="P47" s="223"/>
      <c r="T47" s="196"/>
      <c r="U47" s="498"/>
      <c r="V47" s="498"/>
      <c r="W47" s="498"/>
      <c r="X47" s="498"/>
      <c r="Y47" s="498"/>
      <c r="Z47" s="498"/>
      <c r="AA47" s="498"/>
      <c r="AB47" s="498"/>
      <c r="AC47" s="498"/>
      <c r="AD47" s="498"/>
      <c r="AE47" s="498"/>
      <c r="AF47" s="498"/>
      <c r="AG47" s="498">
        <f>IF(N47="","",N47)</f>
        <v>81</v>
      </c>
      <c r="AH47" s="198"/>
    </row>
    <row r="48" spans="2:34" ht="39.75" customHeight="1" x14ac:dyDescent="0.35">
      <c r="B48" s="195"/>
      <c r="C48" s="578"/>
      <c r="D48" s="584"/>
      <c r="E48" s="598"/>
      <c r="F48" s="536"/>
      <c r="G48" s="501"/>
      <c r="H48" s="569"/>
      <c r="I48" s="558"/>
      <c r="J48" s="546"/>
      <c r="K48" s="440" t="s">
        <v>166</v>
      </c>
      <c r="L48" s="443" t="s">
        <v>995</v>
      </c>
      <c r="M48" s="512"/>
      <c r="N48" s="512"/>
      <c r="O48" s="515"/>
      <c r="P48" s="223"/>
      <c r="T48" s="196"/>
      <c r="U48" s="499"/>
      <c r="V48" s="499"/>
      <c r="W48" s="499"/>
      <c r="X48" s="499"/>
      <c r="Y48" s="499"/>
      <c r="Z48" s="499"/>
      <c r="AA48" s="499"/>
      <c r="AB48" s="499"/>
      <c r="AC48" s="499"/>
      <c r="AD48" s="499"/>
      <c r="AE48" s="499"/>
      <c r="AF48" s="499"/>
      <c r="AG48" s="499"/>
      <c r="AH48" s="198"/>
    </row>
    <row r="49" spans="2:34" ht="39.75" customHeight="1" x14ac:dyDescent="0.35">
      <c r="B49" s="195"/>
      <c r="C49" s="578"/>
      <c r="D49" s="584"/>
      <c r="E49" s="598"/>
      <c r="F49" s="536"/>
      <c r="G49" s="501"/>
      <c r="H49" s="569"/>
      <c r="I49" s="558"/>
      <c r="J49" s="546"/>
      <c r="K49" s="440" t="s">
        <v>167</v>
      </c>
      <c r="L49" s="443" t="s">
        <v>996</v>
      </c>
      <c r="M49" s="512"/>
      <c r="N49" s="512"/>
      <c r="O49" s="515"/>
      <c r="P49" s="223"/>
      <c r="T49" s="196"/>
      <c r="U49" s="499"/>
      <c r="V49" s="499"/>
      <c r="W49" s="499"/>
      <c r="X49" s="499"/>
      <c r="Y49" s="499"/>
      <c r="Z49" s="499"/>
      <c r="AA49" s="499"/>
      <c r="AB49" s="499"/>
      <c r="AC49" s="499"/>
      <c r="AD49" s="499"/>
      <c r="AE49" s="499"/>
      <c r="AF49" s="499"/>
      <c r="AG49" s="499"/>
      <c r="AH49" s="198"/>
    </row>
    <row r="50" spans="2:34" ht="39.75" customHeight="1" x14ac:dyDescent="0.35">
      <c r="B50" s="195"/>
      <c r="C50" s="578"/>
      <c r="D50" s="584"/>
      <c r="E50" s="598"/>
      <c r="F50" s="536"/>
      <c r="G50" s="501"/>
      <c r="H50" s="569"/>
      <c r="I50" s="558"/>
      <c r="J50" s="546"/>
      <c r="K50" s="440" t="s">
        <v>188</v>
      </c>
      <c r="L50" s="443" t="s">
        <v>997</v>
      </c>
      <c r="M50" s="512"/>
      <c r="N50" s="512"/>
      <c r="O50" s="515"/>
      <c r="P50" s="223"/>
      <c r="T50" s="196"/>
      <c r="U50" s="499"/>
      <c r="V50" s="499"/>
      <c r="W50" s="499"/>
      <c r="X50" s="499"/>
      <c r="Y50" s="499"/>
      <c r="Z50" s="499"/>
      <c r="AA50" s="499"/>
      <c r="AB50" s="499"/>
      <c r="AC50" s="499"/>
      <c r="AD50" s="499"/>
      <c r="AE50" s="499"/>
      <c r="AF50" s="499"/>
      <c r="AG50" s="499"/>
      <c r="AH50" s="198"/>
    </row>
    <row r="51" spans="2:34" ht="39.75" customHeight="1" x14ac:dyDescent="0.35">
      <c r="B51" s="195"/>
      <c r="C51" s="578"/>
      <c r="D51" s="584"/>
      <c r="E51" s="598"/>
      <c r="F51" s="536"/>
      <c r="G51" s="501"/>
      <c r="H51" s="569"/>
      <c r="I51" s="558"/>
      <c r="J51" s="546"/>
      <c r="K51" s="440" t="s">
        <v>189</v>
      </c>
      <c r="L51" s="443" t="s">
        <v>998</v>
      </c>
      <c r="M51" s="512"/>
      <c r="N51" s="512"/>
      <c r="O51" s="515"/>
      <c r="P51" s="223"/>
      <c r="T51" s="196"/>
      <c r="U51" s="499"/>
      <c r="V51" s="499"/>
      <c r="W51" s="499"/>
      <c r="X51" s="499"/>
      <c r="Y51" s="499"/>
      <c r="Z51" s="499"/>
      <c r="AA51" s="499"/>
      <c r="AB51" s="499"/>
      <c r="AC51" s="499"/>
      <c r="AD51" s="499"/>
      <c r="AE51" s="499"/>
      <c r="AF51" s="499"/>
      <c r="AG51" s="499"/>
      <c r="AH51" s="198"/>
    </row>
    <row r="52" spans="2:34" ht="39.75" customHeight="1" x14ac:dyDescent="0.35">
      <c r="B52" s="195"/>
      <c r="C52" s="578"/>
      <c r="D52" s="584"/>
      <c r="E52" s="598"/>
      <c r="F52" s="536"/>
      <c r="G52" s="530">
        <v>9</v>
      </c>
      <c r="H52" s="568" t="s">
        <v>768</v>
      </c>
      <c r="I52" s="558"/>
      <c r="J52" s="545" t="s">
        <v>116</v>
      </c>
      <c r="K52" s="442" t="s">
        <v>165</v>
      </c>
      <c r="L52" s="444" t="s">
        <v>197</v>
      </c>
      <c r="M52" s="511" t="s">
        <v>117</v>
      </c>
      <c r="N52" s="513">
        <v>81</v>
      </c>
      <c r="O52" s="514"/>
      <c r="P52" s="223"/>
      <c r="T52" s="196"/>
      <c r="U52" s="498"/>
      <c r="V52" s="498"/>
      <c r="W52" s="498"/>
      <c r="X52" s="498"/>
      <c r="Y52" s="498"/>
      <c r="Z52" s="498"/>
      <c r="AA52" s="498"/>
      <c r="AB52" s="498"/>
      <c r="AC52" s="498"/>
      <c r="AD52" s="498"/>
      <c r="AE52" s="498"/>
      <c r="AF52" s="498"/>
      <c r="AG52" s="498">
        <f>IF(N52="","",N52)</f>
        <v>81</v>
      </c>
      <c r="AH52" s="198"/>
    </row>
    <row r="53" spans="2:34" ht="39.75" customHeight="1" x14ac:dyDescent="0.35">
      <c r="B53" s="195"/>
      <c r="C53" s="578"/>
      <c r="D53" s="584"/>
      <c r="E53" s="598"/>
      <c r="F53" s="536"/>
      <c r="G53" s="501"/>
      <c r="H53" s="542"/>
      <c r="I53" s="558"/>
      <c r="J53" s="546"/>
      <c r="K53" s="442" t="s">
        <v>166</v>
      </c>
      <c r="L53" s="444" t="s">
        <v>198</v>
      </c>
      <c r="M53" s="512"/>
      <c r="N53" s="512"/>
      <c r="O53" s="515"/>
      <c r="P53" s="223"/>
      <c r="T53" s="196"/>
      <c r="U53" s="499"/>
      <c r="V53" s="499"/>
      <c r="W53" s="499"/>
      <c r="X53" s="499"/>
      <c r="Y53" s="499"/>
      <c r="Z53" s="499"/>
      <c r="AA53" s="499"/>
      <c r="AB53" s="499"/>
      <c r="AC53" s="499"/>
      <c r="AD53" s="499"/>
      <c r="AE53" s="499"/>
      <c r="AF53" s="499"/>
      <c r="AG53" s="499"/>
      <c r="AH53" s="198"/>
    </row>
    <row r="54" spans="2:34" ht="39.75" customHeight="1" x14ac:dyDescent="0.35">
      <c r="B54" s="195"/>
      <c r="C54" s="578"/>
      <c r="D54" s="584"/>
      <c r="E54" s="598"/>
      <c r="F54" s="536"/>
      <c r="G54" s="501"/>
      <c r="H54" s="542"/>
      <c r="I54" s="558"/>
      <c r="J54" s="546"/>
      <c r="K54" s="442" t="s">
        <v>167</v>
      </c>
      <c r="L54" s="444" t="s">
        <v>199</v>
      </c>
      <c r="M54" s="512"/>
      <c r="N54" s="512"/>
      <c r="O54" s="515"/>
      <c r="P54" s="223"/>
      <c r="T54" s="196"/>
      <c r="U54" s="499"/>
      <c r="V54" s="499"/>
      <c r="W54" s="499"/>
      <c r="X54" s="499"/>
      <c r="Y54" s="499"/>
      <c r="Z54" s="499"/>
      <c r="AA54" s="499"/>
      <c r="AB54" s="499"/>
      <c r="AC54" s="499"/>
      <c r="AD54" s="499"/>
      <c r="AE54" s="499"/>
      <c r="AF54" s="499"/>
      <c r="AG54" s="499"/>
      <c r="AH54" s="198"/>
    </row>
    <row r="55" spans="2:34" ht="39.75" customHeight="1" x14ac:dyDescent="0.35">
      <c r="B55" s="195"/>
      <c r="C55" s="578"/>
      <c r="D55" s="584"/>
      <c r="E55" s="598"/>
      <c r="F55" s="536"/>
      <c r="G55" s="501"/>
      <c r="H55" s="542"/>
      <c r="I55" s="558"/>
      <c r="J55" s="546"/>
      <c r="K55" s="442" t="s">
        <v>188</v>
      </c>
      <c r="L55" s="444" t="s">
        <v>200</v>
      </c>
      <c r="M55" s="512"/>
      <c r="N55" s="512"/>
      <c r="O55" s="515"/>
      <c r="P55" s="223"/>
      <c r="T55" s="196"/>
      <c r="U55" s="499"/>
      <c r="V55" s="499"/>
      <c r="W55" s="499"/>
      <c r="X55" s="499"/>
      <c r="Y55" s="499"/>
      <c r="Z55" s="499"/>
      <c r="AA55" s="499"/>
      <c r="AB55" s="499"/>
      <c r="AC55" s="499"/>
      <c r="AD55" s="499"/>
      <c r="AE55" s="499"/>
      <c r="AF55" s="499"/>
      <c r="AG55" s="499"/>
      <c r="AH55" s="198"/>
    </row>
    <row r="56" spans="2:34" ht="39.75" customHeight="1" x14ac:dyDescent="0.35">
      <c r="B56" s="195"/>
      <c r="C56" s="578"/>
      <c r="D56" s="584"/>
      <c r="E56" s="598"/>
      <c r="F56" s="536"/>
      <c r="G56" s="501"/>
      <c r="H56" s="542"/>
      <c r="I56" s="558"/>
      <c r="J56" s="546"/>
      <c r="K56" s="442" t="s">
        <v>189</v>
      </c>
      <c r="L56" s="444" t="s">
        <v>201</v>
      </c>
      <c r="M56" s="512"/>
      <c r="N56" s="512"/>
      <c r="O56" s="515"/>
      <c r="P56" s="223"/>
      <c r="T56" s="196"/>
      <c r="U56" s="499"/>
      <c r="V56" s="499"/>
      <c r="W56" s="499"/>
      <c r="X56" s="499"/>
      <c r="Y56" s="499"/>
      <c r="Z56" s="499"/>
      <c r="AA56" s="499"/>
      <c r="AB56" s="499"/>
      <c r="AC56" s="499"/>
      <c r="AD56" s="499"/>
      <c r="AE56" s="499"/>
      <c r="AF56" s="499"/>
      <c r="AG56" s="499"/>
      <c r="AH56" s="198"/>
    </row>
    <row r="57" spans="2:34" ht="39.75" customHeight="1" x14ac:dyDescent="0.35">
      <c r="B57" s="195"/>
      <c r="C57" s="578"/>
      <c r="D57" s="584"/>
      <c r="E57" s="598"/>
      <c r="F57" s="536"/>
      <c r="G57" s="530">
        <v>10</v>
      </c>
      <c r="H57" s="568" t="s">
        <v>769</v>
      </c>
      <c r="I57" s="558"/>
      <c r="J57" s="545" t="s">
        <v>57</v>
      </c>
      <c r="K57" s="442" t="s">
        <v>165</v>
      </c>
      <c r="L57" s="444" t="s">
        <v>202</v>
      </c>
      <c r="M57" s="511" t="s">
        <v>117</v>
      </c>
      <c r="N57" s="513">
        <v>81</v>
      </c>
      <c r="O57" s="514"/>
      <c r="P57" s="223"/>
      <c r="T57" s="196"/>
      <c r="U57" s="498"/>
      <c r="V57" s="498"/>
      <c r="W57" s="498"/>
      <c r="X57" s="498"/>
      <c r="Y57" s="498"/>
      <c r="Z57" s="498"/>
      <c r="AA57" s="498"/>
      <c r="AB57" s="498"/>
      <c r="AC57" s="498"/>
      <c r="AD57" s="498"/>
      <c r="AE57" s="498"/>
      <c r="AF57" s="498"/>
      <c r="AG57" s="498">
        <f>IF(N57="","",N57)</f>
        <v>81</v>
      </c>
      <c r="AH57" s="198"/>
    </row>
    <row r="58" spans="2:34" ht="39.75" customHeight="1" x14ac:dyDescent="0.35">
      <c r="B58" s="195"/>
      <c r="C58" s="578"/>
      <c r="D58" s="584"/>
      <c r="E58" s="598"/>
      <c r="F58" s="536"/>
      <c r="G58" s="501"/>
      <c r="H58" s="542"/>
      <c r="I58" s="558"/>
      <c r="J58" s="546"/>
      <c r="K58" s="442" t="s">
        <v>166</v>
      </c>
      <c r="L58" s="444" t="s">
        <v>203</v>
      </c>
      <c r="M58" s="512"/>
      <c r="N58" s="512"/>
      <c r="O58" s="515"/>
      <c r="P58" s="223"/>
      <c r="T58" s="196"/>
      <c r="U58" s="499"/>
      <c r="V58" s="499"/>
      <c r="W58" s="499"/>
      <c r="X58" s="499"/>
      <c r="Y58" s="499"/>
      <c r="Z58" s="499"/>
      <c r="AA58" s="499"/>
      <c r="AB58" s="499"/>
      <c r="AC58" s="499"/>
      <c r="AD58" s="499"/>
      <c r="AE58" s="499"/>
      <c r="AF58" s="499"/>
      <c r="AG58" s="499"/>
      <c r="AH58" s="198"/>
    </row>
    <row r="59" spans="2:34" ht="39.75" customHeight="1" x14ac:dyDescent="0.35">
      <c r="B59" s="195"/>
      <c r="C59" s="578"/>
      <c r="D59" s="584"/>
      <c r="E59" s="598"/>
      <c r="F59" s="536"/>
      <c r="G59" s="501"/>
      <c r="H59" s="542"/>
      <c r="I59" s="558"/>
      <c r="J59" s="546"/>
      <c r="K59" s="442" t="s">
        <v>167</v>
      </c>
      <c r="L59" s="444" t="s">
        <v>204</v>
      </c>
      <c r="M59" s="512"/>
      <c r="N59" s="512"/>
      <c r="O59" s="515"/>
      <c r="P59" s="223"/>
      <c r="T59" s="196"/>
      <c r="U59" s="499"/>
      <c r="V59" s="499"/>
      <c r="W59" s="499"/>
      <c r="X59" s="499"/>
      <c r="Y59" s="499"/>
      <c r="Z59" s="499"/>
      <c r="AA59" s="499"/>
      <c r="AB59" s="499"/>
      <c r="AC59" s="499"/>
      <c r="AD59" s="499"/>
      <c r="AE59" s="499"/>
      <c r="AF59" s="499"/>
      <c r="AG59" s="499"/>
      <c r="AH59" s="198"/>
    </row>
    <row r="60" spans="2:34" ht="39.75" customHeight="1" x14ac:dyDescent="0.35">
      <c r="B60" s="195"/>
      <c r="C60" s="578"/>
      <c r="D60" s="584"/>
      <c r="E60" s="598"/>
      <c r="F60" s="536"/>
      <c r="G60" s="501"/>
      <c r="H60" s="542"/>
      <c r="I60" s="558"/>
      <c r="J60" s="546"/>
      <c r="K60" s="442" t="s">
        <v>188</v>
      </c>
      <c r="L60" s="444" t="s">
        <v>205</v>
      </c>
      <c r="M60" s="512"/>
      <c r="N60" s="512"/>
      <c r="O60" s="515"/>
      <c r="P60" s="223"/>
      <c r="T60" s="196"/>
      <c r="U60" s="499"/>
      <c r="V60" s="499"/>
      <c r="W60" s="499"/>
      <c r="X60" s="499"/>
      <c r="Y60" s="499"/>
      <c r="Z60" s="499"/>
      <c r="AA60" s="499"/>
      <c r="AB60" s="499"/>
      <c r="AC60" s="499"/>
      <c r="AD60" s="499"/>
      <c r="AE60" s="499"/>
      <c r="AF60" s="499"/>
      <c r="AG60" s="499"/>
      <c r="AH60" s="198"/>
    </row>
    <row r="61" spans="2:34" ht="39.75" customHeight="1" x14ac:dyDescent="0.35">
      <c r="B61" s="195"/>
      <c r="C61" s="578"/>
      <c r="D61" s="584"/>
      <c r="E61" s="598"/>
      <c r="F61" s="536"/>
      <c r="G61" s="501"/>
      <c r="H61" s="542"/>
      <c r="I61" s="558"/>
      <c r="J61" s="546"/>
      <c r="K61" s="442" t="s">
        <v>189</v>
      </c>
      <c r="L61" s="444" t="s">
        <v>206</v>
      </c>
      <c r="M61" s="512"/>
      <c r="N61" s="512"/>
      <c r="O61" s="515"/>
      <c r="P61" s="223"/>
      <c r="T61" s="196"/>
      <c r="U61" s="499"/>
      <c r="V61" s="499"/>
      <c r="W61" s="499"/>
      <c r="X61" s="499"/>
      <c r="Y61" s="499"/>
      <c r="Z61" s="499"/>
      <c r="AA61" s="499"/>
      <c r="AB61" s="499"/>
      <c r="AC61" s="499"/>
      <c r="AD61" s="499"/>
      <c r="AE61" s="499"/>
      <c r="AF61" s="499"/>
      <c r="AG61" s="499"/>
      <c r="AH61" s="198"/>
    </row>
    <row r="62" spans="2:34" ht="39.75" customHeight="1" x14ac:dyDescent="0.35">
      <c r="B62" s="195"/>
      <c r="C62" s="578"/>
      <c r="D62" s="584"/>
      <c r="E62" s="598"/>
      <c r="F62" s="536"/>
      <c r="G62" s="530">
        <v>11</v>
      </c>
      <c r="H62" s="568" t="s">
        <v>770</v>
      </c>
      <c r="I62" s="558"/>
      <c r="J62" s="545" t="s">
        <v>57</v>
      </c>
      <c r="K62" s="442" t="s">
        <v>165</v>
      </c>
      <c r="L62" s="444" t="s">
        <v>207</v>
      </c>
      <c r="M62" s="511" t="s">
        <v>117</v>
      </c>
      <c r="N62" s="513">
        <v>98</v>
      </c>
      <c r="O62" s="514"/>
      <c r="P62" s="223"/>
      <c r="T62" s="196"/>
      <c r="U62" s="498"/>
      <c r="V62" s="498"/>
      <c r="W62" s="498"/>
      <c r="X62" s="498"/>
      <c r="Y62" s="498"/>
      <c r="Z62" s="498"/>
      <c r="AA62" s="498"/>
      <c r="AB62" s="498"/>
      <c r="AC62" s="498"/>
      <c r="AD62" s="498"/>
      <c r="AE62" s="498"/>
      <c r="AF62" s="498"/>
      <c r="AG62" s="498">
        <f>IF(N62="","",N62)</f>
        <v>98</v>
      </c>
      <c r="AH62" s="198"/>
    </row>
    <row r="63" spans="2:34" ht="39.75" customHeight="1" x14ac:dyDescent="0.35">
      <c r="B63" s="195"/>
      <c r="C63" s="578"/>
      <c r="D63" s="584"/>
      <c r="E63" s="598"/>
      <c r="F63" s="536"/>
      <c r="G63" s="501"/>
      <c r="H63" s="542"/>
      <c r="I63" s="558"/>
      <c r="J63" s="546"/>
      <c r="K63" s="442" t="s">
        <v>166</v>
      </c>
      <c r="L63" s="444" t="s">
        <v>208</v>
      </c>
      <c r="M63" s="512"/>
      <c r="N63" s="512"/>
      <c r="O63" s="515"/>
      <c r="P63" s="223"/>
      <c r="T63" s="196"/>
      <c r="U63" s="499"/>
      <c r="V63" s="499"/>
      <c r="W63" s="499"/>
      <c r="X63" s="499"/>
      <c r="Y63" s="499"/>
      <c r="Z63" s="499"/>
      <c r="AA63" s="499"/>
      <c r="AB63" s="499"/>
      <c r="AC63" s="499"/>
      <c r="AD63" s="499"/>
      <c r="AE63" s="499"/>
      <c r="AF63" s="499"/>
      <c r="AG63" s="499"/>
      <c r="AH63" s="198"/>
    </row>
    <row r="64" spans="2:34" ht="39.75" customHeight="1" x14ac:dyDescent="0.35">
      <c r="B64" s="195"/>
      <c r="C64" s="578"/>
      <c r="D64" s="584"/>
      <c r="E64" s="598"/>
      <c r="F64" s="536"/>
      <c r="G64" s="501"/>
      <c r="H64" s="542"/>
      <c r="I64" s="558"/>
      <c r="J64" s="546"/>
      <c r="K64" s="442" t="s">
        <v>167</v>
      </c>
      <c r="L64" s="444" t="s">
        <v>209</v>
      </c>
      <c r="M64" s="512"/>
      <c r="N64" s="512"/>
      <c r="O64" s="515"/>
      <c r="P64" s="223"/>
      <c r="T64" s="196"/>
      <c r="U64" s="499"/>
      <c r="V64" s="499"/>
      <c r="W64" s="499"/>
      <c r="X64" s="499"/>
      <c r="Y64" s="499"/>
      <c r="Z64" s="499"/>
      <c r="AA64" s="499"/>
      <c r="AB64" s="499"/>
      <c r="AC64" s="499"/>
      <c r="AD64" s="499"/>
      <c r="AE64" s="499"/>
      <c r="AF64" s="499"/>
      <c r="AG64" s="499"/>
      <c r="AH64" s="198"/>
    </row>
    <row r="65" spans="2:34" ht="39.75" customHeight="1" x14ac:dyDescent="0.35">
      <c r="B65" s="195"/>
      <c r="C65" s="578"/>
      <c r="D65" s="584"/>
      <c r="E65" s="598"/>
      <c r="F65" s="536"/>
      <c r="G65" s="501"/>
      <c r="H65" s="542"/>
      <c r="I65" s="558"/>
      <c r="J65" s="546"/>
      <c r="K65" s="442" t="s">
        <v>188</v>
      </c>
      <c r="L65" s="444" t="s">
        <v>210</v>
      </c>
      <c r="M65" s="512"/>
      <c r="N65" s="512"/>
      <c r="O65" s="515"/>
      <c r="P65" s="223"/>
      <c r="T65" s="196"/>
      <c r="U65" s="499"/>
      <c r="V65" s="499"/>
      <c r="W65" s="499"/>
      <c r="X65" s="499"/>
      <c r="Y65" s="499"/>
      <c r="Z65" s="499"/>
      <c r="AA65" s="499"/>
      <c r="AB65" s="499"/>
      <c r="AC65" s="499"/>
      <c r="AD65" s="499"/>
      <c r="AE65" s="499"/>
      <c r="AF65" s="499"/>
      <c r="AG65" s="499"/>
      <c r="AH65" s="198"/>
    </row>
    <row r="66" spans="2:34" ht="54" customHeight="1" x14ac:dyDescent="0.35">
      <c r="B66" s="195"/>
      <c r="C66" s="578"/>
      <c r="D66" s="584"/>
      <c r="E66" s="598"/>
      <c r="F66" s="536"/>
      <c r="G66" s="501"/>
      <c r="H66" s="542"/>
      <c r="I66" s="558"/>
      <c r="J66" s="546"/>
      <c r="K66" s="442" t="s">
        <v>189</v>
      </c>
      <c r="L66" s="444" t="s">
        <v>211</v>
      </c>
      <c r="M66" s="512"/>
      <c r="N66" s="512"/>
      <c r="O66" s="515"/>
      <c r="P66" s="223"/>
      <c r="T66" s="196"/>
      <c r="U66" s="499"/>
      <c r="V66" s="499"/>
      <c r="W66" s="499"/>
      <c r="X66" s="499"/>
      <c r="Y66" s="499"/>
      <c r="Z66" s="499"/>
      <c r="AA66" s="499"/>
      <c r="AB66" s="499"/>
      <c r="AC66" s="499"/>
      <c r="AD66" s="499"/>
      <c r="AE66" s="499"/>
      <c r="AF66" s="499"/>
      <c r="AG66" s="499"/>
      <c r="AH66" s="198"/>
    </row>
    <row r="67" spans="2:34" ht="39.75" customHeight="1" x14ac:dyDescent="0.35">
      <c r="B67" s="195"/>
      <c r="C67" s="578"/>
      <c r="D67" s="584"/>
      <c r="E67" s="598"/>
      <c r="F67" s="536"/>
      <c r="G67" s="530">
        <v>12</v>
      </c>
      <c r="H67" s="568" t="s">
        <v>1096</v>
      </c>
      <c r="I67" s="558"/>
      <c r="J67" s="545" t="s">
        <v>116</v>
      </c>
      <c r="K67" s="442" t="s">
        <v>165</v>
      </c>
      <c r="L67" s="443" t="s">
        <v>1097</v>
      </c>
      <c r="M67" s="511" t="s">
        <v>117</v>
      </c>
      <c r="N67" s="513">
        <v>70</v>
      </c>
      <c r="O67" s="525" t="s">
        <v>1133</v>
      </c>
      <c r="P67" s="223"/>
      <c r="T67" s="196"/>
      <c r="U67" s="498"/>
      <c r="V67" s="498"/>
      <c r="W67" s="498"/>
      <c r="X67" s="498"/>
      <c r="Y67" s="498"/>
      <c r="Z67" s="498"/>
      <c r="AA67" s="498"/>
      <c r="AB67" s="498">
        <f>IF(N67="","",N67)</f>
        <v>70</v>
      </c>
      <c r="AC67" s="498"/>
      <c r="AD67" s="498"/>
      <c r="AE67" s="498"/>
      <c r="AF67" s="498"/>
      <c r="AG67" s="498">
        <f>IF(N67="","",N67)</f>
        <v>70</v>
      </c>
      <c r="AH67" s="198"/>
    </row>
    <row r="68" spans="2:34" ht="39.75" customHeight="1" x14ac:dyDescent="0.35">
      <c r="B68" s="195"/>
      <c r="C68" s="578"/>
      <c r="D68" s="584"/>
      <c r="E68" s="598"/>
      <c r="F68" s="536"/>
      <c r="G68" s="501"/>
      <c r="H68" s="542"/>
      <c r="I68" s="558"/>
      <c r="J68" s="546"/>
      <c r="K68" s="442" t="s">
        <v>166</v>
      </c>
      <c r="L68" s="443" t="s">
        <v>1098</v>
      </c>
      <c r="M68" s="512"/>
      <c r="N68" s="512"/>
      <c r="O68" s="515"/>
      <c r="P68" s="223"/>
      <c r="T68" s="196"/>
      <c r="U68" s="499"/>
      <c r="V68" s="499"/>
      <c r="W68" s="499"/>
      <c r="X68" s="499"/>
      <c r="Y68" s="499"/>
      <c r="Z68" s="499"/>
      <c r="AA68" s="499"/>
      <c r="AB68" s="499"/>
      <c r="AC68" s="499"/>
      <c r="AD68" s="499"/>
      <c r="AE68" s="499"/>
      <c r="AF68" s="499"/>
      <c r="AG68" s="499"/>
      <c r="AH68" s="198"/>
    </row>
    <row r="69" spans="2:34" ht="39.75" customHeight="1" x14ac:dyDescent="0.35">
      <c r="B69" s="195"/>
      <c r="C69" s="578"/>
      <c r="D69" s="584"/>
      <c r="E69" s="598"/>
      <c r="F69" s="536"/>
      <c r="G69" s="501"/>
      <c r="H69" s="542"/>
      <c r="I69" s="558"/>
      <c r="J69" s="546"/>
      <c r="K69" s="442" t="s">
        <v>167</v>
      </c>
      <c r="L69" s="443" t="s">
        <v>1099</v>
      </c>
      <c r="M69" s="512"/>
      <c r="N69" s="512"/>
      <c r="O69" s="515"/>
      <c r="P69" s="223"/>
      <c r="T69" s="196"/>
      <c r="U69" s="499"/>
      <c r="V69" s="499"/>
      <c r="W69" s="499"/>
      <c r="X69" s="499"/>
      <c r="Y69" s="499"/>
      <c r="Z69" s="499"/>
      <c r="AA69" s="499"/>
      <c r="AB69" s="499"/>
      <c r="AC69" s="499"/>
      <c r="AD69" s="499"/>
      <c r="AE69" s="499"/>
      <c r="AF69" s="499"/>
      <c r="AG69" s="499"/>
      <c r="AH69" s="198"/>
    </row>
    <row r="70" spans="2:34" ht="39.75" customHeight="1" x14ac:dyDescent="0.35">
      <c r="B70" s="195"/>
      <c r="C70" s="578"/>
      <c r="D70" s="584"/>
      <c r="E70" s="598"/>
      <c r="F70" s="536"/>
      <c r="G70" s="501"/>
      <c r="H70" s="542"/>
      <c r="I70" s="558"/>
      <c r="J70" s="546"/>
      <c r="K70" s="442" t="s">
        <v>188</v>
      </c>
      <c r="L70" s="443" t="s">
        <v>1100</v>
      </c>
      <c r="M70" s="512"/>
      <c r="N70" s="512"/>
      <c r="O70" s="515"/>
      <c r="P70" s="223"/>
      <c r="T70" s="196"/>
      <c r="U70" s="499"/>
      <c r="V70" s="499"/>
      <c r="W70" s="499"/>
      <c r="X70" s="499"/>
      <c r="Y70" s="499"/>
      <c r="Z70" s="499"/>
      <c r="AA70" s="499"/>
      <c r="AB70" s="499"/>
      <c r="AC70" s="499"/>
      <c r="AD70" s="499"/>
      <c r="AE70" s="499"/>
      <c r="AF70" s="499"/>
      <c r="AG70" s="499"/>
      <c r="AH70" s="198"/>
    </row>
    <row r="71" spans="2:34" ht="51" customHeight="1" x14ac:dyDescent="0.35">
      <c r="B71" s="195"/>
      <c r="C71" s="578"/>
      <c r="D71" s="584"/>
      <c r="E71" s="598"/>
      <c r="F71" s="536"/>
      <c r="G71" s="501"/>
      <c r="H71" s="542"/>
      <c r="I71" s="558"/>
      <c r="J71" s="546"/>
      <c r="K71" s="442" t="s">
        <v>189</v>
      </c>
      <c r="L71" s="443" t="s">
        <v>1101</v>
      </c>
      <c r="M71" s="512"/>
      <c r="N71" s="512"/>
      <c r="O71" s="515"/>
      <c r="P71" s="223"/>
      <c r="T71" s="196"/>
      <c r="U71" s="499"/>
      <c r="V71" s="499"/>
      <c r="W71" s="499"/>
      <c r="X71" s="499"/>
      <c r="Y71" s="499"/>
      <c r="Z71" s="499"/>
      <c r="AA71" s="499"/>
      <c r="AB71" s="499"/>
      <c r="AC71" s="499"/>
      <c r="AD71" s="499"/>
      <c r="AE71" s="499"/>
      <c r="AF71" s="499"/>
      <c r="AG71" s="499"/>
      <c r="AH71" s="198"/>
    </row>
    <row r="72" spans="2:34" ht="51" customHeight="1" x14ac:dyDescent="0.35">
      <c r="B72" s="195"/>
      <c r="C72" s="578"/>
      <c r="D72" s="584"/>
      <c r="E72" s="598"/>
      <c r="F72" s="536"/>
      <c r="G72" s="530">
        <v>13</v>
      </c>
      <c r="H72" s="568" t="s">
        <v>1058</v>
      </c>
      <c r="I72" s="558"/>
      <c r="J72" s="570" t="s">
        <v>841</v>
      </c>
      <c r="K72" s="442" t="s">
        <v>165</v>
      </c>
      <c r="L72" s="443" t="s">
        <v>842</v>
      </c>
      <c r="M72" s="511" t="s">
        <v>117</v>
      </c>
      <c r="N72" s="513">
        <v>95</v>
      </c>
      <c r="O72" s="525" t="s">
        <v>1134</v>
      </c>
      <c r="P72" s="223"/>
      <c r="T72" s="196"/>
      <c r="U72" s="498"/>
      <c r="V72" s="498"/>
      <c r="W72" s="498"/>
      <c r="X72" s="498"/>
      <c r="Y72" s="498"/>
      <c r="Z72" s="498"/>
      <c r="AA72" s="498"/>
      <c r="AB72" s="498"/>
      <c r="AC72" s="498"/>
      <c r="AD72" s="498"/>
      <c r="AE72" s="498">
        <f>IF($N$72="","",$N$72)</f>
        <v>95</v>
      </c>
      <c r="AF72" s="498">
        <f>IF($N$72="","",$N$72)</f>
        <v>95</v>
      </c>
      <c r="AG72" s="498">
        <f>IF($N$72="","",$N$72)</f>
        <v>95</v>
      </c>
      <c r="AH72" s="198"/>
    </row>
    <row r="73" spans="2:34" ht="51" customHeight="1" x14ac:dyDescent="0.35">
      <c r="B73" s="195"/>
      <c r="C73" s="578"/>
      <c r="D73" s="584"/>
      <c r="E73" s="598"/>
      <c r="F73" s="536"/>
      <c r="G73" s="501"/>
      <c r="H73" s="542"/>
      <c r="I73" s="558"/>
      <c r="J73" s="546"/>
      <c r="K73" s="442" t="s">
        <v>166</v>
      </c>
      <c r="L73" s="443" t="s">
        <v>843</v>
      </c>
      <c r="M73" s="512"/>
      <c r="N73" s="512"/>
      <c r="O73" s="515"/>
      <c r="P73" s="223"/>
      <c r="T73" s="196"/>
      <c r="U73" s="499"/>
      <c r="V73" s="499"/>
      <c r="W73" s="499"/>
      <c r="X73" s="499"/>
      <c r="Y73" s="499"/>
      <c r="Z73" s="499"/>
      <c r="AA73" s="499"/>
      <c r="AB73" s="499"/>
      <c r="AC73" s="499"/>
      <c r="AD73" s="499"/>
      <c r="AE73" s="499"/>
      <c r="AF73" s="499"/>
      <c r="AG73" s="499"/>
      <c r="AH73" s="198"/>
    </row>
    <row r="74" spans="2:34" ht="51" customHeight="1" x14ac:dyDescent="0.35">
      <c r="B74" s="195"/>
      <c r="C74" s="578"/>
      <c r="D74" s="584"/>
      <c r="E74" s="598"/>
      <c r="F74" s="536"/>
      <c r="G74" s="501"/>
      <c r="H74" s="542"/>
      <c r="I74" s="558"/>
      <c r="J74" s="546"/>
      <c r="K74" s="442" t="s">
        <v>167</v>
      </c>
      <c r="L74" s="443" t="s">
        <v>844</v>
      </c>
      <c r="M74" s="512"/>
      <c r="N74" s="512"/>
      <c r="O74" s="515"/>
      <c r="P74" s="223"/>
      <c r="T74" s="196"/>
      <c r="U74" s="499"/>
      <c r="V74" s="499"/>
      <c r="W74" s="499"/>
      <c r="X74" s="499"/>
      <c r="Y74" s="499"/>
      <c r="Z74" s="499"/>
      <c r="AA74" s="499"/>
      <c r="AB74" s="499"/>
      <c r="AC74" s="499"/>
      <c r="AD74" s="499"/>
      <c r="AE74" s="499"/>
      <c r="AF74" s="499"/>
      <c r="AG74" s="499"/>
      <c r="AH74" s="198"/>
    </row>
    <row r="75" spans="2:34" ht="51" customHeight="1" x14ac:dyDescent="0.35">
      <c r="B75" s="195"/>
      <c r="C75" s="578"/>
      <c r="D75" s="584"/>
      <c r="E75" s="598"/>
      <c r="F75" s="536"/>
      <c r="G75" s="501"/>
      <c r="H75" s="542"/>
      <c r="I75" s="558"/>
      <c r="J75" s="546"/>
      <c r="K75" s="442" t="s">
        <v>188</v>
      </c>
      <c r="L75" s="443" t="s">
        <v>970</v>
      </c>
      <c r="M75" s="512"/>
      <c r="N75" s="512"/>
      <c r="O75" s="515"/>
      <c r="P75" s="223"/>
      <c r="T75" s="196"/>
      <c r="U75" s="499"/>
      <c r="V75" s="499"/>
      <c r="W75" s="499"/>
      <c r="X75" s="499"/>
      <c r="Y75" s="499"/>
      <c r="Z75" s="499"/>
      <c r="AA75" s="499"/>
      <c r="AB75" s="499"/>
      <c r="AC75" s="499"/>
      <c r="AD75" s="499"/>
      <c r="AE75" s="499"/>
      <c r="AF75" s="499"/>
      <c r="AG75" s="499"/>
      <c r="AH75" s="198"/>
    </row>
    <row r="76" spans="2:34" ht="51" customHeight="1" x14ac:dyDescent="0.35">
      <c r="B76" s="195"/>
      <c r="C76" s="578"/>
      <c r="D76" s="584"/>
      <c r="E76" s="627"/>
      <c r="F76" s="536"/>
      <c r="G76" s="501"/>
      <c r="H76" s="542"/>
      <c r="I76" s="558"/>
      <c r="J76" s="546"/>
      <c r="K76" s="442" t="s">
        <v>189</v>
      </c>
      <c r="L76" s="443" t="s">
        <v>845</v>
      </c>
      <c r="M76" s="512"/>
      <c r="N76" s="512"/>
      <c r="O76" s="515"/>
      <c r="P76" s="223"/>
      <c r="T76" s="196"/>
      <c r="U76" s="499"/>
      <c r="V76" s="499"/>
      <c r="W76" s="499"/>
      <c r="X76" s="499"/>
      <c r="Y76" s="499"/>
      <c r="Z76" s="499"/>
      <c r="AA76" s="499"/>
      <c r="AB76" s="499"/>
      <c r="AC76" s="499"/>
      <c r="AD76" s="499"/>
      <c r="AE76" s="499"/>
      <c r="AF76" s="499"/>
      <c r="AG76" s="499"/>
      <c r="AH76" s="198"/>
    </row>
    <row r="77" spans="2:34" ht="39.75" customHeight="1" x14ac:dyDescent="0.35">
      <c r="B77" s="195"/>
      <c r="C77" s="578"/>
      <c r="D77" s="584"/>
      <c r="E77" s="534" t="s">
        <v>93</v>
      </c>
      <c r="F77" s="536">
        <f>IF(SUM(N77:N121)=0,"",AVERAGE(N77:N121))</f>
        <v>89.555555555555557</v>
      </c>
      <c r="G77" s="530">
        <v>14</v>
      </c>
      <c r="H77" s="540" t="s">
        <v>4</v>
      </c>
      <c r="I77" s="541"/>
      <c r="J77" s="545" t="s">
        <v>58</v>
      </c>
      <c r="K77" s="442" t="s">
        <v>165</v>
      </c>
      <c r="L77" s="396" t="s">
        <v>212</v>
      </c>
      <c r="M77" s="511" t="s">
        <v>109</v>
      </c>
      <c r="N77" s="513">
        <v>90</v>
      </c>
      <c r="O77" s="525" t="s">
        <v>1134</v>
      </c>
      <c r="P77" s="228"/>
      <c r="T77" s="196"/>
      <c r="U77" s="498"/>
      <c r="V77" s="498"/>
      <c r="W77" s="498"/>
      <c r="X77" s="498">
        <f>IF(N77="","",N77)</f>
        <v>90</v>
      </c>
      <c r="Y77" s="498"/>
      <c r="Z77" s="498"/>
      <c r="AA77" s="498"/>
      <c r="AB77" s="498"/>
      <c r="AC77" s="498"/>
      <c r="AD77" s="498"/>
      <c r="AE77" s="498">
        <f>IF(N77="","",N77)</f>
        <v>90</v>
      </c>
      <c r="AF77" s="498">
        <f>IF(N77="","",N77)</f>
        <v>90</v>
      </c>
      <c r="AG77" s="498">
        <f>IF($N$72="","",$N$72)</f>
        <v>95</v>
      </c>
      <c r="AH77" s="198"/>
    </row>
    <row r="78" spans="2:34" ht="39.75" customHeight="1" x14ac:dyDescent="0.35">
      <c r="B78" s="195"/>
      <c r="C78" s="578"/>
      <c r="D78" s="584"/>
      <c r="E78" s="534"/>
      <c r="F78" s="536"/>
      <c r="G78" s="501"/>
      <c r="H78" s="542"/>
      <c r="I78" s="541"/>
      <c r="J78" s="546"/>
      <c r="K78" s="442" t="s">
        <v>166</v>
      </c>
      <c r="L78" s="444" t="s">
        <v>213</v>
      </c>
      <c r="M78" s="512"/>
      <c r="N78" s="512"/>
      <c r="O78" s="515"/>
      <c r="P78" s="228"/>
      <c r="T78" s="196"/>
      <c r="U78" s="499"/>
      <c r="V78" s="499"/>
      <c r="W78" s="499"/>
      <c r="X78" s="499"/>
      <c r="Y78" s="499"/>
      <c r="Z78" s="499"/>
      <c r="AA78" s="499"/>
      <c r="AB78" s="499"/>
      <c r="AC78" s="499"/>
      <c r="AD78" s="499"/>
      <c r="AE78" s="499"/>
      <c r="AF78" s="499"/>
      <c r="AG78" s="499"/>
      <c r="AH78" s="198"/>
    </row>
    <row r="79" spans="2:34" ht="39.75" customHeight="1" x14ac:dyDescent="0.35">
      <c r="B79" s="195"/>
      <c r="C79" s="578"/>
      <c r="D79" s="584"/>
      <c r="E79" s="534"/>
      <c r="F79" s="536"/>
      <c r="G79" s="501"/>
      <c r="H79" s="542"/>
      <c r="I79" s="541"/>
      <c r="J79" s="546"/>
      <c r="K79" s="442" t="s">
        <v>167</v>
      </c>
      <c r="L79" s="443" t="s">
        <v>771</v>
      </c>
      <c r="M79" s="512"/>
      <c r="N79" s="512"/>
      <c r="O79" s="515"/>
      <c r="P79" s="228"/>
      <c r="T79" s="196"/>
      <c r="U79" s="499"/>
      <c r="V79" s="499"/>
      <c r="W79" s="499"/>
      <c r="X79" s="499"/>
      <c r="Y79" s="499"/>
      <c r="Z79" s="499"/>
      <c r="AA79" s="499"/>
      <c r="AB79" s="499"/>
      <c r="AC79" s="499"/>
      <c r="AD79" s="499"/>
      <c r="AE79" s="499"/>
      <c r="AF79" s="499"/>
      <c r="AG79" s="499"/>
      <c r="AH79" s="198"/>
    </row>
    <row r="80" spans="2:34" ht="39.75" customHeight="1" x14ac:dyDescent="0.35">
      <c r="B80" s="195"/>
      <c r="C80" s="578"/>
      <c r="D80" s="584"/>
      <c r="E80" s="534"/>
      <c r="F80" s="536"/>
      <c r="G80" s="501"/>
      <c r="H80" s="542"/>
      <c r="I80" s="541"/>
      <c r="J80" s="546"/>
      <c r="K80" s="442" t="s">
        <v>188</v>
      </c>
      <c r="L80" s="443" t="s">
        <v>772</v>
      </c>
      <c r="M80" s="512"/>
      <c r="N80" s="512"/>
      <c r="O80" s="515"/>
      <c r="P80" s="228"/>
      <c r="T80" s="196"/>
      <c r="U80" s="499"/>
      <c r="V80" s="499"/>
      <c r="W80" s="499"/>
      <c r="X80" s="499"/>
      <c r="Y80" s="499"/>
      <c r="Z80" s="499"/>
      <c r="AA80" s="499"/>
      <c r="AB80" s="499"/>
      <c r="AC80" s="499"/>
      <c r="AD80" s="499"/>
      <c r="AE80" s="499"/>
      <c r="AF80" s="499"/>
      <c r="AG80" s="499"/>
      <c r="AH80" s="198"/>
    </row>
    <row r="81" spans="2:34" ht="39.75" customHeight="1" x14ac:dyDescent="0.35">
      <c r="B81" s="195"/>
      <c r="C81" s="578"/>
      <c r="D81" s="584"/>
      <c r="E81" s="534"/>
      <c r="F81" s="536"/>
      <c r="G81" s="501"/>
      <c r="H81" s="542"/>
      <c r="I81" s="541"/>
      <c r="J81" s="546"/>
      <c r="K81" s="442" t="s">
        <v>189</v>
      </c>
      <c r="L81" s="443" t="s">
        <v>773</v>
      </c>
      <c r="M81" s="512"/>
      <c r="N81" s="512"/>
      <c r="O81" s="515"/>
      <c r="P81" s="228"/>
      <c r="T81" s="196"/>
      <c r="U81" s="499"/>
      <c r="V81" s="499"/>
      <c r="W81" s="499"/>
      <c r="X81" s="499"/>
      <c r="Y81" s="499"/>
      <c r="Z81" s="499"/>
      <c r="AA81" s="499"/>
      <c r="AB81" s="499"/>
      <c r="AC81" s="499"/>
      <c r="AD81" s="499"/>
      <c r="AE81" s="499"/>
      <c r="AF81" s="499"/>
      <c r="AG81" s="499"/>
      <c r="AH81" s="198"/>
    </row>
    <row r="82" spans="2:34" ht="39.75" customHeight="1" x14ac:dyDescent="0.35">
      <c r="B82" s="195"/>
      <c r="C82" s="578"/>
      <c r="D82" s="584"/>
      <c r="E82" s="534"/>
      <c r="F82" s="593"/>
      <c r="G82" s="530"/>
      <c r="H82" s="557" t="s">
        <v>999</v>
      </c>
      <c r="I82" s="568" t="s">
        <v>749</v>
      </c>
      <c r="J82" s="545" t="s">
        <v>59</v>
      </c>
      <c r="K82" s="442" t="s">
        <v>165</v>
      </c>
      <c r="L82" s="397" t="s">
        <v>750</v>
      </c>
      <c r="M82" s="511" t="s">
        <v>109</v>
      </c>
      <c r="N82" s="513">
        <v>81</v>
      </c>
      <c r="O82" s="514"/>
      <c r="P82" s="223"/>
      <c r="T82" s="196"/>
      <c r="U82" s="498"/>
      <c r="V82" s="498">
        <f>IF(N82="","",N82)</f>
        <v>81</v>
      </c>
      <c r="W82" s="498"/>
      <c r="X82" s="498"/>
      <c r="Y82" s="498"/>
      <c r="Z82" s="498"/>
      <c r="AA82" s="498"/>
      <c r="AB82" s="498"/>
      <c r="AC82" s="498"/>
      <c r="AD82" s="498"/>
      <c r="AE82" s="498"/>
      <c r="AF82" s="498"/>
      <c r="AG82" s="498">
        <f>IF(N82="","",N82)</f>
        <v>81</v>
      </c>
      <c r="AH82" s="198"/>
    </row>
    <row r="83" spans="2:34" ht="39.75" customHeight="1" x14ac:dyDescent="0.35">
      <c r="B83" s="195"/>
      <c r="C83" s="578"/>
      <c r="D83" s="584"/>
      <c r="E83" s="534"/>
      <c r="F83" s="593"/>
      <c r="G83" s="501"/>
      <c r="H83" s="558"/>
      <c r="I83" s="542"/>
      <c r="J83" s="546"/>
      <c r="K83" s="442" t="s">
        <v>166</v>
      </c>
      <c r="L83" s="443" t="s">
        <v>751</v>
      </c>
      <c r="M83" s="512"/>
      <c r="N83" s="512"/>
      <c r="O83" s="515"/>
      <c r="P83" s="223"/>
      <c r="T83" s="196"/>
      <c r="U83" s="499"/>
      <c r="V83" s="499"/>
      <c r="W83" s="499"/>
      <c r="X83" s="499"/>
      <c r="Y83" s="499"/>
      <c r="Z83" s="499"/>
      <c r="AA83" s="499"/>
      <c r="AB83" s="499"/>
      <c r="AC83" s="499"/>
      <c r="AD83" s="499"/>
      <c r="AE83" s="499"/>
      <c r="AF83" s="499"/>
      <c r="AG83" s="499"/>
      <c r="AH83" s="198"/>
    </row>
    <row r="84" spans="2:34" ht="39.75" customHeight="1" x14ac:dyDescent="0.35">
      <c r="B84" s="195"/>
      <c r="C84" s="578"/>
      <c r="D84" s="584"/>
      <c r="E84" s="534"/>
      <c r="F84" s="593"/>
      <c r="G84" s="501"/>
      <c r="H84" s="558"/>
      <c r="I84" s="542"/>
      <c r="J84" s="546"/>
      <c r="K84" s="442" t="s">
        <v>167</v>
      </c>
      <c r="L84" s="443" t="s">
        <v>752</v>
      </c>
      <c r="M84" s="512"/>
      <c r="N84" s="512"/>
      <c r="O84" s="515"/>
      <c r="P84" s="223"/>
      <c r="T84" s="196"/>
      <c r="U84" s="499"/>
      <c r="V84" s="499"/>
      <c r="W84" s="499"/>
      <c r="X84" s="499"/>
      <c r="Y84" s="499"/>
      <c r="Z84" s="499"/>
      <c r="AA84" s="499"/>
      <c r="AB84" s="499"/>
      <c r="AC84" s="499"/>
      <c r="AD84" s="499"/>
      <c r="AE84" s="499"/>
      <c r="AF84" s="499"/>
      <c r="AG84" s="499"/>
      <c r="AH84" s="198"/>
    </row>
    <row r="85" spans="2:34" ht="39.75" customHeight="1" x14ac:dyDescent="0.35">
      <c r="B85" s="195"/>
      <c r="C85" s="578"/>
      <c r="D85" s="584"/>
      <c r="E85" s="534"/>
      <c r="F85" s="593"/>
      <c r="G85" s="501"/>
      <c r="H85" s="558"/>
      <c r="I85" s="542"/>
      <c r="J85" s="546"/>
      <c r="K85" s="442" t="s">
        <v>188</v>
      </c>
      <c r="L85" s="443" t="s">
        <v>753</v>
      </c>
      <c r="M85" s="512"/>
      <c r="N85" s="512"/>
      <c r="O85" s="515"/>
      <c r="P85" s="223"/>
      <c r="T85" s="196"/>
      <c r="U85" s="499"/>
      <c r="V85" s="499"/>
      <c r="W85" s="499"/>
      <c r="X85" s="499"/>
      <c r="Y85" s="499"/>
      <c r="Z85" s="499"/>
      <c r="AA85" s="499"/>
      <c r="AB85" s="499"/>
      <c r="AC85" s="499"/>
      <c r="AD85" s="499"/>
      <c r="AE85" s="499"/>
      <c r="AF85" s="499"/>
      <c r="AG85" s="499"/>
      <c r="AH85" s="198"/>
    </row>
    <row r="86" spans="2:34" ht="39.75" customHeight="1" x14ac:dyDescent="0.35">
      <c r="B86" s="195"/>
      <c r="C86" s="578"/>
      <c r="D86" s="584"/>
      <c r="E86" s="534"/>
      <c r="F86" s="593"/>
      <c r="G86" s="501"/>
      <c r="H86" s="558"/>
      <c r="I86" s="542"/>
      <c r="J86" s="546"/>
      <c r="K86" s="442" t="s">
        <v>189</v>
      </c>
      <c r="L86" s="443" t="s">
        <v>754</v>
      </c>
      <c r="M86" s="512"/>
      <c r="N86" s="512"/>
      <c r="O86" s="515"/>
      <c r="P86" s="223"/>
      <c r="T86" s="196"/>
      <c r="U86" s="499"/>
      <c r="V86" s="499"/>
      <c r="W86" s="499"/>
      <c r="X86" s="499"/>
      <c r="Y86" s="499"/>
      <c r="Z86" s="499"/>
      <c r="AA86" s="499"/>
      <c r="AB86" s="499"/>
      <c r="AC86" s="499"/>
      <c r="AD86" s="499"/>
      <c r="AE86" s="499"/>
      <c r="AF86" s="499"/>
      <c r="AG86" s="499"/>
      <c r="AH86" s="198"/>
    </row>
    <row r="87" spans="2:34" ht="39.75" customHeight="1" x14ac:dyDescent="0.35">
      <c r="B87" s="195"/>
      <c r="C87" s="578"/>
      <c r="D87" s="584"/>
      <c r="E87" s="534"/>
      <c r="F87" s="593"/>
      <c r="G87" s="530"/>
      <c r="H87" s="557" t="s">
        <v>1000</v>
      </c>
      <c r="I87" s="540" t="s">
        <v>5</v>
      </c>
      <c r="J87" s="545" t="s">
        <v>57</v>
      </c>
      <c r="K87" s="442" t="s">
        <v>165</v>
      </c>
      <c r="L87" s="396" t="s">
        <v>214</v>
      </c>
      <c r="M87" s="511" t="s">
        <v>109</v>
      </c>
      <c r="N87" s="513">
        <v>81</v>
      </c>
      <c r="O87" s="514"/>
      <c r="P87" s="223"/>
      <c r="T87" s="196"/>
      <c r="U87" s="498"/>
      <c r="V87" s="498"/>
      <c r="W87" s="498"/>
      <c r="X87" s="498"/>
      <c r="Y87" s="498">
        <f>IF(N87="","",N87)</f>
        <v>81</v>
      </c>
      <c r="Z87" s="498"/>
      <c r="AA87" s="498"/>
      <c r="AB87" s="498">
        <f>IF(N87="","",N87)</f>
        <v>81</v>
      </c>
      <c r="AC87" s="498">
        <f>IF(N87="","",N87)</f>
        <v>81</v>
      </c>
      <c r="AD87" s="498">
        <f>IF(N87="","",N87)</f>
        <v>81</v>
      </c>
      <c r="AE87" s="498"/>
      <c r="AF87" s="498"/>
      <c r="AG87" s="498"/>
      <c r="AH87" s="198"/>
    </row>
    <row r="88" spans="2:34" ht="39.75" customHeight="1" x14ac:dyDescent="0.35">
      <c r="B88" s="195"/>
      <c r="C88" s="578"/>
      <c r="D88" s="584"/>
      <c r="E88" s="534"/>
      <c r="F88" s="593"/>
      <c r="G88" s="501"/>
      <c r="H88" s="558"/>
      <c r="I88" s="542"/>
      <c r="J88" s="546"/>
      <c r="K88" s="442" t="s">
        <v>166</v>
      </c>
      <c r="L88" s="444" t="s">
        <v>215</v>
      </c>
      <c r="M88" s="512"/>
      <c r="N88" s="512"/>
      <c r="O88" s="515"/>
      <c r="P88" s="223"/>
      <c r="T88" s="196"/>
      <c r="U88" s="499"/>
      <c r="V88" s="499"/>
      <c r="W88" s="499"/>
      <c r="X88" s="499"/>
      <c r="Y88" s="499"/>
      <c r="Z88" s="499"/>
      <c r="AA88" s="499"/>
      <c r="AB88" s="499"/>
      <c r="AC88" s="499"/>
      <c r="AD88" s="499"/>
      <c r="AE88" s="499"/>
      <c r="AF88" s="499"/>
      <c r="AG88" s="499"/>
      <c r="AH88" s="198"/>
    </row>
    <row r="89" spans="2:34" ht="39.75" customHeight="1" x14ac:dyDescent="0.35">
      <c r="B89" s="195"/>
      <c r="C89" s="578"/>
      <c r="D89" s="584"/>
      <c r="E89" s="534"/>
      <c r="F89" s="593"/>
      <c r="G89" s="501"/>
      <c r="H89" s="558"/>
      <c r="I89" s="542"/>
      <c r="J89" s="546"/>
      <c r="K89" s="442" t="s">
        <v>167</v>
      </c>
      <c r="L89" s="444" t="s">
        <v>216</v>
      </c>
      <c r="M89" s="512"/>
      <c r="N89" s="512"/>
      <c r="O89" s="515"/>
      <c r="P89" s="223"/>
      <c r="T89" s="196"/>
      <c r="U89" s="499"/>
      <c r="V89" s="499"/>
      <c r="W89" s="499"/>
      <c r="X89" s="499"/>
      <c r="Y89" s="499"/>
      <c r="Z89" s="499"/>
      <c r="AA89" s="499"/>
      <c r="AB89" s="499"/>
      <c r="AC89" s="499"/>
      <c r="AD89" s="499"/>
      <c r="AE89" s="499"/>
      <c r="AF89" s="499"/>
      <c r="AG89" s="499"/>
      <c r="AH89" s="198"/>
    </row>
    <row r="90" spans="2:34" ht="39.75" customHeight="1" x14ac:dyDescent="0.35">
      <c r="B90" s="195"/>
      <c r="C90" s="578"/>
      <c r="D90" s="584"/>
      <c r="E90" s="534"/>
      <c r="F90" s="593"/>
      <c r="G90" s="501"/>
      <c r="H90" s="558"/>
      <c r="I90" s="542"/>
      <c r="J90" s="546"/>
      <c r="K90" s="442" t="s">
        <v>188</v>
      </c>
      <c r="L90" s="444" t="s">
        <v>217</v>
      </c>
      <c r="M90" s="512"/>
      <c r="N90" s="512"/>
      <c r="O90" s="515"/>
      <c r="P90" s="223"/>
      <c r="T90" s="196"/>
      <c r="U90" s="499"/>
      <c r="V90" s="499"/>
      <c r="W90" s="499"/>
      <c r="X90" s="499"/>
      <c r="Y90" s="499"/>
      <c r="Z90" s="499"/>
      <c r="AA90" s="499"/>
      <c r="AB90" s="499"/>
      <c r="AC90" s="499"/>
      <c r="AD90" s="499"/>
      <c r="AE90" s="499"/>
      <c r="AF90" s="499"/>
      <c r="AG90" s="499"/>
      <c r="AH90" s="198"/>
    </row>
    <row r="91" spans="2:34" ht="39.75" customHeight="1" x14ac:dyDescent="0.35">
      <c r="B91" s="195"/>
      <c r="C91" s="578"/>
      <c r="D91" s="584"/>
      <c r="E91" s="534"/>
      <c r="F91" s="593"/>
      <c r="G91" s="501"/>
      <c r="H91" s="558"/>
      <c r="I91" s="542"/>
      <c r="J91" s="546"/>
      <c r="K91" s="442" t="s">
        <v>189</v>
      </c>
      <c r="L91" s="444" t="s">
        <v>218</v>
      </c>
      <c r="M91" s="512"/>
      <c r="N91" s="512"/>
      <c r="O91" s="515"/>
      <c r="P91" s="223"/>
      <c r="T91" s="196"/>
      <c r="U91" s="499"/>
      <c r="V91" s="499"/>
      <c r="W91" s="499"/>
      <c r="X91" s="499"/>
      <c r="Y91" s="499"/>
      <c r="Z91" s="499"/>
      <c r="AA91" s="499"/>
      <c r="AB91" s="499"/>
      <c r="AC91" s="499"/>
      <c r="AD91" s="499"/>
      <c r="AE91" s="499"/>
      <c r="AF91" s="499"/>
      <c r="AG91" s="499"/>
      <c r="AH91" s="198"/>
    </row>
    <row r="92" spans="2:34" ht="39.75" customHeight="1" x14ac:dyDescent="0.35">
      <c r="B92" s="195"/>
      <c r="C92" s="578"/>
      <c r="D92" s="584"/>
      <c r="E92" s="534"/>
      <c r="F92" s="593"/>
      <c r="G92" s="530"/>
      <c r="H92" s="557" t="s">
        <v>1001</v>
      </c>
      <c r="I92" s="540" t="s">
        <v>6</v>
      </c>
      <c r="J92" s="545" t="s">
        <v>57</v>
      </c>
      <c r="K92" s="442" t="s">
        <v>165</v>
      </c>
      <c r="L92" s="396" t="s">
        <v>219</v>
      </c>
      <c r="M92" s="511" t="s">
        <v>109</v>
      </c>
      <c r="N92" s="513">
        <v>95</v>
      </c>
      <c r="O92" s="514"/>
      <c r="P92" s="223"/>
      <c r="T92" s="196"/>
      <c r="U92" s="498"/>
      <c r="V92" s="498">
        <f t="shared" ref="V92:AA92" si="0">IF($N$92="","",$N$92)</f>
        <v>95</v>
      </c>
      <c r="W92" s="498">
        <f t="shared" si="0"/>
        <v>95</v>
      </c>
      <c r="X92" s="498">
        <f t="shared" si="0"/>
        <v>95</v>
      </c>
      <c r="Y92" s="498">
        <f t="shared" si="0"/>
        <v>95</v>
      </c>
      <c r="Z92" s="498">
        <f t="shared" si="0"/>
        <v>95</v>
      </c>
      <c r="AA92" s="498">
        <f t="shared" si="0"/>
        <v>95</v>
      </c>
      <c r="AB92" s="498"/>
      <c r="AC92" s="498"/>
      <c r="AD92" s="498"/>
      <c r="AE92" s="498"/>
      <c r="AF92" s="498"/>
      <c r="AG92" s="498"/>
      <c r="AH92" s="198"/>
    </row>
    <row r="93" spans="2:34" ht="39.75" customHeight="1" x14ac:dyDescent="0.35">
      <c r="B93" s="195"/>
      <c r="C93" s="578"/>
      <c r="D93" s="584"/>
      <c r="E93" s="534"/>
      <c r="F93" s="593"/>
      <c r="G93" s="501"/>
      <c r="H93" s="558"/>
      <c r="I93" s="542"/>
      <c r="J93" s="546"/>
      <c r="K93" s="442" t="s">
        <v>166</v>
      </c>
      <c r="L93" s="444" t="s">
        <v>220</v>
      </c>
      <c r="M93" s="512"/>
      <c r="N93" s="512"/>
      <c r="O93" s="515"/>
      <c r="P93" s="223"/>
      <c r="T93" s="196"/>
      <c r="U93" s="499"/>
      <c r="V93" s="499"/>
      <c r="W93" s="499"/>
      <c r="X93" s="499"/>
      <c r="Y93" s="499"/>
      <c r="Z93" s="499"/>
      <c r="AA93" s="499"/>
      <c r="AB93" s="499"/>
      <c r="AC93" s="499"/>
      <c r="AD93" s="499"/>
      <c r="AE93" s="499"/>
      <c r="AF93" s="499"/>
      <c r="AG93" s="499"/>
      <c r="AH93" s="198"/>
    </row>
    <row r="94" spans="2:34" ht="39.75" customHeight="1" x14ac:dyDescent="0.35">
      <c r="B94" s="195"/>
      <c r="C94" s="578"/>
      <c r="D94" s="584"/>
      <c r="E94" s="534"/>
      <c r="F94" s="593"/>
      <c r="G94" s="501"/>
      <c r="H94" s="558"/>
      <c r="I94" s="542"/>
      <c r="J94" s="546"/>
      <c r="K94" s="442" t="s">
        <v>167</v>
      </c>
      <c r="L94" s="444" t="s">
        <v>221</v>
      </c>
      <c r="M94" s="512"/>
      <c r="N94" s="512"/>
      <c r="O94" s="515"/>
      <c r="P94" s="223"/>
      <c r="T94" s="196"/>
      <c r="U94" s="499"/>
      <c r="V94" s="499"/>
      <c r="W94" s="499"/>
      <c r="X94" s="499"/>
      <c r="Y94" s="499"/>
      <c r="Z94" s="499"/>
      <c r="AA94" s="499"/>
      <c r="AB94" s="499"/>
      <c r="AC94" s="499"/>
      <c r="AD94" s="499"/>
      <c r="AE94" s="499"/>
      <c r="AF94" s="499"/>
      <c r="AG94" s="499"/>
      <c r="AH94" s="198"/>
    </row>
    <row r="95" spans="2:34" ht="39.75" customHeight="1" x14ac:dyDescent="0.35">
      <c r="B95" s="195"/>
      <c r="C95" s="578"/>
      <c r="D95" s="584"/>
      <c r="E95" s="534"/>
      <c r="F95" s="593"/>
      <c r="G95" s="501"/>
      <c r="H95" s="558"/>
      <c r="I95" s="542"/>
      <c r="J95" s="546"/>
      <c r="K95" s="442" t="s">
        <v>188</v>
      </c>
      <c r="L95" s="444" t="s">
        <v>222</v>
      </c>
      <c r="M95" s="512"/>
      <c r="N95" s="512"/>
      <c r="O95" s="515"/>
      <c r="P95" s="223"/>
      <c r="T95" s="196"/>
      <c r="U95" s="499"/>
      <c r="V95" s="499"/>
      <c r="W95" s="499"/>
      <c r="X95" s="499"/>
      <c r="Y95" s="499"/>
      <c r="Z95" s="499"/>
      <c r="AA95" s="499"/>
      <c r="AB95" s="499"/>
      <c r="AC95" s="499"/>
      <c r="AD95" s="499"/>
      <c r="AE95" s="499"/>
      <c r="AF95" s="499"/>
      <c r="AG95" s="499"/>
      <c r="AH95" s="198"/>
    </row>
    <row r="96" spans="2:34" ht="39.75" customHeight="1" x14ac:dyDescent="0.35">
      <c r="B96" s="195"/>
      <c r="C96" s="578"/>
      <c r="D96" s="584"/>
      <c r="E96" s="534"/>
      <c r="F96" s="593"/>
      <c r="G96" s="501"/>
      <c r="H96" s="558"/>
      <c r="I96" s="542"/>
      <c r="J96" s="546"/>
      <c r="K96" s="442" t="s">
        <v>189</v>
      </c>
      <c r="L96" s="444" t="s">
        <v>223</v>
      </c>
      <c r="M96" s="512"/>
      <c r="N96" s="512"/>
      <c r="O96" s="515"/>
      <c r="P96" s="223"/>
      <c r="T96" s="196"/>
      <c r="U96" s="499"/>
      <c r="V96" s="499"/>
      <c r="W96" s="499"/>
      <c r="X96" s="499"/>
      <c r="Y96" s="499"/>
      <c r="Z96" s="499"/>
      <c r="AA96" s="499"/>
      <c r="AB96" s="499"/>
      <c r="AC96" s="499"/>
      <c r="AD96" s="499"/>
      <c r="AE96" s="499"/>
      <c r="AF96" s="499"/>
      <c r="AG96" s="499"/>
      <c r="AH96" s="198"/>
    </row>
    <row r="97" spans="2:34" ht="39.75" customHeight="1" x14ac:dyDescent="0.35">
      <c r="B97" s="195"/>
      <c r="C97" s="578"/>
      <c r="D97" s="584"/>
      <c r="E97" s="534"/>
      <c r="F97" s="593"/>
      <c r="G97" s="530"/>
      <c r="H97" s="557" t="s">
        <v>1002</v>
      </c>
      <c r="I97" s="540" t="s">
        <v>7</v>
      </c>
      <c r="J97" s="545" t="s">
        <v>57</v>
      </c>
      <c r="K97" s="442" t="s">
        <v>165</v>
      </c>
      <c r="L97" s="396" t="s">
        <v>224</v>
      </c>
      <c r="M97" s="511" t="s">
        <v>109</v>
      </c>
      <c r="N97" s="513">
        <v>90</v>
      </c>
      <c r="O97" s="514"/>
      <c r="P97" s="223"/>
      <c r="T97" s="196"/>
      <c r="U97" s="498">
        <f>IF(N97="","",N97)</f>
        <v>90</v>
      </c>
      <c r="V97" s="498"/>
      <c r="W97" s="498"/>
      <c r="X97" s="498"/>
      <c r="Y97" s="498"/>
      <c r="Z97" s="498">
        <f>IF(N97="","",N97)</f>
        <v>90</v>
      </c>
      <c r="AA97" s="498"/>
      <c r="AB97" s="498"/>
      <c r="AC97" s="498"/>
      <c r="AD97" s="498"/>
      <c r="AE97" s="498"/>
      <c r="AF97" s="498"/>
      <c r="AG97" s="498"/>
      <c r="AH97" s="198"/>
    </row>
    <row r="98" spans="2:34" ht="39.75" customHeight="1" x14ac:dyDescent="0.35">
      <c r="B98" s="195"/>
      <c r="C98" s="578"/>
      <c r="D98" s="584"/>
      <c r="E98" s="534"/>
      <c r="F98" s="593"/>
      <c r="G98" s="501"/>
      <c r="H98" s="558"/>
      <c r="I98" s="542"/>
      <c r="J98" s="546"/>
      <c r="K98" s="442" t="s">
        <v>166</v>
      </c>
      <c r="L98" s="444" t="s">
        <v>225</v>
      </c>
      <c r="M98" s="512"/>
      <c r="N98" s="512"/>
      <c r="O98" s="515"/>
      <c r="P98" s="223"/>
      <c r="T98" s="196"/>
      <c r="U98" s="499"/>
      <c r="V98" s="499"/>
      <c r="W98" s="499"/>
      <c r="X98" s="499"/>
      <c r="Y98" s="499"/>
      <c r="Z98" s="499"/>
      <c r="AA98" s="499"/>
      <c r="AB98" s="499"/>
      <c r="AC98" s="499"/>
      <c r="AD98" s="499"/>
      <c r="AE98" s="499"/>
      <c r="AF98" s="499"/>
      <c r="AG98" s="499"/>
      <c r="AH98" s="198"/>
    </row>
    <row r="99" spans="2:34" ht="39.75" customHeight="1" x14ac:dyDescent="0.35">
      <c r="B99" s="195"/>
      <c r="C99" s="578"/>
      <c r="D99" s="584"/>
      <c r="E99" s="534"/>
      <c r="F99" s="593"/>
      <c r="G99" s="501"/>
      <c r="H99" s="558"/>
      <c r="I99" s="542"/>
      <c r="J99" s="546"/>
      <c r="K99" s="442" t="s">
        <v>167</v>
      </c>
      <c r="L99" s="444" t="s">
        <v>226</v>
      </c>
      <c r="M99" s="512"/>
      <c r="N99" s="512"/>
      <c r="O99" s="515"/>
      <c r="P99" s="223"/>
      <c r="T99" s="196"/>
      <c r="U99" s="499"/>
      <c r="V99" s="499"/>
      <c r="W99" s="499"/>
      <c r="X99" s="499"/>
      <c r="Y99" s="499"/>
      <c r="Z99" s="499"/>
      <c r="AA99" s="499"/>
      <c r="AB99" s="499"/>
      <c r="AC99" s="499"/>
      <c r="AD99" s="499"/>
      <c r="AE99" s="499"/>
      <c r="AF99" s="499"/>
      <c r="AG99" s="499"/>
      <c r="AH99" s="198"/>
    </row>
    <row r="100" spans="2:34" ht="39.75" customHeight="1" x14ac:dyDescent="0.35">
      <c r="B100" s="195"/>
      <c r="C100" s="578"/>
      <c r="D100" s="584"/>
      <c r="E100" s="534"/>
      <c r="F100" s="593"/>
      <c r="G100" s="501"/>
      <c r="H100" s="558"/>
      <c r="I100" s="542"/>
      <c r="J100" s="546"/>
      <c r="K100" s="442" t="s">
        <v>188</v>
      </c>
      <c r="L100" s="444" t="s">
        <v>227</v>
      </c>
      <c r="M100" s="512"/>
      <c r="N100" s="512"/>
      <c r="O100" s="515"/>
      <c r="P100" s="223"/>
      <c r="T100" s="196"/>
      <c r="U100" s="499"/>
      <c r="V100" s="499"/>
      <c r="W100" s="499"/>
      <c r="X100" s="499"/>
      <c r="Y100" s="499"/>
      <c r="Z100" s="499"/>
      <c r="AA100" s="499"/>
      <c r="AB100" s="499"/>
      <c r="AC100" s="499"/>
      <c r="AD100" s="499"/>
      <c r="AE100" s="499"/>
      <c r="AF100" s="499"/>
      <c r="AG100" s="499"/>
      <c r="AH100" s="198"/>
    </row>
    <row r="101" spans="2:34" ht="39.75" customHeight="1" x14ac:dyDescent="0.35">
      <c r="B101" s="195"/>
      <c r="C101" s="578"/>
      <c r="D101" s="584"/>
      <c r="E101" s="534"/>
      <c r="F101" s="593"/>
      <c r="G101" s="501"/>
      <c r="H101" s="558"/>
      <c r="I101" s="542"/>
      <c r="J101" s="546"/>
      <c r="K101" s="442" t="s">
        <v>189</v>
      </c>
      <c r="L101" s="444" t="s">
        <v>228</v>
      </c>
      <c r="M101" s="512"/>
      <c r="N101" s="512"/>
      <c r="O101" s="515"/>
      <c r="P101" s="223"/>
      <c r="T101" s="196"/>
      <c r="U101" s="499"/>
      <c r="V101" s="499"/>
      <c r="W101" s="499"/>
      <c r="X101" s="499"/>
      <c r="Y101" s="499"/>
      <c r="Z101" s="499"/>
      <c r="AA101" s="499"/>
      <c r="AB101" s="499"/>
      <c r="AC101" s="499"/>
      <c r="AD101" s="499"/>
      <c r="AE101" s="499"/>
      <c r="AF101" s="499"/>
      <c r="AG101" s="499"/>
      <c r="AH101" s="198"/>
    </row>
    <row r="102" spans="2:34" ht="39.75" customHeight="1" x14ac:dyDescent="0.35">
      <c r="B102" s="195"/>
      <c r="C102" s="578"/>
      <c r="D102" s="584"/>
      <c r="E102" s="534"/>
      <c r="F102" s="593"/>
      <c r="G102" s="530"/>
      <c r="H102" s="557" t="s">
        <v>1003</v>
      </c>
      <c r="I102" s="568" t="s">
        <v>725</v>
      </c>
      <c r="J102" s="545" t="s">
        <v>57</v>
      </c>
      <c r="K102" s="442" t="s">
        <v>165</v>
      </c>
      <c r="L102" s="397" t="s">
        <v>727</v>
      </c>
      <c r="M102" s="511" t="s">
        <v>109</v>
      </c>
      <c r="N102" s="513">
        <v>98</v>
      </c>
      <c r="O102" s="525" t="s">
        <v>1133</v>
      </c>
      <c r="P102" s="223"/>
      <c r="T102" s="196"/>
      <c r="U102" s="498"/>
      <c r="V102" s="498"/>
      <c r="W102" s="498"/>
      <c r="X102" s="498"/>
      <c r="Y102" s="498"/>
      <c r="Z102" s="498"/>
      <c r="AA102" s="498"/>
      <c r="AB102" s="498"/>
      <c r="AC102" s="498"/>
      <c r="AD102" s="498"/>
      <c r="AE102" s="498"/>
      <c r="AF102" s="498"/>
      <c r="AG102" s="498">
        <f>IF(N102="","",N102)</f>
        <v>98</v>
      </c>
      <c r="AH102" s="198"/>
    </row>
    <row r="103" spans="2:34" ht="39.75" customHeight="1" x14ac:dyDescent="0.35">
      <c r="B103" s="195"/>
      <c r="C103" s="578"/>
      <c r="D103" s="584"/>
      <c r="E103" s="534"/>
      <c r="F103" s="593"/>
      <c r="G103" s="501"/>
      <c r="H103" s="558"/>
      <c r="I103" s="542"/>
      <c r="J103" s="546"/>
      <c r="K103" s="442" t="s">
        <v>166</v>
      </c>
      <c r="L103" s="443" t="s">
        <v>728</v>
      </c>
      <c r="M103" s="512"/>
      <c r="N103" s="512"/>
      <c r="O103" s="515"/>
      <c r="P103" s="223"/>
      <c r="T103" s="196"/>
      <c r="U103" s="499"/>
      <c r="V103" s="499"/>
      <c r="W103" s="499"/>
      <c r="X103" s="499"/>
      <c r="Y103" s="499"/>
      <c r="Z103" s="499"/>
      <c r="AA103" s="499"/>
      <c r="AB103" s="499"/>
      <c r="AC103" s="499"/>
      <c r="AD103" s="499"/>
      <c r="AE103" s="499"/>
      <c r="AF103" s="499"/>
      <c r="AG103" s="499"/>
      <c r="AH103" s="198"/>
    </row>
    <row r="104" spans="2:34" ht="39.75" customHeight="1" x14ac:dyDescent="0.35">
      <c r="B104" s="195"/>
      <c r="C104" s="578"/>
      <c r="D104" s="584"/>
      <c r="E104" s="534"/>
      <c r="F104" s="593"/>
      <c r="G104" s="501"/>
      <c r="H104" s="558"/>
      <c r="I104" s="542"/>
      <c r="J104" s="546"/>
      <c r="K104" s="442" t="s">
        <v>167</v>
      </c>
      <c r="L104" s="452" t="s">
        <v>729</v>
      </c>
      <c r="M104" s="512"/>
      <c r="N104" s="512"/>
      <c r="O104" s="515"/>
      <c r="P104" s="223"/>
      <c r="T104" s="196"/>
      <c r="U104" s="499"/>
      <c r="V104" s="499"/>
      <c r="W104" s="499"/>
      <c r="X104" s="499"/>
      <c r="Y104" s="499"/>
      <c r="Z104" s="499"/>
      <c r="AA104" s="499"/>
      <c r="AB104" s="499"/>
      <c r="AC104" s="499"/>
      <c r="AD104" s="499"/>
      <c r="AE104" s="499"/>
      <c r="AF104" s="499"/>
      <c r="AG104" s="499"/>
      <c r="AH104" s="198"/>
    </row>
    <row r="105" spans="2:34" ht="39.75" customHeight="1" x14ac:dyDescent="0.35">
      <c r="B105" s="195"/>
      <c r="C105" s="578"/>
      <c r="D105" s="584"/>
      <c r="E105" s="534"/>
      <c r="F105" s="593"/>
      <c r="G105" s="501"/>
      <c r="H105" s="558"/>
      <c r="I105" s="542"/>
      <c r="J105" s="546"/>
      <c r="K105" s="442" t="s">
        <v>188</v>
      </c>
      <c r="L105" s="443" t="s">
        <v>971</v>
      </c>
      <c r="M105" s="512"/>
      <c r="N105" s="512"/>
      <c r="O105" s="515"/>
      <c r="P105" s="223"/>
      <c r="T105" s="196"/>
      <c r="U105" s="499"/>
      <c r="V105" s="499"/>
      <c r="W105" s="499"/>
      <c r="X105" s="499"/>
      <c r="Y105" s="499"/>
      <c r="Z105" s="499"/>
      <c r="AA105" s="499"/>
      <c r="AB105" s="499"/>
      <c r="AC105" s="499"/>
      <c r="AD105" s="499"/>
      <c r="AE105" s="499"/>
      <c r="AF105" s="499"/>
      <c r="AG105" s="499"/>
      <c r="AH105" s="198"/>
    </row>
    <row r="106" spans="2:34" ht="39.75" customHeight="1" x14ac:dyDescent="0.35">
      <c r="B106" s="195"/>
      <c r="C106" s="578"/>
      <c r="D106" s="584"/>
      <c r="E106" s="534"/>
      <c r="F106" s="593"/>
      <c r="G106" s="501"/>
      <c r="H106" s="558"/>
      <c r="I106" s="542"/>
      <c r="J106" s="546"/>
      <c r="K106" s="442" t="s">
        <v>189</v>
      </c>
      <c r="L106" s="443" t="s">
        <v>730</v>
      </c>
      <c r="M106" s="512"/>
      <c r="N106" s="512"/>
      <c r="O106" s="515"/>
      <c r="P106" s="223"/>
      <c r="T106" s="196"/>
      <c r="U106" s="499"/>
      <c r="V106" s="499"/>
      <c r="W106" s="499"/>
      <c r="X106" s="499"/>
      <c r="Y106" s="499"/>
      <c r="Z106" s="499"/>
      <c r="AA106" s="499"/>
      <c r="AB106" s="499"/>
      <c r="AC106" s="499"/>
      <c r="AD106" s="499"/>
      <c r="AE106" s="499"/>
      <c r="AF106" s="499"/>
      <c r="AG106" s="499"/>
      <c r="AH106" s="198"/>
    </row>
    <row r="107" spans="2:34" ht="39.75" customHeight="1" x14ac:dyDescent="0.35">
      <c r="B107" s="195"/>
      <c r="C107" s="578"/>
      <c r="D107" s="584"/>
      <c r="E107" s="534"/>
      <c r="F107" s="593"/>
      <c r="G107" s="530"/>
      <c r="H107" s="557" t="s">
        <v>1004</v>
      </c>
      <c r="I107" s="568" t="s">
        <v>726</v>
      </c>
      <c r="J107" s="545" t="s">
        <v>57</v>
      </c>
      <c r="K107" s="442" t="s">
        <v>165</v>
      </c>
      <c r="L107" s="397" t="s">
        <v>731</v>
      </c>
      <c r="M107" s="511" t="s">
        <v>109</v>
      </c>
      <c r="N107" s="513">
        <v>81</v>
      </c>
      <c r="O107" s="514"/>
      <c r="P107" s="223"/>
      <c r="T107" s="196"/>
      <c r="U107" s="498"/>
      <c r="V107" s="498"/>
      <c r="W107" s="498"/>
      <c r="X107" s="498">
        <f>IF($N$107="","",$N$107)</f>
        <v>81</v>
      </c>
      <c r="Y107" s="498">
        <f>IF($N$107="","",$N$107)</f>
        <v>81</v>
      </c>
      <c r="Z107" s="498">
        <f>IF($N$107="","",$N$107)</f>
        <v>81</v>
      </c>
      <c r="AA107" s="498">
        <f>IF($N$107="","",$N$107)</f>
        <v>81</v>
      </c>
      <c r="AB107" s="498"/>
      <c r="AC107" s="498">
        <f>IF($N$107="","",$N$107)</f>
        <v>81</v>
      </c>
      <c r="AD107" s="498">
        <f>IF($N$107="","",$N$107)</f>
        <v>81</v>
      </c>
      <c r="AE107" s="498">
        <f>IF($N$107="","",$N$107)</f>
        <v>81</v>
      </c>
      <c r="AF107" s="498"/>
      <c r="AG107" s="498"/>
      <c r="AH107" s="198"/>
    </row>
    <row r="108" spans="2:34" ht="39.75" customHeight="1" x14ac:dyDescent="0.35">
      <c r="B108" s="195"/>
      <c r="C108" s="578"/>
      <c r="D108" s="584"/>
      <c r="E108" s="534"/>
      <c r="F108" s="593"/>
      <c r="G108" s="501"/>
      <c r="H108" s="558"/>
      <c r="I108" s="542"/>
      <c r="J108" s="546"/>
      <c r="K108" s="442" t="s">
        <v>166</v>
      </c>
      <c r="L108" s="443" t="s">
        <v>732</v>
      </c>
      <c r="M108" s="512"/>
      <c r="N108" s="512"/>
      <c r="O108" s="515"/>
      <c r="P108" s="223"/>
      <c r="T108" s="196"/>
      <c r="U108" s="499"/>
      <c r="V108" s="499"/>
      <c r="W108" s="499"/>
      <c r="X108" s="499"/>
      <c r="Y108" s="499"/>
      <c r="Z108" s="499"/>
      <c r="AA108" s="499"/>
      <c r="AB108" s="499"/>
      <c r="AC108" s="499"/>
      <c r="AD108" s="499"/>
      <c r="AE108" s="499"/>
      <c r="AF108" s="499"/>
      <c r="AG108" s="499"/>
      <c r="AH108" s="198"/>
    </row>
    <row r="109" spans="2:34" ht="39.75" customHeight="1" x14ac:dyDescent="0.35">
      <c r="B109" s="195"/>
      <c r="C109" s="578"/>
      <c r="D109" s="584"/>
      <c r="E109" s="534"/>
      <c r="F109" s="593"/>
      <c r="G109" s="501"/>
      <c r="H109" s="558"/>
      <c r="I109" s="542"/>
      <c r="J109" s="546"/>
      <c r="K109" s="442" t="s">
        <v>167</v>
      </c>
      <c r="L109" s="443" t="s">
        <v>733</v>
      </c>
      <c r="M109" s="512"/>
      <c r="N109" s="512"/>
      <c r="O109" s="515"/>
      <c r="P109" s="223"/>
      <c r="T109" s="196"/>
      <c r="U109" s="499"/>
      <c r="V109" s="499"/>
      <c r="W109" s="499"/>
      <c r="X109" s="499"/>
      <c r="Y109" s="499"/>
      <c r="Z109" s="499"/>
      <c r="AA109" s="499"/>
      <c r="AB109" s="499"/>
      <c r="AC109" s="499"/>
      <c r="AD109" s="499"/>
      <c r="AE109" s="499"/>
      <c r="AF109" s="499"/>
      <c r="AG109" s="499"/>
      <c r="AH109" s="198"/>
    </row>
    <row r="110" spans="2:34" ht="39.75" customHeight="1" x14ac:dyDescent="0.35">
      <c r="B110" s="195"/>
      <c r="C110" s="578"/>
      <c r="D110" s="584"/>
      <c r="E110" s="534"/>
      <c r="F110" s="593"/>
      <c r="G110" s="501"/>
      <c r="H110" s="558"/>
      <c r="I110" s="542"/>
      <c r="J110" s="546"/>
      <c r="K110" s="442" t="s">
        <v>188</v>
      </c>
      <c r="L110" s="452" t="s">
        <v>734</v>
      </c>
      <c r="M110" s="512"/>
      <c r="N110" s="512"/>
      <c r="O110" s="515"/>
      <c r="P110" s="223"/>
      <c r="T110" s="196"/>
      <c r="U110" s="499"/>
      <c r="V110" s="499"/>
      <c r="W110" s="499"/>
      <c r="X110" s="499"/>
      <c r="Y110" s="499"/>
      <c r="Z110" s="499"/>
      <c r="AA110" s="499"/>
      <c r="AB110" s="499"/>
      <c r="AC110" s="499"/>
      <c r="AD110" s="499"/>
      <c r="AE110" s="499"/>
      <c r="AF110" s="499"/>
      <c r="AG110" s="499"/>
      <c r="AH110" s="198"/>
    </row>
    <row r="111" spans="2:34" ht="34.5" x14ac:dyDescent="0.35">
      <c r="B111" s="195"/>
      <c r="C111" s="578"/>
      <c r="D111" s="584"/>
      <c r="E111" s="534"/>
      <c r="F111" s="593"/>
      <c r="G111" s="501"/>
      <c r="H111" s="558"/>
      <c r="I111" s="542"/>
      <c r="J111" s="546"/>
      <c r="K111" s="442" t="s">
        <v>189</v>
      </c>
      <c r="L111" s="443" t="s">
        <v>913</v>
      </c>
      <c r="M111" s="512"/>
      <c r="N111" s="512"/>
      <c r="O111" s="515"/>
      <c r="P111" s="223"/>
      <c r="T111" s="196"/>
      <c r="U111" s="499"/>
      <c r="V111" s="499"/>
      <c r="W111" s="499"/>
      <c r="X111" s="499"/>
      <c r="Y111" s="499"/>
      <c r="Z111" s="499"/>
      <c r="AA111" s="499"/>
      <c r="AB111" s="499"/>
      <c r="AC111" s="499"/>
      <c r="AD111" s="499"/>
      <c r="AE111" s="499"/>
      <c r="AF111" s="499"/>
      <c r="AG111" s="499"/>
      <c r="AH111" s="198"/>
    </row>
    <row r="112" spans="2:34" ht="39.75" customHeight="1" x14ac:dyDescent="0.35">
      <c r="B112" s="195"/>
      <c r="C112" s="578"/>
      <c r="D112" s="584"/>
      <c r="E112" s="534"/>
      <c r="F112" s="593"/>
      <c r="G112" s="530"/>
      <c r="H112" s="557" t="s">
        <v>1005</v>
      </c>
      <c r="I112" s="568" t="s">
        <v>1094</v>
      </c>
      <c r="J112" s="545" t="s">
        <v>57</v>
      </c>
      <c r="K112" s="442" t="s">
        <v>165</v>
      </c>
      <c r="L112" s="397" t="s">
        <v>735</v>
      </c>
      <c r="M112" s="511" t="s">
        <v>109</v>
      </c>
      <c r="N112" s="513">
        <v>100</v>
      </c>
      <c r="O112" s="525" t="s">
        <v>1134</v>
      </c>
      <c r="P112" s="223"/>
      <c r="T112" s="196"/>
      <c r="U112" s="498"/>
      <c r="V112" s="498"/>
      <c r="W112" s="498">
        <f>IF($N$112="","",$N$112)</f>
        <v>100</v>
      </c>
      <c r="X112" s="498"/>
      <c r="Y112" s="498"/>
      <c r="Z112" s="498">
        <f>IF($N$112="","",$N$112)</f>
        <v>100</v>
      </c>
      <c r="AA112" s="498"/>
      <c r="AB112" s="498">
        <f>IF($N$112="","",$N$112)</f>
        <v>100</v>
      </c>
      <c r="AC112" s="498"/>
      <c r="AD112" s="498">
        <f>IF($N$112="","",$N$112)</f>
        <v>100</v>
      </c>
      <c r="AE112" s="498"/>
      <c r="AF112" s="498">
        <f>IF($N$112="","",$N$112)</f>
        <v>100</v>
      </c>
      <c r="AG112" s="498"/>
      <c r="AH112" s="198"/>
    </row>
    <row r="113" spans="2:34" ht="39.75" customHeight="1" x14ac:dyDescent="0.35">
      <c r="B113" s="195"/>
      <c r="C113" s="578"/>
      <c r="D113" s="584"/>
      <c r="E113" s="534"/>
      <c r="F113" s="593"/>
      <c r="G113" s="501"/>
      <c r="H113" s="558"/>
      <c r="I113" s="542"/>
      <c r="J113" s="546"/>
      <c r="K113" s="442" t="s">
        <v>166</v>
      </c>
      <c r="L113" s="443" t="s">
        <v>736</v>
      </c>
      <c r="M113" s="512"/>
      <c r="N113" s="512"/>
      <c r="O113" s="515"/>
      <c r="P113" s="223"/>
      <c r="T113" s="196"/>
      <c r="U113" s="499"/>
      <c r="V113" s="499"/>
      <c r="W113" s="499"/>
      <c r="X113" s="499"/>
      <c r="Y113" s="499"/>
      <c r="Z113" s="499"/>
      <c r="AA113" s="499"/>
      <c r="AB113" s="499"/>
      <c r="AC113" s="499"/>
      <c r="AD113" s="499"/>
      <c r="AE113" s="499"/>
      <c r="AF113" s="499"/>
      <c r="AG113" s="499"/>
      <c r="AH113" s="198"/>
    </row>
    <row r="114" spans="2:34" ht="39.75" customHeight="1" x14ac:dyDescent="0.35">
      <c r="B114" s="195"/>
      <c r="C114" s="578"/>
      <c r="D114" s="584"/>
      <c r="E114" s="534"/>
      <c r="F114" s="593"/>
      <c r="G114" s="501"/>
      <c r="H114" s="558"/>
      <c r="I114" s="542"/>
      <c r="J114" s="546"/>
      <c r="K114" s="442" t="s">
        <v>167</v>
      </c>
      <c r="L114" s="443" t="s">
        <v>737</v>
      </c>
      <c r="M114" s="512"/>
      <c r="N114" s="512"/>
      <c r="O114" s="515"/>
      <c r="P114" s="223"/>
      <c r="T114" s="196"/>
      <c r="U114" s="499"/>
      <c r="V114" s="499"/>
      <c r="W114" s="499"/>
      <c r="X114" s="499"/>
      <c r="Y114" s="499"/>
      <c r="Z114" s="499"/>
      <c r="AA114" s="499"/>
      <c r="AB114" s="499"/>
      <c r="AC114" s="499"/>
      <c r="AD114" s="499"/>
      <c r="AE114" s="499"/>
      <c r="AF114" s="499"/>
      <c r="AG114" s="499"/>
      <c r="AH114" s="198"/>
    </row>
    <row r="115" spans="2:34" ht="39.75" customHeight="1" x14ac:dyDescent="0.35">
      <c r="B115" s="195"/>
      <c r="C115" s="578"/>
      <c r="D115" s="584"/>
      <c r="E115" s="534"/>
      <c r="F115" s="593"/>
      <c r="G115" s="501"/>
      <c r="H115" s="558"/>
      <c r="I115" s="542"/>
      <c r="J115" s="546"/>
      <c r="K115" s="442" t="s">
        <v>188</v>
      </c>
      <c r="L115" s="443" t="s">
        <v>738</v>
      </c>
      <c r="M115" s="512"/>
      <c r="N115" s="512"/>
      <c r="O115" s="515"/>
      <c r="P115" s="223"/>
      <c r="T115" s="196"/>
      <c r="U115" s="499"/>
      <c r="V115" s="499"/>
      <c r="W115" s="499"/>
      <c r="X115" s="499"/>
      <c r="Y115" s="499"/>
      <c r="Z115" s="499"/>
      <c r="AA115" s="499"/>
      <c r="AB115" s="499"/>
      <c r="AC115" s="499"/>
      <c r="AD115" s="499"/>
      <c r="AE115" s="499"/>
      <c r="AF115" s="499"/>
      <c r="AG115" s="499"/>
      <c r="AH115" s="198"/>
    </row>
    <row r="116" spans="2:34" ht="39.75" customHeight="1" x14ac:dyDescent="0.35">
      <c r="B116" s="195"/>
      <c r="C116" s="578"/>
      <c r="D116" s="584"/>
      <c r="E116" s="534"/>
      <c r="F116" s="593"/>
      <c r="G116" s="501"/>
      <c r="H116" s="558"/>
      <c r="I116" s="542"/>
      <c r="J116" s="546"/>
      <c r="K116" s="442" t="s">
        <v>189</v>
      </c>
      <c r="L116" s="443" t="s">
        <v>739</v>
      </c>
      <c r="M116" s="512"/>
      <c r="N116" s="512"/>
      <c r="O116" s="515"/>
      <c r="P116" s="223"/>
      <c r="T116" s="196"/>
      <c r="U116" s="499"/>
      <c r="V116" s="499"/>
      <c r="W116" s="499"/>
      <c r="X116" s="499"/>
      <c r="Y116" s="499"/>
      <c r="Z116" s="499"/>
      <c r="AA116" s="499"/>
      <c r="AB116" s="499"/>
      <c r="AC116" s="499"/>
      <c r="AD116" s="499"/>
      <c r="AE116" s="499"/>
      <c r="AF116" s="499"/>
      <c r="AG116" s="499"/>
      <c r="AH116" s="198"/>
    </row>
    <row r="117" spans="2:34" ht="39.75" customHeight="1" x14ac:dyDescent="0.35">
      <c r="B117" s="195"/>
      <c r="C117" s="578"/>
      <c r="D117" s="584"/>
      <c r="E117" s="534"/>
      <c r="F117" s="593"/>
      <c r="G117" s="530"/>
      <c r="H117" s="557" t="s">
        <v>1006</v>
      </c>
      <c r="I117" s="568" t="s">
        <v>1088</v>
      </c>
      <c r="J117" s="545" t="s">
        <v>57</v>
      </c>
      <c r="K117" s="442" t="s">
        <v>165</v>
      </c>
      <c r="L117" s="397" t="s">
        <v>740</v>
      </c>
      <c r="M117" s="511" t="s">
        <v>109</v>
      </c>
      <c r="N117" s="513">
        <v>90</v>
      </c>
      <c r="O117" s="525" t="s">
        <v>1134</v>
      </c>
      <c r="P117" s="223"/>
      <c r="T117" s="196"/>
      <c r="U117" s="498">
        <f>IF($N$117="","",$N$117)</f>
        <v>90</v>
      </c>
      <c r="V117" s="498">
        <f>IF($N$117="","",$N$117)</f>
        <v>90</v>
      </c>
      <c r="W117" s="498">
        <f>IF($N$117="","",$N$117)</f>
        <v>90</v>
      </c>
      <c r="X117" s="498"/>
      <c r="Y117" s="498">
        <f>IF($N$117="","",$N$117)</f>
        <v>90</v>
      </c>
      <c r="Z117" s="498">
        <f>IF($N$117="","",$N$117)</f>
        <v>90</v>
      </c>
      <c r="AA117" s="498"/>
      <c r="AB117" s="498"/>
      <c r="AC117" s="498"/>
      <c r="AD117" s="498"/>
      <c r="AE117" s="498"/>
      <c r="AF117" s="498"/>
      <c r="AG117" s="498"/>
      <c r="AH117" s="198"/>
    </row>
    <row r="118" spans="2:34" ht="39.75" customHeight="1" x14ac:dyDescent="0.35">
      <c r="B118" s="195"/>
      <c r="C118" s="578"/>
      <c r="D118" s="584"/>
      <c r="E118" s="512"/>
      <c r="F118" s="537"/>
      <c r="G118" s="501"/>
      <c r="H118" s="558"/>
      <c r="I118" s="542"/>
      <c r="J118" s="546"/>
      <c r="K118" s="442" t="s">
        <v>166</v>
      </c>
      <c r="L118" s="443" t="s">
        <v>741</v>
      </c>
      <c r="M118" s="512"/>
      <c r="N118" s="512"/>
      <c r="O118" s="515"/>
      <c r="P118" s="223"/>
      <c r="T118" s="196"/>
      <c r="U118" s="499"/>
      <c r="V118" s="499"/>
      <c r="W118" s="499"/>
      <c r="X118" s="499"/>
      <c r="Y118" s="499"/>
      <c r="Z118" s="499"/>
      <c r="AA118" s="499"/>
      <c r="AB118" s="499"/>
      <c r="AC118" s="499"/>
      <c r="AD118" s="499"/>
      <c r="AE118" s="499"/>
      <c r="AF118" s="499"/>
      <c r="AG118" s="499"/>
      <c r="AH118" s="198"/>
    </row>
    <row r="119" spans="2:34" ht="39.75" customHeight="1" x14ac:dyDescent="0.35">
      <c r="B119" s="195"/>
      <c r="C119" s="578"/>
      <c r="D119" s="584"/>
      <c r="E119" s="512"/>
      <c r="F119" s="537"/>
      <c r="G119" s="501"/>
      <c r="H119" s="558"/>
      <c r="I119" s="542"/>
      <c r="J119" s="546"/>
      <c r="K119" s="442" t="s">
        <v>167</v>
      </c>
      <c r="L119" s="443" t="s">
        <v>742</v>
      </c>
      <c r="M119" s="512"/>
      <c r="N119" s="512"/>
      <c r="O119" s="515"/>
      <c r="P119" s="223"/>
      <c r="T119" s="196"/>
      <c r="U119" s="499"/>
      <c r="V119" s="499"/>
      <c r="W119" s="499"/>
      <c r="X119" s="499"/>
      <c r="Y119" s="499"/>
      <c r="Z119" s="499"/>
      <c r="AA119" s="499"/>
      <c r="AB119" s="499"/>
      <c r="AC119" s="499"/>
      <c r="AD119" s="499"/>
      <c r="AE119" s="499"/>
      <c r="AF119" s="499"/>
      <c r="AG119" s="499"/>
      <c r="AH119" s="198"/>
    </row>
    <row r="120" spans="2:34" ht="39.75" customHeight="1" x14ac:dyDescent="0.35">
      <c r="B120" s="195"/>
      <c r="C120" s="578"/>
      <c r="D120" s="584"/>
      <c r="E120" s="512"/>
      <c r="F120" s="537"/>
      <c r="G120" s="501"/>
      <c r="H120" s="558"/>
      <c r="I120" s="542"/>
      <c r="J120" s="546"/>
      <c r="K120" s="442" t="s">
        <v>188</v>
      </c>
      <c r="L120" s="443" t="s">
        <v>743</v>
      </c>
      <c r="M120" s="512"/>
      <c r="N120" s="512"/>
      <c r="O120" s="515"/>
      <c r="P120" s="223"/>
      <c r="T120" s="196"/>
      <c r="U120" s="499"/>
      <c r="V120" s="499"/>
      <c r="W120" s="499"/>
      <c r="X120" s="499"/>
      <c r="Y120" s="499"/>
      <c r="Z120" s="499"/>
      <c r="AA120" s="499"/>
      <c r="AB120" s="499"/>
      <c r="AC120" s="499"/>
      <c r="AD120" s="499"/>
      <c r="AE120" s="499"/>
      <c r="AF120" s="499"/>
      <c r="AG120" s="499"/>
      <c r="AH120" s="198"/>
    </row>
    <row r="121" spans="2:34" ht="39.75" customHeight="1" x14ac:dyDescent="0.35">
      <c r="B121" s="195"/>
      <c r="C121" s="578"/>
      <c r="D121" s="584"/>
      <c r="E121" s="512"/>
      <c r="F121" s="537"/>
      <c r="G121" s="501"/>
      <c r="H121" s="558"/>
      <c r="I121" s="542"/>
      <c r="J121" s="546"/>
      <c r="K121" s="442" t="s">
        <v>189</v>
      </c>
      <c r="L121" s="443" t="s">
        <v>914</v>
      </c>
      <c r="M121" s="512"/>
      <c r="N121" s="512"/>
      <c r="O121" s="515"/>
      <c r="P121" s="223"/>
      <c r="T121" s="196"/>
      <c r="U121" s="499"/>
      <c r="V121" s="499"/>
      <c r="W121" s="499"/>
      <c r="X121" s="499"/>
      <c r="Y121" s="499"/>
      <c r="Z121" s="499"/>
      <c r="AA121" s="499"/>
      <c r="AB121" s="499"/>
      <c r="AC121" s="499"/>
      <c r="AD121" s="499"/>
      <c r="AE121" s="499"/>
      <c r="AF121" s="499"/>
      <c r="AG121" s="499"/>
      <c r="AH121" s="198"/>
    </row>
    <row r="122" spans="2:34" ht="39.75" customHeight="1" x14ac:dyDescent="0.35">
      <c r="B122" s="195"/>
      <c r="C122" s="578"/>
      <c r="D122" s="584"/>
      <c r="E122" s="534" t="s">
        <v>122</v>
      </c>
      <c r="F122" s="536">
        <f>IF(SUM(N122:N126)=0,"",AVERAGE(N122:N126))</f>
        <v>100</v>
      </c>
      <c r="G122" s="530">
        <v>15</v>
      </c>
      <c r="H122" s="540" t="s">
        <v>123</v>
      </c>
      <c r="I122" s="541"/>
      <c r="J122" s="545" t="s">
        <v>124</v>
      </c>
      <c r="K122" s="442" t="s">
        <v>165</v>
      </c>
      <c r="L122" s="396" t="s">
        <v>229</v>
      </c>
      <c r="M122" s="511" t="s">
        <v>109</v>
      </c>
      <c r="N122" s="513">
        <v>100</v>
      </c>
      <c r="O122" s="514"/>
      <c r="P122" s="229"/>
      <c r="T122" s="196"/>
      <c r="U122" s="498"/>
      <c r="V122" s="498"/>
      <c r="W122" s="498"/>
      <c r="X122" s="498"/>
      <c r="Y122" s="498"/>
      <c r="Z122" s="498"/>
      <c r="AA122" s="498"/>
      <c r="AB122" s="498"/>
      <c r="AC122" s="498"/>
      <c r="AD122" s="498"/>
      <c r="AE122" s="498"/>
      <c r="AF122" s="498">
        <f>IF(N122="","",N122)</f>
        <v>100</v>
      </c>
      <c r="AG122" s="498"/>
      <c r="AH122" s="198"/>
    </row>
    <row r="123" spans="2:34" ht="39.75" customHeight="1" x14ac:dyDescent="0.35">
      <c r="B123" s="195"/>
      <c r="C123" s="578"/>
      <c r="D123" s="584"/>
      <c r="E123" s="512"/>
      <c r="F123" s="537"/>
      <c r="G123" s="501"/>
      <c r="H123" s="542"/>
      <c r="I123" s="541"/>
      <c r="J123" s="546"/>
      <c r="K123" s="442" t="s">
        <v>166</v>
      </c>
      <c r="L123" s="444" t="s">
        <v>230</v>
      </c>
      <c r="M123" s="512"/>
      <c r="N123" s="512"/>
      <c r="O123" s="515"/>
      <c r="P123" s="229"/>
      <c r="T123" s="196"/>
      <c r="U123" s="499"/>
      <c r="V123" s="499"/>
      <c r="W123" s="499"/>
      <c r="X123" s="499"/>
      <c r="Y123" s="499"/>
      <c r="Z123" s="499"/>
      <c r="AA123" s="499"/>
      <c r="AB123" s="499"/>
      <c r="AC123" s="499"/>
      <c r="AD123" s="499"/>
      <c r="AE123" s="499"/>
      <c r="AF123" s="499"/>
      <c r="AG123" s="499"/>
      <c r="AH123" s="198"/>
    </row>
    <row r="124" spans="2:34" ht="39.75" customHeight="1" x14ac:dyDescent="0.35">
      <c r="B124" s="195"/>
      <c r="C124" s="578"/>
      <c r="D124" s="584"/>
      <c r="E124" s="512"/>
      <c r="F124" s="537"/>
      <c r="G124" s="501"/>
      <c r="H124" s="542"/>
      <c r="I124" s="541"/>
      <c r="J124" s="546"/>
      <c r="K124" s="442" t="s">
        <v>167</v>
      </c>
      <c r="L124" s="444" t="s">
        <v>231</v>
      </c>
      <c r="M124" s="512"/>
      <c r="N124" s="512"/>
      <c r="O124" s="515"/>
      <c r="P124" s="229"/>
      <c r="T124" s="196"/>
      <c r="U124" s="499"/>
      <c r="V124" s="499"/>
      <c r="W124" s="499"/>
      <c r="X124" s="499"/>
      <c r="Y124" s="499"/>
      <c r="Z124" s="499"/>
      <c r="AA124" s="499"/>
      <c r="AB124" s="499"/>
      <c r="AC124" s="499"/>
      <c r="AD124" s="499"/>
      <c r="AE124" s="499"/>
      <c r="AF124" s="499"/>
      <c r="AG124" s="499"/>
      <c r="AH124" s="198"/>
    </row>
    <row r="125" spans="2:34" ht="53.25" customHeight="1" x14ac:dyDescent="0.35">
      <c r="B125" s="195"/>
      <c r="C125" s="578"/>
      <c r="D125" s="584"/>
      <c r="E125" s="512"/>
      <c r="F125" s="537"/>
      <c r="G125" s="501"/>
      <c r="H125" s="542"/>
      <c r="I125" s="541"/>
      <c r="J125" s="546"/>
      <c r="K125" s="442" t="s">
        <v>188</v>
      </c>
      <c r="L125" s="444" t="s">
        <v>232</v>
      </c>
      <c r="M125" s="512"/>
      <c r="N125" s="512"/>
      <c r="O125" s="515"/>
      <c r="P125" s="229"/>
      <c r="T125" s="196"/>
      <c r="U125" s="499"/>
      <c r="V125" s="499"/>
      <c r="W125" s="499"/>
      <c r="X125" s="499"/>
      <c r="Y125" s="499"/>
      <c r="Z125" s="499"/>
      <c r="AA125" s="499"/>
      <c r="AB125" s="499"/>
      <c r="AC125" s="499"/>
      <c r="AD125" s="499"/>
      <c r="AE125" s="499"/>
      <c r="AF125" s="499"/>
      <c r="AG125" s="499"/>
      <c r="AH125" s="198"/>
    </row>
    <row r="126" spans="2:34" ht="53.25" customHeight="1" x14ac:dyDescent="0.35">
      <c r="B126" s="195"/>
      <c r="C126" s="578"/>
      <c r="D126" s="584"/>
      <c r="E126" s="512"/>
      <c r="F126" s="537"/>
      <c r="G126" s="501"/>
      <c r="H126" s="542"/>
      <c r="I126" s="541"/>
      <c r="J126" s="546"/>
      <c r="K126" s="442" t="s">
        <v>189</v>
      </c>
      <c r="L126" s="444" t="s">
        <v>233</v>
      </c>
      <c r="M126" s="512"/>
      <c r="N126" s="512"/>
      <c r="O126" s="515"/>
      <c r="P126" s="229"/>
      <c r="T126" s="196"/>
      <c r="U126" s="499"/>
      <c r="V126" s="499"/>
      <c r="W126" s="499"/>
      <c r="X126" s="499"/>
      <c r="Y126" s="499"/>
      <c r="Z126" s="499"/>
      <c r="AA126" s="499"/>
      <c r="AB126" s="499"/>
      <c r="AC126" s="499"/>
      <c r="AD126" s="499"/>
      <c r="AE126" s="499"/>
      <c r="AF126" s="499"/>
      <c r="AG126" s="499"/>
      <c r="AH126" s="198"/>
    </row>
    <row r="127" spans="2:34" ht="39.75" customHeight="1" x14ac:dyDescent="0.35">
      <c r="B127" s="195"/>
      <c r="C127" s="578"/>
      <c r="D127" s="584"/>
      <c r="E127" s="534" t="s">
        <v>94</v>
      </c>
      <c r="F127" s="536">
        <f>IF(SUM(N127:N131)=0,"",AVERAGE(N127:N131))</f>
        <v>100</v>
      </c>
      <c r="G127" s="530">
        <v>16</v>
      </c>
      <c r="H127" s="540" t="s">
        <v>104</v>
      </c>
      <c r="I127" s="541"/>
      <c r="J127" s="545" t="s">
        <v>105</v>
      </c>
      <c r="K127" s="442" t="s">
        <v>165</v>
      </c>
      <c r="L127" s="444" t="s">
        <v>234</v>
      </c>
      <c r="M127" s="511" t="s">
        <v>109</v>
      </c>
      <c r="N127" s="513">
        <v>100</v>
      </c>
      <c r="O127" s="525" t="s">
        <v>1134</v>
      </c>
      <c r="P127" s="223"/>
      <c r="T127" s="196"/>
      <c r="U127" s="498"/>
      <c r="V127" s="498"/>
      <c r="W127" s="498"/>
      <c r="X127" s="498">
        <f>IF($N$127="","",$N$127)</f>
        <v>100</v>
      </c>
      <c r="Y127" s="498">
        <f>IF($N$127="","",$N$127)</f>
        <v>100</v>
      </c>
      <c r="Z127" s="498"/>
      <c r="AA127" s="498">
        <f>IF($N$127="","",$N$127)</f>
        <v>100</v>
      </c>
      <c r="AB127" s="498"/>
      <c r="AC127" s="498"/>
      <c r="AD127" s="498"/>
      <c r="AE127" s="498"/>
      <c r="AF127" s="498"/>
      <c r="AG127" s="498"/>
      <c r="AH127" s="198"/>
    </row>
    <row r="128" spans="2:34" ht="39.75" customHeight="1" x14ac:dyDescent="0.35">
      <c r="B128" s="195"/>
      <c r="C128" s="579"/>
      <c r="D128" s="585"/>
      <c r="E128" s="512"/>
      <c r="F128" s="537"/>
      <c r="G128" s="501"/>
      <c r="H128" s="542"/>
      <c r="I128" s="541"/>
      <c r="J128" s="546"/>
      <c r="K128" s="442" t="s">
        <v>166</v>
      </c>
      <c r="L128" s="444" t="s">
        <v>235</v>
      </c>
      <c r="M128" s="512"/>
      <c r="N128" s="512"/>
      <c r="O128" s="515"/>
      <c r="P128" s="223"/>
      <c r="T128" s="196"/>
      <c r="U128" s="499"/>
      <c r="V128" s="499"/>
      <c r="W128" s="499"/>
      <c r="X128" s="499"/>
      <c r="Y128" s="499"/>
      <c r="Z128" s="499"/>
      <c r="AA128" s="499"/>
      <c r="AB128" s="499"/>
      <c r="AC128" s="499"/>
      <c r="AD128" s="499"/>
      <c r="AE128" s="499"/>
      <c r="AF128" s="499"/>
      <c r="AG128" s="499"/>
      <c r="AH128" s="198"/>
    </row>
    <row r="129" spans="2:34" ht="39.75" customHeight="1" x14ac:dyDescent="0.35">
      <c r="B129" s="195"/>
      <c r="C129" s="579"/>
      <c r="D129" s="585"/>
      <c r="E129" s="512"/>
      <c r="F129" s="537"/>
      <c r="G129" s="501"/>
      <c r="H129" s="542"/>
      <c r="I129" s="541"/>
      <c r="J129" s="546"/>
      <c r="K129" s="442" t="s">
        <v>167</v>
      </c>
      <c r="L129" s="444" t="s">
        <v>236</v>
      </c>
      <c r="M129" s="512"/>
      <c r="N129" s="512"/>
      <c r="O129" s="515"/>
      <c r="P129" s="223"/>
      <c r="T129" s="196"/>
      <c r="U129" s="499"/>
      <c r="V129" s="499"/>
      <c r="W129" s="499"/>
      <c r="X129" s="499"/>
      <c r="Y129" s="499"/>
      <c r="Z129" s="499"/>
      <c r="AA129" s="499"/>
      <c r="AB129" s="499"/>
      <c r="AC129" s="499"/>
      <c r="AD129" s="499"/>
      <c r="AE129" s="499"/>
      <c r="AF129" s="499"/>
      <c r="AG129" s="499"/>
      <c r="AH129" s="198"/>
    </row>
    <row r="130" spans="2:34" ht="39.75" customHeight="1" x14ac:dyDescent="0.35">
      <c r="B130" s="195"/>
      <c r="C130" s="579"/>
      <c r="D130" s="585"/>
      <c r="E130" s="512"/>
      <c r="F130" s="537"/>
      <c r="G130" s="501"/>
      <c r="H130" s="542"/>
      <c r="I130" s="541"/>
      <c r="J130" s="546"/>
      <c r="K130" s="442" t="s">
        <v>188</v>
      </c>
      <c r="L130" s="443" t="s">
        <v>915</v>
      </c>
      <c r="M130" s="512"/>
      <c r="N130" s="512"/>
      <c r="O130" s="515"/>
      <c r="P130" s="223"/>
      <c r="T130" s="196"/>
      <c r="U130" s="499"/>
      <c r="V130" s="499"/>
      <c r="W130" s="499"/>
      <c r="X130" s="499"/>
      <c r="Y130" s="499"/>
      <c r="Z130" s="499"/>
      <c r="AA130" s="499"/>
      <c r="AB130" s="499"/>
      <c r="AC130" s="499"/>
      <c r="AD130" s="499"/>
      <c r="AE130" s="499"/>
      <c r="AF130" s="499"/>
      <c r="AG130" s="499"/>
      <c r="AH130" s="198"/>
    </row>
    <row r="131" spans="2:34" ht="39.75" customHeight="1" x14ac:dyDescent="0.35">
      <c r="B131" s="195"/>
      <c r="C131" s="589"/>
      <c r="D131" s="590"/>
      <c r="E131" s="535"/>
      <c r="F131" s="538"/>
      <c r="G131" s="539"/>
      <c r="H131" s="543"/>
      <c r="I131" s="544"/>
      <c r="J131" s="547"/>
      <c r="K131" s="446" t="s">
        <v>189</v>
      </c>
      <c r="L131" s="320" t="s">
        <v>237</v>
      </c>
      <c r="M131" s="535"/>
      <c r="N131" s="535"/>
      <c r="O131" s="548"/>
      <c r="P131" s="223"/>
      <c r="T131" s="196"/>
      <c r="U131" s="499"/>
      <c r="V131" s="499"/>
      <c r="W131" s="499"/>
      <c r="X131" s="499"/>
      <c r="Y131" s="499"/>
      <c r="Z131" s="499"/>
      <c r="AA131" s="499"/>
      <c r="AB131" s="499"/>
      <c r="AC131" s="499"/>
      <c r="AD131" s="499"/>
      <c r="AE131" s="499"/>
      <c r="AF131" s="499"/>
      <c r="AG131" s="499"/>
      <c r="AH131" s="198"/>
    </row>
    <row r="132" spans="2:34" ht="39.75" customHeight="1" x14ac:dyDescent="0.35">
      <c r="B132" s="195"/>
      <c r="C132" s="577" t="s">
        <v>1</v>
      </c>
      <c r="D132" s="582">
        <f>IF(SUM(N132:N196)=0,"",AVERAGE(N132:N196))</f>
        <v>79.307692307692307</v>
      </c>
      <c r="E132" s="591" t="s">
        <v>95</v>
      </c>
      <c r="F132" s="592">
        <f>IF(SUM(N132:N156)=0,"",AVERAGE(N132:N156))</f>
        <v>87.6</v>
      </c>
      <c r="G132" s="599">
        <v>17</v>
      </c>
      <c r="H132" s="576" t="s">
        <v>1095</v>
      </c>
      <c r="I132" s="566"/>
      <c r="J132" s="601" t="s">
        <v>113</v>
      </c>
      <c r="K132" s="445" t="s">
        <v>165</v>
      </c>
      <c r="L132" s="398" t="s">
        <v>238</v>
      </c>
      <c r="M132" s="567" t="s">
        <v>109</v>
      </c>
      <c r="N132" s="549">
        <v>81</v>
      </c>
      <c r="O132" s="571"/>
      <c r="P132" s="223"/>
      <c r="T132" s="196"/>
      <c r="U132" s="498"/>
      <c r="V132" s="498"/>
      <c r="W132" s="498"/>
      <c r="X132" s="498"/>
      <c r="Y132" s="498"/>
      <c r="Z132" s="498"/>
      <c r="AA132" s="498"/>
      <c r="AB132" s="498"/>
      <c r="AC132" s="498"/>
      <c r="AD132" s="498"/>
      <c r="AE132" s="498">
        <f>IF($N$132="","",$N$132)</f>
        <v>81</v>
      </c>
      <c r="AF132" s="498">
        <f>IF($N$132="","",$N$132)</f>
        <v>81</v>
      </c>
      <c r="AG132" s="498">
        <f>IF($N$132="","",$N$132)</f>
        <v>81</v>
      </c>
      <c r="AH132" s="198"/>
    </row>
    <row r="133" spans="2:34" ht="39.75" customHeight="1" x14ac:dyDescent="0.35">
      <c r="B133" s="195"/>
      <c r="C133" s="578"/>
      <c r="D133" s="583"/>
      <c r="E133" s="534"/>
      <c r="F133" s="536"/>
      <c r="G133" s="501"/>
      <c r="H133" s="542"/>
      <c r="I133" s="541"/>
      <c r="J133" s="546"/>
      <c r="K133" s="442" t="s">
        <v>166</v>
      </c>
      <c r="L133" s="443" t="s">
        <v>916</v>
      </c>
      <c r="M133" s="512"/>
      <c r="N133" s="512"/>
      <c r="O133" s="515"/>
      <c r="P133" s="223"/>
      <c r="T133" s="196"/>
      <c r="U133" s="499"/>
      <c r="V133" s="499"/>
      <c r="W133" s="499"/>
      <c r="X133" s="499"/>
      <c r="Y133" s="499"/>
      <c r="Z133" s="499"/>
      <c r="AA133" s="499"/>
      <c r="AB133" s="499"/>
      <c r="AC133" s="499"/>
      <c r="AD133" s="499"/>
      <c r="AE133" s="499"/>
      <c r="AF133" s="499"/>
      <c r="AG133" s="499"/>
      <c r="AH133" s="198"/>
    </row>
    <row r="134" spans="2:34" ht="39.75" customHeight="1" x14ac:dyDescent="0.35">
      <c r="B134" s="195"/>
      <c r="C134" s="578"/>
      <c r="D134" s="583"/>
      <c r="E134" s="534"/>
      <c r="F134" s="536"/>
      <c r="G134" s="501"/>
      <c r="H134" s="542"/>
      <c r="I134" s="541"/>
      <c r="J134" s="546"/>
      <c r="K134" s="442" t="s">
        <v>167</v>
      </c>
      <c r="L134" s="443" t="s">
        <v>239</v>
      </c>
      <c r="M134" s="512"/>
      <c r="N134" s="512"/>
      <c r="O134" s="515"/>
      <c r="P134" s="223"/>
      <c r="T134" s="196"/>
      <c r="U134" s="499"/>
      <c r="V134" s="499"/>
      <c r="W134" s="499"/>
      <c r="X134" s="499"/>
      <c r="Y134" s="499"/>
      <c r="Z134" s="499"/>
      <c r="AA134" s="499"/>
      <c r="AB134" s="499"/>
      <c r="AC134" s="499"/>
      <c r="AD134" s="499"/>
      <c r="AE134" s="499"/>
      <c r="AF134" s="499"/>
      <c r="AG134" s="499"/>
      <c r="AH134" s="198"/>
    </row>
    <row r="135" spans="2:34" ht="39.75" customHeight="1" x14ac:dyDescent="0.35">
      <c r="B135" s="195"/>
      <c r="C135" s="578"/>
      <c r="D135" s="583"/>
      <c r="E135" s="534"/>
      <c r="F135" s="536"/>
      <c r="G135" s="501"/>
      <c r="H135" s="542"/>
      <c r="I135" s="541"/>
      <c r="J135" s="546"/>
      <c r="K135" s="442" t="s">
        <v>188</v>
      </c>
      <c r="L135" s="443" t="s">
        <v>917</v>
      </c>
      <c r="M135" s="512"/>
      <c r="N135" s="512"/>
      <c r="O135" s="515"/>
      <c r="P135" s="223"/>
      <c r="T135" s="196"/>
      <c r="U135" s="499"/>
      <c r="V135" s="499"/>
      <c r="W135" s="499"/>
      <c r="X135" s="499"/>
      <c r="Y135" s="499"/>
      <c r="Z135" s="499"/>
      <c r="AA135" s="499"/>
      <c r="AB135" s="499"/>
      <c r="AC135" s="499"/>
      <c r="AD135" s="499"/>
      <c r="AE135" s="499"/>
      <c r="AF135" s="499"/>
      <c r="AG135" s="499"/>
      <c r="AH135" s="198"/>
    </row>
    <row r="136" spans="2:34" ht="39.75" customHeight="1" x14ac:dyDescent="0.35">
      <c r="B136" s="195"/>
      <c r="C136" s="578"/>
      <c r="D136" s="583"/>
      <c r="E136" s="534"/>
      <c r="F136" s="536"/>
      <c r="G136" s="501"/>
      <c r="H136" s="542"/>
      <c r="I136" s="541"/>
      <c r="J136" s="546"/>
      <c r="K136" s="442" t="s">
        <v>189</v>
      </c>
      <c r="L136" s="443" t="s">
        <v>918</v>
      </c>
      <c r="M136" s="512"/>
      <c r="N136" s="512"/>
      <c r="O136" s="515"/>
      <c r="P136" s="223"/>
      <c r="T136" s="196"/>
      <c r="U136" s="499"/>
      <c r="V136" s="499"/>
      <c r="W136" s="499"/>
      <c r="X136" s="499"/>
      <c r="Y136" s="499"/>
      <c r="Z136" s="499"/>
      <c r="AA136" s="499"/>
      <c r="AB136" s="499"/>
      <c r="AC136" s="499"/>
      <c r="AD136" s="499"/>
      <c r="AE136" s="499"/>
      <c r="AF136" s="499"/>
      <c r="AG136" s="499"/>
      <c r="AH136" s="198"/>
    </row>
    <row r="137" spans="2:34" ht="39.75" customHeight="1" x14ac:dyDescent="0.35">
      <c r="B137" s="195"/>
      <c r="C137" s="578"/>
      <c r="D137" s="584"/>
      <c r="E137" s="534"/>
      <c r="F137" s="593"/>
      <c r="G137" s="530">
        <v>18</v>
      </c>
      <c r="H137" s="568" t="s">
        <v>1089</v>
      </c>
      <c r="I137" s="541"/>
      <c r="J137" s="545" t="s">
        <v>60</v>
      </c>
      <c r="K137" s="442" t="s">
        <v>165</v>
      </c>
      <c r="L137" s="444" t="s">
        <v>240</v>
      </c>
      <c r="M137" s="511" t="s">
        <v>109</v>
      </c>
      <c r="N137" s="513">
        <v>100</v>
      </c>
      <c r="O137" s="514"/>
      <c r="P137" s="229"/>
      <c r="T137" s="196"/>
      <c r="U137" s="498"/>
      <c r="V137" s="498"/>
      <c r="W137" s="498"/>
      <c r="X137" s="498"/>
      <c r="Y137" s="498"/>
      <c r="Z137" s="498"/>
      <c r="AA137" s="498"/>
      <c r="AB137" s="498"/>
      <c r="AC137" s="498"/>
      <c r="AD137" s="498"/>
      <c r="AE137" s="498">
        <f>IF($N$137="","",$N$137)</f>
        <v>100</v>
      </c>
      <c r="AF137" s="498">
        <f>IF($N$137="","",$N$137)</f>
        <v>100</v>
      </c>
      <c r="AG137" s="498">
        <f>IF(N137="","",N137)</f>
        <v>100</v>
      </c>
      <c r="AH137" s="198"/>
    </row>
    <row r="138" spans="2:34" ht="39.75" customHeight="1" x14ac:dyDescent="0.35">
      <c r="B138" s="195"/>
      <c r="C138" s="578"/>
      <c r="D138" s="584"/>
      <c r="E138" s="534"/>
      <c r="F138" s="593"/>
      <c r="G138" s="501"/>
      <c r="H138" s="542"/>
      <c r="I138" s="541"/>
      <c r="J138" s="546"/>
      <c r="K138" s="442" t="s">
        <v>166</v>
      </c>
      <c r="L138" s="444" t="s">
        <v>241</v>
      </c>
      <c r="M138" s="512"/>
      <c r="N138" s="512"/>
      <c r="O138" s="515"/>
      <c r="P138" s="229"/>
      <c r="T138" s="196"/>
      <c r="U138" s="499"/>
      <c r="V138" s="499"/>
      <c r="W138" s="499"/>
      <c r="X138" s="499"/>
      <c r="Y138" s="499"/>
      <c r="Z138" s="499"/>
      <c r="AA138" s="499"/>
      <c r="AB138" s="499"/>
      <c r="AC138" s="499"/>
      <c r="AD138" s="499"/>
      <c r="AE138" s="499"/>
      <c r="AF138" s="499"/>
      <c r="AG138" s="499"/>
      <c r="AH138" s="198"/>
    </row>
    <row r="139" spans="2:34" ht="39.75" customHeight="1" x14ac:dyDescent="0.35">
      <c r="B139" s="195"/>
      <c r="C139" s="578"/>
      <c r="D139" s="584"/>
      <c r="E139" s="534"/>
      <c r="F139" s="593"/>
      <c r="G139" s="501"/>
      <c r="H139" s="542"/>
      <c r="I139" s="541"/>
      <c r="J139" s="546"/>
      <c r="K139" s="442" t="s">
        <v>167</v>
      </c>
      <c r="L139" s="444" t="s">
        <v>242</v>
      </c>
      <c r="M139" s="512"/>
      <c r="N139" s="512"/>
      <c r="O139" s="515"/>
      <c r="P139" s="229"/>
      <c r="T139" s="196"/>
      <c r="U139" s="499"/>
      <c r="V139" s="499"/>
      <c r="W139" s="499"/>
      <c r="X139" s="499"/>
      <c r="Y139" s="499"/>
      <c r="Z139" s="499"/>
      <c r="AA139" s="499"/>
      <c r="AB139" s="499"/>
      <c r="AC139" s="499"/>
      <c r="AD139" s="499"/>
      <c r="AE139" s="499"/>
      <c r="AF139" s="499"/>
      <c r="AG139" s="499"/>
      <c r="AH139" s="198"/>
    </row>
    <row r="140" spans="2:34" ht="39.75" customHeight="1" x14ac:dyDescent="0.35">
      <c r="B140" s="195"/>
      <c r="C140" s="578"/>
      <c r="D140" s="584"/>
      <c r="E140" s="534"/>
      <c r="F140" s="593"/>
      <c r="G140" s="501"/>
      <c r="H140" s="542"/>
      <c r="I140" s="541"/>
      <c r="J140" s="546"/>
      <c r="K140" s="442" t="s">
        <v>188</v>
      </c>
      <c r="L140" s="444" t="s">
        <v>243</v>
      </c>
      <c r="M140" s="512"/>
      <c r="N140" s="512"/>
      <c r="O140" s="515"/>
      <c r="P140" s="229"/>
      <c r="T140" s="196"/>
      <c r="U140" s="499"/>
      <c r="V140" s="499"/>
      <c r="W140" s="499"/>
      <c r="X140" s="499"/>
      <c r="Y140" s="499"/>
      <c r="Z140" s="499"/>
      <c r="AA140" s="499"/>
      <c r="AB140" s="499"/>
      <c r="AC140" s="499"/>
      <c r="AD140" s="499"/>
      <c r="AE140" s="499"/>
      <c r="AF140" s="499"/>
      <c r="AG140" s="499"/>
      <c r="AH140" s="198"/>
    </row>
    <row r="141" spans="2:34" ht="39.75" customHeight="1" x14ac:dyDescent="0.35">
      <c r="B141" s="195"/>
      <c r="C141" s="578"/>
      <c r="D141" s="584"/>
      <c r="E141" s="534"/>
      <c r="F141" s="593"/>
      <c r="G141" s="501"/>
      <c r="H141" s="542"/>
      <c r="I141" s="541"/>
      <c r="J141" s="546"/>
      <c r="K141" s="442" t="s">
        <v>189</v>
      </c>
      <c r="L141" s="444" t="s">
        <v>244</v>
      </c>
      <c r="M141" s="512"/>
      <c r="N141" s="512"/>
      <c r="O141" s="515"/>
      <c r="P141" s="229"/>
      <c r="T141" s="196"/>
      <c r="U141" s="499"/>
      <c r="V141" s="499"/>
      <c r="W141" s="499"/>
      <c r="X141" s="499"/>
      <c r="Y141" s="499"/>
      <c r="Z141" s="499"/>
      <c r="AA141" s="499"/>
      <c r="AB141" s="499"/>
      <c r="AC141" s="499"/>
      <c r="AD141" s="499"/>
      <c r="AE141" s="499"/>
      <c r="AF141" s="499"/>
      <c r="AG141" s="499"/>
      <c r="AH141" s="198"/>
    </row>
    <row r="142" spans="2:34" ht="39.75" customHeight="1" x14ac:dyDescent="0.35">
      <c r="B142" s="195"/>
      <c r="C142" s="578"/>
      <c r="D142" s="584"/>
      <c r="E142" s="534"/>
      <c r="F142" s="593"/>
      <c r="G142" s="530">
        <v>19</v>
      </c>
      <c r="H142" s="568" t="s">
        <v>1090</v>
      </c>
      <c r="I142" s="541"/>
      <c r="J142" s="545" t="s">
        <v>114</v>
      </c>
      <c r="K142" s="442" t="s">
        <v>165</v>
      </c>
      <c r="L142" s="444" t="s">
        <v>245</v>
      </c>
      <c r="M142" s="511" t="s">
        <v>109</v>
      </c>
      <c r="N142" s="513">
        <v>81</v>
      </c>
      <c r="O142" s="514"/>
      <c r="P142" s="223"/>
      <c r="T142" s="196"/>
      <c r="U142" s="498"/>
      <c r="V142" s="498"/>
      <c r="W142" s="498"/>
      <c r="X142" s="498"/>
      <c r="Y142" s="498"/>
      <c r="Z142" s="498"/>
      <c r="AA142" s="498"/>
      <c r="AB142" s="498"/>
      <c r="AC142" s="498"/>
      <c r="AD142" s="498"/>
      <c r="AE142" s="498">
        <f>IF($N$142="","",$N$142)</f>
        <v>81</v>
      </c>
      <c r="AF142" s="498">
        <f>IF($N$142="","",$N$142)</f>
        <v>81</v>
      </c>
      <c r="AG142" s="498">
        <f>IF($N$142="","",$N$142)</f>
        <v>81</v>
      </c>
      <c r="AH142" s="198"/>
    </row>
    <row r="143" spans="2:34" ht="39.75" customHeight="1" x14ac:dyDescent="0.35">
      <c r="B143" s="195"/>
      <c r="C143" s="578"/>
      <c r="D143" s="584"/>
      <c r="E143" s="534"/>
      <c r="F143" s="593"/>
      <c r="G143" s="501"/>
      <c r="H143" s="542"/>
      <c r="I143" s="541"/>
      <c r="J143" s="546"/>
      <c r="K143" s="442" t="s">
        <v>166</v>
      </c>
      <c r="L143" s="443" t="s">
        <v>919</v>
      </c>
      <c r="M143" s="512"/>
      <c r="N143" s="512"/>
      <c r="O143" s="515"/>
      <c r="P143" s="223"/>
      <c r="T143" s="196"/>
      <c r="U143" s="499"/>
      <c r="V143" s="499"/>
      <c r="W143" s="499"/>
      <c r="X143" s="499"/>
      <c r="Y143" s="499"/>
      <c r="Z143" s="499"/>
      <c r="AA143" s="499"/>
      <c r="AB143" s="499"/>
      <c r="AC143" s="499"/>
      <c r="AD143" s="499"/>
      <c r="AE143" s="499"/>
      <c r="AF143" s="499"/>
      <c r="AG143" s="499"/>
      <c r="AH143" s="198"/>
    </row>
    <row r="144" spans="2:34" ht="39.75" customHeight="1" x14ac:dyDescent="0.35">
      <c r="B144" s="195"/>
      <c r="C144" s="578"/>
      <c r="D144" s="584"/>
      <c r="E144" s="534"/>
      <c r="F144" s="593"/>
      <c r="G144" s="501"/>
      <c r="H144" s="542"/>
      <c r="I144" s="541"/>
      <c r="J144" s="546"/>
      <c r="K144" s="442" t="s">
        <v>167</v>
      </c>
      <c r="L144" s="443" t="s">
        <v>246</v>
      </c>
      <c r="M144" s="512"/>
      <c r="N144" s="512"/>
      <c r="O144" s="515"/>
      <c r="P144" s="223"/>
      <c r="T144" s="196"/>
      <c r="U144" s="499"/>
      <c r="V144" s="499"/>
      <c r="W144" s="499"/>
      <c r="X144" s="499"/>
      <c r="Y144" s="499"/>
      <c r="Z144" s="499"/>
      <c r="AA144" s="499"/>
      <c r="AB144" s="499"/>
      <c r="AC144" s="499"/>
      <c r="AD144" s="499"/>
      <c r="AE144" s="499"/>
      <c r="AF144" s="499"/>
      <c r="AG144" s="499"/>
      <c r="AH144" s="198"/>
    </row>
    <row r="145" spans="2:34" ht="39.75" customHeight="1" x14ac:dyDescent="0.35">
      <c r="B145" s="195"/>
      <c r="C145" s="578"/>
      <c r="D145" s="584"/>
      <c r="E145" s="534"/>
      <c r="F145" s="593"/>
      <c r="G145" s="501"/>
      <c r="H145" s="542"/>
      <c r="I145" s="541"/>
      <c r="J145" s="546"/>
      <c r="K145" s="442" t="s">
        <v>188</v>
      </c>
      <c r="L145" s="443" t="s">
        <v>920</v>
      </c>
      <c r="M145" s="512"/>
      <c r="N145" s="512"/>
      <c r="O145" s="515"/>
      <c r="P145" s="223"/>
      <c r="T145" s="196"/>
      <c r="U145" s="499"/>
      <c r="V145" s="499"/>
      <c r="W145" s="499"/>
      <c r="X145" s="499"/>
      <c r="Y145" s="499"/>
      <c r="Z145" s="499"/>
      <c r="AA145" s="499"/>
      <c r="AB145" s="499"/>
      <c r="AC145" s="499"/>
      <c r="AD145" s="499"/>
      <c r="AE145" s="499"/>
      <c r="AF145" s="499"/>
      <c r="AG145" s="499"/>
      <c r="AH145" s="198"/>
    </row>
    <row r="146" spans="2:34" ht="39.75" customHeight="1" x14ac:dyDescent="0.35">
      <c r="B146" s="195"/>
      <c r="C146" s="578"/>
      <c r="D146" s="584"/>
      <c r="E146" s="534"/>
      <c r="F146" s="593"/>
      <c r="G146" s="501"/>
      <c r="H146" s="542"/>
      <c r="I146" s="541"/>
      <c r="J146" s="546"/>
      <c r="K146" s="442" t="s">
        <v>189</v>
      </c>
      <c r="L146" s="443" t="s">
        <v>247</v>
      </c>
      <c r="M146" s="512"/>
      <c r="N146" s="512"/>
      <c r="O146" s="515"/>
      <c r="P146" s="223"/>
      <c r="T146" s="196"/>
      <c r="U146" s="499"/>
      <c r="V146" s="499"/>
      <c r="W146" s="499"/>
      <c r="X146" s="499"/>
      <c r="Y146" s="499"/>
      <c r="Z146" s="499"/>
      <c r="AA146" s="499"/>
      <c r="AB146" s="499"/>
      <c r="AC146" s="499"/>
      <c r="AD146" s="499"/>
      <c r="AE146" s="499"/>
      <c r="AF146" s="499"/>
      <c r="AG146" s="499"/>
      <c r="AH146" s="198"/>
    </row>
    <row r="147" spans="2:34" ht="39.75" customHeight="1" x14ac:dyDescent="0.35">
      <c r="B147" s="195"/>
      <c r="C147" s="578"/>
      <c r="D147" s="584"/>
      <c r="E147" s="534"/>
      <c r="F147" s="593"/>
      <c r="G147" s="530">
        <v>20</v>
      </c>
      <c r="H147" s="540" t="s">
        <v>8</v>
      </c>
      <c r="I147" s="541"/>
      <c r="J147" s="545" t="s">
        <v>61</v>
      </c>
      <c r="K147" s="442" t="s">
        <v>165</v>
      </c>
      <c r="L147" s="396" t="s">
        <v>248</v>
      </c>
      <c r="M147" s="511" t="s">
        <v>109</v>
      </c>
      <c r="N147" s="513">
        <v>95</v>
      </c>
      <c r="O147" s="514"/>
      <c r="P147" s="223"/>
      <c r="T147" s="196"/>
      <c r="U147" s="498"/>
      <c r="V147" s="498"/>
      <c r="W147" s="498"/>
      <c r="X147" s="498"/>
      <c r="Y147" s="498"/>
      <c r="Z147" s="498"/>
      <c r="AA147" s="498"/>
      <c r="AB147" s="498"/>
      <c r="AC147" s="498"/>
      <c r="AD147" s="498"/>
      <c r="AE147" s="498">
        <f>IF(N147="","",N147)</f>
        <v>95</v>
      </c>
      <c r="AF147" s="498"/>
      <c r="AG147" s="498">
        <f>IF(N147="","",N147)</f>
        <v>95</v>
      </c>
      <c r="AH147" s="198"/>
    </row>
    <row r="148" spans="2:34" ht="39.75" customHeight="1" x14ac:dyDescent="0.35">
      <c r="B148" s="195"/>
      <c r="C148" s="578"/>
      <c r="D148" s="584"/>
      <c r="E148" s="534"/>
      <c r="F148" s="593"/>
      <c r="G148" s="501"/>
      <c r="H148" s="542"/>
      <c r="I148" s="541"/>
      <c r="J148" s="546"/>
      <c r="K148" s="442" t="s">
        <v>166</v>
      </c>
      <c r="L148" s="443" t="s">
        <v>1102</v>
      </c>
      <c r="M148" s="512"/>
      <c r="N148" s="512"/>
      <c r="O148" s="515"/>
      <c r="P148" s="223"/>
      <c r="T148" s="196"/>
      <c r="U148" s="499"/>
      <c r="V148" s="499"/>
      <c r="W148" s="499"/>
      <c r="X148" s="499"/>
      <c r="Y148" s="499"/>
      <c r="Z148" s="499"/>
      <c r="AA148" s="499"/>
      <c r="AB148" s="499"/>
      <c r="AC148" s="499"/>
      <c r="AD148" s="499"/>
      <c r="AE148" s="499"/>
      <c r="AF148" s="499"/>
      <c r="AG148" s="499"/>
      <c r="AH148" s="198"/>
    </row>
    <row r="149" spans="2:34" ht="39.75" customHeight="1" x14ac:dyDescent="0.35">
      <c r="B149" s="195"/>
      <c r="C149" s="578"/>
      <c r="D149" s="584"/>
      <c r="E149" s="534"/>
      <c r="F149" s="593"/>
      <c r="G149" s="501"/>
      <c r="H149" s="542"/>
      <c r="I149" s="541"/>
      <c r="J149" s="546"/>
      <c r="K149" s="442" t="s">
        <v>167</v>
      </c>
      <c r="L149" s="444" t="s">
        <v>249</v>
      </c>
      <c r="M149" s="512"/>
      <c r="N149" s="512"/>
      <c r="O149" s="515"/>
      <c r="P149" s="223"/>
      <c r="T149" s="196"/>
      <c r="U149" s="499"/>
      <c r="V149" s="499"/>
      <c r="W149" s="499"/>
      <c r="X149" s="499"/>
      <c r="Y149" s="499"/>
      <c r="Z149" s="499"/>
      <c r="AA149" s="499"/>
      <c r="AB149" s="499"/>
      <c r="AC149" s="499"/>
      <c r="AD149" s="499"/>
      <c r="AE149" s="499"/>
      <c r="AF149" s="499"/>
      <c r="AG149" s="499"/>
      <c r="AH149" s="198"/>
    </row>
    <row r="150" spans="2:34" ht="39.75" customHeight="1" x14ac:dyDescent="0.35">
      <c r="B150" s="195"/>
      <c r="C150" s="578"/>
      <c r="D150" s="584"/>
      <c r="E150" s="534"/>
      <c r="F150" s="593"/>
      <c r="G150" s="501"/>
      <c r="H150" s="542"/>
      <c r="I150" s="541"/>
      <c r="J150" s="546"/>
      <c r="K150" s="442" t="s">
        <v>188</v>
      </c>
      <c r="L150" s="444" t="s">
        <v>250</v>
      </c>
      <c r="M150" s="512"/>
      <c r="N150" s="512"/>
      <c r="O150" s="515"/>
      <c r="P150" s="223"/>
      <c r="T150" s="196"/>
      <c r="U150" s="499"/>
      <c r="V150" s="499"/>
      <c r="W150" s="499"/>
      <c r="X150" s="499"/>
      <c r="Y150" s="499"/>
      <c r="Z150" s="499"/>
      <c r="AA150" s="499"/>
      <c r="AB150" s="499"/>
      <c r="AC150" s="499"/>
      <c r="AD150" s="499"/>
      <c r="AE150" s="499"/>
      <c r="AF150" s="499"/>
      <c r="AG150" s="499"/>
      <c r="AH150" s="198"/>
    </row>
    <row r="151" spans="2:34" ht="39.75" customHeight="1" x14ac:dyDescent="0.35">
      <c r="B151" s="195"/>
      <c r="C151" s="578"/>
      <c r="D151" s="584"/>
      <c r="E151" s="534"/>
      <c r="F151" s="593"/>
      <c r="G151" s="501"/>
      <c r="H151" s="542"/>
      <c r="I151" s="541"/>
      <c r="J151" s="546"/>
      <c r="K151" s="442" t="s">
        <v>189</v>
      </c>
      <c r="L151" s="444" t="s">
        <v>251</v>
      </c>
      <c r="M151" s="512"/>
      <c r="N151" s="512"/>
      <c r="O151" s="515"/>
      <c r="P151" s="223"/>
      <c r="T151" s="196"/>
      <c r="U151" s="499"/>
      <c r="V151" s="499"/>
      <c r="W151" s="499"/>
      <c r="X151" s="499"/>
      <c r="Y151" s="499"/>
      <c r="Z151" s="499"/>
      <c r="AA151" s="499"/>
      <c r="AB151" s="499"/>
      <c r="AC151" s="499"/>
      <c r="AD151" s="499"/>
      <c r="AE151" s="499"/>
      <c r="AF151" s="499"/>
      <c r="AG151" s="499"/>
      <c r="AH151" s="198"/>
    </row>
    <row r="152" spans="2:34" ht="39.75" customHeight="1" x14ac:dyDescent="0.35">
      <c r="B152" s="195"/>
      <c r="C152" s="578"/>
      <c r="D152" s="584"/>
      <c r="E152" s="534"/>
      <c r="F152" s="593"/>
      <c r="G152" s="530">
        <v>21</v>
      </c>
      <c r="H152" s="540" t="s">
        <v>9</v>
      </c>
      <c r="I152" s="541"/>
      <c r="J152" s="545" t="s">
        <v>62</v>
      </c>
      <c r="K152" s="442" t="s">
        <v>165</v>
      </c>
      <c r="L152" s="396" t="s">
        <v>252</v>
      </c>
      <c r="M152" s="511" t="s">
        <v>117</v>
      </c>
      <c r="N152" s="513">
        <v>81</v>
      </c>
      <c r="O152" s="514"/>
      <c r="P152" s="223"/>
      <c r="T152" s="196"/>
      <c r="U152" s="498"/>
      <c r="V152" s="498"/>
      <c r="W152" s="498">
        <f>IF($N$152="","",$N$152)</f>
        <v>81</v>
      </c>
      <c r="X152" s="498"/>
      <c r="Y152" s="498"/>
      <c r="Z152" s="498">
        <f>IF($N$152="","",$N$152)</f>
        <v>81</v>
      </c>
      <c r="AA152" s="498"/>
      <c r="AB152" s="498"/>
      <c r="AC152" s="498"/>
      <c r="AD152" s="498"/>
      <c r="AE152" s="498"/>
      <c r="AF152" s="498"/>
      <c r="AG152" s="498">
        <f>IF($N$152="","",$N$152)</f>
        <v>81</v>
      </c>
      <c r="AH152" s="198"/>
    </row>
    <row r="153" spans="2:34" ht="39.75" customHeight="1" x14ac:dyDescent="0.35">
      <c r="B153" s="195"/>
      <c r="C153" s="578"/>
      <c r="D153" s="584"/>
      <c r="E153" s="512"/>
      <c r="F153" s="537"/>
      <c r="G153" s="501"/>
      <c r="H153" s="542"/>
      <c r="I153" s="541"/>
      <c r="J153" s="546"/>
      <c r="K153" s="442" t="s">
        <v>166</v>
      </c>
      <c r="L153" s="444" t="s">
        <v>253</v>
      </c>
      <c r="M153" s="512"/>
      <c r="N153" s="512"/>
      <c r="O153" s="515"/>
      <c r="P153" s="223"/>
      <c r="T153" s="196"/>
      <c r="U153" s="499"/>
      <c r="V153" s="499"/>
      <c r="W153" s="499"/>
      <c r="X153" s="499"/>
      <c r="Y153" s="499"/>
      <c r="Z153" s="499"/>
      <c r="AA153" s="499"/>
      <c r="AB153" s="499"/>
      <c r="AC153" s="499"/>
      <c r="AD153" s="499"/>
      <c r="AE153" s="499"/>
      <c r="AF153" s="499"/>
      <c r="AG153" s="499"/>
      <c r="AH153" s="198"/>
    </row>
    <row r="154" spans="2:34" ht="39.75" customHeight="1" x14ac:dyDescent="0.35">
      <c r="B154" s="195"/>
      <c r="C154" s="578"/>
      <c r="D154" s="584"/>
      <c r="E154" s="512"/>
      <c r="F154" s="537"/>
      <c r="G154" s="501"/>
      <c r="H154" s="542"/>
      <c r="I154" s="541"/>
      <c r="J154" s="546"/>
      <c r="K154" s="442" t="s">
        <v>167</v>
      </c>
      <c r="L154" s="444" t="s">
        <v>254</v>
      </c>
      <c r="M154" s="512"/>
      <c r="N154" s="512"/>
      <c r="O154" s="515"/>
      <c r="P154" s="223"/>
      <c r="T154" s="196"/>
      <c r="U154" s="499"/>
      <c r="V154" s="499"/>
      <c r="W154" s="499"/>
      <c r="X154" s="499"/>
      <c r="Y154" s="499"/>
      <c r="Z154" s="499"/>
      <c r="AA154" s="499"/>
      <c r="AB154" s="499"/>
      <c r="AC154" s="499"/>
      <c r="AD154" s="499"/>
      <c r="AE154" s="499"/>
      <c r="AF154" s="499"/>
      <c r="AG154" s="499"/>
      <c r="AH154" s="198"/>
    </row>
    <row r="155" spans="2:34" ht="39.75" customHeight="1" x14ac:dyDescent="0.35">
      <c r="B155" s="195"/>
      <c r="C155" s="578"/>
      <c r="D155" s="584"/>
      <c r="E155" s="512"/>
      <c r="F155" s="537"/>
      <c r="G155" s="501"/>
      <c r="H155" s="542"/>
      <c r="I155" s="541"/>
      <c r="J155" s="546"/>
      <c r="K155" s="442" t="s">
        <v>188</v>
      </c>
      <c r="L155" s="444" t="s">
        <v>255</v>
      </c>
      <c r="M155" s="512"/>
      <c r="N155" s="512"/>
      <c r="O155" s="515"/>
      <c r="P155" s="223"/>
      <c r="T155" s="196"/>
      <c r="U155" s="499"/>
      <c r="V155" s="499"/>
      <c r="W155" s="499"/>
      <c r="X155" s="499"/>
      <c r="Y155" s="499"/>
      <c r="Z155" s="499"/>
      <c r="AA155" s="499"/>
      <c r="AB155" s="499"/>
      <c r="AC155" s="499"/>
      <c r="AD155" s="499"/>
      <c r="AE155" s="499"/>
      <c r="AF155" s="499"/>
      <c r="AG155" s="499"/>
      <c r="AH155" s="198"/>
    </row>
    <row r="156" spans="2:34" ht="39.75" customHeight="1" x14ac:dyDescent="0.35">
      <c r="B156" s="195"/>
      <c r="C156" s="578"/>
      <c r="D156" s="584"/>
      <c r="E156" s="512"/>
      <c r="F156" s="537"/>
      <c r="G156" s="501"/>
      <c r="H156" s="542"/>
      <c r="I156" s="541"/>
      <c r="J156" s="546"/>
      <c r="K156" s="442" t="s">
        <v>189</v>
      </c>
      <c r="L156" s="444" t="s">
        <v>256</v>
      </c>
      <c r="M156" s="512"/>
      <c r="N156" s="512"/>
      <c r="O156" s="515"/>
      <c r="P156" s="223"/>
      <c r="T156" s="196"/>
      <c r="U156" s="499"/>
      <c r="V156" s="499"/>
      <c r="W156" s="499"/>
      <c r="X156" s="499"/>
      <c r="Y156" s="499"/>
      <c r="Z156" s="499"/>
      <c r="AA156" s="499"/>
      <c r="AB156" s="499"/>
      <c r="AC156" s="499"/>
      <c r="AD156" s="499"/>
      <c r="AE156" s="499"/>
      <c r="AF156" s="499"/>
      <c r="AG156" s="499"/>
      <c r="AH156" s="198"/>
    </row>
    <row r="157" spans="2:34" ht="39.75" customHeight="1" x14ac:dyDescent="0.35">
      <c r="B157" s="195"/>
      <c r="C157" s="578"/>
      <c r="D157" s="584"/>
      <c r="E157" s="534" t="s">
        <v>92</v>
      </c>
      <c r="F157" s="536">
        <f>IF(SUM(N157:N171)=0,"",AVERAGE(N157:N171))</f>
        <v>70</v>
      </c>
      <c r="G157" s="530">
        <v>22</v>
      </c>
      <c r="H157" s="568" t="s">
        <v>1092</v>
      </c>
      <c r="I157" s="541"/>
      <c r="J157" s="545" t="s">
        <v>63</v>
      </c>
      <c r="K157" s="442" t="s">
        <v>165</v>
      </c>
      <c r="L157" s="396" t="s">
        <v>257</v>
      </c>
      <c r="M157" s="511" t="s">
        <v>117</v>
      </c>
      <c r="N157" s="513">
        <v>60</v>
      </c>
      <c r="O157" s="514"/>
      <c r="P157" s="230"/>
      <c r="T157" s="196"/>
      <c r="U157" s="498"/>
      <c r="V157" s="498"/>
      <c r="W157" s="498"/>
      <c r="X157" s="498"/>
      <c r="Y157" s="498"/>
      <c r="Z157" s="498"/>
      <c r="AA157" s="498"/>
      <c r="AB157" s="498"/>
      <c r="AC157" s="498"/>
      <c r="AD157" s="498"/>
      <c r="AE157" s="498"/>
      <c r="AF157" s="498"/>
      <c r="AG157" s="498">
        <f>IF($N$157="","",$N$157)</f>
        <v>60</v>
      </c>
      <c r="AH157" s="198"/>
    </row>
    <row r="158" spans="2:34" ht="39.75" customHeight="1" x14ac:dyDescent="0.35">
      <c r="B158" s="195"/>
      <c r="C158" s="578"/>
      <c r="D158" s="584"/>
      <c r="E158" s="534"/>
      <c r="F158" s="536"/>
      <c r="G158" s="501"/>
      <c r="H158" s="542"/>
      <c r="I158" s="541"/>
      <c r="J158" s="546"/>
      <c r="K158" s="442" t="s">
        <v>166</v>
      </c>
      <c r="L158" s="444" t="s">
        <v>258</v>
      </c>
      <c r="M158" s="512"/>
      <c r="N158" s="512"/>
      <c r="O158" s="515"/>
      <c r="P158" s="230"/>
      <c r="T158" s="196"/>
      <c r="U158" s="499"/>
      <c r="V158" s="499"/>
      <c r="W158" s="499"/>
      <c r="X158" s="499"/>
      <c r="Y158" s="499"/>
      <c r="Z158" s="499"/>
      <c r="AA158" s="499"/>
      <c r="AB158" s="499"/>
      <c r="AC158" s="499"/>
      <c r="AD158" s="499"/>
      <c r="AE158" s="499"/>
      <c r="AF158" s="499"/>
      <c r="AG158" s="499"/>
      <c r="AH158" s="198"/>
    </row>
    <row r="159" spans="2:34" ht="39.75" customHeight="1" x14ac:dyDescent="0.35">
      <c r="B159" s="195"/>
      <c r="C159" s="578"/>
      <c r="D159" s="584"/>
      <c r="E159" s="534"/>
      <c r="F159" s="536"/>
      <c r="G159" s="501"/>
      <c r="H159" s="542"/>
      <c r="I159" s="541"/>
      <c r="J159" s="546"/>
      <c r="K159" s="442" t="s">
        <v>167</v>
      </c>
      <c r="L159" s="444" t="s">
        <v>259</v>
      </c>
      <c r="M159" s="512"/>
      <c r="N159" s="512"/>
      <c r="O159" s="515"/>
      <c r="P159" s="230"/>
      <c r="T159" s="196"/>
      <c r="U159" s="499"/>
      <c r="V159" s="499"/>
      <c r="W159" s="499"/>
      <c r="X159" s="499"/>
      <c r="Y159" s="499"/>
      <c r="Z159" s="499"/>
      <c r="AA159" s="499"/>
      <c r="AB159" s="499"/>
      <c r="AC159" s="499"/>
      <c r="AD159" s="499"/>
      <c r="AE159" s="499"/>
      <c r="AF159" s="499"/>
      <c r="AG159" s="499"/>
      <c r="AH159" s="198"/>
    </row>
    <row r="160" spans="2:34" ht="39.75" customHeight="1" x14ac:dyDescent="0.35">
      <c r="B160" s="195"/>
      <c r="C160" s="578"/>
      <c r="D160" s="584"/>
      <c r="E160" s="534"/>
      <c r="F160" s="536"/>
      <c r="G160" s="501"/>
      <c r="H160" s="542"/>
      <c r="I160" s="541"/>
      <c r="J160" s="546"/>
      <c r="K160" s="442" t="s">
        <v>188</v>
      </c>
      <c r="L160" s="444" t="s">
        <v>260</v>
      </c>
      <c r="M160" s="512"/>
      <c r="N160" s="512"/>
      <c r="O160" s="515"/>
      <c r="P160" s="230"/>
      <c r="T160" s="196"/>
      <c r="U160" s="499"/>
      <c r="V160" s="499"/>
      <c r="W160" s="499"/>
      <c r="X160" s="499"/>
      <c r="Y160" s="499"/>
      <c r="Z160" s="499"/>
      <c r="AA160" s="499"/>
      <c r="AB160" s="499"/>
      <c r="AC160" s="499"/>
      <c r="AD160" s="499"/>
      <c r="AE160" s="499"/>
      <c r="AF160" s="499"/>
      <c r="AG160" s="499"/>
      <c r="AH160" s="198"/>
    </row>
    <row r="161" spans="2:34" ht="39.75" customHeight="1" x14ac:dyDescent="0.35">
      <c r="B161" s="195"/>
      <c r="C161" s="578"/>
      <c r="D161" s="584"/>
      <c r="E161" s="534"/>
      <c r="F161" s="536"/>
      <c r="G161" s="501"/>
      <c r="H161" s="542"/>
      <c r="I161" s="541"/>
      <c r="J161" s="546"/>
      <c r="K161" s="442" t="s">
        <v>189</v>
      </c>
      <c r="L161" s="444" t="s">
        <v>261</v>
      </c>
      <c r="M161" s="512"/>
      <c r="N161" s="512"/>
      <c r="O161" s="515"/>
      <c r="P161" s="230"/>
      <c r="T161" s="196"/>
      <c r="U161" s="499"/>
      <c r="V161" s="499"/>
      <c r="W161" s="499"/>
      <c r="X161" s="499"/>
      <c r="Y161" s="499"/>
      <c r="Z161" s="499"/>
      <c r="AA161" s="499"/>
      <c r="AB161" s="499"/>
      <c r="AC161" s="499"/>
      <c r="AD161" s="499"/>
      <c r="AE161" s="499"/>
      <c r="AF161" s="499"/>
      <c r="AG161" s="499"/>
      <c r="AH161" s="198"/>
    </row>
    <row r="162" spans="2:34" ht="39.75" customHeight="1" x14ac:dyDescent="0.35">
      <c r="B162" s="195"/>
      <c r="C162" s="578"/>
      <c r="D162" s="584"/>
      <c r="E162" s="534"/>
      <c r="F162" s="593"/>
      <c r="G162" s="530">
        <v>23</v>
      </c>
      <c r="H162" s="540" t="s">
        <v>115</v>
      </c>
      <c r="I162" s="541"/>
      <c r="J162" s="545" t="s">
        <v>65</v>
      </c>
      <c r="K162" s="442" t="s">
        <v>165</v>
      </c>
      <c r="L162" s="444" t="s">
        <v>262</v>
      </c>
      <c r="M162" s="511" t="s">
        <v>117</v>
      </c>
      <c r="N162" s="513">
        <v>90</v>
      </c>
      <c r="O162" s="514"/>
      <c r="P162" s="223"/>
      <c r="T162" s="196"/>
      <c r="U162" s="498"/>
      <c r="V162" s="498">
        <f>IF($N$162="","",$N$162)</f>
        <v>90</v>
      </c>
      <c r="W162" s="498">
        <f>IF($N$162="","",$N$162)</f>
        <v>90</v>
      </c>
      <c r="X162" s="498"/>
      <c r="Y162" s="498"/>
      <c r="Z162" s="498"/>
      <c r="AA162" s="498"/>
      <c r="AB162" s="498"/>
      <c r="AC162" s="498"/>
      <c r="AD162" s="498"/>
      <c r="AE162" s="498"/>
      <c r="AF162" s="498"/>
      <c r="AG162" s="498">
        <f>IF($N$162="","",$N$162)</f>
        <v>90</v>
      </c>
      <c r="AH162" s="198"/>
    </row>
    <row r="163" spans="2:34" ht="39.75" customHeight="1" x14ac:dyDescent="0.35">
      <c r="B163" s="195"/>
      <c r="C163" s="578"/>
      <c r="D163" s="584"/>
      <c r="E163" s="512"/>
      <c r="F163" s="537"/>
      <c r="G163" s="501"/>
      <c r="H163" s="542"/>
      <c r="I163" s="541"/>
      <c r="J163" s="546"/>
      <c r="K163" s="442" t="s">
        <v>166</v>
      </c>
      <c r="L163" s="444" t="s">
        <v>263</v>
      </c>
      <c r="M163" s="512"/>
      <c r="N163" s="512"/>
      <c r="O163" s="515"/>
      <c r="P163" s="223"/>
      <c r="T163" s="196"/>
      <c r="U163" s="499"/>
      <c r="V163" s="499"/>
      <c r="W163" s="499"/>
      <c r="X163" s="499"/>
      <c r="Y163" s="499"/>
      <c r="Z163" s="499"/>
      <c r="AA163" s="499"/>
      <c r="AB163" s="499"/>
      <c r="AC163" s="499"/>
      <c r="AD163" s="499"/>
      <c r="AE163" s="499"/>
      <c r="AF163" s="499"/>
      <c r="AG163" s="499"/>
      <c r="AH163" s="198"/>
    </row>
    <row r="164" spans="2:34" ht="39.75" customHeight="1" x14ac:dyDescent="0.35">
      <c r="B164" s="195"/>
      <c r="C164" s="578"/>
      <c r="D164" s="584"/>
      <c r="E164" s="512"/>
      <c r="F164" s="537"/>
      <c r="G164" s="501"/>
      <c r="H164" s="542"/>
      <c r="I164" s="541"/>
      <c r="J164" s="546"/>
      <c r="K164" s="442" t="s">
        <v>167</v>
      </c>
      <c r="L164" s="444" t="s">
        <v>264</v>
      </c>
      <c r="M164" s="512"/>
      <c r="N164" s="512"/>
      <c r="O164" s="515"/>
      <c r="P164" s="223"/>
      <c r="T164" s="196"/>
      <c r="U164" s="499"/>
      <c r="V164" s="499"/>
      <c r="W164" s="499"/>
      <c r="X164" s="499"/>
      <c r="Y164" s="499"/>
      <c r="Z164" s="499"/>
      <c r="AA164" s="499"/>
      <c r="AB164" s="499"/>
      <c r="AC164" s="499"/>
      <c r="AD164" s="499"/>
      <c r="AE164" s="499"/>
      <c r="AF164" s="499"/>
      <c r="AG164" s="499"/>
      <c r="AH164" s="198"/>
    </row>
    <row r="165" spans="2:34" ht="39.75" customHeight="1" x14ac:dyDescent="0.35">
      <c r="B165" s="195"/>
      <c r="C165" s="578"/>
      <c r="D165" s="584"/>
      <c r="E165" s="512"/>
      <c r="F165" s="537"/>
      <c r="G165" s="501"/>
      <c r="H165" s="542"/>
      <c r="I165" s="541"/>
      <c r="J165" s="546"/>
      <c r="K165" s="442" t="s">
        <v>188</v>
      </c>
      <c r="L165" s="444" t="s">
        <v>265</v>
      </c>
      <c r="M165" s="512"/>
      <c r="N165" s="512"/>
      <c r="O165" s="515"/>
      <c r="P165" s="223"/>
      <c r="T165" s="196"/>
      <c r="U165" s="499"/>
      <c r="V165" s="499"/>
      <c r="W165" s="499"/>
      <c r="X165" s="499"/>
      <c r="Y165" s="499"/>
      <c r="Z165" s="499"/>
      <c r="AA165" s="499"/>
      <c r="AB165" s="499"/>
      <c r="AC165" s="499"/>
      <c r="AD165" s="499"/>
      <c r="AE165" s="499"/>
      <c r="AF165" s="499"/>
      <c r="AG165" s="499"/>
      <c r="AH165" s="198"/>
    </row>
    <row r="166" spans="2:34" ht="39.75" customHeight="1" x14ac:dyDescent="0.35">
      <c r="B166" s="195"/>
      <c r="C166" s="578"/>
      <c r="D166" s="584"/>
      <c r="E166" s="512"/>
      <c r="F166" s="537"/>
      <c r="G166" s="501"/>
      <c r="H166" s="542"/>
      <c r="I166" s="541"/>
      <c r="J166" s="546"/>
      <c r="K166" s="442" t="s">
        <v>189</v>
      </c>
      <c r="L166" s="444" t="s">
        <v>266</v>
      </c>
      <c r="M166" s="512"/>
      <c r="N166" s="512"/>
      <c r="O166" s="515"/>
      <c r="P166" s="223"/>
      <c r="T166" s="196"/>
      <c r="U166" s="499"/>
      <c r="V166" s="499"/>
      <c r="W166" s="499"/>
      <c r="X166" s="499"/>
      <c r="Y166" s="499"/>
      <c r="Z166" s="499"/>
      <c r="AA166" s="499"/>
      <c r="AB166" s="499"/>
      <c r="AC166" s="499"/>
      <c r="AD166" s="499"/>
      <c r="AE166" s="499"/>
      <c r="AF166" s="499"/>
      <c r="AG166" s="499"/>
      <c r="AH166" s="198"/>
    </row>
    <row r="167" spans="2:34" ht="39.75" customHeight="1" x14ac:dyDescent="0.35">
      <c r="B167" s="195"/>
      <c r="C167" s="578"/>
      <c r="D167" s="584"/>
      <c r="E167" s="512"/>
      <c r="F167" s="537"/>
      <c r="G167" s="530">
        <v>24</v>
      </c>
      <c r="H167" s="540" t="s">
        <v>644</v>
      </c>
      <c r="I167" s="541"/>
      <c r="J167" s="545" t="s">
        <v>645</v>
      </c>
      <c r="K167" s="442" t="s">
        <v>165</v>
      </c>
      <c r="L167" s="444" t="s">
        <v>646</v>
      </c>
      <c r="M167" s="529" t="s">
        <v>109</v>
      </c>
      <c r="N167" s="513">
        <v>60</v>
      </c>
      <c r="O167" s="525" t="s">
        <v>1135</v>
      </c>
      <c r="P167" s="223"/>
      <c r="T167" s="196"/>
      <c r="U167" s="498"/>
      <c r="V167" s="498"/>
      <c r="W167" s="498"/>
      <c r="X167" s="498"/>
      <c r="Y167" s="498"/>
      <c r="Z167" s="498"/>
      <c r="AA167" s="498"/>
      <c r="AB167" s="498"/>
      <c r="AC167" s="498"/>
      <c r="AD167" s="498"/>
      <c r="AE167" s="498">
        <f>IF($N$167="","",$N$167)</f>
        <v>60</v>
      </c>
      <c r="AF167" s="498">
        <f>IF($N$167="","",$N$167)</f>
        <v>60</v>
      </c>
      <c r="AG167" s="498">
        <f>IF($N$167="","",$N$167)</f>
        <v>60</v>
      </c>
      <c r="AH167" s="198"/>
    </row>
    <row r="168" spans="2:34" ht="39.75" customHeight="1" x14ac:dyDescent="0.35">
      <c r="B168" s="195"/>
      <c r="C168" s="578"/>
      <c r="D168" s="584"/>
      <c r="E168" s="512"/>
      <c r="F168" s="537"/>
      <c r="G168" s="501"/>
      <c r="H168" s="542"/>
      <c r="I168" s="541"/>
      <c r="J168" s="546"/>
      <c r="K168" s="442" t="s">
        <v>166</v>
      </c>
      <c r="L168" s="444" t="s">
        <v>647</v>
      </c>
      <c r="M168" s="512"/>
      <c r="N168" s="512"/>
      <c r="O168" s="515"/>
      <c r="P168" s="223"/>
      <c r="T168" s="196"/>
      <c r="U168" s="499"/>
      <c r="V168" s="499"/>
      <c r="W168" s="499"/>
      <c r="X168" s="499"/>
      <c r="Y168" s="499"/>
      <c r="Z168" s="499"/>
      <c r="AA168" s="499"/>
      <c r="AB168" s="499"/>
      <c r="AC168" s="499"/>
      <c r="AD168" s="499"/>
      <c r="AE168" s="499"/>
      <c r="AF168" s="499"/>
      <c r="AG168" s="499"/>
      <c r="AH168" s="198"/>
    </row>
    <row r="169" spans="2:34" ht="39.75" customHeight="1" x14ac:dyDescent="0.35">
      <c r="B169" s="195"/>
      <c r="C169" s="578"/>
      <c r="D169" s="584"/>
      <c r="E169" s="512"/>
      <c r="F169" s="537"/>
      <c r="G169" s="501"/>
      <c r="H169" s="542"/>
      <c r="I169" s="541"/>
      <c r="J169" s="546"/>
      <c r="K169" s="442" t="s">
        <v>167</v>
      </c>
      <c r="L169" s="444" t="s">
        <v>648</v>
      </c>
      <c r="M169" s="512"/>
      <c r="N169" s="512"/>
      <c r="O169" s="515"/>
      <c r="P169" s="223"/>
      <c r="T169" s="196"/>
      <c r="U169" s="499"/>
      <c r="V169" s="499"/>
      <c r="W169" s="499"/>
      <c r="X169" s="499"/>
      <c r="Y169" s="499"/>
      <c r="Z169" s="499"/>
      <c r="AA169" s="499"/>
      <c r="AB169" s="499"/>
      <c r="AC169" s="499"/>
      <c r="AD169" s="499"/>
      <c r="AE169" s="499"/>
      <c r="AF169" s="499"/>
      <c r="AG169" s="499"/>
      <c r="AH169" s="198"/>
    </row>
    <row r="170" spans="2:34" ht="39.75" customHeight="1" x14ac:dyDescent="0.35">
      <c r="B170" s="195"/>
      <c r="C170" s="578"/>
      <c r="D170" s="584"/>
      <c r="E170" s="512"/>
      <c r="F170" s="537"/>
      <c r="G170" s="501"/>
      <c r="H170" s="542"/>
      <c r="I170" s="541"/>
      <c r="J170" s="546"/>
      <c r="K170" s="442" t="s">
        <v>188</v>
      </c>
      <c r="L170" s="444" t="s">
        <v>649</v>
      </c>
      <c r="M170" s="512"/>
      <c r="N170" s="512"/>
      <c r="O170" s="515"/>
      <c r="P170" s="223"/>
      <c r="T170" s="196"/>
      <c r="U170" s="499"/>
      <c r="V170" s="499"/>
      <c r="W170" s="499"/>
      <c r="X170" s="499"/>
      <c r="Y170" s="499"/>
      <c r="Z170" s="499"/>
      <c r="AA170" s="499"/>
      <c r="AB170" s="499"/>
      <c r="AC170" s="499"/>
      <c r="AD170" s="499"/>
      <c r="AE170" s="499"/>
      <c r="AF170" s="499"/>
      <c r="AG170" s="499"/>
      <c r="AH170" s="198"/>
    </row>
    <row r="171" spans="2:34" ht="39.75" customHeight="1" x14ac:dyDescent="0.35">
      <c r="B171" s="195"/>
      <c r="C171" s="578"/>
      <c r="D171" s="584"/>
      <c r="E171" s="512"/>
      <c r="F171" s="537"/>
      <c r="G171" s="501"/>
      <c r="H171" s="542"/>
      <c r="I171" s="541"/>
      <c r="J171" s="546"/>
      <c r="K171" s="442" t="s">
        <v>189</v>
      </c>
      <c r="L171" s="444" t="s">
        <v>650</v>
      </c>
      <c r="M171" s="512"/>
      <c r="N171" s="512"/>
      <c r="O171" s="515"/>
      <c r="P171" s="223"/>
      <c r="T171" s="196"/>
      <c r="U171" s="499"/>
      <c r="V171" s="499"/>
      <c r="W171" s="499"/>
      <c r="X171" s="499"/>
      <c r="Y171" s="499"/>
      <c r="Z171" s="499"/>
      <c r="AA171" s="499"/>
      <c r="AB171" s="499"/>
      <c r="AC171" s="499"/>
      <c r="AD171" s="499"/>
      <c r="AE171" s="499"/>
      <c r="AF171" s="499"/>
      <c r="AG171" s="499"/>
      <c r="AH171" s="198"/>
    </row>
    <row r="172" spans="2:34" ht="39.75" customHeight="1" x14ac:dyDescent="0.35">
      <c r="B172" s="195"/>
      <c r="C172" s="578"/>
      <c r="D172" s="584"/>
      <c r="E172" s="534" t="s">
        <v>96</v>
      </c>
      <c r="F172" s="536">
        <f>IF(SUM(N172:N181)=0,"",AVERAGE(N172:N181))</f>
        <v>71</v>
      </c>
      <c r="G172" s="530">
        <v>25</v>
      </c>
      <c r="H172" s="568" t="s">
        <v>10</v>
      </c>
      <c r="I172" s="541"/>
      <c r="J172" s="545" t="s">
        <v>64</v>
      </c>
      <c r="K172" s="442" t="s">
        <v>165</v>
      </c>
      <c r="L172" s="444" t="s">
        <v>267</v>
      </c>
      <c r="M172" s="511" t="s">
        <v>117</v>
      </c>
      <c r="N172" s="513">
        <v>61</v>
      </c>
      <c r="O172" s="514"/>
      <c r="P172" s="230"/>
      <c r="T172" s="196"/>
      <c r="U172" s="498"/>
      <c r="V172" s="498"/>
      <c r="W172" s="498">
        <f>IF($N$172="","",$N$172)</f>
        <v>61</v>
      </c>
      <c r="X172" s="498"/>
      <c r="Y172" s="498"/>
      <c r="Z172" s="498"/>
      <c r="AA172" s="498"/>
      <c r="AB172" s="498">
        <f>IF($N$172="","",$N$172)</f>
        <v>61</v>
      </c>
      <c r="AC172" s="498"/>
      <c r="AD172" s="498"/>
      <c r="AE172" s="498"/>
      <c r="AF172" s="498">
        <f>IF($N$172="","",$N$172)</f>
        <v>61</v>
      </c>
      <c r="AG172" s="498"/>
      <c r="AH172" s="198"/>
    </row>
    <row r="173" spans="2:34" ht="39.75" customHeight="1" x14ac:dyDescent="0.35">
      <c r="B173" s="195"/>
      <c r="C173" s="578"/>
      <c r="D173" s="584"/>
      <c r="E173" s="512"/>
      <c r="F173" s="537"/>
      <c r="G173" s="501"/>
      <c r="H173" s="542"/>
      <c r="I173" s="541"/>
      <c r="J173" s="546"/>
      <c r="K173" s="442" t="s">
        <v>166</v>
      </c>
      <c r="L173" s="444" t="s">
        <v>268</v>
      </c>
      <c r="M173" s="512"/>
      <c r="N173" s="512"/>
      <c r="O173" s="515"/>
      <c r="P173" s="230"/>
      <c r="T173" s="196"/>
      <c r="U173" s="499"/>
      <c r="V173" s="499"/>
      <c r="W173" s="499"/>
      <c r="X173" s="499"/>
      <c r="Y173" s="499"/>
      <c r="Z173" s="499"/>
      <c r="AA173" s="499"/>
      <c r="AB173" s="499"/>
      <c r="AC173" s="499"/>
      <c r="AD173" s="499"/>
      <c r="AE173" s="499"/>
      <c r="AF173" s="498"/>
      <c r="AG173" s="499"/>
      <c r="AH173" s="198"/>
    </row>
    <row r="174" spans="2:34" ht="39.75" customHeight="1" x14ac:dyDescent="0.35">
      <c r="B174" s="195"/>
      <c r="C174" s="578"/>
      <c r="D174" s="584"/>
      <c r="E174" s="512"/>
      <c r="F174" s="537"/>
      <c r="G174" s="501"/>
      <c r="H174" s="542"/>
      <c r="I174" s="541"/>
      <c r="J174" s="546"/>
      <c r="K174" s="442" t="s">
        <v>167</v>
      </c>
      <c r="L174" s="443" t="s">
        <v>1103</v>
      </c>
      <c r="M174" s="512"/>
      <c r="N174" s="512"/>
      <c r="O174" s="515"/>
      <c r="P174" s="230"/>
      <c r="T174" s="196"/>
      <c r="U174" s="499"/>
      <c r="V174" s="499"/>
      <c r="W174" s="499"/>
      <c r="X174" s="499"/>
      <c r="Y174" s="499"/>
      <c r="Z174" s="499"/>
      <c r="AA174" s="499"/>
      <c r="AB174" s="499"/>
      <c r="AC174" s="499"/>
      <c r="AD174" s="499"/>
      <c r="AE174" s="499"/>
      <c r="AF174" s="498"/>
      <c r="AG174" s="499"/>
      <c r="AH174" s="198"/>
    </row>
    <row r="175" spans="2:34" ht="39.75" customHeight="1" x14ac:dyDescent="0.35">
      <c r="B175" s="195"/>
      <c r="C175" s="578"/>
      <c r="D175" s="584"/>
      <c r="E175" s="512"/>
      <c r="F175" s="537"/>
      <c r="G175" s="501"/>
      <c r="H175" s="542"/>
      <c r="I175" s="541"/>
      <c r="J175" s="546"/>
      <c r="K175" s="442" t="s">
        <v>188</v>
      </c>
      <c r="L175" s="443" t="s">
        <v>1104</v>
      </c>
      <c r="M175" s="512"/>
      <c r="N175" s="512"/>
      <c r="O175" s="515"/>
      <c r="P175" s="230"/>
      <c r="T175" s="196"/>
      <c r="U175" s="499"/>
      <c r="V175" s="499"/>
      <c r="W175" s="499"/>
      <c r="X175" s="499"/>
      <c r="Y175" s="499"/>
      <c r="Z175" s="499"/>
      <c r="AA175" s="499"/>
      <c r="AB175" s="499"/>
      <c r="AC175" s="499"/>
      <c r="AD175" s="499"/>
      <c r="AE175" s="499"/>
      <c r="AF175" s="498"/>
      <c r="AG175" s="499"/>
      <c r="AH175" s="198"/>
    </row>
    <row r="176" spans="2:34" ht="39.75" customHeight="1" x14ac:dyDescent="0.35">
      <c r="B176" s="195"/>
      <c r="C176" s="578"/>
      <c r="D176" s="584"/>
      <c r="E176" s="512"/>
      <c r="F176" s="537"/>
      <c r="G176" s="501"/>
      <c r="H176" s="542"/>
      <c r="I176" s="541"/>
      <c r="J176" s="546"/>
      <c r="K176" s="442" t="s">
        <v>189</v>
      </c>
      <c r="L176" s="443" t="s">
        <v>1105</v>
      </c>
      <c r="M176" s="512"/>
      <c r="N176" s="512"/>
      <c r="O176" s="515"/>
      <c r="P176" s="230"/>
      <c r="T176" s="196"/>
      <c r="U176" s="499"/>
      <c r="V176" s="499"/>
      <c r="W176" s="499"/>
      <c r="X176" s="499"/>
      <c r="Y176" s="499"/>
      <c r="Z176" s="499"/>
      <c r="AA176" s="499"/>
      <c r="AB176" s="499"/>
      <c r="AC176" s="499"/>
      <c r="AD176" s="499"/>
      <c r="AE176" s="499"/>
      <c r="AF176" s="498"/>
      <c r="AG176" s="499"/>
      <c r="AH176" s="198"/>
    </row>
    <row r="177" spans="2:34" ht="39.75" customHeight="1" x14ac:dyDescent="0.35">
      <c r="B177" s="195"/>
      <c r="C177" s="578"/>
      <c r="D177" s="584"/>
      <c r="E177" s="512"/>
      <c r="F177" s="537"/>
      <c r="G177" s="530">
        <v>26</v>
      </c>
      <c r="H177" s="540" t="s">
        <v>651</v>
      </c>
      <c r="I177" s="541"/>
      <c r="J177" s="545" t="s">
        <v>653</v>
      </c>
      <c r="K177" s="442" t="s">
        <v>165</v>
      </c>
      <c r="L177" s="444" t="s">
        <v>652</v>
      </c>
      <c r="M177" s="511" t="s">
        <v>117</v>
      </c>
      <c r="N177" s="513">
        <v>81</v>
      </c>
      <c r="O177" s="514"/>
      <c r="P177" s="230"/>
      <c r="T177" s="196"/>
      <c r="U177" s="498"/>
      <c r="V177" s="498"/>
      <c r="W177" s="498"/>
      <c r="X177" s="498"/>
      <c r="Y177" s="498"/>
      <c r="Z177" s="498"/>
      <c r="AA177" s="498"/>
      <c r="AB177" s="498"/>
      <c r="AC177" s="498"/>
      <c r="AD177" s="498"/>
      <c r="AE177" s="498">
        <f>IF($N$177="","",$N$177)</f>
        <v>81</v>
      </c>
      <c r="AF177" s="498">
        <f>IF($N$177="","",$N$177)</f>
        <v>81</v>
      </c>
      <c r="AG177" s="498"/>
      <c r="AH177" s="198"/>
    </row>
    <row r="178" spans="2:34" ht="39.75" customHeight="1" x14ac:dyDescent="0.35">
      <c r="B178" s="195"/>
      <c r="C178" s="578"/>
      <c r="D178" s="584"/>
      <c r="E178" s="512"/>
      <c r="F178" s="537"/>
      <c r="G178" s="501"/>
      <c r="H178" s="542"/>
      <c r="I178" s="541"/>
      <c r="J178" s="546"/>
      <c r="K178" s="442" t="s">
        <v>166</v>
      </c>
      <c r="L178" s="443" t="s">
        <v>1106</v>
      </c>
      <c r="M178" s="512"/>
      <c r="N178" s="512"/>
      <c r="O178" s="515"/>
      <c r="P178" s="230"/>
      <c r="T178" s="196"/>
      <c r="U178" s="499"/>
      <c r="V178" s="499"/>
      <c r="W178" s="499"/>
      <c r="X178" s="499"/>
      <c r="Y178" s="499"/>
      <c r="Z178" s="499"/>
      <c r="AA178" s="499"/>
      <c r="AB178" s="499"/>
      <c r="AC178" s="499"/>
      <c r="AD178" s="499"/>
      <c r="AE178" s="498"/>
      <c r="AF178" s="498"/>
      <c r="AG178" s="499"/>
      <c r="AH178" s="198"/>
    </row>
    <row r="179" spans="2:34" ht="39.75" customHeight="1" x14ac:dyDescent="0.35">
      <c r="B179" s="195"/>
      <c r="C179" s="578"/>
      <c r="D179" s="584"/>
      <c r="E179" s="512"/>
      <c r="F179" s="537"/>
      <c r="G179" s="501"/>
      <c r="H179" s="542"/>
      <c r="I179" s="541"/>
      <c r="J179" s="546"/>
      <c r="K179" s="442" t="s">
        <v>167</v>
      </c>
      <c r="L179" s="443" t="s">
        <v>1107</v>
      </c>
      <c r="M179" s="512"/>
      <c r="N179" s="512"/>
      <c r="O179" s="515"/>
      <c r="P179" s="230"/>
      <c r="T179" s="196"/>
      <c r="U179" s="499"/>
      <c r="V179" s="499"/>
      <c r="W179" s="499"/>
      <c r="X179" s="499"/>
      <c r="Y179" s="499"/>
      <c r="Z179" s="499"/>
      <c r="AA179" s="499"/>
      <c r="AB179" s="499"/>
      <c r="AC179" s="499"/>
      <c r="AD179" s="499"/>
      <c r="AE179" s="498"/>
      <c r="AF179" s="498"/>
      <c r="AG179" s="499"/>
      <c r="AH179" s="198"/>
    </row>
    <row r="180" spans="2:34" ht="39.75" customHeight="1" x14ac:dyDescent="0.35">
      <c r="B180" s="195"/>
      <c r="C180" s="578"/>
      <c r="D180" s="584"/>
      <c r="E180" s="512"/>
      <c r="F180" s="537"/>
      <c r="G180" s="501"/>
      <c r="H180" s="542"/>
      <c r="I180" s="541"/>
      <c r="J180" s="546"/>
      <c r="K180" s="442" t="s">
        <v>188</v>
      </c>
      <c r="L180" s="443" t="s">
        <v>1108</v>
      </c>
      <c r="M180" s="512"/>
      <c r="N180" s="512"/>
      <c r="O180" s="515"/>
      <c r="P180" s="230"/>
      <c r="T180" s="196"/>
      <c r="U180" s="499"/>
      <c r="V180" s="499"/>
      <c r="W180" s="499"/>
      <c r="X180" s="499"/>
      <c r="Y180" s="499"/>
      <c r="Z180" s="499"/>
      <c r="AA180" s="499"/>
      <c r="AB180" s="499"/>
      <c r="AC180" s="499"/>
      <c r="AD180" s="499"/>
      <c r="AE180" s="498"/>
      <c r="AF180" s="498"/>
      <c r="AG180" s="499"/>
      <c r="AH180" s="198"/>
    </row>
    <row r="181" spans="2:34" ht="39.75" customHeight="1" x14ac:dyDescent="0.35">
      <c r="B181" s="195"/>
      <c r="C181" s="578"/>
      <c r="D181" s="584"/>
      <c r="E181" s="512"/>
      <c r="F181" s="537"/>
      <c r="G181" s="501"/>
      <c r="H181" s="542"/>
      <c r="I181" s="541"/>
      <c r="J181" s="546"/>
      <c r="K181" s="442" t="s">
        <v>189</v>
      </c>
      <c r="L181" s="443" t="s">
        <v>1109</v>
      </c>
      <c r="M181" s="512"/>
      <c r="N181" s="512"/>
      <c r="O181" s="515"/>
      <c r="P181" s="230"/>
      <c r="T181" s="196"/>
      <c r="U181" s="499"/>
      <c r="V181" s="499"/>
      <c r="W181" s="499"/>
      <c r="X181" s="499"/>
      <c r="Y181" s="499"/>
      <c r="Z181" s="499"/>
      <c r="AA181" s="499"/>
      <c r="AB181" s="499"/>
      <c r="AC181" s="499"/>
      <c r="AD181" s="499"/>
      <c r="AE181" s="498"/>
      <c r="AF181" s="498"/>
      <c r="AG181" s="499"/>
      <c r="AH181" s="198"/>
    </row>
    <row r="182" spans="2:34" ht="39.75" customHeight="1" x14ac:dyDescent="0.35">
      <c r="B182" s="195"/>
      <c r="C182" s="578"/>
      <c r="D182" s="584"/>
      <c r="E182" s="534" t="s">
        <v>97</v>
      </c>
      <c r="F182" s="536">
        <f>IF(SUM(N182:N186)=0,"",AVERAGE(N182:N186))</f>
        <v>81</v>
      </c>
      <c r="G182" s="530">
        <v>27</v>
      </c>
      <c r="H182" s="540" t="s">
        <v>654</v>
      </c>
      <c r="I182" s="541"/>
      <c r="J182" s="545" t="s">
        <v>68</v>
      </c>
      <c r="K182" s="442" t="s">
        <v>165</v>
      </c>
      <c r="L182" s="396" t="s">
        <v>269</v>
      </c>
      <c r="M182" s="511" t="s">
        <v>109</v>
      </c>
      <c r="N182" s="513">
        <v>81</v>
      </c>
      <c r="O182" s="514"/>
      <c r="P182" s="223"/>
      <c r="T182" s="196"/>
      <c r="U182" s="498"/>
      <c r="V182" s="498"/>
      <c r="W182" s="498"/>
      <c r="X182" s="498"/>
      <c r="Y182" s="498"/>
      <c r="Z182" s="498"/>
      <c r="AA182" s="498"/>
      <c r="AB182" s="498"/>
      <c r="AC182" s="498"/>
      <c r="AD182" s="498"/>
      <c r="AE182" s="498">
        <f>IF(N182="","",N182)</f>
        <v>81</v>
      </c>
      <c r="AF182" s="498"/>
      <c r="AG182" s="498"/>
      <c r="AH182" s="198"/>
    </row>
    <row r="183" spans="2:34" ht="39.75" customHeight="1" x14ac:dyDescent="0.35">
      <c r="B183" s="195"/>
      <c r="C183" s="578"/>
      <c r="D183" s="584"/>
      <c r="E183" s="512"/>
      <c r="F183" s="537"/>
      <c r="G183" s="501"/>
      <c r="H183" s="542"/>
      <c r="I183" s="541"/>
      <c r="J183" s="546"/>
      <c r="K183" s="442" t="s">
        <v>166</v>
      </c>
      <c r="L183" s="444" t="s">
        <v>270</v>
      </c>
      <c r="M183" s="512"/>
      <c r="N183" s="512"/>
      <c r="O183" s="515"/>
      <c r="P183" s="223"/>
      <c r="T183" s="196"/>
      <c r="U183" s="499"/>
      <c r="V183" s="499"/>
      <c r="W183" s="499"/>
      <c r="X183" s="499"/>
      <c r="Y183" s="499"/>
      <c r="Z183" s="499"/>
      <c r="AA183" s="499"/>
      <c r="AB183" s="499"/>
      <c r="AC183" s="499"/>
      <c r="AD183" s="499"/>
      <c r="AE183" s="499"/>
      <c r="AF183" s="499"/>
      <c r="AG183" s="499"/>
      <c r="AH183" s="198"/>
    </row>
    <row r="184" spans="2:34" ht="39.75" customHeight="1" x14ac:dyDescent="0.35">
      <c r="B184" s="195"/>
      <c r="C184" s="578"/>
      <c r="D184" s="584"/>
      <c r="E184" s="512"/>
      <c r="F184" s="537"/>
      <c r="G184" s="501"/>
      <c r="H184" s="542"/>
      <c r="I184" s="541"/>
      <c r="J184" s="546"/>
      <c r="K184" s="442" t="s">
        <v>167</v>
      </c>
      <c r="L184" s="444" t="s">
        <v>271</v>
      </c>
      <c r="M184" s="512"/>
      <c r="N184" s="512"/>
      <c r="O184" s="515"/>
      <c r="P184" s="223"/>
      <c r="T184" s="196"/>
      <c r="U184" s="499"/>
      <c r="V184" s="499"/>
      <c r="W184" s="499"/>
      <c r="X184" s="499"/>
      <c r="Y184" s="499"/>
      <c r="Z184" s="499"/>
      <c r="AA184" s="499"/>
      <c r="AB184" s="499"/>
      <c r="AC184" s="499"/>
      <c r="AD184" s="499"/>
      <c r="AE184" s="499"/>
      <c r="AF184" s="499"/>
      <c r="AG184" s="499"/>
      <c r="AH184" s="198"/>
    </row>
    <row r="185" spans="2:34" ht="39.75" customHeight="1" x14ac:dyDescent="0.35">
      <c r="B185" s="195"/>
      <c r="C185" s="578"/>
      <c r="D185" s="584"/>
      <c r="E185" s="512"/>
      <c r="F185" s="537"/>
      <c r="G185" s="501"/>
      <c r="H185" s="542"/>
      <c r="I185" s="541"/>
      <c r="J185" s="546"/>
      <c r="K185" s="442" t="s">
        <v>188</v>
      </c>
      <c r="L185" s="444" t="s">
        <v>272</v>
      </c>
      <c r="M185" s="512"/>
      <c r="N185" s="512"/>
      <c r="O185" s="515"/>
      <c r="P185" s="223"/>
      <c r="T185" s="196"/>
      <c r="U185" s="499"/>
      <c r="V185" s="499"/>
      <c r="W185" s="499"/>
      <c r="X185" s="499"/>
      <c r="Y185" s="499"/>
      <c r="Z185" s="499"/>
      <c r="AA185" s="499"/>
      <c r="AB185" s="499"/>
      <c r="AC185" s="499"/>
      <c r="AD185" s="499"/>
      <c r="AE185" s="499"/>
      <c r="AF185" s="499"/>
      <c r="AG185" s="499"/>
      <c r="AH185" s="198"/>
    </row>
    <row r="186" spans="2:34" ht="39.75" customHeight="1" x14ac:dyDescent="0.35">
      <c r="B186" s="195"/>
      <c r="C186" s="578"/>
      <c r="D186" s="584"/>
      <c r="E186" s="512"/>
      <c r="F186" s="537"/>
      <c r="G186" s="501"/>
      <c r="H186" s="542"/>
      <c r="I186" s="541"/>
      <c r="J186" s="546"/>
      <c r="K186" s="442" t="s">
        <v>189</v>
      </c>
      <c r="L186" s="444" t="s">
        <v>273</v>
      </c>
      <c r="M186" s="512"/>
      <c r="N186" s="512"/>
      <c r="O186" s="515"/>
      <c r="P186" s="223"/>
      <c r="T186" s="196"/>
      <c r="U186" s="499"/>
      <c r="V186" s="499"/>
      <c r="W186" s="499"/>
      <c r="X186" s="499"/>
      <c r="Y186" s="499"/>
      <c r="Z186" s="499"/>
      <c r="AA186" s="499"/>
      <c r="AB186" s="499"/>
      <c r="AC186" s="499"/>
      <c r="AD186" s="499"/>
      <c r="AE186" s="499"/>
      <c r="AF186" s="499"/>
      <c r="AG186" s="499"/>
      <c r="AH186" s="198"/>
    </row>
    <row r="187" spans="2:34" ht="39.75" customHeight="1" x14ac:dyDescent="0.35">
      <c r="B187" s="195"/>
      <c r="C187" s="578"/>
      <c r="D187" s="584"/>
      <c r="E187" s="534" t="s">
        <v>98</v>
      </c>
      <c r="F187" s="536">
        <f>IF(SUM(N187:N191)=0,"",AVERAGE(N187:N191))</f>
        <v>100</v>
      </c>
      <c r="G187" s="530">
        <v>28</v>
      </c>
      <c r="H187" s="540" t="s">
        <v>11</v>
      </c>
      <c r="I187" s="541"/>
      <c r="J187" s="545" t="s">
        <v>66</v>
      </c>
      <c r="K187" s="442" t="s">
        <v>165</v>
      </c>
      <c r="L187" s="396" t="s">
        <v>274</v>
      </c>
      <c r="M187" s="511" t="s">
        <v>109</v>
      </c>
      <c r="N187" s="513">
        <v>100</v>
      </c>
      <c r="O187" s="525" t="s">
        <v>1136</v>
      </c>
      <c r="P187" s="223"/>
      <c r="T187" s="196"/>
      <c r="U187" s="498"/>
      <c r="V187" s="498"/>
      <c r="W187" s="498"/>
      <c r="X187" s="498"/>
      <c r="Y187" s="498"/>
      <c r="Z187" s="498">
        <f>IF($N$192="","",$N$192)</f>
        <v>60</v>
      </c>
      <c r="AA187" s="498"/>
      <c r="AB187" s="498">
        <f>IF($N$192="","",$N$192)</f>
        <v>60</v>
      </c>
      <c r="AC187" s="498">
        <f>IF($N$192="","",$N$192)</f>
        <v>60</v>
      </c>
      <c r="AD187" s="498">
        <f>IF($N$192="","",$N$192)</f>
        <v>60</v>
      </c>
      <c r="AE187" s="498"/>
      <c r="AF187" s="498"/>
      <c r="AG187" s="498"/>
      <c r="AH187" s="198"/>
    </row>
    <row r="188" spans="2:34" ht="39.75" customHeight="1" x14ac:dyDescent="0.35">
      <c r="B188" s="195"/>
      <c r="C188" s="578"/>
      <c r="D188" s="584"/>
      <c r="E188" s="512"/>
      <c r="F188" s="537"/>
      <c r="G188" s="501"/>
      <c r="H188" s="542"/>
      <c r="I188" s="541"/>
      <c r="J188" s="546"/>
      <c r="K188" s="442" t="s">
        <v>166</v>
      </c>
      <c r="L188" s="444" t="s">
        <v>275</v>
      </c>
      <c r="M188" s="512"/>
      <c r="N188" s="512"/>
      <c r="O188" s="515"/>
      <c r="P188" s="223"/>
      <c r="T188" s="196"/>
      <c r="U188" s="499"/>
      <c r="V188" s="499"/>
      <c r="W188" s="499"/>
      <c r="X188" s="499"/>
      <c r="Y188" s="499"/>
      <c r="Z188" s="499"/>
      <c r="AA188" s="499"/>
      <c r="AB188" s="499"/>
      <c r="AC188" s="499"/>
      <c r="AD188" s="499"/>
      <c r="AE188" s="499"/>
      <c r="AF188" s="499"/>
      <c r="AG188" s="499"/>
      <c r="AH188" s="198"/>
    </row>
    <row r="189" spans="2:34" ht="39.75" customHeight="1" x14ac:dyDescent="0.35">
      <c r="B189" s="195"/>
      <c r="C189" s="578"/>
      <c r="D189" s="584"/>
      <c r="E189" s="512"/>
      <c r="F189" s="537"/>
      <c r="G189" s="501"/>
      <c r="H189" s="542"/>
      <c r="I189" s="541"/>
      <c r="J189" s="546"/>
      <c r="K189" s="442" t="s">
        <v>167</v>
      </c>
      <c r="L189" s="443" t="s">
        <v>774</v>
      </c>
      <c r="M189" s="512"/>
      <c r="N189" s="512"/>
      <c r="O189" s="515"/>
      <c r="P189" s="223"/>
      <c r="T189" s="196"/>
      <c r="U189" s="499"/>
      <c r="V189" s="499"/>
      <c r="W189" s="499"/>
      <c r="X189" s="499"/>
      <c r="Y189" s="499"/>
      <c r="Z189" s="499"/>
      <c r="AA189" s="499"/>
      <c r="AB189" s="499"/>
      <c r="AC189" s="499"/>
      <c r="AD189" s="499"/>
      <c r="AE189" s="499"/>
      <c r="AF189" s="499"/>
      <c r="AG189" s="499"/>
      <c r="AH189" s="198"/>
    </row>
    <row r="190" spans="2:34" ht="39.75" customHeight="1" x14ac:dyDescent="0.35">
      <c r="B190" s="195"/>
      <c r="C190" s="578"/>
      <c r="D190" s="584"/>
      <c r="E190" s="512"/>
      <c r="F190" s="537"/>
      <c r="G190" s="501"/>
      <c r="H190" s="542"/>
      <c r="I190" s="541"/>
      <c r="J190" s="546"/>
      <c r="K190" s="442" t="s">
        <v>188</v>
      </c>
      <c r="L190" s="444" t="s">
        <v>276</v>
      </c>
      <c r="M190" s="512"/>
      <c r="N190" s="512"/>
      <c r="O190" s="515"/>
      <c r="P190" s="223"/>
      <c r="T190" s="196"/>
      <c r="U190" s="499"/>
      <c r="V190" s="499"/>
      <c r="W190" s="499"/>
      <c r="X190" s="499"/>
      <c r="Y190" s="499"/>
      <c r="Z190" s="499"/>
      <c r="AA190" s="499"/>
      <c r="AB190" s="499"/>
      <c r="AC190" s="499"/>
      <c r="AD190" s="499"/>
      <c r="AE190" s="499"/>
      <c r="AF190" s="499"/>
      <c r="AG190" s="499"/>
      <c r="AH190" s="198"/>
    </row>
    <row r="191" spans="2:34" ht="39.75" customHeight="1" x14ac:dyDescent="0.35">
      <c r="B191" s="195"/>
      <c r="C191" s="578"/>
      <c r="D191" s="584"/>
      <c r="E191" s="535"/>
      <c r="F191" s="538"/>
      <c r="G191" s="539"/>
      <c r="H191" s="543"/>
      <c r="I191" s="544"/>
      <c r="J191" s="547"/>
      <c r="K191" s="446" t="s">
        <v>189</v>
      </c>
      <c r="L191" s="447" t="s">
        <v>277</v>
      </c>
      <c r="M191" s="535"/>
      <c r="N191" s="535"/>
      <c r="O191" s="548"/>
      <c r="P191" s="223"/>
      <c r="T191" s="196"/>
      <c r="U191" s="499"/>
      <c r="V191" s="499"/>
      <c r="W191" s="499"/>
      <c r="X191" s="499"/>
      <c r="Y191" s="499"/>
      <c r="Z191" s="499"/>
      <c r="AA191" s="499"/>
      <c r="AB191" s="499"/>
      <c r="AC191" s="499"/>
      <c r="AD191" s="499"/>
      <c r="AE191" s="499"/>
      <c r="AF191" s="499"/>
      <c r="AG191" s="499"/>
      <c r="AH191" s="198"/>
    </row>
    <row r="192" spans="2:34" ht="39.75" customHeight="1" x14ac:dyDescent="0.35">
      <c r="B192" s="195"/>
      <c r="C192" s="578"/>
      <c r="D192" s="584"/>
      <c r="E192" s="594" t="s">
        <v>927</v>
      </c>
      <c r="F192" s="536">
        <f>IF(SUM(N192:N196)=0,"",AVERAGE(N192:N196))</f>
        <v>60</v>
      </c>
      <c r="G192" s="530">
        <v>29</v>
      </c>
      <c r="H192" s="568" t="s">
        <v>926</v>
      </c>
      <c r="I192" s="541"/>
      <c r="J192" s="570" t="s">
        <v>859</v>
      </c>
      <c r="K192" s="442" t="s">
        <v>165</v>
      </c>
      <c r="L192" s="550" t="s">
        <v>972</v>
      </c>
      <c r="M192" s="511" t="s">
        <v>109</v>
      </c>
      <c r="N192" s="513">
        <v>60</v>
      </c>
      <c r="O192" s="514"/>
      <c r="P192" s="223"/>
      <c r="T192" s="196"/>
      <c r="U192" s="498"/>
      <c r="V192" s="498"/>
      <c r="W192" s="498"/>
      <c r="X192" s="498"/>
      <c r="Y192" s="498"/>
      <c r="Z192" s="498">
        <f>IF($N$192="","",$N$192)</f>
        <v>60</v>
      </c>
      <c r="AA192" s="498"/>
      <c r="AB192" s="498"/>
      <c r="AC192" s="498"/>
      <c r="AD192" s="498">
        <f>IF($N$192="","",$N$192)</f>
        <v>60</v>
      </c>
      <c r="AE192" s="498"/>
      <c r="AF192" s="498">
        <f>IF($N$192="","",$N$192)</f>
        <v>60</v>
      </c>
      <c r="AG192" s="498">
        <f>IF($N$192="","",$N$192)</f>
        <v>60</v>
      </c>
      <c r="AH192" s="198"/>
    </row>
    <row r="193" spans="2:34" ht="39.75" customHeight="1" x14ac:dyDescent="0.35">
      <c r="B193" s="195"/>
      <c r="C193" s="579"/>
      <c r="D193" s="585"/>
      <c r="E193" s="501"/>
      <c r="F193" s="595"/>
      <c r="G193" s="501"/>
      <c r="H193" s="542"/>
      <c r="I193" s="541"/>
      <c r="J193" s="546"/>
      <c r="K193" s="442" t="s">
        <v>166</v>
      </c>
      <c r="L193" s="551"/>
      <c r="M193" s="512"/>
      <c r="N193" s="512"/>
      <c r="O193" s="515"/>
      <c r="P193" s="223"/>
      <c r="T193" s="196"/>
      <c r="U193" s="499"/>
      <c r="V193" s="499"/>
      <c r="W193" s="499"/>
      <c r="X193" s="499"/>
      <c r="Y193" s="499"/>
      <c r="Z193" s="499"/>
      <c r="AA193" s="499"/>
      <c r="AB193" s="499"/>
      <c r="AC193" s="499"/>
      <c r="AD193" s="499"/>
      <c r="AE193" s="499"/>
      <c r="AF193" s="499"/>
      <c r="AG193" s="499"/>
      <c r="AH193" s="198"/>
    </row>
    <row r="194" spans="2:34" ht="39.75" customHeight="1" x14ac:dyDescent="0.35">
      <c r="B194" s="195"/>
      <c r="C194" s="579"/>
      <c r="D194" s="585"/>
      <c r="E194" s="501"/>
      <c r="F194" s="595"/>
      <c r="G194" s="501"/>
      <c r="H194" s="542"/>
      <c r="I194" s="541"/>
      <c r="J194" s="546"/>
      <c r="K194" s="442" t="s">
        <v>167</v>
      </c>
      <c r="L194" s="551"/>
      <c r="M194" s="512"/>
      <c r="N194" s="512"/>
      <c r="O194" s="515"/>
      <c r="P194" s="223"/>
      <c r="T194" s="196"/>
      <c r="U194" s="499"/>
      <c r="V194" s="499"/>
      <c r="W194" s="499"/>
      <c r="X194" s="499"/>
      <c r="Y194" s="499"/>
      <c r="Z194" s="499"/>
      <c r="AA194" s="499"/>
      <c r="AB194" s="499"/>
      <c r="AC194" s="499"/>
      <c r="AD194" s="499"/>
      <c r="AE194" s="499"/>
      <c r="AF194" s="499"/>
      <c r="AG194" s="499"/>
      <c r="AH194" s="198"/>
    </row>
    <row r="195" spans="2:34" ht="39.75" customHeight="1" x14ac:dyDescent="0.35">
      <c r="B195" s="195"/>
      <c r="C195" s="579"/>
      <c r="D195" s="585"/>
      <c r="E195" s="501"/>
      <c r="F195" s="595"/>
      <c r="G195" s="501"/>
      <c r="H195" s="542"/>
      <c r="I195" s="541"/>
      <c r="J195" s="546"/>
      <c r="K195" s="442" t="s">
        <v>188</v>
      </c>
      <c r="L195" s="551"/>
      <c r="M195" s="512"/>
      <c r="N195" s="512"/>
      <c r="O195" s="515"/>
      <c r="P195" s="223"/>
      <c r="T195" s="196"/>
      <c r="U195" s="499"/>
      <c r="V195" s="499"/>
      <c r="W195" s="499"/>
      <c r="X195" s="499"/>
      <c r="Y195" s="499"/>
      <c r="Z195" s="499"/>
      <c r="AA195" s="499"/>
      <c r="AB195" s="499"/>
      <c r="AC195" s="499"/>
      <c r="AD195" s="499"/>
      <c r="AE195" s="499"/>
      <c r="AF195" s="499"/>
      <c r="AG195" s="499"/>
      <c r="AH195" s="198"/>
    </row>
    <row r="196" spans="2:34" ht="39.75" customHeight="1" x14ac:dyDescent="0.35">
      <c r="B196" s="195"/>
      <c r="C196" s="589"/>
      <c r="D196" s="590"/>
      <c r="E196" s="539"/>
      <c r="F196" s="596"/>
      <c r="G196" s="539"/>
      <c r="H196" s="543"/>
      <c r="I196" s="544"/>
      <c r="J196" s="546"/>
      <c r="K196" s="442" t="s">
        <v>189</v>
      </c>
      <c r="L196" s="552"/>
      <c r="M196" s="535"/>
      <c r="N196" s="535"/>
      <c r="O196" s="548"/>
      <c r="P196" s="223"/>
      <c r="T196" s="196"/>
      <c r="U196" s="499"/>
      <c r="V196" s="499"/>
      <c r="W196" s="499"/>
      <c r="X196" s="499"/>
      <c r="Y196" s="499"/>
      <c r="Z196" s="499"/>
      <c r="AA196" s="499"/>
      <c r="AB196" s="499"/>
      <c r="AC196" s="499"/>
      <c r="AD196" s="499"/>
      <c r="AE196" s="499"/>
      <c r="AF196" s="499"/>
      <c r="AG196" s="499"/>
      <c r="AH196" s="198"/>
    </row>
    <row r="197" spans="2:34" ht="39.75" customHeight="1" x14ac:dyDescent="0.35">
      <c r="B197" s="195"/>
      <c r="C197" s="577" t="s">
        <v>128</v>
      </c>
      <c r="D197" s="582">
        <f>IF(SUM(N197:N594)=0,"",AVERAGE(N197:N594))</f>
        <v>80.329113924050631</v>
      </c>
      <c r="E197" s="591" t="s">
        <v>98</v>
      </c>
      <c r="F197" s="592">
        <f>IF(SUM(N197:N201)=0,"",AVERAGE(N197:N201))</f>
        <v>100</v>
      </c>
      <c r="G197" s="599">
        <v>30</v>
      </c>
      <c r="H197" s="565" t="s">
        <v>12</v>
      </c>
      <c r="I197" s="566"/>
      <c r="J197" s="600" t="s">
        <v>67</v>
      </c>
      <c r="K197" s="445" t="s">
        <v>165</v>
      </c>
      <c r="L197" s="346" t="s">
        <v>586</v>
      </c>
      <c r="M197" s="567" t="s">
        <v>110</v>
      </c>
      <c r="N197" s="549">
        <v>100</v>
      </c>
      <c r="O197" s="571"/>
      <c r="P197" s="223"/>
      <c r="T197" s="196"/>
      <c r="U197" s="498"/>
      <c r="V197" s="498"/>
      <c r="W197" s="498">
        <f>IF($N$197="","",$N$197)</f>
        <v>100</v>
      </c>
      <c r="X197" s="498"/>
      <c r="Y197" s="498"/>
      <c r="Z197" s="498">
        <f>IF($N$197="","",$N$197)</f>
        <v>100</v>
      </c>
      <c r="AA197" s="498"/>
      <c r="AB197" s="498">
        <f>IF($N$197="","",$N$197)</f>
        <v>100</v>
      </c>
      <c r="AC197" s="498">
        <f>IF($N$197="","",$N$197)</f>
        <v>100</v>
      </c>
      <c r="AD197" s="498">
        <f>IF($N$197="","",$N$197)</f>
        <v>100</v>
      </c>
      <c r="AE197" s="498"/>
      <c r="AF197" s="498"/>
      <c r="AG197" s="498"/>
      <c r="AH197" s="198"/>
    </row>
    <row r="198" spans="2:34" ht="39.75" customHeight="1" x14ac:dyDescent="0.35">
      <c r="B198" s="195"/>
      <c r="C198" s="578"/>
      <c r="D198" s="583"/>
      <c r="E198" s="512"/>
      <c r="F198" s="537"/>
      <c r="G198" s="501"/>
      <c r="H198" s="542"/>
      <c r="I198" s="541"/>
      <c r="J198" s="546"/>
      <c r="K198" s="442" t="s">
        <v>166</v>
      </c>
      <c r="L198" s="443" t="s">
        <v>1110</v>
      </c>
      <c r="M198" s="512"/>
      <c r="N198" s="512"/>
      <c r="O198" s="515"/>
      <c r="P198" s="223"/>
      <c r="T198" s="196"/>
      <c r="U198" s="499"/>
      <c r="V198" s="499"/>
      <c r="W198" s="499"/>
      <c r="X198" s="499"/>
      <c r="Y198" s="499"/>
      <c r="Z198" s="499"/>
      <c r="AA198" s="499"/>
      <c r="AB198" s="499"/>
      <c r="AC198" s="499"/>
      <c r="AD198" s="499"/>
      <c r="AE198" s="499"/>
      <c r="AF198" s="499"/>
      <c r="AG198" s="499"/>
      <c r="AH198" s="198"/>
    </row>
    <row r="199" spans="2:34" ht="39.75" customHeight="1" x14ac:dyDescent="0.35">
      <c r="B199" s="195"/>
      <c r="C199" s="578"/>
      <c r="D199" s="583"/>
      <c r="E199" s="512"/>
      <c r="F199" s="537"/>
      <c r="G199" s="501"/>
      <c r="H199" s="542"/>
      <c r="I199" s="541"/>
      <c r="J199" s="546"/>
      <c r="K199" s="442" t="s">
        <v>167</v>
      </c>
      <c r="L199" s="444" t="s">
        <v>278</v>
      </c>
      <c r="M199" s="512"/>
      <c r="N199" s="512"/>
      <c r="O199" s="515"/>
      <c r="P199" s="223"/>
      <c r="T199" s="196"/>
      <c r="U199" s="499"/>
      <c r="V199" s="499"/>
      <c r="W199" s="499"/>
      <c r="X199" s="499"/>
      <c r="Y199" s="499"/>
      <c r="Z199" s="499"/>
      <c r="AA199" s="499"/>
      <c r="AB199" s="499"/>
      <c r="AC199" s="499"/>
      <c r="AD199" s="499"/>
      <c r="AE199" s="499"/>
      <c r="AF199" s="499"/>
      <c r="AG199" s="499"/>
      <c r="AH199" s="198"/>
    </row>
    <row r="200" spans="2:34" ht="39.75" customHeight="1" x14ac:dyDescent="0.35">
      <c r="B200" s="195"/>
      <c r="C200" s="578"/>
      <c r="D200" s="583"/>
      <c r="E200" s="512"/>
      <c r="F200" s="537"/>
      <c r="G200" s="501"/>
      <c r="H200" s="542"/>
      <c r="I200" s="541"/>
      <c r="J200" s="546"/>
      <c r="K200" s="442" t="s">
        <v>188</v>
      </c>
      <c r="L200" s="444" t="s">
        <v>279</v>
      </c>
      <c r="M200" s="512"/>
      <c r="N200" s="512"/>
      <c r="O200" s="515"/>
      <c r="P200" s="223"/>
      <c r="T200" s="196"/>
      <c r="U200" s="499"/>
      <c r="V200" s="499"/>
      <c r="W200" s="499"/>
      <c r="X200" s="499"/>
      <c r="Y200" s="499"/>
      <c r="Z200" s="499"/>
      <c r="AA200" s="499"/>
      <c r="AB200" s="499"/>
      <c r="AC200" s="499"/>
      <c r="AD200" s="499"/>
      <c r="AE200" s="499"/>
      <c r="AF200" s="499"/>
      <c r="AG200" s="499"/>
      <c r="AH200" s="198"/>
    </row>
    <row r="201" spans="2:34" ht="39.75" customHeight="1" x14ac:dyDescent="0.35">
      <c r="B201" s="195"/>
      <c r="C201" s="578"/>
      <c r="D201" s="583"/>
      <c r="E201" s="512"/>
      <c r="F201" s="537"/>
      <c r="G201" s="501"/>
      <c r="H201" s="542"/>
      <c r="I201" s="541"/>
      <c r="J201" s="546"/>
      <c r="K201" s="442" t="s">
        <v>189</v>
      </c>
      <c r="L201" s="444" t="s">
        <v>280</v>
      </c>
      <c r="M201" s="512"/>
      <c r="N201" s="512"/>
      <c r="O201" s="515"/>
      <c r="P201" s="223"/>
      <c r="T201" s="196"/>
      <c r="U201" s="499"/>
      <c r="V201" s="499"/>
      <c r="W201" s="499"/>
      <c r="X201" s="499"/>
      <c r="Y201" s="499"/>
      <c r="Z201" s="499"/>
      <c r="AA201" s="499"/>
      <c r="AB201" s="499"/>
      <c r="AC201" s="499"/>
      <c r="AD201" s="499"/>
      <c r="AE201" s="499"/>
      <c r="AF201" s="499"/>
      <c r="AG201" s="499"/>
      <c r="AH201" s="198"/>
    </row>
    <row r="202" spans="2:34" ht="39.75" customHeight="1" x14ac:dyDescent="0.35">
      <c r="B202" s="195"/>
      <c r="C202" s="578"/>
      <c r="D202" s="584"/>
      <c r="E202" s="534" t="s">
        <v>92</v>
      </c>
      <c r="F202" s="536">
        <f>IF(SUM(N202:N221)=0,"",AVERAGE(N202:N221))</f>
        <v>77.75</v>
      </c>
      <c r="G202" s="530">
        <v>31</v>
      </c>
      <c r="H202" s="540" t="s">
        <v>118</v>
      </c>
      <c r="I202" s="541"/>
      <c r="J202" s="545" t="s">
        <v>74</v>
      </c>
      <c r="K202" s="442" t="s">
        <v>165</v>
      </c>
      <c r="L202" s="396" t="s">
        <v>281</v>
      </c>
      <c r="M202" s="511" t="s">
        <v>117</v>
      </c>
      <c r="N202" s="513">
        <v>80</v>
      </c>
      <c r="O202" s="514"/>
      <c r="P202" s="223"/>
      <c r="T202" s="196"/>
      <c r="U202" s="498"/>
      <c r="V202" s="498"/>
      <c r="W202" s="498"/>
      <c r="X202" s="498"/>
      <c r="Y202" s="498"/>
      <c r="Z202" s="498"/>
      <c r="AA202" s="498"/>
      <c r="AB202" s="498"/>
      <c r="AC202" s="498"/>
      <c r="AD202" s="498"/>
      <c r="AE202" s="498"/>
      <c r="AF202" s="498"/>
      <c r="AG202" s="498">
        <f>IF(N202="","",N202)</f>
        <v>80</v>
      </c>
      <c r="AH202" s="198"/>
    </row>
    <row r="203" spans="2:34" ht="39.75" customHeight="1" x14ac:dyDescent="0.35">
      <c r="B203" s="195"/>
      <c r="C203" s="578"/>
      <c r="D203" s="584"/>
      <c r="E203" s="534"/>
      <c r="F203" s="536"/>
      <c r="G203" s="501"/>
      <c r="H203" s="542"/>
      <c r="I203" s="541"/>
      <c r="J203" s="546"/>
      <c r="K203" s="442" t="s">
        <v>166</v>
      </c>
      <c r="L203" s="444" t="s">
        <v>282</v>
      </c>
      <c r="M203" s="512"/>
      <c r="N203" s="512"/>
      <c r="O203" s="515"/>
      <c r="P203" s="223"/>
      <c r="T203" s="196"/>
      <c r="U203" s="499"/>
      <c r="V203" s="499"/>
      <c r="W203" s="499"/>
      <c r="X203" s="499"/>
      <c r="Y203" s="499"/>
      <c r="Z203" s="499"/>
      <c r="AA203" s="499"/>
      <c r="AB203" s="499"/>
      <c r="AC203" s="499"/>
      <c r="AD203" s="499"/>
      <c r="AE203" s="499"/>
      <c r="AF203" s="499"/>
      <c r="AG203" s="499"/>
      <c r="AH203" s="198"/>
    </row>
    <row r="204" spans="2:34" ht="39.75" customHeight="1" x14ac:dyDescent="0.35">
      <c r="B204" s="195"/>
      <c r="C204" s="578"/>
      <c r="D204" s="584"/>
      <c r="E204" s="534"/>
      <c r="F204" s="536"/>
      <c r="G204" s="501"/>
      <c r="H204" s="542"/>
      <c r="I204" s="541"/>
      <c r="J204" s="546"/>
      <c r="K204" s="442" t="s">
        <v>167</v>
      </c>
      <c r="L204" s="444" t="s">
        <v>283</v>
      </c>
      <c r="M204" s="512"/>
      <c r="N204" s="512"/>
      <c r="O204" s="515"/>
      <c r="P204" s="223"/>
      <c r="T204" s="196"/>
      <c r="U204" s="499"/>
      <c r="V204" s="499"/>
      <c r="W204" s="499"/>
      <c r="X204" s="499"/>
      <c r="Y204" s="499"/>
      <c r="Z204" s="499"/>
      <c r="AA204" s="499"/>
      <c r="AB204" s="499"/>
      <c r="AC204" s="499"/>
      <c r="AD204" s="499"/>
      <c r="AE204" s="499"/>
      <c r="AF204" s="499"/>
      <c r="AG204" s="499"/>
      <c r="AH204" s="198"/>
    </row>
    <row r="205" spans="2:34" ht="39.75" customHeight="1" x14ac:dyDescent="0.35">
      <c r="B205" s="195"/>
      <c r="C205" s="578"/>
      <c r="D205" s="584"/>
      <c r="E205" s="534"/>
      <c r="F205" s="536"/>
      <c r="G205" s="501"/>
      <c r="H205" s="542"/>
      <c r="I205" s="541"/>
      <c r="J205" s="546"/>
      <c r="K205" s="442" t="s">
        <v>188</v>
      </c>
      <c r="L205" s="444" t="s">
        <v>655</v>
      </c>
      <c r="M205" s="512"/>
      <c r="N205" s="512"/>
      <c r="O205" s="515"/>
      <c r="P205" s="223"/>
      <c r="T205" s="196"/>
      <c r="U205" s="499"/>
      <c r="V205" s="499"/>
      <c r="W205" s="499"/>
      <c r="X205" s="499"/>
      <c r="Y205" s="499"/>
      <c r="Z205" s="499"/>
      <c r="AA205" s="499"/>
      <c r="AB205" s="499"/>
      <c r="AC205" s="499"/>
      <c r="AD205" s="499"/>
      <c r="AE205" s="499"/>
      <c r="AF205" s="499"/>
      <c r="AG205" s="499"/>
      <c r="AH205" s="198"/>
    </row>
    <row r="206" spans="2:34" ht="39.75" customHeight="1" x14ac:dyDescent="0.35">
      <c r="B206" s="195"/>
      <c r="C206" s="578"/>
      <c r="D206" s="584"/>
      <c r="E206" s="534"/>
      <c r="F206" s="536"/>
      <c r="G206" s="501"/>
      <c r="H206" s="542"/>
      <c r="I206" s="541"/>
      <c r="J206" s="546"/>
      <c r="K206" s="442" t="s">
        <v>189</v>
      </c>
      <c r="L206" s="443" t="s">
        <v>921</v>
      </c>
      <c r="M206" s="512"/>
      <c r="N206" s="512"/>
      <c r="O206" s="515"/>
      <c r="P206" s="223"/>
      <c r="T206" s="196"/>
      <c r="U206" s="499"/>
      <c r="V206" s="499"/>
      <c r="W206" s="499"/>
      <c r="X206" s="499"/>
      <c r="Y206" s="499"/>
      <c r="Z206" s="499"/>
      <c r="AA206" s="499"/>
      <c r="AB206" s="499"/>
      <c r="AC206" s="499"/>
      <c r="AD206" s="499"/>
      <c r="AE206" s="499"/>
      <c r="AF206" s="499"/>
      <c r="AG206" s="499"/>
      <c r="AH206" s="198"/>
    </row>
    <row r="207" spans="2:34" ht="39.75" customHeight="1" x14ac:dyDescent="0.35">
      <c r="B207" s="195"/>
      <c r="C207" s="578"/>
      <c r="D207" s="584"/>
      <c r="E207" s="534"/>
      <c r="F207" s="593"/>
      <c r="G207" s="530">
        <v>32</v>
      </c>
      <c r="H207" s="568" t="s">
        <v>1111</v>
      </c>
      <c r="I207" s="541"/>
      <c r="J207" s="545" t="s">
        <v>137</v>
      </c>
      <c r="K207" s="442" t="s">
        <v>165</v>
      </c>
      <c r="L207" s="396" t="s">
        <v>284</v>
      </c>
      <c r="M207" s="511" t="s">
        <v>117</v>
      </c>
      <c r="N207" s="513">
        <v>61</v>
      </c>
      <c r="O207" s="525" t="s">
        <v>1133</v>
      </c>
      <c r="P207" s="223"/>
      <c r="T207" s="196"/>
      <c r="U207" s="498"/>
      <c r="V207" s="498">
        <f>IF($N$207="","",$N$207)</f>
        <v>61</v>
      </c>
      <c r="W207" s="498"/>
      <c r="X207" s="498"/>
      <c r="Y207" s="498">
        <f>IF($N$207="","",$N$207)</f>
        <v>61</v>
      </c>
      <c r="Z207" s="498"/>
      <c r="AA207" s="498"/>
      <c r="AB207" s="498"/>
      <c r="AC207" s="498"/>
      <c r="AD207" s="498"/>
      <c r="AE207" s="498">
        <f>IF($N$207="","",$N$207)</f>
        <v>61</v>
      </c>
      <c r="AF207" s="498"/>
      <c r="AG207" s="498">
        <f>IF($N$207="","",$N$207)</f>
        <v>61</v>
      </c>
      <c r="AH207" s="198"/>
    </row>
    <row r="208" spans="2:34" ht="39.75" customHeight="1" x14ac:dyDescent="0.35">
      <c r="B208" s="195"/>
      <c r="C208" s="578"/>
      <c r="D208" s="584"/>
      <c r="E208" s="534"/>
      <c r="F208" s="593"/>
      <c r="G208" s="501"/>
      <c r="H208" s="542"/>
      <c r="I208" s="541"/>
      <c r="J208" s="546"/>
      <c r="K208" s="442" t="s">
        <v>166</v>
      </c>
      <c r="L208" s="444" t="s">
        <v>285</v>
      </c>
      <c r="M208" s="512"/>
      <c r="N208" s="512"/>
      <c r="O208" s="515"/>
      <c r="P208" s="223"/>
      <c r="T208" s="196"/>
      <c r="U208" s="499"/>
      <c r="V208" s="499"/>
      <c r="W208" s="499"/>
      <c r="X208" s="499"/>
      <c r="Y208" s="499"/>
      <c r="Z208" s="499"/>
      <c r="AA208" s="499"/>
      <c r="AB208" s="499"/>
      <c r="AC208" s="499"/>
      <c r="AD208" s="499"/>
      <c r="AE208" s="499"/>
      <c r="AF208" s="499"/>
      <c r="AG208" s="499"/>
      <c r="AH208" s="198"/>
    </row>
    <row r="209" spans="2:34" ht="39.75" customHeight="1" x14ac:dyDescent="0.35">
      <c r="B209" s="195"/>
      <c r="C209" s="578"/>
      <c r="D209" s="584"/>
      <c r="E209" s="534"/>
      <c r="F209" s="593"/>
      <c r="G209" s="501"/>
      <c r="H209" s="542"/>
      <c r="I209" s="541"/>
      <c r="J209" s="546"/>
      <c r="K209" s="442" t="s">
        <v>167</v>
      </c>
      <c r="L209" s="444" t="s">
        <v>286</v>
      </c>
      <c r="M209" s="512"/>
      <c r="N209" s="512"/>
      <c r="O209" s="515"/>
      <c r="P209" s="223"/>
      <c r="T209" s="196"/>
      <c r="U209" s="499"/>
      <c r="V209" s="499"/>
      <c r="W209" s="499"/>
      <c r="X209" s="499"/>
      <c r="Y209" s="499"/>
      <c r="Z209" s="499"/>
      <c r="AA209" s="499"/>
      <c r="AB209" s="499"/>
      <c r="AC209" s="499"/>
      <c r="AD209" s="499"/>
      <c r="AE209" s="499"/>
      <c r="AF209" s="499"/>
      <c r="AG209" s="499"/>
      <c r="AH209" s="198"/>
    </row>
    <row r="210" spans="2:34" ht="39.75" customHeight="1" x14ac:dyDescent="0.35">
      <c r="B210" s="195"/>
      <c r="C210" s="578"/>
      <c r="D210" s="584"/>
      <c r="E210" s="534"/>
      <c r="F210" s="593"/>
      <c r="G210" s="501"/>
      <c r="H210" s="542"/>
      <c r="I210" s="541"/>
      <c r="J210" s="546"/>
      <c r="K210" s="442" t="s">
        <v>188</v>
      </c>
      <c r="L210" s="444" t="s">
        <v>287</v>
      </c>
      <c r="M210" s="512"/>
      <c r="N210" s="512"/>
      <c r="O210" s="515"/>
      <c r="P210" s="223"/>
      <c r="T210" s="196"/>
      <c r="U210" s="499"/>
      <c r="V210" s="499"/>
      <c r="W210" s="499"/>
      <c r="X210" s="499"/>
      <c r="Y210" s="499"/>
      <c r="Z210" s="499"/>
      <c r="AA210" s="499"/>
      <c r="AB210" s="499"/>
      <c r="AC210" s="499"/>
      <c r="AD210" s="499"/>
      <c r="AE210" s="499"/>
      <c r="AF210" s="499"/>
      <c r="AG210" s="499"/>
      <c r="AH210" s="198"/>
    </row>
    <row r="211" spans="2:34" ht="39.75" customHeight="1" x14ac:dyDescent="0.35">
      <c r="B211" s="195"/>
      <c r="C211" s="578"/>
      <c r="D211" s="584"/>
      <c r="E211" s="534"/>
      <c r="F211" s="593"/>
      <c r="G211" s="501"/>
      <c r="H211" s="542"/>
      <c r="I211" s="541"/>
      <c r="J211" s="546"/>
      <c r="K211" s="442" t="s">
        <v>189</v>
      </c>
      <c r="L211" s="444" t="s">
        <v>288</v>
      </c>
      <c r="M211" s="512"/>
      <c r="N211" s="512"/>
      <c r="O211" s="515"/>
      <c r="P211" s="223"/>
      <c r="T211" s="196"/>
      <c r="U211" s="499"/>
      <c r="V211" s="499"/>
      <c r="W211" s="499"/>
      <c r="X211" s="499"/>
      <c r="Y211" s="499"/>
      <c r="Z211" s="499"/>
      <c r="AA211" s="499"/>
      <c r="AB211" s="499"/>
      <c r="AC211" s="499"/>
      <c r="AD211" s="499"/>
      <c r="AE211" s="499"/>
      <c r="AF211" s="499"/>
      <c r="AG211" s="499"/>
      <c r="AH211" s="198"/>
    </row>
    <row r="212" spans="2:34" ht="39.75" customHeight="1" x14ac:dyDescent="0.35">
      <c r="B212" s="195"/>
      <c r="C212" s="578"/>
      <c r="D212" s="584"/>
      <c r="E212" s="534"/>
      <c r="F212" s="593"/>
      <c r="G212" s="530">
        <v>33</v>
      </c>
      <c r="H212" s="540" t="s">
        <v>140</v>
      </c>
      <c r="I212" s="541"/>
      <c r="J212" s="545" t="s">
        <v>139</v>
      </c>
      <c r="K212" s="442" t="s">
        <v>165</v>
      </c>
      <c r="L212" s="444" t="s">
        <v>289</v>
      </c>
      <c r="M212" s="511" t="s">
        <v>117</v>
      </c>
      <c r="N212" s="513">
        <v>70</v>
      </c>
      <c r="O212" s="514"/>
      <c r="P212" s="223"/>
      <c r="T212" s="196"/>
      <c r="U212" s="498"/>
      <c r="V212" s="498"/>
      <c r="W212" s="498">
        <f>IF($N$212="","",$N$212)</f>
        <v>70</v>
      </c>
      <c r="X212" s="498"/>
      <c r="Y212" s="498">
        <f>IF($N$212="","",$N$212)</f>
        <v>70</v>
      </c>
      <c r="Z212" s="498">
        <f>IF($N$212="","",$N$212)</f>
        <v>70</v>
      </c>
      <c r="AA212" s="498"/>
      <c r="AB212" s="498">
        <f>IF($N$212="","",$N$212)</f>
        <v>70</v>
      </c>
      <c r="AC212" s="498"/>
      <c r="AD212" s="498"/>
      <c r="AE212" s="498"/>
      <c r="AF212" s="498"/>
      <c r="AG212" s="498">
        <f>IF($N$212="","",$N$212)</f>
        <v>70</v>
      </c>
      <c r="AH212" s="198"/>
    </row>
    <row r="213" spans="2:34" ht="39.75" customHeight="1" x14ac:dyDescent="0.35">
      <c r="B213" s="195"/>
      <c r="C213" s="578"/>
      <c r="D213" s="584"/>
      <c r="E213" s="534"/>
      <c r="F213" s="593"/>
      <c r="G213" s="501"/>
      <c r="H213" s="542"/>
      <c r="I213" s="541"/>
      <c r="J213" s="546"/>
      <c r="K213" s="442" t="s">
        <v>166</v>
      </c>
      <c r="L213" s="444" t="s">
        <v>290</v>
      </c>
      <c r="M213" s="512"/>
      <c r="N213" s="512"/>
      <c r="O213" s="515"/>
      <c r="P213" s="223"/>
      <c r="T213" s="196"/>
      <c r="U213" s="499"/>
      <c r="V213" s="499"/>
      <c r="W213" s="499"/>
      <c r="X213" s="499"/>
      <c r="Y213" s="499"/>
      <c r="Z213" s="499"/>
      <c r="AA213" s="499"/>
      <c r="AB213" s="499"/>
      <c r="AC213" s="499"/>
      <c r="AD213" s="499"/>
      <c r="AE213" s="499"/>
      <c r="AF213" s="499"/>
      <c r="AG213" s="499"/>
      <c r="AH213" s="198"/>
    </row>
    <row r="214" spans="2:34" ht="39.75" customHeight="1" x14ac:dyDescent="0.35">
      <c r="B214" s="195"/>
      <c r="C214" s="578"/>
      <c r="D214" s="584"/>
      <c r="E214" s="534"/>
      <c r="F214" s="593"/>
      <c r="G214" s="501"/>
      <c r="H214" s="542"/>
      <c r="I214" s="541"/>
      <c r="J214" s="546"/>
      <c r="K214" s="442" t="s">
        <v>167</v>
      </c>
      <c r="L214" s="444" t="s">
        <v>291</v>
      </c>
      <c r="M214" s="512"/>
      <c r="N214" s="512"/>
      <c r="O214" s="515"/>
      <c r="P214" s="223"/>
      <c r="T214" s="196"/>
      <c r="U214" s="499"/>
      <c r="V214" s="499"/>
      <c r="W214" s="499"/>
      <c r="X214" s="499"/>
      <c r="Y214" s="499"/>
      <c r="Z214" s="499"/>
      <c r="AA214" s="499"/>
      <c r="AB214" s="499"/>
      <c r="AC214" s="499"/>
      <c r="AD214" s="499"/>
      <c r="AE214" s="499"/>
      <c r="AF214" s="499"/>
      <c r="AG214" s="499"/>
      <c r="AH214" s="198"/>
    </row>
    <row r="215" spans="2:34" ht="39.75" customHeight="1" x14ac:dyDescent="0.35">
      <c r="B215" s="195"/>
      <c r="C215" s="578"/>
      <c r="D215" s="584"/>
      <c r="E215" s="534"/>
      <c r="F215" s="593"/>
      <c r="G215" s="501"/>
      <c r="H215" s="542"/>
      <c r="I215" s="541"/>
      <c r="J215" s="546"/>
      <c r="K215" s="442" t="s">
        <v>188</v>
      </c>
      <c r="L215" s="444" t="s">
        <v>292</v>
      </c>
      <c r="M215" s="512"/>
      <c r="N215" s="512"/>
      <c r="O215" s="515"/>
      <c r="P215" s="223"/>
      <c r="T215" s="196"/>
      <c r="U215" s="499"/>
      <c r="V215" s="499"/>
      <c r="W215" s="499"/>
      <c r="X215" s="499"/>
      <c r="Y215" s="499"/>
      <c r="Z215" s="499"/>
      <c r="AA215" s="499"/>
      <c r="AB215" s="499"/>
      <c r="AC215" s="499"/>
      <c r="AD215" s="499"/>
      <c r="AE215" s="499"/>
      <c r="AF215" s="499"/>
      <c r="AG215" s="499"/>
      <c r="AH215" s="198"/>
    </row>
    <row r="216" spans="2:34" ht="39.75" customHeight="1" x14ac:dyDescent="0.35">
      <c r="B216" s="195"/>
      <c r="C216" s="578"/>
      <c r="D216" s="584"/>
      <c r="E216" s="534"/>
      <c r="F216" s="593"/>
      <c r="G216" s="501"/>
      <c r="H216" s="542"/>
      <c r="I216" s="541"/>
      <c r="J216" s="546"/>
      <c r="K216" s="442" t="s">
        <v>189</v>
      </c>
      <c r="L216" s="444" t="s">
        <v>293</v>
      </c>
      <c r="M216" s="512"/>
      <c r="N216" s="512"/>
      <c r="O216" s="515"/>
      <c r="P216" s="223"/>
      <c r="T216" s="196"/>
      <c r="U216" s="499"/>
      <c r="V216" s="499"/>
      <c r="W216" s="499"/>
      <c r="X216" s="499"/>
      <c r="Y216" s="499"/>
      <c r="Z216" s="499"/>
      <c r="AA216" s="499"/>
      <c r="AB216" s="499"/>
      <c r="AC216" s="499"/>
      <c r="AD216" s="499"/>
      <c r="AE216" s="499"/>
      <c r="AF216" s="499"/>
      <c r="AG216" s="499"/>
      <c r="AH216" s="198"/>
    </row>
    <row r="217" spans="2:34" ht="39.75" customHeight="1" x14ac:dyDescent="0.35">
      <c r="B217" s="195"/>
      <c r="C217" s="578"/>
      <c r="D217" s="584"/>
      <c r="E217" s="534"/>
      <c r="F217" s="593"/>
      <c r="G217" s="530">
        <v>34</v>
      </c>
      <c r="H217" s="540" t="s">
        <v>20</v>
      </c>
      <c r="I217" s="541"/>
      <c r="J217" s="545" t="s">
        <v>138</v>
      </c>
      <c r="K217" s="442" t="s">
        <v>165</v>
      </c>
      <c r="L217" s="444" t="s">
        <v>294</v>
      </c>
      <c r="M217" s="529" t="s">
        <v>117</v>
      </c>
      <c r="N217" s="513">
        <v>100</v>
      </c>
      <c r="O217" s="514"/>
      <c r="P217" s="223"/>
      <c r="T217" s="196"/>
      <c r="U217" s="498"/>
      <c r="V217" s="498">
        <f>IF($N$217="","",$N$217)</f>
        <v>100</v>
      </c>
      <c r="W217" s="498">
        <f>IF($N$217="","",$N$217)</f>
        <v>100</v>
      </c>
      <c r="X217" s="498"/>
      <c r="Y217" s="498"/>
      <c r="Z217" s="498"/>
      <c r="AA217" s="498"/>
      <c r="AB217" s="498">
        <f>IF($N$217="","",$N$217)</f>
        <v>100</v>
      </c>
      <c r="AC217" s="498"/>
      <c r="AD217" s="498"/>
      <c r="AE217" s="498"/>
      <c r="AF217" s="498"/>
      <c r="AG217" s="498">
        <f>IF($N$217="","",$N$217)</f>
        <v>100</v>
      </c>
      <c r="AH217" s="198"/>
    </row>
    <row r="218" spans="2:34" ht="39.75" customHeight="1" x14ac:dyDescent="0.35">
      <c r="B218" s="195"/>
      <c r="C218" s="578"/>
      <c r="D218" s="584"/>
      <c r="E218" s="512"/>
      <c r="F218" s="537"/>
      <c r="G218" s="501"/>
      <c r="H218" s="542"/>
      <c r="I218" s="541"/>
      <c r="J218" s="546"/>
      <c r="K218" s="442" t="s">
        <v>166</v>
      </c>
      <c r="L218" s="444" t="s">
        <v>295</v>
      </c>
      <c r="M218" s="512"/>
      <c r="N218" s="512"/>
      <c r="O218" s="515"/>
      <c r="P218" s="223"/>
      <c r="T218" s="196"/>
      <c r="U218" s="499"/>
      <c r="V218" s="499"/>
      <c r="W218" s="499"/>
      <c r="X218" s="499"/>
      <c r="Y218" s="499"/>
      <c r="Z218" s="499"/>
      <c r="AA218" s="499"/>
      <c r="AB218" s="499"/>
      <c r="AC218" s="499"/>
      <c r="AD218" s="499"/>
      <c r="AE218" s="499"/>
      <c r="AF218" s="499"/>
      <c r="AG218" s="499"/>
      <c r="AH218" s="198"/>
    </row>
    <row r="219" spans="2:34" ht="39.75" customHeight="1" x14ac:dyDescent="0.35">
      <c r="B219" s="195"/>
      <c r="C219" s="578"/>
      <c r="D219" s="584"/>
      <c r="E219" s="512"/>
      <c r="F219" s="537"/>
      <c r="G219" s="501"/>
      <c r="H219" s="542"/>
      <c r="I219" s="541"/>
      <c r="J219" s="546"/>
      <c r="K219" s="442" t="s">
        <v>167</v>
      </c>
      <c r="L219" s="444" t="s">
        <v>296</v>
      </c>
      <c r="M219" s="512"/>
      <c r="N219" s="512"/>
      <c r="O219" s="515"/>
      <c r="P219" s="223"/>
      <c r="T219" s="196"/>
      <c r="U219" s="499"/>
      <c r="V219" s="499"/>
      <c r="W219" s="499"/>
      <c r="X219" s="499"/>
      <c r="Y219" s="499"/>
      <c r="Z219" s="499"/>
      <c r="AA219" s="499"/>
      <c r="AB219" s="499"/>
      <c r="AC219" s="499"/>
      <c r="AD219" s="499"/>
      <c r="AE219" s="499"/>
      <c r="AF219" s="499"/>
      <c r="AG219" s="499"/>
      <c r="AH219" s="198"/>
    </row>
    <row r="220" spans="2:34" ht="39.75" customHeight="1" x14ac:dyDescent="0.35">
      <c r="B220" s="195"/>
      <c r="C220" s="578"/>
      <c r="D220" s="584"/>
      <c r="E220" s="512"/>
      <c r="F220" s="537"/>
      <c r="G220" s="501"/>
      <c r="H220" s="542"/>
      <c r="I220" s="541"/>
      <c r="J220" s="546"/>
      <c r="K220" s="442" t="s">
        <v>188</v>
      </c>
      <c r="L220" s="444" t="s">
        <v>297</v>
      </c>
      <c r="M220" s="512"/>
      <c r="N220" s="512"/>
      <c r="O220" s="515"/>
      <c r="P220" s="223"/>
      <c r="T220" s="196"/>
      <c r="U220" s="499"/>
      <c r="V220" s="499"/>
      <c r="W220" s="499"/>
      <c r="X220" s="499"/>
      <c r="Y220" s="499"/>
      <c r="Z220" s="499"/>
      <c r="AA220" s="499"/>
      <c r="AB220" s="499"/>
      <c r="AC220" s="499"/>
      <c r="AD220" s="499"/>
      <c r="AE220" s="499"/>
      <c r="AF220" s="499"/>
      <c r="AG220" s="499"/>
      <c r="AH220" s="198"/>
    </row>
    <row r="221" spans="2:34" ht="39.75" customHeight="1" x14ac:dyDescent="0.35">
      <c r="B221" s="195"/>
      <c r="C221" s="578"/>
      <c r="D221" s="584"/>
      <c r="E221" s="512"/>
      <c r="F221" s="537"/>
      <c r="G221" s="501"/>
      <c r="H221" s="542"/>
      <c r="I221" s="541"/>
      <c r="J221" s="546"/>
      <c r="K221" s="442" t="s">
        <v>189</v>
      </c>
      <c r="L221" s="444" t="s">
        <v>298</v>
      </c>
      <c r="M221" s="512"/>
      <c r="N221" s="512"/>
      <c r="O221" s="515"/>
      <c r="P221" s="223"/>
      <c r="T221" s="196"/>
      <c r="U221" s="499"/>
      <c r="V221" s="499"/>
      <c r="W221" s="499"/>
      <c r="X221" s="499"/>
      <c r="Y221" s="499"/>
      <c r="Z221" s="499"/>
      <c r="AA221" s="499"/>
      <c r="AB221" s="499"/>
      <c r="AC221" s="499"/>
      <c r="AD221" s="499"/>
      <c r="AE221" s="499"/>
      <c r="AF221" s="499"/>
      <c r="AG221" s="499"/>
      <c r="AH221" s="198"/>
    </row>
    <row r="222" spans="2:34" ht="39.75" customHeight="1" x14ac:dyDescent="0.35">
      <c r="B222" s="195"/>
      <c r="C222" s="578"/>
      <c r="D222" s="584"/>
      <c r="E222" s="534" t="s">
        <v>97</v>
      </c>
      <c r="F222" s="536">
        <f>IF(SUM(N222:N256)=0,"",AVERAGE(N222:N256))</f>
        <v>64.571428571428569</v>
      </c>
      <c r="G222" s="530">
        <v>35</v>
      </c>
      <c r="H222" s="540" t="s">
        <v>154</v>
      </c>
      <c r="I222" s="541"/>
      <c r="J222" s="545" t="s">
        <v>155</v>
      </c>
      <c r="K222" s="442" t="s">
        <v>165</v>
      </c>
      <c r="L222" s="444" t="s">
        <v>299</v>
      </c>
      <c r="M222" s="511" t="s">
        <v>117</v>
      </c>
      <c r="N222" s="513">
        <v>100</v>
      </c>
      <c r="O222" s="525" t="s">
        <v>1137</v>
      </c>
      <c r="P222" s="223"/>
      <c r="T222" s="196"/>
      <c r="U222" s="498"/>
      <c r="V222" s="498"/>
      <c r="W222" s="498"/>
      <c r="X222" s="498"/>
      <c r="Y222" s="498"/>
      <c r="Z222" s="498"/>
      <c r="AA222" s="498"/>
      <c r="AB222" s="498"/>
      <c r="AC222" s="498"/>
      <c r="AD222" s="498"/>
      <c r="AE222" s="498">
        <f>IF($N$222="","",$N$222)</f>
        <v>100</v>
      </c>
      <c r="AF222" s="498">
        <f>IF($N$222="","",$N$222)</f>
        <v>100</v>
      </c>
      <c r="AG222" s="498"/>
      <c r="AH222" s="198"/>
    </row>
    <row r="223" spans="2:34" ht="39.75" customHeight="1" x14ac:dyDescent="0.35">
      <c r="B223" s="195"/>
      <c r="C223" s="578"/>
      <c r="D223" s="584"/>
      <c r="E223" s="534"/>
      <c r="F223" s="536"/>
      <c r="G223" s="501"/>
      <c r="H223" s="542"/>
      <c r="I223" s="541"/>
      <c r="J223" s="546"/>
      <c r="K223" s="442" t="s">
        <v>166</v>
      </c>
      <c r="L223" s="444" t="s">
        <v>300</v>
      </c>
      <c r="M223" s="512"/>
      <c r="N223" s="512"/>
      <c r="O223" s="515"/>
      <c r="P223" s="223"/>
      <c r="T223" s="196"/>
      <c r="U223" s="499"/>
      <c r="V223" s="499"/>
      <c r="W223" s="499"/>
      <c r="X223" s="499"/>
      <c r="Y223" s="499"/>
      <c r="Z223" s="499"/>
      <c r="AA223" s="499"/>
      <c r="AB223" s="499"/>
      <c r="AC223" s="499"/>
      <c r="AD223" s="499"/>
      <c r="AE223" s="499"/>
      <c r="AF223" s="499"/>
      <c r="AG223" s="499"/>
      <c r="AH223" s="198"/>
    </row>
    <row r="224" spans="2:34" ht="39.75" customHeight="1" x14ac:dyDescent="0.35">
      <c r="B224" s="195"/>
      <c r="C224" s="578"/>
      <c r="D224" s="584"/>
      <c r="E224" s="534"/>
      <c r="F224" s="536"/>
      <c r="G224" s="501"/>
      <c r="H224" s="542"/>
      <c r="I224" s="541"/>
      <c r="J224" s="546"/>
      <c r="K224" s="442" t="s">
        <v>167</v>
      </c>
      <c r="L224" s="444" t="s">
        <v>301</v>
      </c>
      <c r="M224" s="512"/>
      <c r="N224" s="512"/>
      <c r="O224" s="515"/>
      <c r="P224" s="223"/>
      <c r="T224" s="196"/>
      <c r="U224" s="499"/>
      <c r="V224" s="499"/>
      <c r="W224" s="499"/>
      <c r="X224" s="499"/>
      <c r="Y224" s="499"/>
      <c r="Z224" s="499"/>
      <c r="AA224" s="499"/>
      <c r="AB224" s="499"/>
      <c r="AC224" s="499"/>
      <c r="AD224" s="499"/>
      <c r="AE224" s="499"/>
      <c r="AF224" s="499"/>
      <c r="AG224" s="499"/>
      <c r="AH224" s="198"/>
    </row>
    <row r="225" spans="2:34" ht="39.75" customHeight="1" x14ac:dyDescent="0.35">
      <c r="B225" s="195"/>
      <c r="C225" s="578"/>
      <c r="D225" s="584"/>
      <c r="E225" s="534"/>
      <c r="F225" s="536"/>
      <c r="G225" s="501"/>
      <c r="H225" s="542"/>
      <c r="I225" s="541"/>
      <c r="J225" s="546"/>
      <c r="K225" s="442" t="s">
        <v>188</v>
      </c>
      <c r="L225" s="444" t="s">
        <v>302</v>
      </c>
      <c r="M225" s="512"/>
      <c r="N225" s="512"/>
      <c r="O225" s="515"/>
      <c r="P225" s="223"/>
      <c r="T225" s="196"/>
      <c r="U225" s="499"/>
      <c r="V225" s="499"/>
      <c r="W225" s="499"/>
      <c r="X225" s="499"/>
      <c r="Y225" s="499"/>
      <c r="Z225" s="499"/>
      <c r="AA225" s="499"/>
      <c r="AB225" s="499"/>
      <c r="AC225" s="499"/>
      <c r="AD225" s="499"/>
      <c r="AE225" s="499"/>
      <c r="AF225" s="499"/>
      <c r="AG225" s="499"/>
      <c r="AH225" s="198"/>
    </row>
    <row r="226" spans="2:34" ht="39.75" customHeight="1" x14ac:dyDescent="0.35">
      <c r="B226" s="195"/>
      <c r="C226" s="578"/>
      <c r="D226" s="584"/>
      <c r="E226" s="534"/>
      <c r="F226" s="536"/>
      <c r="G226" s="501"/>
      <c r="H226" s="542"/>
      <c r="I226" s="541"/>
      <c r="J226" s="546"/>
      <c r="K226" s="442" t="s">
        <v>189</v>
      </c>
      <c r="L226" s="443" t="s">
        <v>922</v>
      </c>
      <c r="M226" s="512"/>
      <c r="N226" s="512"/>
      <c r="O226" s="515"/>
      <c r="P226" s="223"/>
      <c r="T226" s="196"/>
      <c r="U226" s="499"/>
      <c r="V226" s="499"/>
      <c r="W226" s="499"/>
      <c r="X226" s="499"/>
      <c r="Y226" s="499"/>
      <c r="Z226" s="499"/>
      <c r="AA226" s="499"/>
      <c r="AB226" s="499"/>
      <c r="AC226" s="499"/>
      <c r="AD226" s="499"/>
      <c r="AE226" s="499"/>
      <c r="AF226" s="499"/>
      <c r="AG226" s="499"/>
      <c r="AH226" s="198"/>
    </row>
    <row r="227" spans="2:34" ht="39.75" customHeight="1" x14ac:dyDescent="0.35">
      <c r="B227" s="195"/>
      <c r="C227" s="578"/>
      <c r="D227" s="584"/>
      <c r="E227" s="534"/>
      <c r="F227" s="593"/>
      <c r="G227" s="530">
        <v>36</v>
      </c>
      <c r="H227" s="540" t="s">
        <v>151</v>
      </c>
      <c r="I227" s="541"/>
      <c r="J227" s="545" t="s">
        <v>69</v>
      </c>
      <c r="K227" s="442" t="s">
        <v>165</v>
      </c>
      <c r="L227" s="396" t="s">
        <v>303</v>
      </c>
      <c r="M227" s="511" t="s">
        <v>109</v>
      </c>
      <c r="N227" s="513">
        <v>60</v>
      </c>
      <c r="O227" s="514"/>
      <c r="P227" s="223"/>
      <c r="T227" s="196"/>
      <c r="U227" s="498"/>
      <c r="V227" s="498"/>
      <c r="W227" s="498"/>
      <c r="X227" s="498"/>
      <c r="Y227" s="498"/>
      <c r="Z227" s="498"/>
      <c r="AA227" s="498"/>
      <c r="AB227" s="498">
        <f>IF($N$227="","",$N$227)</f>
        <v>60</v>
      </c>
      <c r="AC227" s="498"/>
      <c r="AD227" s="498"/>
      <c r="AE227" s="498">
        <f>IF($N$227="","",$N$227)</f>
        <v>60</v>
      </c>
      <c r="AF227" s="498">
        <f>IF($N$227="","",$N$227)</f>
        <v>60</v>
      </c>
      <c r="AG227" s="498"/>
      <c r="AH227" s="198"/>
    </row>
    <row r="228" spans="2:34" ht="39.75" customHeight="1" x14ac:dyDescent="0.35">
      <c r="B228" s="195"/>
      <c r="C228" s="578"/>
      <c r="D228" s="584"/>
      <c r="E228" s="534"/>
      <c r="F228" s="593"/>
      <c r="G228" s="501"/>
      <c r="H228" s="542"/>
      <c r="I228" s="541"/>
      <c r="J228" s="546"/>
      <c r="K228" s="442" t="s">
        <v>166</v>
      </c>
      <c r="L228" s="444" t="s">
        <v>304</v>
      </c>
      <c r="M228" s="512"/>
      <c r="N228" s="512"/>
      <c r="O228" s="515"/>
      <c r="P228" s="223"/>
      <c r="T228" s="196"/>
      <c r="U228" s="499"/>
      <c r="V228" s="499"/>
      <c r="W228" s="499"/>
      <c r="X228" s="499"/>
      <c r="Y228" s="499"/>
      <c r="Z228" s="499"/>
      <c r="AA228" s="499"/>
      <c r="AB228" s="499"/>
      <c r="AC228" s="499"/>
      <c r="AD228" s="499"/>
      <c r="AE228" s="499"/>
      <c r="AF228" s="499"/>
      <c r="AG228" s="499"/>
      <c r="AH228" s="198"/>
    </row>
    <row r="229" spans="2:34" ht="39.75" customHeight="1" x14ac:dyDescent="0.35">
      <c r="B229" s="195"/>
      <c r="C229" s="578"/>
      <c r="D229" s="584"/>
      <c r="E229" s="534"/>
      <c r="F229" s="593"/>
      <c r="G229" s="501"/>
      <c r="H229" s="542"/>
      <c r="I229" s="541"/>
      <c r="J229" s="546"/>
      <c r="K229" s="442" t="s">
        <v>167</v>
      </c>
      <c r="L229" s="444" t="s">
        <v>305</v>
      </c>
      <c r="M229" s="512"/>
      <c r="N229" s="512"/>
      <c r="O229" s="515"/>
      <c r="P229" s="223"/>
      <c r="T229" s="196"/>
      <c r="U229" s="499"/>
      <c r="V229" s="499"/>
      <c r="W229" s="499"/>
      <c r="X229" s="499"/>
      <c r="Y229" s="499"/>
      <c r="Z229" s="499"/>
      <c r="AA229" s="499"/>
      <c r="AB229" s="499"/>
      <c r="AC229" s="499"/>
      <c r="AD229" s="499"/>
      <c r="AE229" s="499"/>
      <c r="AF229" s="499"/>
      <c r="AG229" s="499"/>
      <c r="AH229" s="198"/>
    </row>
    <row r="230" spans="2:34" ht="39.75" customHeight="1" x14ac:dyDescent="0.35">
      <c r="B230" s="195"/>
      <c r="C230" s="578"/>
      <c r="D230" s="584"/>
      <c r="E230" s="534"/>
      <c r="F230" s="593"/>
      <c r="G230" s="501"/>
      <c r="H230" s="542"/>
      <c r="I230" s="541"/>
      <c r="J230" s="546"/>
      <c r="K230" s="442" t="s">
        <v>188</v>
      </c>
      <c r="L230" s="444" t="s">
        <v>306</v>
      </c>
      <c r="M230" s="512"/>
      <c r="N230" s="512"/>
      <c r="O230" s="515"/>
      <c r="P230" s="223"/>
      <c r="T230" s="196"/>
      <c r="U230" s="499"/>
      <c r="V230" s="499"/>
      <c r="W230" s="499"/>
      <c r="X230" s="499"/>
      <c r="Y230" s="499"/>
      <c r="Z230" s="499"/>
      <c r="AA230" s="499"/>
      <c r="AB230" s="499"/>
      <c r="AC230" s="499"/>
      <c r="AD230" s="499"/>
      <c r="AE230" s="499"/>
      <c r="AF230" s="499"/>
      <c r="AG230" s="499"/>
      <c r="AH230" s="198"/>
    </row>
    <row r="231" spans="2:34" ht="39.75" customHeight="1" x14ac:dyDescent="0.35">
      <c r="B231" s="195"/>
      <c r="C231" s="578"/>
      <c r="D231" s="584"/>
      <c r="E231" s="534"/>
      <c r="F231" s="593"/>
      <c r="G231" s="501"/>
      <c r="H231" s="542"/>
      <c r="I231" s="541"/>
      <c r="J231" s="546"/>
      <c r="K231" s="442" t="s">
        <v>189</v>
      </c>
      <c r="L231" s="443" t="s">
        <v>923</v>
      </c>
      <c r="M231" s="512"/>
      <c r="N231" s="512"/>
      <c r="O231" s="515"/>
      <c r="P231" s="223"/>
      <c r="T231" s="196"/>
      <c r="U231" s="499"/>
      <c r="V231" s="499"/>
      <c r="W231" s="499"/>
      <c r="X231" s="499"/>
      <c r="Y231" s="499"/>
      <c r="Z231" s="499"/>
      <c r="AA231" s="499"/>
      <c r="AB231" s="499"/>
      <c r="AC231" s="499"/>
      <c r="AD231" s="499"/>
      <c r="AE231" s="499"/>
      <c r="AF231" s="499"/>
      <c r="AG231" s="499"/>
      <c r="AH231" s="198"/>
    </row>
    <row r="232" spans="2:34" ht="39.75" customHeight="1" x14ac:dyDescent="0.35">
      <c r="B232" s="195"/>
      <c r="C232" s="578"/>
      <c r="D232" s="584"/>
      <c r="E232" s="534"/>
      <c r="F232" s="593"/>
      <c r="G232" s="530">
        <v>37</v>
      </c>
      <c r="H232" s="540" t="s">
        <v>152</v>
      </c>
      <c r="I232" s="541"/>
      <c r="J232" s="545" t="s">
        <v>85</v>
      </c>
      <c r="K232" s="442" t="s">
        <v>165</v>
      </c>
      <c r="L232" s="396" t="s">
        <v>307</v>
      </c>
      <c r="M232" s="511" t="s">
        <v>109</v>
      </c>
      <c r="N232" s="513">
        <v>61</v>
      </c>
      <c r="O232" s="514"/>
      <c r="P232" s="223"/>
      <c r="T232" s="196"/>
      <c r="U232" s="498"/>
      <c r="V232" s="498"/>
      <c r="W232" s="498">
        <f>IF($N$232="","",$N$232)</f>
        <v>61</v>
      </c>
      <c r="X232" s="498"/>
      <c r="Y232" s="498"/>
      <c r="Z232" s="498"/>
      <c r="AA232" s="498"/>
      <c r="AB232" s="498">
        <f>IF($N$232="","",$N$232)</f>
        <v>61</v>
      </c>
      <c r="AC232" s="498"/>
      <c r="AD232" s="498">
        <f>IF($N$232="","",$N$232)</f>
        <v>61</v>
      </c>
      <c r="AE232" s="498">
        <f>IF($N$232="","",$N$232)</f>
        <v>61</v>
      </c>
      <c r="AF232" s="498">
        <f>IF($N$232="","",$N$232)</f>
        <v>61</v>
      </c>
      <c r="AG232" s="498">
        <f>IF($N$232="","",$N$232)</f>
        <v>61</v>
      </c>
      <c r="AH232" s="198"/>
    </row>
    <row r="233" spans="2:34" ht="39.75" customHeight="1" x14ac:dyDescent="0.35">
      <c r="B233" s="195"/>
      <c r="C233" s="578"/>
      <c r="D233" s="584"/>
      <c r="E233" s="534"/>
      <c r="F233" s="593"/>
      <c r="G233" s="501"/>
      <c r="H233" s="542"/>
      <c r="I233" s="541"/>
      <c r="J233" s="546"/>
      <c r="K233" s="442" t="s">
        <v>166</v>
      </c>
      <c r="L233" s="444" t="s">
        <v>308</v>
      </c>
      <c r="M233" s="512"/>
      <c r="N233" s="512"/>
      <c r="O233" s="515"/>
      <c r="P233" s="223"/>
      <c r="T233" s="196"/>
      <c r="U233" s="499"/>
      <c r="V233" s="499"/>
      <c r="W233" s="499"/>
      <c r="X233" s="499"/>
      <c r="Y233" s="499"/>
      <c r="Z233" s="499"/>
      <c r="AA233" s="499"/>
      <c r="AB233" s="499"/>
      <c r="AC233" s="499"/>
      <c r="AD233" s="499"/>
      <c r="AE233" s="499"/>
      <c r="AF233" s="499"/>
      <c r="AG233" s="499"/>
      <c r="AH233" s="198"/>
    </row>
    <row r="234" spans="2:34" ht="39.75" customHeight="1" x14ac:dyDescent="0.35">
      <c r="B234" s="195"/>
      <c r="C234" s="578"/>
      <c r="D234" s="584"/>
      <c r="E234" s="534"/>
      <c r="F234" s="593"/>
      <c r="G234" s="501"/>
      <c r="H234" s="542"/>
      <c r="I234" s="541"/>
      <c r="J234" s="546"/>
      <c r="K234" s="442" t="s">
        <v>167</v>
      </c>
      <c r="L234" s="444" t="s">
        <v>309</v>
      </c>
      <c r="M234" s="512"/>
      <c r="N234" s="512"/>
      <c r="O234" s="515"/>
      <c r="P234" s="223"/>
      <c r="T234" s="196"/>
      <c r="U234" s="499"/>
      <c r="V234" s="499"/>
      <c r="W234" s="499"/>
      <c r="X234" s="499"/>
      <c r="Y234" s="499"/>
      <c r="Z234" s="499"/>
      <c r="AA234" s="499"/>
      <c r="AB234" s="499"/>
      <c r="AC234" s="499"/>
      <c r="AD234" s="499"/>
      <c r="AE234" s="499"/>
      <c r="AF234" s="499"/>
      <c r="AG234" s="499"/>
      <c r="AH234" s="198"/>
    </row>
    <row r="235" spans="2:34" ht="39.75" customHeight="1" x14ac:dyDescent="0.35">
      <c r="B235" s="195"/>
      <c r="C235" s="578"/>
      <c r="D235" s="584"/>
      <c r="E235" s="534"/>
      <c r="F235" s="593"/>
      <c r="G235" s="501"/>
      <c r="H235" s="542"/>
      <c r="I235" s="541"/>
      <c r="J235" s="546"/>
      <c r="K235" s="442" t="s">
        <v>188</v>
      </c>
      <c r="L235" s="444" t="s">
        <v>310</v>
      </c>
      <c r="M235" s="512"/>
      <c r="N235" s="512"/>
      <c r="O235" s="515"/>
      <c r="P235" s="223"/>
      <c r="T235" s="196"/>
      <c r="U235" s="499"/>
      <c r="V235" s="499"/>
      <c r="W235" s="499"/>
      <c r="X235" s="499"/>
      <c r="Y235" s="499"/>
      <c r="Z235" s="499"/>
      <c r="AA235" s="499"/>
      <c r="AB235" s="499"/>
      <c r="AC235" s="499"/>
      <c r="AD235" s="499"/>
      <c r="AE235" s="499"/>
      <c r="AF235" s="499"/>
      <c r="AG235" s="499"/>
      <c r="AH235" s="198"/>
    </row>
    <row r="236" spans="2:34" ht="39.75" customHeight="1" x14ac:dyDescent="0.35">
      <c r="B236" s="195"/>
      <c r="C236" s="578"/>
      <c r="D236" s="584"/>
      <c r="E236" s="534"/>
      <c r="F236" s="593"/>
      <c r="G236" s="501"/>
      <c r="H236" s="542"/>
      <c r="I236" s="541"/>
      <c r="J236" s="546"/>
      <c r="K236" s="442" t="s">
        <v>189</v>
      </c>
      <c r="L236" s="444" t="s">
        <v>311</v>
      </c>
      <c r="M236" s="512"/>
      <c r="N236" s="512"/>
      <c r="O236" s="515"/>
      <c r="P236" s="223"/>
      <c r="T236" s="196"/>
      <c r="U236" s="499"/>
      <c r="V236" s="499"/>
      <c r="W236" s="499"/>
      <c r="X236" s="499"/>
      <c r="Y236" s="499"/>
      <c r="Z236" s="499"/>
      <c r="AA236" s="499"/>
      <c r="AB236" s="499"/>
      <c r="AC236" s="499"/>
      <c r="AD236" s="499"/>
      <c r="AE236" s="499"/>
      <c r="AF236" s="499"/>
      <c r="AG236" s="499"/>
      <c r="AH236" s="198"/>
    </row>
    <row r="237" spans="2:34" ht="39.75" customHeight="1" x14ac:dyDescent="0.35">
      <c r="B237" s="195"/>
      <c r="C237" s="578"/>
      <c r="D237" s="584"/>
      <c r="E237" s="534"/>
      <c r="F237" s="593"/>
      <c r="G237" s="530">
        <v>38</v>
      </c>
      <c r="H237" s="540" t="s">
        <v>39</v>
      </c>
      <c r="I237" s="541"/>
      <c r="J237" s="545" t="s">
        <v>80</v>
      </c>
      <c r="K237" s="442" t="s">
        <v>165</v>
      </c>
      <c r="L237" s="444" t="s">
        <v>312</v>
      </c>
      <c r="M237" s="511" t="s">
        <v>109</v>
      </c>
      <c r="N237" s="513">
        <v>50</v>
      </c>
      <c r="O237" s="514"/>
      <c r="P237" s="223"/>
      <c r="T237" s="196"/>
      <c r="U237" s="498"/>
      <c r="V237" s="498"/>
      <c r="W237" s="498">
        <f>IF($N$237="","",$N$237)</f>
        <v>50</v>
      </c>
      <c r="X237" s="498"/>
      <c r="Y237" s="498">
        <f>IF($N$237="","",$N$237)</f>
        <v>50</v>
      </c>
      <c r="Z237" s="498"/>
      <c r="AA237" s="498"/>
      <c r="AB237" s="498"/>
      <c r="AC237" s="498"/>
      <c r="AD237" s="498"/>
      <c r="AE237" s="498">
        <f>IF($N$237="","",$N$237)</f>
        <v>50</v>
      </c>
      <c r="AF237" s="498"/>
      <c r="AG237" s="498"/>
      <c r="AH237" s="198"/>
    </row>
    <row r="238" spans="2:34" ht="39.75" customHeight="1" x14ac:dyDescent="0.35">
      <c r="B238" s="195"/>
      <c r="C238" s="578"/>
      <c r="D238" s="584"/>
      <c r="E238" s="534"/>
      <c r="F238" s="593"/>
      <c r="G238" s="501"/>
      <c r="H238" s="542"/>
      <c r="I238" s="541"/>
      <c r="J238" s="546"/>
      <c r="K238" s="442" t="s">
        <v>166</v>
      </c>
      <c r="L238" s="444" t="s">
        <v>313</v>
      </c>
      <c r="M238" s="512"/>
      <c r="N238" s="512"/>
      <c r="O238" s="515"/>
      <c r="P238" s="223"/>
      <c r="T238" s="196"/>
      <c r="U238" s="499"/>
      <c r="V238" s="499"/>
      <c r="W238" s="499"/>
      <c r="X238" s="499"/>
      <c r="Y238" s="499"/>
      <c r="Z238" s="499"/>
      <c r="AA238" s="499"/>
      <c r="AB238" s="499"/>
      <c r="AC238" s="499"/>
      <c r="AD238" s="499"/>
      <c r="AE238" s="499"/>
      <c r="AF238" s="499"/>
      <c r="AG238" s="499"/>
      <c r="AH238" s="198"/>
    </row>
    <row r="239" spans="2:34" ht="39.75" customHeight="1" x14ac:dyDescent="0.35">
      <c r="B239" s="195"/>
      <c r="C239" s="578"/>
      <c r="D239" s="584"/>
      <c r="E239" s="534"/>
      <c r="F239" s="593"/>
      <c r="G239" s="501"/>
      <c r="H239" s="542"/>
      <c r="I239" s="541"/>
      <c r="J239" s="546"/>
      <c r="K239" s="442" t="s">
        <v>167</v>
      </c>
      <c r="L239" s="444" t="s">
        <v>314</v>
      </c>
      <c r="M239" s="512"/>
      <c r="N239" s="512"/>
      <c r="O239" s="515"/>
      <c r="P239" s="223"/>
      <c r="T239" s="196"/>
      <c r="U239" s="499"/>
      <c r="V239" s="499"/>
      <c r="W239" s="499"/>
      <c r="X239" s="499"/>
      <c r="Y239" s="499"/>
      <c r="Z239" s="499"/>
      <c r="AA239" s="499"/>
      <c r="AB239" s="499"/>
      <c r="AC239" s="499"/>
      <c r="AD239" s="499"/>
      <c r="AE239" s="499"/>
      <c r="AF239" s="499"/>
      <c r="AG239" s="499"/>
      <c r="AH239" s="198"/>
    </row>
    <row r="240" spans="2:34" ht="39.75" customHeight="1" x14ac:dyDescent="0.35">
      <c r="B240" s="195"/>
      <c r="C240" s="578"/>
      <c r="D240" s="584"/>
      <c r="E240" s="534"/>
      <c r="F240" s="593"/>
      <c r="G240" s="501"/>
      <c r="H240" s="542"/>
      <c r="I240" s="541"/>
      <c r="J240" s="546"/>
      <c r="K240" s="442" t="s">
        <v>188</v>
      </c>
      <c r="L240" s="444" t="s">
        <v>315</v>
      </c>
      <c r="M240" s="512"/>
      <c r="N240" s="512"/>
      <c r="O240" s="515"/>
      <c r="P240" s="223"/>
      <c r="T240" s="196"/>
      <c r="U240" s="499"/>
      <c r="V240" s="499"/>
      <c r="W240" s="499"/>
      <c r="X240" s="499"/>
      <c r="Y240" s="499"/>
      <c r="Z240" s="499"/>
      <c r="AA240" s="499"/>
      <c r="AB240" s="499"/>
      <c r="AC240" s="499"/>
      <c r="AD240" s="499"/>
      <c r="AE240" s="499"/>
      <c r="AF240" s="499"/>
      <c r="AG240" s="499"/>
      <c r="AH240" s="198"/>
    </row>
    <row r="241" spans="2:34" ht="39.75" customHeight="1" x14ac:dyDescent="0.35">
      <c r="B241" s="195"/>
      <c r="C241" s="578"/>
      <c r="D241" s="584"/>
      <c r="E241" s="534"/>
      <c r="F241" s="593"/>
      <c r="G241" s="501"/>
      <c r="H241" s="542"/>
      <c r="I241" s="541"/>
      <c r="J241" s="546"/>
      <c r="K241" s="442" t="s">
        <v>189</v>
      </c>
      <c r="L241" s="444" t="s">
        <v>316</v>
      </c>
      <c r="M241" s="512"/>
      <c r="N241" s="512"/>
      <c r="O241" s="515"/>
      <c r="P241" s="223"/>
      <c r="T241" s="196"/>
      <c r="U241" s="499"/>
      <c r="V241" s="499"/>
      <c r="W241" s="499"/>
      <c r="X241" s="499"/>
      <c r="Y241" s="499"/>
      <c r="Z241" s="499"/>
      <c r="AA241" s="499"/>
      <c r="AB241" s="499"/>
      <c r="AC241" s="499"/>
      <c r="AD241" s="499"/>
      <c r="AE241" s="499"/>
      <c r="AF241" s="499"/>
      <c r="AG241" s="499"/>
      <c r="AH241" s="198"/>
    </row>
    <row r="242" spans="2:34" ht="39.75" customHeight="1" x14ac:dyDescent="0.35">
      <c r="B242" s="195"/>
      <c r="C242" s="578"/>
      <c r="D242" s="584"/>
      <c r="E242" s="534"/>
      <c r="F242" s="593"/>
      <c r="G242" s="530"/>
      <c r="H242" s="570" t="s">
        <v>846</v>
      </c>
      <c r="I242" s="540" t="s">
        <v>40</v>
      </c>
      <c r="J242" s="545" t="s">
        <v>57</v>
      </c>
      <c r="K242" s="442" t="s">
        <v>165</v>
      </c>
      <c r="L242" s="444" t="s">
        <v>317</v>
      </c>
      <c r="M242" s="511" t="s">
        <v>109</v>
      </c>
      <c r="N242" s="513">
        <v>20</v>
      </c>
      <c r="O242" s="525"/>
      <c r="P242" s="223"/>
      <c r="T242" s="196"/>
      <c r="U242" s="498"/>
      <c r="V242" s="498"/>
      <c r="W242" s="498"/>
      <c r="X242" s="498"/>
      <c r="Y242" s="498"/>
      <c r="Z242" s="498"/>
      <c r="AA242" s="498"/>
      <c r="AB242" s="498"/>
      <c r="AC242" s="498"/>
      <c r="AD242" s="498"/>
      <c r="AE242" s="498">
        <f>IF($N$242="","",$N$242)</f>
        <v>20</v>
      </c>
      <c r="AF242" s="498">
        <f>IF($N$242="","",$N$242)</f>
        <v>20</v>
      </c>
      <c r="AG242" s="498"/>
      <c r="AH242" s="198"/>
    </row>
    <row r="243" spans="2:34" ht="39.75" customHeight="1" x14ac:dyDescent="0.35">
      <c r="B243" s="195"/>
      <c r="C243" s="578"/>
      <c r="D243" s="584"/>
      <c r="E243" s="534"/>
      <c r="F243" s="593"/>
      <c r="G243" s="501"/>
      <c r="H243" s="546"/>
      <c r="I243" s="542"/>
      <c r="J243" s="546"/>
      <c r="K243" s="442" t="s">
        <v>166</v>
      </c>
      <c r="L243" s="444" t="s">
        <v>318</v>
      </c>
      <c r="M243" s="512"/>
      <c r="N243" s="512"/>
      <c r="O243" s="515"/>
      <c r="P243" s="223"/>
      <c r="T243" s="196"/>
      <c r="U243" s="499"/>
      <c r="V243" s="499"/>
      <c r="W243" s="499"/>
      <c r="X243" s="499"/>
      <c r="Y243" s="499"/>
      <c r="Z243" s="499"/>
      <c r="AA243" s="499"/>
      <c r="AB243" s="499"/>
      <c r="AC243" s="499"/>
      <c r="AD243" s="499"/>
      <c r="AE243" s="499"/>
      <c r="AF243" s="499"/>
      <c r="AG243" s="499"/>
      <c r="AH243" s="198"/>
    </row>
    <row r="244" spans="2:34" ht="39.75" customHeight="1" x14ac:dyDescent="0.35">
      <c r="B244" s="195"/>
      <c r="C244" s="578"/>
      <c r="D244" s="584"/>
      <c r="E244" s="534"/>
      <c r="F244" s="593"/>
      <c r="G244" s="501"/>
      <c r="H244" s="546"/>
      <c r="I244" s="542"/>
      <c r="J244" s="546"/>
      <c r="K244" s="442" t="s">
        <v>167</v>
      </c>
      <c r="L244" s="444" t="s">
        <v>319</v>
      </c>
      <c r="M244" s="512"/>
      <c r="N244" s="512"/>
      <c r="O244" s="515"/>
      <c r="P244" s="223"/>
      <c r="T244" s="196"/>
      <c r="U244" s="499"/>
      <c r="V244" s="499"/>
      <c r="W244" s="499"/>
      <c r="X244" s="499"/>
      <c r="Y244" s="499"/>
      <c r="Z244" s="499"/>
      <c r="AA244" s="499"/>
      <c r="AB244" s="499"/>
      <c r="AC244" s="499"/>
      <c r="AD244" s="499"/>
      <c r="AE244" s="499"/>
      <c r="AF244" s="499"/>
      <c r="AG244" s="499"/>
      <c r="AH244" s="198"/>
    </row>
    <row r="245" spans="2:34" ht="39.75" customHeight="1" x14ac:dyDescent="0.35">
      <c r="B245" s="195"/>
      <c r="C245" s="578"/>
      <c r="D245" s="584"/>
      <c r="E245" s="534"/>
      <c r="F245" s="593"/>
      <c r="G245" s="501"/>
      <c r="H245" s="546"/>
      <c r="I245" s="542"/>
      <c r="J245" s="546"/>
      <c r="K245" s="442" t="s">
        <v>188</v>
      </c>
      <c r="L245" s="444" t="s">
        <v>320</v>
      </c>
      <c r="M245" s="512"/>
      <c r="N245" s="512"/>
      <c r="O245" s="515"/>
      <c r="P245" s="223"/>
      <c r="T245" s="196"/>
      <c r="U245" s="499"/>
      <c r="V245" s="499"/>
      <c r="W245" s="499"/>
      <c r="X245" s="499"/>
      <c r="Y245" s="499"/>
      <c r="Z245" s="499"/>
      <c r="AA245" s="499"/>
      <c r="AB245" s="499"/>
      <c r="AC245" s="499"/>
      <c r="AD245" s="499"/>
      <c r="AE245" s="499"/>
      <c r="AF245" s="499"/>
      <c r="AG245" s="499"/>
      <c r="AH245" s="198"/>
    </row>
    <row r="246" spans="2:34" ht="39.75" customHeight="1" x14ac:dyDescent="0.35">
      <c r="B246" s="195"/>
      <c r="C246" s="578"/>
      <c r="D246" s="584"/>
      <c r="E246" s="534"/>
      <c r="F246" s="593"/>
      <c r="G246" s="501"/>
      <c r="H246" s="546"/>
      <c r="I246" s="542"/>
      <c r="J246" s="546"/>
      <c r="K246" s="442" t="s">
        <v>189</v>
      </c>
      <c r="L246" s="444" t="s">
        <v>321</v>
      </c>
      <c r="M246" s="512"/>
      <c r="N246" s="512"/>
      <c r="O246" s="515"/>
      <c r="P246" s="223"/>
      <c r="T246" s="196"/>
      <c r="U246" s="499"/>
      <c r="V246" s="499"/>
      <c r="W246" s="499"/>
      <c r="X246" s="499"/>
      <c r="Y246" s="499"/>
      <c r="Z246" s="499"/>
      <c r="AA246" s="499"/>
      <c r="AB246" s="499"/>
      <c r="AC246" s="499"/>
      <c r="AD246" s="499"/>
      <c r="AE246" s="499"/>
      <c r="AF246" s="499"/>
      <c r="AG246" s="499"/>
      <c r="AH246" s="198"/>
    </row>
    <row r="247" spans="2:34" ht="39.75" customHeight="1" x14ac:dyDescent="0.35">
      <c r="B247" s="195"/>
      <c r="C247" s="578"/>
      <c r="D247" s="584"/>
      <c r="E247" s="534"/>
      <c r="F247" s="593"/>
      <c r="G247" s="530"/>
      <c r="H247" s="570" t="s">
        <v>847</v>
      </c>
      <c r="I247" s="540" t="s">
        <v>41</v>
      </c>
      <c r="J247" s="545" t="s">
        <v>57</v>
      </c>
      <c r="K247" s="442" t="s">
        <v>165</v>
      </c>
      <c r="L247" s="444" t="s">
        <v>317</v>
      </c>
      <c r="M247" s="511" t="s">
        <v>109</v>
      </c>
      <c r="N247" s="513">
        <v>100</v>
      </c>
      <c r="O247" s="514"/>
      <c r="P247" s="223"/>
      <c r="T247" s="196"/>
      <c r="U247" s="498"/>
      <c r="V247" s="498"/>
      <c r="W247" s="498"/>
      <c r="X247" s="498"/>
      <c r="Y247" s="498"/>
      <c r="Z247" s="498"/>
      <c r="AA247" s="498"/>
      <c r="AB247" s="498">
        <f>IF($N$247="","",$N$247)</f>
        <v>100</v>
      </c>
      <c r="AC247" s="498"/>
      <c r="AD247" s="498"/>
      <c r="AE247" s="498"/>
      <c r="AF247" s="498"/>
      <c r="AG247" s="498"/>
      <c r="AH247" s="198"/>
    </row>
    <row r="248" spans="2:34" ht="39.75" customHeight="1" x14ac:dyDescent="0.35">
      <c r="B248" s="195"/>
      <c r="C248" s="578"/>
      <c r="D248" s="584"/>
      <c r="E248" s="534"/>
      <c r="F248" s="593"/>
      <c r="G248" s="501"/>
      <c r="H248" s="546"/>
      <c r="I248" s="542"/>
      <c r="J248" s="546"/>
      <c r="K248" s="442" t="s">
        <v>166</v>
      </c>
      <c r="L248" s="444" t="s">
        <v>322</v>
      </c>
      <c r="M248" s="512"/>
      <c r="N248" s="512"/>
      <c r="O248" s="515"/>
      <c r="P248" s="223"/>
      <c r="T248" s="196"/>
      <c r="U248" s="499"/>
      <c r="V248" s="499"/>
      <c r="W248" s="499"/>
      <c r="X248" s="499"/>
      <c r="Y248" s="499"/>
      <c r="Z248" s="499"/>
      <c r="AA248" s="499"/>
      <c r="AB248" s="499"/>
      <c r="AC248" s="499"/>
      <c r="AD248" s="499"/>
      <c r="AE248" s="499"/>
      <c r="AF248" s="499"/>
      <c r="AG248" s="499"/>
      <c r="AH248" s="198"/>
    </row>
    <row r="249" spans="2:34" ht="39.75" customHeight="1" x14ac:dyDescent="0.35">
      <c r="B249" s="195"/>
      <c r="C249" s="578"/>
      <c r="D249" s="584"/>
      <c r="E249" s="534"/>
      <c r="F249" s="593"/>
      <c r="G249" s="501"/>
      <c r="H249" s="546"/>
      <c r="I249" s="542"/>
      <c r="J249" s="546"/>
      <c r="K249" s="442" t="s">
        <v>167</v>
      </c>
      <c r="L249" s="444" t="s">
        <v>323</v>
      </c>
      <c r="M249" s="512"/>
      <c r="N249" s="512"/>
      <c r="O249" s="515"/>
      <c r="P249" s="223"/>
      <c r="T249" s="196"/>
      <c r="U249" s="499"/>
      <c r="V249" s="499"/>
      <c r="W249" s="499"/>
      <c r="X249" s="499"/>
      <c r="Y249" s="499"/>
      <c r="Z249" s="499"/>
      <c r="AA249" s="499"/>
      <c r="AB249" s="499"/>
      <c r="AC249" s="499"/>
      <c r="AD249" s="499"/>
      <c r="AE249" s="499"/>
      <c r="AF249" s="499"/>
      <c r="AG249" s="499"/>
      <c r="AH249" s="198"/>
    </row>
    <row r="250" spans="2:34" ht="39.75" customHeight="1" x14ac:dyDescent="0.35">
      <c r="B250" s="195"/>
      <c r="C250" s="578"/>
      <c r="D250" s="584"/>
      <c r="E250" s="534"/>
      <c r="F250" s="593"/>
      <c r="G250" s="501"/>
      <c r="H250" s="546"/>
      <c r="I250" s="542"/>
      <c r="J250" s="546"/>
      <c r="K250" s="442" t="s">
        <v>188</v>
      </c>
      <c r="L250" s="444" t="s">
        <v>324</v>
      </c>
      <c r="M250" s="512"/>
      <c r="N250" s="512"/>
      <c r="O250" s="515"/>
      <c r="P250" s="223"/>
      <c r="T250" s="196"/>
      <c r="U250" s="499"/>
      <c r="V250" s="499"/>
      <c r="W250" s="499"/>
      <c r="X250" s="499"/>
      <c r="Y250" s="499"/>
      <c r="Z250" s="499"/>
      <c r="AA250" s="499"/>
      <c r="AB250" s="499"/>
      <c r="AC250" s="499"/>
      <c r="AD250" s="499"/>
      <c r="AE250" s="499"/>
      <c r="AF250" s="499"/>
      <c r="AG250" s="499"/>
      <c r="AH250" s="198"/>
    </row>
    <row r="251" spans="2:34" ht="39.75" customHeight="1" x14ac:dyDescent="0.35">
      <c r="B251" s="195"/>
      <c r="C251" s="578"/>
      <c r="D251" s="584"/>
      <c r="E251" s="534"/>
      <c r="F251" s="593"/>
      <c r="G251" s="501"/>
      <c r="H251" s="546"/>
      <c r="I251" s="542"/>
      <c r="J251" s="546"/>
      <c r="K251" s="442" t="s">
        <v>189</v>
      </c>
      <c r="L251" s="444" t="s">
        <v>325</v>
      </c>
      <c r="M251" s="512"/>
      <c r="N251" s="512"/>
      <c r="O251" s="515"/>
      <c r="P251" s="223"/>
      <c r="T251" s="196"/>
      <c r="U251" s="499"/>
      <c r="V251" s="499"/>
      <c r="W251" s="499"/>
      <c r="X251" s="499"/>
      <c r="Y251" s="499"/>
      <c r="Z251" s="499"/>
      <c r="AA251" s="499"/>
      <c r="AB251" s="499"/>
      <c r="AC251" s="499"/>
      <c r="AD251" s="499"/>
      <c r="AE251" s="499"/>
      <c r="AF251" s="499"/>
      <c r="AG251" s="499"/>
      <c r="AH251" s="198"/>
    </row>
    <row r="252" spans="2:34" ht="39.75" customHeight="1" x14ac:dyDescent="0.35">
      <c r="B252" s="195"/>
      <c r="C252" s="578"/>
      <c r="D252" s="584"/>
      <c r="E252" s="534"/>
      <c r="F252" s="593"/>
      <c r="G252" s="530">
        <v>39</v>
      </c>
      <c r="H252" s="540" t="s">
        <v>42</v>
      </c>
      <c r="I252" s="541"/>
      <c r="J252" s="545" t="s">
        <v>81</v>
      </c>
      <c r="K252" s="442" t="s">
        <v>165</v>
      </c>
      <c r="L252" s="444" t="s">
        <v>326</v>
      </c>
      <c r="M252" s="511" t="s">
        <v>109</v>
      </c>
      <c r="N252" s="513">
        <v>61</v>
      </c>
      <c r="O252" s="514"/>
      <c r="P252" s="230"/>
      <c r="T252" s="196"/>
      <c r="U252" s="498"/>
      <c r="V252" s="498"/>
      <c r="W252" s="498"/>
      <c r="X252" s="498"/>
      <c r="Y252" s="498"/>
      <c r="Z252" s="498"/>
      <c r="AA252" s="498"/>
      <c r="AB252" s="498"/>
      <c r="AC252" s="498">
        <f>IF($N$252="","",$N$252)</f>
        <v>61</v>
      </c>
      <c r="AD252" s="498">
        <f>IF($N$252="","",$N$252)</f>
        <v>61</v>
      </c>
      <c r="AE252" s="498">
        <f>IF($N$252="","",$N$252)</f>
        <v>61</v>
      </c>
      <c r="AF252" s="498">
        <f>IF($N$252="","",$N$252)</f>
        <v>61</v>
      </c>
      <c r="AG252" s="498"/>
      <c r="AH252" s="198"/>
    </row>
    <row r="253" spans="2:34" ht="39.75" customHeight="1" x14ac:dyDescent="0.35">
      <c r="B253" s="195"/>
      <c r="C253" s="578"/>
      <c r="D253" s="584"/>
      <c r="E253" s="512"/>
      <c r="F253" s="537"/>
      <c r="G253" s="501"/>
      <c r="H253" s="542"/>
      <c r="I253" s="541"/>
      <c r="J253" s="546"/>
      <c r="K253" s="442" t="s">
        <v>166</v>
      </c>
      <c r="L253" s="444" t="s">
        <v>327</v>
      </c>
      <c r="M253" s="512"/>
      <c r="N253" s="512"/>
      <c r="O253" s="515"/>
      <c r="P253" s="230"/>
      <c r="T253" s="196"/>
      <c r="U253" s="499"/>
      <c r="V253" s="499"/>
      <c r="W253" s="499"/>
      <c r="X253" s="499"/>
      <c r="Y253" s="499"/>
      <c r="Z253" s="499"/>
      <c r="AA253" s="499"/>
      <c r="AB253" s="499"/>
      <c r="AC253" s="499"/>
      <c r="AD253" s="499"/>
      <c r="AE253" s="499"/>
      <c r="AF253" s="499"/>
      <c r="AG253" s="499"/>
      <c r="AH253" s="198"/>
    </row>
    <row r="254" spans="2:34" ht="39.75" customHeight="1" x14ac:dyDescent="0.35">
      <c r="B254" s="195"/>
      <c r="C254" s="578"/>
      <c r="D254" s="584"/>
      <c r="E254" s="512"/>
      <c r="F254" s="537"/>
      <c r="G254" s="501"/>
      <c r="H254" s="542"/>
      <c r="I254" s="541"/>
      <c r="J254" s="546"/>
      <c r="K254" s="442" t="s">
        <v>167</v>
      </c>
      <c r="L254" s="444" t="s">
        <v>328</v>
      </c>
      <c r="M254" s="512"/>
      <c r="N254" s="512"/>
      <c r="O254" s="515"/>
      <c r="P254" s="230"/>
      <c r="T254" s="196"/>
      <c r="U254" s="499"/>
      <c r="V254" s="499"/>
      <c r="W254" s="499"/>
      <c r="X254" s="499"/>
      <c r="Y254" s="499"/>
      <c r="Z254" s="499"/>
      <c r="AA254" s="499"/>
      <c r="AB254" s="499"/>
      <c r="AC254" s="499"/>
      <c r="AD254" s="499"/>
      <c r="AE254" s="499"/>
      <c r="AF254" s="499"/>
      <c r="AG254" s="499"/>
      <c r="AH254" s="198"/>
    </row>
    <row r="255" spans="2:34" ht="39.75" customHeight="1" x14ac:dyDescent="0.35">
      <c r="B255" s="195"/>
      <c r="C255" s="578"/>
      <c r="D255" s="584"/>
      <c r="E255" s="512"/>
      <c r="F255" s="537"/>
      <c r="G255" s="501"/>
      <c r="H255" s="542"/>
      <c r="I255" s="541"/>
      <c r="J255" s="546"/>
      <c r="K255" s="442" t="s">
        <v>188</v>
      </c>
      <c r="L255" s="444" t="s">
        <v>329</v>
      </c>
      <c r="M255" s="512"/>
      <c r="N255" s="512"/>
      <c r="O255" s="515"/>
      <c r="P255" s="230"/>
      <c r="T255" s="196"/>
      <c r="U255" s="499"/>
      <c r="V255" s="499"/>
      <c r="W255" s="499"/>
      <c r="X255" s="499"/>
      <c r="Y255" s="499"/>
      <c r="Z255" s="499"/>
      <c r="AA255" s="499"/>
      <c r="AB255" s="499"/>
      <c r="AC255" s="499"/>
      <c r="AD255" s="499"/>
      <c r="AE255" s="499"/>
      <c r="AF255" s="499"/>
      <c r="AG255" s="499"/>
      <c r="AH255" s="198"/>
    </row>
    <row r="256" spans="2:34" ht="39.75" customHeight="1" x14ac:dyDescent="0.35">
      <c r="B256" s="195"/>
      <c r="C256" s="578"/>
      <c r="D256" s="584"/>
      <c r="E256" s="512"/>
      <c r="F256" s="537"/>
      <c r="G256" s="501"/>
      <c r="H256" s="542"/>
      <c r="I256" s="541"/>
      <c r="J256" s="546"/>
      <c r="K256" s="442" t="s">
        <v>189</v>
      </c>
      <c r="L256" s="444" t="s">
        <v>330</v>
      </c>
      <c r="M256" s="512"/>
      <c r="N256" s="512"/>
      <c r="O256" s="515"/>
      <c r="P256" s="230"/>
      <c r="T256" s="196"/>
      <c r="U256" s="499"/>
      <c r="V256" s="499"/>
      <c r="W256" s="499"/>
      <c r="X256" s="499"/>
      <c r="Y256" s="499"/>
      <c r="Z256" s="499"/>
      <c r="AA256" s="499"/>
      <c r="AB256" s="499"/>
      <c r="AC256" s="499"/>
      <c r="AD256" s="499"/>
      <c r="AE256" s="499"/>
      <c r="AF256" s="499"/>
      <c r="AG256" s="499"/>
      <c r="AH256" s="198"/>
    </row>
    <row r="257" spans="2:34" ht="39.75" customHeight="1" x14ac:dyDescent="0.35">
      <c r="B257" s="195"/>
      <c r="C257" s="578"/>
      <c r="D257" s="584"/>
      <c r="E257" s="534" t="s">
        <v>99</v>
      </c>
      <c r="F257" s="536">
        <f>IF(SUM(N257:N323)=0,"",AVERAGE(N257:N323))</f>
        <v>85.538461538461533</v>
      </c>
      <c r="G257" s="530">
        <v>40</v>
      </c>
      <c r="H257" s="568" t="s">
        <v>812</v>
      </c>
      <c r="I257" s="541"/>
      <c r="J257" s="545" t="s">
        <v>70</v>
      </c>
      <c r="K257" s="442" t="s">
        <v>165</v>
      </c>
      <c r="L257" s="443" t="s">
        <v>813</v>
      </c>
      <c r="M257" s="511" t="s">
        <v>109</v>
      </c>
      <c r="N257" s="513">
        <v>100</v>
      </c>
      <c r="O257" s="514"/>
      <c r="P257" s="223"/>
      <c r="T257" s="196"/>
      <c r="U257" s="498"/>
      <c r="V257" s="498"/>
      <c r="W257" s="498"/>
      <c r="X257" s="498"/>
      <c r="Y257" s="498"/>
      <c r="Z257" s="498"/>
      <c r="AA257" s="498"/>
      <c r="AB257" s="498">
        <f>IF($N$257="","",$N$257)</f>
        <v>100</v>
      </c>
      <c r="AC257" s="498"/>
      <c r="AD257" s="498"/>
      <c r="AE257" s="498"/>
      <c r="AF257" s="498"/>
      <c r="AG257" s="498"/>
      <c r="AH257" s="198"/>
    </row>
    <row r="258" spans="2:34" ht="39.75" customHeight="1" x14ac:dyDescent="0.35">
      <c r="B258" s="195"/>
      <c r="C258" s="578"/>
      <c r="D258" s="584"/>
      <c r="E258" s="534"/>
      <c r="F258" s="536"/>
      <c r="G258" s="501"/>
      <c r="H258" s="542"/>
      <c r="I258" s="541"/>
      <c r="J258" s="546"/>
      <c r="K258" s="442" t="s">
        <v>166</v>
      </c>
      <c r="L258" s="443" t="s">
        <v>892</v>
      </c>
      <c r="M258" s="512"/>
      <c r="N258" s="512"/>
      <c r="O258" s="515"/>
      <c r="P258" s="223"/>
      <c r="T258" s="196"/>
      <c r="U258" s="499"/>
      <c r="V258" s="499"/>
      <c r="W258" s="499"/>
      <c r="X258" s="499"/>
      <c r="Y258" s="499"/>
      <c r="Z258" s="499"/>
      <c r="AA258" s="499"/>
      <c r="AB258" s="499"/>
      <c r="AC258" s="499"/>
      <c r="AD258" s="499"/>
      <c r="AE258" s="499"/>
      <c r="AF258" s="499"/>
      <c r="AG258" s="499"/>
      <c r="AH258" s="198"/>
    </row>
    <row r="259" spans="2:34" ht="39.75" customHeight="1" x14ac:dyDescent="0.35">
      <c r="B259" s="195"/>
      <c r="C259" s="578"/>
      <c r="D259" s="584"/>
      <c r="E259" s="534"/>
      <c r="F259" s="536"/>
      <c r="G259" s="501"/>
      <c r="H259" s="542"/>
      <c r="I259" s="541"/>
      <c r="J259" s="546"/>
      <c r="K259" s="442" t="s">
        <v>167</v>
      </c>
      <c r="L259" s="443" t="s">
        <v>893</v>
      </c>
      <c r="M259" s="512"/>
      <c r="N259" s="512"/>
      <c r="O259" s="515"/>
      <c r="P259" s="223"/>
      <c r="T259" s="196"/>
      <c r="U259" s="499"/>
      <c r="V259" s="499"/>
      <c r="W259" s="499"/>
      <c r="X259" s="499"/>
      <c r="Y259" s="499"/>
      <c r="Z259" s="499"/>
      <c r="AA259" s="499"/>
      <c r="AB259" s="499"/>
      <c r="AC259" s="499"/>
      <c r="AD259" s="499"/>
      <c r="AE259" s="499"/>
      <c r="AF259" s="499"/>
      <c r="AG259" s="499"/>
      <c r="AH259" s="198"/>
    </row>
    <row r="260" spans="2:34" ht="39.75" customHeight="1" x14ac:dyDescent="0.35">
      <c r="B260" s="195"/>
      <c r="C260" s="578"/>
      <c r="D260" s="584"/>
      <c r="E260" s="534"/>
      <c r="F260" s="536"/>
      <c r="G260" s="501"/>
      <c r="H260" s="542"/>
      <c r="I260" s="541"/>
      <c r="J260" s="546"/>
      <c r="K260" s="442" t="s">
        <v>188</v>
      </c>
      <c r="L260" s="443" t="s">
        <v>894</v>
      </c>
      <c r="M260" s="512"/>
      <c r="N260" s="512"/>
      <c r="O260" s="515"/>
      <c r="P260" s="223"/>
      <c r="T260" s="196"/>
      <c r="U260" s="499"/>
      <c r="V260" s="499"/>
      <c r="W260" s="499"/>
      <c r="X260" s="499"/>
      <c r="Y260" s="499"/>
      <c r="Z260" s="499"/>
      <c r="AA260" s="499"/>
      <c r="AB260" s="499"/>
      <c r="AC260" s="499"/>
      <c r="AD260" s="499"/>
      <c r="AE260" s="499"/>
      <c r="AF260" s="499"/>
      <c r="AG260" s="499"/>
      <c r="AH260" s="198"/>
    </row>
    <row r="261" spans="2:34" ht="34.5" x14ac:dyDescent="0.35">
      <c r="B261" s="195"/>
      <c r="C261" s="578"/>
      <c r="D261" s="584"/>
      <c r="E261" s="534"/>
      <c r="F261" s="536"/>
      <c r="G261" s="501"/>
      <c r="H261" s="542"/>
      <c r="I261" s="541"/>
      <c r="J261" s="546"/>
      <c r="K261" s="442" t="s">
        <v>189</v>
      </c>
      <c r="L261" s="443" t="s">
        <v>895</v>
      </c>
      <c r="M261" s="512"/>
      <c r="N261" s="512"/>
      <c r="O261" s="515"/>
      <c r="P261" s="223"/>
      <c r="T261" s="196"/>
      <c r="U261" s="499"/>
      <c r="V261" s="499"/>
      <c r="W261" s="499"/>
      <c r="X261" s="499"/>
      <c r="Y261" s="499"/>
      <c r="Z261" s="499"/>
      <c r="AA261" s="499"/>
      <c r="AB261" s="499"/>
      <c r="AC261" s="499"/>
      <c r="AD261" s="499"/>
      <c r="AE261" s="499"/>
      <c r="AF261" s="499"/>
      <c r="AG261" s="499"/>
      <c r="AH261" s="198"/>
    </row>
    <row r="262" spans="2:34" ht="39.75" customHeight="1" x14ac:dyDescent="0.35">
      <c r="B262" s="195"/>
      <c r="C262" s="578"/>
      <c r="D262" s="584"/>
      <c r="E262" s="534"/>
      <c r="F262" s="593"/>
      <c r="G262" s="530"/>
      <c r="H262" s="570" t="s">
        <v>848</v>
      </c>
      <c r="I262" s="540" t="s">
        <v>13</v>
      </c>
      <c r="J262" s="545" t="s">
        <v>71</v>
      </c>
      <c r="K262" s="442" t="s">
        <v>165</v>
      </c>
      <c r="L262" s="444" t="s">
        <v>331</v>
      </c>
      <c r="M262" s="511" t="s">
        <v>109</v>
      </c>
      <c r="N262" s="513">
        <v>81</v>
      </c>
      <c r="O262" s="525" t="s">
        <v>1134</v>
      </c>
      <c r="P262" s="223"/>
      <c r="T262" s="196"/>
      <c r="U262" s="498"/>
      <c r="V262" s="498"/>
      <c r="W262" s="498"/>
      <c r="X262" s="498"/>
      <c r="Y262" s="498">
        <f>IF($N$262="","",$N$262)</f>
        <v>81</v>
      </c>
      <c r="Z262" s="498"/>
      <c r="AA262" s="498"/>
      <c r="AB262" s="498">
        <f>IF($N$262="","",$N$262)</f>
        <v>81</v>
      </c>
      <c r="AC262" s="498">
        <f>IF($N$262="","",$N$262)</f>
        <v>81</v>
      </c>
      <c r="AD262" s="498"/>
      <c r="AE262" s="498"/>
      <c r="AF262" s="498"/>
      <c r="AG262" s="498"/>
      <c r="AH262" s="198"/>
    </row>
    <row r="263" spans="2:34" ht="39.75" customHeight="1" x14ac:dyDescent="0.35">
      <c r="B263" s="195"/>
      <c r="C263" s="578"/>
      <c r="D263" s="584"/>
      <c r="E263" s="534"/>
      <c r="F263" s="593"/>
      <c r="G263" s="501"/>
      <c r="H263" s="546"/>
      <c r="I263" s="542"/>
      <c r="J263" s="546"/>
      <c r="K263" s="442" t="s">
        <v>166</v>
      </c>
      <c r="L263" s="444" t="s">
        <v>332</v>
      </c>
      <c r="M263" s="512"/>
      <c r="N263" s="512"/>
      <c r="O263" s="515"/>
      <c r="P263" s="223"/>
      <c r="T263" s="196"/>
      <c r="U263" s="499"/>
      <c r="V263" s="499"/>
      <c r="W263" s="499"/>
      <c r="X263" s="499"/>
      <c r="Y263" s="499"/>
      <c r="Z263" s="499"/>
      <c r="AA263" s="499"/>
      <c r="AB263" s="499"/>
      <c r="AC263" s="499"/>
      <c r="AD263" s="499"/>
      <c r="AE263" s="499"/>
      <c r="AF263" s="499"/>
      <c r="AG263" s="499"/>
      <c r="AH263" s="198"/>
    </row>
    <row r="264" spans="2:34" ht="39.75" customHeight="1" x14ac:dyDescent="0.35">
      <c r="B264" s="195"/>
      <c r="C264" s="578"/>
      <c r="D264" s="584"/>
      <c r="E264" s="534"/>
      <c r="F264" s="593"/>
      <c r="G264" s="501"/>
      <c r="H264" s="546"/>
      <c r="I264" s="542"/>
      <c r="J264" s="546"/>
      <c r="K264" s="442" t="s">
        <v>167</v>
      </c>
      <c r="L264" s="444" t="s">
        <v>333</v>
      </c>
      <c r="M264" s="512"/>
      <c r="N264" s="512"/>
      <c r="O264" s="515"/>
      <c r="P264" s="223"/>
      <c r="T264" s="196"/>
      <c r="U264" s="499"/>
      <c r="V264" s="499"/>
      <c r="W264" s="499"/>
      <c r="X264" s="499"/>
      <c r="Y264" s="499"/>
      <c r="Z264" s="499"/>
      <c r="AA264" s="499"/>
      <c r="AB264" s="499"/>
      <c r="AC264" s="499"/>
      <c r="AD264" s="499"/>
      <c r="AE264" s="499"/>
      <c r="AF264" s="499"/>
      <c r="AG264" s="499"/>
      <c r="AH264" s="198"/>
    </row>
    <row r="265" spans="2:34" ht="39.75" customHeight="1" x14ac:dyDescent="0.35">
      <c r="B265" s="195"/>
      <c r="C265" s="578"/>
      <c r="D265" s="584"/>
      <c r="E265" s="534"/>
      <c r="F265" s="593"/>
      <c r="G265" s="501"/>
      <c r="H265" s="546"/>
      <c r="I265" s="542"/>
      <c r="J265" s="546"/>
      <c r="K265" s="442" t="s">
        <v>188</v>
      </c>
      <c r="L265" s="444" t="s">
        <v>334</v>
      </c>
      <c r="M265" s="512"/>
      <c r="N265" s="512"/>
      <c r="O265" s="515"/>
      <c r="P265" s="223"/>
      <c r="T265" s="196"/>
      <c r="U265" s="499"/>
      <c r="V265" s="499"/>
      <c r="W265" s="499"/>
      <c r="X265" s="499"/>
      <c r="Y265" s="499"/>
      <c r="Z265" s="499"/>
      <c r="AA265" s="499"/>
      <c r="AB265" s="499"/>
      <c r="AC265" s="499"/>
      <c r="AD265" s="499"/>
      <c r="AE265" s="499"/>
      <c r="AF265" s="499"/>
      <c r="AG265" s="499"/>
      <c r="AH265" s="198"/>
    </row>
    <row r="266" spans="2:34" ht="39.75" customHeight="1" x14ac:dyDescent="0.35">
      <c r="B266" s="195"/>
      <c r="C266" s="578"/>
      <c r="D266" s="584"/>
      <c r="E266" s="534"/>
      <c r="F266" s="593"/>
      <c r="G266" s="501"/>
      <c r="H266" s="546"/>
      <c r="I266" s="542"/>
      <c r="J266" s="546"/>
      <c r="K266" s="442" t="s">
        <v>189</v>
      </c>
      <c r="L266" s="444" t="s">
        <v>335</v>
      </c>
      <c r="M266" s="512"/>
      <c r="N266" s="512"/>
      <c r="O266" s="515"/>
      <c r="P266" s="223"/>
      <c r="T266" s="196"/>
      <c r="U266" s="499"/>
      <c r="V266" s="499"/>
      <c r="W266" s="499"/>
      <c r="X266" s="499"/>
      <c r="Y266" s="499"/>
      <c r="Z266" s="499"/>
      <c r="AA266" s="499"/>
      <c r="AB266" s="499"/>
      <c r="AC266" s="499"/>
      <c r="AD266" s="499"/>
      <c r="AE266" s="499"/>
      <c r="AF266" s="499"/>
      <c r="AG266" s="499"/>
      <c r="AH266" s="198"/>
    </row>
    <row r="267" spans="2:34" ht="39.75" customHeight="1" x14ac:dyDescent="0.35">
      <c r="B267" s="195"/>
      <c r="C267" s="578"/>
      <c r="D267" s="584"/>
      <c r="E267" s="534"/>
      <c r="F267" s="593"/>
      <c r="G267" s="530"/>
      <c r="H267" s="570" t="s">
        <v>849</v>
      </c>
      <c r="I267" s="540" t="s">
        <v>14</v>
      </c>
      <c r="J267" s="545" t="s">
        <v>71</v>
      </c>
      <c r="K267" s="442" t="s">
        <v>165</v>
      </c>
      <c r="L267" s="444" t="s">
        <v>336</v>
      </c>
      <c r="M267" s="511" t="s">
        <v>109</v>
      </c>
      <c r="N267" s="513">
        <v>81</v>
      </c>
      <c r="O267" s="514"/>
      <c r="P267" s="223"/>
      <c r="T267" s="196"/>
      <c r="U267" s="498"/>
      <c r="V267" s="498"/>
      <c r="W267" s="498"/>
      <c r="X267" s="498"/>
      <c r="Y267" s="498">
        <f>IF($N$267="","",$N$267)</f>
        <v>81</v>
      </c>
      <c r="Z267" s="498"/>
      <c r="AA267" s="498"/>
      <c r="AB267" s="498">
        <f>IF($N$267="","",$N$267)</f>
        <v>81</v>
      </c>
      <c r="AC267" s="498"/>
      <c r="AD267" s="498"/>
      <c r="AE267" s="498"/>
      <c r="AF267" s="498"/>
      <c r="AG267" s="498"/>
      <c r="AH267" s="198"/>
    </row>
    <row r="268" spans="2:34" ht="39.75" customHeight="1" x14ac:dyDescent="0.35">
      <c r="B268" s="195"/>
      <c r="C268" s="578"/>
      <c r="D268" s="584"/>
      <c r="E268" s="534"/>
      <c r="F268" s="593"/>
      <c r="G268" s="501"/>
      <c r="H268" s="546"/>
      <c r="I268" s="542"/>
      <c r="J268" s="546"/>
      <c r="K268" s="442" t="s">
        <v>166</v>
      </c>
      <c r="L268" s="444" t="s">
        <v>337</v>
      </c>
      <c r="M268" s="512"/>
      <c r="N268" s="512"/>
      <c r="O268" s="515"/>
      <c r="P268" s="223"/>
      <c r="T268" s="196"/>
      <c r="U268" s="499"/>
      <c r="V268" s="499"/>
      <c r="W268" s="499"/>
      <c r="X268" s="499"/>
      <c r="Y268" s="499"/>
      <c r="Z268" s="499"/>
      <c r="AA268" s="499"/>
      <c r="AB268" s="499"/>
      <c r="AC268" s="499"/>
      <c r="AD268" s="499"/>
      <c r="AE268" s="499"/>
      <c r="AF268" s="499"/>
      <c r="AG268" s="499"/>
      <c r="AH268" s="198"/>
    </row>
    <row r="269" spans="2:34" ht="39.75" customHeight="1" x14ac:dyDescent="0.35">
      <c r="B269" s="195"/>
      <c r="C269" s="578"/>
      <c r="D269" s="584"/>
      <c r="E269" s="534"/>
      <c r="F269" s="593"/>
      <c r="G269" s="501"/>
      <c r="H269" s="546"/>
      <c r="I269" s="542"/>
      <c r="J269" s="546"/>
      <c r="K269" s="442" t="s">
        <v>167</v>
      </c>
      <c r="L269" s="444" t="s">
        <v>338</v>
      </c>
      <c r="M269" s="512"/>
      <c r="N269" s="512"/>
      <c r="O269" s="515"/>
      <c r="P269" s="223"/>
      <c r="T269" s="196"/>
      <c r="U269" s="499"/>
      <c r="V269" s="499"/>
      <c r="W269" s="499"/>
      <c r="X269" s="499"/>
      <c r="Y269" s="499"/>
      <c r="Z269" s="499"/>
      <c r="AA269" s="499"/>
      <c r="AB269" s="499"/>
      <c r="AC269" s="499"/>
      <c r="AD269" s="499"/>
      <c r="AE269" s="499"/>
      <c r="AF269" s="499"/>
      <c r="AG269" s="499"/>
      <c r="AH269" s="198"/>
    </row>
    <row r="270" spans="2:34" ht="39.75" customHeight="1" x14ac:dyDescent="0.35">
      <c r="B270" s="195"/>
      <c r="C270" s="578"/>
      <c r="D270" s="584"/>
      <c r="E270" s="534"/>
      <c r="F270" s="593"/>
      <c r="G270" s="501"/>
      <c r="H270" s="546"/>
      <c r="I270" s="542"/>
      <c r="J270" s="546"/>
      <c r="K270" s="442" t="s">
        <v>188</v>
      </c>
      <c r="L270" s="444" t="s">
        <v>339</v>
      </c>
      <c r="M270" s="512"/>
      <c r="N270" s="512"/>
      <c r="O270" s="515"/>
      <c r="P270" s="223"/>
      <c r="T270" s="196"/>
      <c r="U270" s="499"/>
      <c r="V270" s="499"/>
      <c r="W270" s="499"/>
      <c r="X270" s="499"/>
      <c r="Y270" s="499"/>
      <c r="Z270" s="499"/>
      <c r="AA270" s="499"/>
      <c r="AB270" s="499"/>
      <c r="AC270" s="499"/>
      <c r="AD270" s="499"/>
      <c r="AE270" s="499"/>
      <c r="AF270" s="499"/>
      <c r="AG270" s="499"/>
      <c r="AH270" s="198"/>
    </row>
    <row r="271" spans="2:34" ht="39.75" customHeight="1" x14ac:dyDescent="0.35">
      <c r="B271" s="195"/>
      <c r="C271" s="578"/>
      <c r="D271" s="584"/>
      <c r="E271" s="534"/>
      <c r="F271" s="593"/>
      <c r="G271" s="501"/>
      <c r="H271" s="546"/>
      <c r="I271" s="542"/>
      <c r="J271" s="546"/>
      <c r="K271" s="442" t="s">
        <v>189</v>
      </c>
      <c r="L271" s="444" t="s">
        <v>340</v>
      </c>
      <c r="M271" s="512"/>
      <c r="N271" s="512"/>
      <c r="O271" s="515"/>
      <c r="P271" s="223"/>
      <c r="T271" s="196"/>
      <c r="U271" s="499"/>
      <c r="V271" s="499"/>
      <c r="W271" s="499"/>
      <c r="X271" s="499"/>
      <c r="Y271" s="499"/>
      <c r="Z271" s="499"/>
      <c r="AA271" s="499"/>
      <c r="AB271" s="499"/>
      <c r="AC271" s="499"/>
      <c r="AD271" s="499"/>
      <c r="AE271" s="499"/>
      <c r="AF271" s="499"/>
      <c r="AG271" s="499"/>
      <c r="AH271" s="198"/>
    </row>
    <row r="272" spans="2:34" ht="39.75" customHeight="1" x14ac:dyDescent="0.35">
      <c r="B272" s="195"/>
      <c r="C272" s="578"/>
      <c r="D272" s="584"/>
      <c r="E272" s="534"/>
      <c r="F272" s="593"/>
      <c r="G272" s="530"/>
      <c r="H272" s="570" t="s">
        <v>850</v>
      </c>
      <c r="I272" s="540" t="s">
        <v>15</v>
      </c>
      <c r="J272" s="545" t="s">
        <v>71</v>
      </c>
      <c r="K272" s="442" t="s">
        <v>165</v>
      </c>
      <c r="L272" s="444" t="s">
        <v>341</v>
      </c>
      <c r="M272" s="511" t="s">
        <v>109</v>
      </c>
      <c r="N272" s="513">
        <v>100</v>
      </c>
      <c r="O272" s="514"/>
      <c r="P272" s="223"/>
      <c r="T272" s="196"/>
      <c r="U272" s="498"/>
      <c r="V272" s="498"/>
      <c r="W272" s="498"/>
      <c r="X272" s="498"/>
      <c r="Y272" s="498"/>
      <c r="Z272" s="498"/>
      <c r="AA272" s="498"/>
      <c r="AB272" s="498">
        <f>IF($N$272="","",$N$272)</f>
        <v>100</v>
      </c>
      <c r="AC272" s="498"/>
      <c r="AD272" s="498"/>
      <c r="AE272" s="498"/>
      <c r="AF272" s="498"/>
      <c r="AG272" s="498"/>
      <c r="AH272" s="198"/>
    </row>
    <row r="273" spans="2:34" ht="39.75" customHeight="1" x14ac:dyDescent="0.35">
      <c r="B273" s="195"/>
      <c r="C273" s="578"/>
      <c r="D273" s="584"/>
      <c r="E273" s="534"/>
      <c r="F273" s="593"/>
      <c r="G273" s="501"/>
      <c r="H273" s="546"/>
      <c r="I273" s="542"/>
      <c r="J273" s="546"/>
      <c r="K273" s="442" t="s">
        <v>166</v>
      </c>
      <c r="L273" s="444" t="s">
        <v>342</v>
      </c>
      <c r="M273" s="512"/>
      <c r="N273" s="512"/>
      <c r="O273" s="515"/>
      <c r="P273" s="223"/>
      <c r="T273" s="196"/>
      <c r="U273" s="499"/>
      <c r="V273" s="499"/>
      <c r="W273" s="499"/>
      <c r="X273" s="499"/>
      <c r="Y273" s="499"/>
      <c r="Z273" s="499"/>
      <c r="AA273" s="499"/>
      <c r="AB273" s="499"/>
      <c r="AC273" s="499"/>
      <c r="AD273" s="499"/>
      <c r="AE273" s="499"/>
      <c r="AF273" s="499"/>
      <c r="AG273" s="499"/>
      <c r="AH273" s="198"/>
    </row>
    <row r="274" spans="2:34" ht="39.75" customHeight="1" x14ac:dyDescent="0.35">
      <c r="B274" s="195"/>
      <c r="C274" s="578"/>
      <c r="D274" s="584"/>
      <c r="E274" s="534"/>
      <c r="F274" s="593"/>
      <c r="G274" s="501"/>
      <c r="H274" s="546"/>
      <c r="I274" s="542"/>
      <c r="J274" s="546"/>
      <c r="K274" s="442" t="s">
        <v>167</v>
      </c>
      <c r="L274" s="444" t="s">
        <v>343</v>
      </c>
      <c r="M274" s="512"/>
      <c r="N274" s="512"/>
      <c r="O274" s="515"/>
      <c r="P274" s="223"/>
      <c r="T274" s="196"/>
      <c r="U274" s="499"/>
      <c r="V274" s="499"/>
      <c r="W274" s="499"/>
      <c r="X274" s="499"/>
      <c r="Y274" s="499"/>
      <c r="Z274" s="499"/>
      <c r="AA274" s="499"/>
      <c r="AB274" s="499"/>
      <c r="AC274" s="499"/>
      <c r="AD274" s="499"/>
      <c r="AE274" s="499"/>
      <c r="AF274" s="499"/>
      <c r="AG274" s="499"/>
      <c r="AH274" s="198"/>
    </row>
    <row r="275" spans="2:34" ht="39.75" customHeight="1" x14ac:dyDescent="0.35">
      <c r="B275" s="195"/>
      <c r="C275" s="578"/>
      <c r="D275" s="584"/>
      <c r="E275" s="534"/>
      <c r="F275" s="593"/>
      <c r="G275" s="501"/>
      <c r="H275" s="546"/>
      <c r="I275" s="542"/>
      <c r="J275" s="546"/>
      <c r="K275" s="442" t="s">
        <v>188</v>
      </c>
      <c r="L275" s="444" t="s">
        <v>344</v>
      </c>
      <c r="M275" s="512"/>
      <c r="N275" s="512"/>
      <c r="O275" s="515"/>
      <c r="P275" s="223"/>
      <c r="T275" s="196"/>
      <c r="U275" s="499"/>
      <c r="V275" s="499"/>
      <c r="W275" s="499"/>
      <c r="X275" s="499"/>
      <c r="Y275" s="499"/>
      <c r="Z275" s="499"/>
      <c r="AA275" s="499"/>
      <c r="AB275" s="499"/>
      <c r="AC275" s="499"/>
      <c r="AD275" s="499"/>
      <c r="AE275" s="499"/>
      <c r="AF275" s="499"/>
      <c r="AG275" s="499"/>
      <c r="AH275" s="198"/>
    </row>
    <row r="276" spans="2:34" ht="39.75" customHeight="1" x14ac:dyDescent="0.35">
      <c r="B276" s="195"/>
      <c r="C276" s="578"/>
      <c r="D276" s="584"/>
      <c r="E276" s="534"/>
      <c r="F276" s="593"/>
      <c r="G276" s="501"/>
      <c r="H276" s="546"/>
      <c r="I276" s="542"/>
      <c r="J276" s="546"/>
      <c r="K276" s="442" t="s">
        <v>189</v>
      </c>
      <c r="L276" s="444" t="s">
        <v>345</v>
      </c>
      <c r="M276" s="512"/>
      <c r="N276" s="512"/>
      <c r="O276" s="515"/>
      <c r="P276" s="223"/>
      <c r="T276" s="196"/>
      <c r="U276" s="499"/>
      <c r="V276" s="499"/>
      <c r="W276" s="499"/>
      <c r="X276" s="499"/>
      <c r="Y276" s="499"/>
      <c r="Z276" s="499"/>
      <c r="AA276" s="499"/>
      <c r="AB276" s="499"/>
      <c r="AC276" s="499"/>
      <c r="AD276" s="499"/>
      <c r="AE276" s="499"/>
      <c r="AF276" s="499"/>
      <c r="AG276" s="499"/>
      <c r="AH276" s="198"/>
    </row>
    <row r="277" spans="2:34" ht="39.75" customHeight="1" x14ac:dyDescent="0.35">
      <c r="B277" s="195"/>
      <c r="C277" s="578"/>
      <c r="D277" s="584"/>
      <c r="E277" s="534"/>
      <c r="F277" s="593"/>
      <c r="G277" s="442"/>
      <c r="H277" s="540" t="s">
        <v>16</v>
      </c>
      <c r="I277" s="558"/>
      <c r="J277" s="558"/>
      <c r="K277" s="448"/>
      <c r="L277" s="396"/>
      <c r="M277" s="348"/>
      <c r="N277" s="348"/>
      <c r="O277" s="456"/>
      <c r="P277" s="223"/>
      <c r="T277" s="196"/>
      <c r="U277" s="343"/>
      <c r="V277" s="344"/>
      <c r="W277" s="344"/>
      <c r="X277" s="344"/>
      <c r="Y277" s="344"/>
      <c r="Z277" s="344"/>
      <c r="AA277" s="344"/>
      <c r="AB277" s="344"/>
      <c r="AC277" s="344"/>
      <c r="AD277" s="344"/>
      <c r="AE277" s="344"/>
      <c r="AF277" s="344"/>
      <c r="AG277" s="344"/>
      <c r="AH277" s="198"/>
    </row>
    <row r="278" spans="2:34" ht="39.75" customHeight="1" x14ac:dyDescent="0.35">
      <c r="B278" s="195"/>
      <c r="C278" s="578"/>
      <c r="D278" s="584"/>
      <c r="E278" s="534"/>
      <c r="F278" s="593"/>
      <c r="G278" s="530"/>
      <c r="H278" s="570" t="s">
        <v>851</v>
      </c>
      <c r="I278" s="568" t="s">
        <v>811</v>
      </c>
      <c r="J278" s="545" t="s">
        <v>72</v>
      </c>
      <c r="K278" s="442" t="s">
        <v>165</v>
      </c>
      <c r="L278" s="396" t="s">
        <v>346</v>
      </c>
      <c r="M278" s="511" t="s">
        <v>109</v>
      </c>
      <c r="N278" s="513">
        <v>100</v>
      </c>
      <c r="O278" s="514"/>
      <c r="P278" s="223"/>
      <c r="T278" s="196"/>
      <c r="U278" s="498"/>
      <c r="V278" s="498"/>
      <c r="W278" s="498"/>
      <c r="X278" s="498"/>
      <c r="Y278" s="498"/>
      <c r="Z278" s="498"/>
      <c r="AA278" s="498"/>
      <c r="AB278" s="498">
        <f>IF($N$278="","",$N$278)</f>
        <v>100</v>
      </c>
      <c r="AC278" s="498"/>
      <c r="AD278" s="498"/>
      <c r="AE278" s="498"/>
      <c r="AF278" s="498"/>
      <c r="AG278" s="498"/>
      <c r="AH278" s="198"/>
    </row>
    <row r="279" spans="2:34" ht="39.75" customHeight="1" x14ac:dyDescent="0.35">
      <c r="B279" s="195"/>
      <c r="C279" s="578"/>
      <c r="D279" s="584"/>
      <c r="E279" s="534"/>
      <c r="F279" s="593"/>
      <c r="G279" s="501"/>
      <c r="H279" s="546"/>
      <c r="I279" s="542"/>
      <c r="J279" s="546"/>
      <c r="K279" s="442" t="s">
        <v>166</v>
      </c>
      <c r="L279" s="444" t="s">
        <v>347</v>
      </c>
      <c r="M279" s="512"/>
      <c r="N279" s="512"/>
      <c r="O279" s="515"/>
      <c r="P279" s="223"/>
      <c r="T279" s="196"/>
      <c r="U279" s="499"/>
      <c r="V279" s="499"/>
      <c r="W279" s="499"/>
      <c r="X279" s="499"/>
      <c r="Y279" s="499"/>
      <c r="Z279" s="499"/>
      <c r="AA279" s="499"/>
      <c r="AB279" s="499"/>
      <c r="AC279" s="499"/>
      <c r="AD279" s="499"/>
      <c r="AE279" s="499"/>
      <c r="AF279" s="499"/>
      <c r="AG279" s="499"/>
      <c r="AH279" s="198"/>
    </row>
    <row r="280" spans="2:34" ht="39.75" customHeight="1" x14ac:dyDescent="0.35">
      <c r="B280" s="195"/>
      <c r="C280" s="578"/>
      <c r="D280" s="584"/>
      <c r="E280" s="534"/>
      <c r="F280" s="593"/>
      <c r="G280" s="501"/>
      <c r="H280" s="546"/>
      <c r="I280" s="542"/>
      <c r="J280" s="546"/>
      <c r="K280" s="442" t="s">
        <v>167</v>
      </c>
      <c r="L280" s="443" t="s">
        <v>815</v>
      </c>
      <c r="M280" s="512"/>
      <c r="N280" s="512"/>
      <c r="O280" s="515"/>
      <c r="P280" s="223"/>
      <c r="T280" s="196"/>
      <c r="U280" s="499"/>
      <c r="V280" s="499"/>
      <c r="W280" s="499"/>
      <c r="X280" s="499"/>
      <c r="Y280" s="499"/>
      <c r="Z280" s="499"/>
      <c r="AA280" s="499"/>
      <c r="AB280" s="499"/>
      <c r="AC280" s="499"/>
      <c r="AD280" s="499"/>
      <c r="AE280" s="499"/>
      <c r="AF280" s="499"/>
      <c r="AG280" s="499"/>
      <c r="AH280" s="198"/>
    </row>
    <row r="281" spans="2:34" ht="39.75" customHeight="1" x14ac:dyDescent="0.35">
      <c r="B281" s="195"/>
      <c r="C281" s="578"/>
      <c r="D281" s="584"/>
      <c r="E281" s="534"/>
      <c r="F281" s="593"/>
      <c r="G281" s="501"/>
      <c r="H281" s="546"/>
      <c r="I281" s="542"/>
      <c r="J281" s="546"/>
      <c r="K281" s="442" t="s">
        <v>188</v>
      </c>
      <c r="L281" s="443" t="s">
        <v>816</v>
      </c>
      <c r="M281" s="512"/>
      <c r="N281" s="512"/>
      <c r="O281" s="515"/>
      <c r="P281" s="223"/>
      <c r="T281" s="196"/>
      <c r="U281" s="499"/>
      <c r="V281" s="499"/>
      <c r="W281" s="499"/>
      <c r="X281" s="499"/>
      <c r="Y281" s="499"/>
      <c r="Z281" s="499"/>
      <c r="AA281" s="499"/>
      <c r="AB281" s="499"/>
      <c r="AC281" s="499"/>
      <c r="AD281" s="499"/>
      <c r="AE281" s="499"/>
      <c r="AF281" s="499"/>
      <c r="AG281" s="499"/>
      <c r="AH281" s="198"/>
    </row>
    <row r="282" spans="2:34" ht="39.75" customHeight="1" x14ac:dyDescent="0.35">
      <c r="B282" s="195"/>
      <c r="C282" s="578"/>
      <c r="D282" s="584"/>
      <c r="E282" s="534"/>
      <c r="F282" s="593"/>
      <c r="G282" s="501"/>
      <c r="H282" s="546"/>
      <c r="I282" s="542"/>
      <c r="J282" s="546"/>
      <c r="K282" s="442" t="s">
        <v>189</v>
      </c>
      <c r="L282" s="443" t="s">
        <v>817</v>
      </c>
      <c r="M282" s="512"/>
      <c r="N282" s="512"/>
      <c r="O282" s="515"/>
      <c r="P282" s="223"/>
      <c r="T282" s="196"/>
      <c r="U282" s="499"/>
      <c r="V282" s="499"/>
      <c r="W282" s="499"/>
      <c r="X282" s="499"/>
      <c r="Y282" s="499"/>
      <c r="Z282" s="499"/>
      <c r="AA282" s="499"/>
      <c r="AB282" s="499"/>
      <c r="AC282" s="499"/>
      <c r="AD282" s="499"/>
      <c r="AE282" s="499"/>
      <c r="AF282" s="499"/>
      <c r="AG282" s="499"/>
      <c r="AH282" s="198"/>
    </row>
    <row r="283" spans="2:34" ht="39.75" customHeight="1" x14ac:dyDescent="0.35">
      <c r="B283" s="195"/>
      <c r="C283" s="578"/>
      <c r="D283" s="584"/>
      <c r="E283" s="534"/>
      <c r="F283" s="593"/>
      <c r="G283" s="530"/>
      <c r="H283" s="570" t="s">
        <v>852</v>
      </c>
      <c r="I283" s="568" t="s">
        <v>814</v>
      </c>
      <c r="J283" s="545" t="s">
        <v>72</v>
      </c>
      <c r="K283" s="442" t="s">
        <v>165</v>
      </c>
      <c r="L283" s="396" t="s">
        <v>346</v>
      </c>
      <c r="M283" s="511" t="s">
        <v>109</v>
      </c>
      <c r="N283" s="513">
        <v>100</v>
      </c>
      <c r="O283" s="514"/>
      <c r="P283" s="223"/>
      <c r="T283" s="196"/>
      <c r="U283" s="498"/>
      <c r="V283" s="498"/>
      <c r="W283" s="498"/>
      <c r="X283" s="498"/>
      <c r="Y283" s="498"/>
      <c r="Z283" s="498"/>
      <c r="AA283" s="498"/>
      <c r="AB283" s="498">
        <f>IF($N$283="","",$N$283)</f>
        <v>100</v>
      </c>
      <c r="AC283" s="498"/>
      <c r="AD283" s="498"/>
      <c r="AE283" s="498"/>
      <c r="AF283" s="498"/>
      <c r="AG283" s="498"/>
      <c r="AH283" s="198"/>
    </row>
    <row r="284" spans="2:34" ht="39.75" customHeight="1" x14ac:dyDescent="0.35">
      <c r="B284" s="195"/>
      <c r="C284" s="578"/>
      <c r="D284" s="584"/>
      <c r="E284" s="534"/>
      <c r="F284" s="593"/>
      <c r="G284" s="501"/>
      <c r="H284" s="546"/>
      <c r="I284" s="542"/>
      <c r="J284" s="546"/>
      <c r="K284" s="442" t="s">
        <v>166</v>
      </c>
      <c r="L284" s="444" t="s">
        <v>347</v>
      </c>
      <c r="M284" s="512"/>
      <c r="N284" s="512"/>
      <c r="O284" s="515"/>
      <c r="P284" s="223"/>
      <c r="T284" s="196"/>
      <c r="U284" s="499"/>
      <c r="V284" s="499"/>
      <c r="W284" s="499"/>
      <c r="X284" s="499"/>
      <c r="Y284" s="499"/>
      <c r="Z284" s="499"/>
      <c r="AA284" s="499"/>
      <c r="AB284" s="499"/>
      <c r="AC284" s="499"/>
      <c r="AD284" s="499"/>
      <c r="AE284" s="499"/>
      <c r="AF284" s="499"/>
      <c r="AG284" s="499"/>
      <c r="AH284" s="198"/>
    </row>
    <row r="285" spans="2:34" ht="39.75" customHeight="1" x14ac:dyDescent="0.35">
      <c r="B285" s="195"/>
      <c r="C285" s="578"/>
      <c r="D285" s="584"/>
      <c r="E285" s="534"/>
      <c r="F285" s="593"/>
      <c r="G285" s="501"/>
      <c r="H285" s="546"/>
      <c r="I285" s="542"/>
      <c r="J285" s="546"/>
      <c r="K285" s="442" t="s">
        <v>167</v>
      </c>
      <c r="L285" s="443" t="s">
        <v>815</v>
      </c>
      <c r="M285" s="512"/>
      <c r="N285" s="512"/>
      <c r="O285" s="515"/>
      <c r="P285" s="223"/>
      <c r="T285" s="196"/>
      <c r="U285" s="499"/>
      <c r="V285" s="499"/>
      <c r="W285" s="499"/>
      <c r="X285" s="499"/>
      <c r="Y285" s="499"/>
      <c r="Z285" s="499"/>
      <c r="AA285" s="499"/>
      <c r="AB285" s="499"/>
      <c r="AC285" s="499"/>
      <c r="AD285" s="499"/>
      <c r="AE285" s="499"/>
      <c r="AF285" s="499"/>
      <c r="AG285" s="499"/>
      <c r="AH285" s="198"/>
    </row>
    <row r="286" spans="2:34" ht="39.75" customHeight="1" x14ac:dyDescent="0.35">
      <c r="B286" s="195"/>
      <c r="C286" s="578"/>
      <c r="D286" s="584"/>
      <c r="E286" s="534"/>
      <c r="F286" s="593"/>
      <c r="G286" s="501"/>
      <c r="H286" s="546"/>
      <c r="I286" s="542"/>
      <c r="J286" s="546"/>
      <c r="K286" s="442" t="s">
        <v>188</v>
      </c>
      <c r="L286" s="443" t="s">
        <v>816</v>
      </c>
      <c r="M286" s="512"/>
      <c r="N286" s="512"/>
      <c r="O286" s="515"/>
      <c r="P286" s="223"/>
      <c r="T286" s="196"/>
      <c r="U286" s="499"/>
      <c r="V286" s="499"/>
      <c r="W286" s="499"/>
      <c r="X286" s="499"/>
      <c r="Y286" s="499"/>
      <c r="Z286" s="499"/>
      <c r="AA286" s="499"/>
      <c r="AB286" s="499"/>
      <c r="AC286" s="499"/>
      <c r="AD286" s="499"/>
      <c r="AE286" s="499"/>
      <c r="AF286" s="499"/>
      <c r="AG286" s="499"/>
      <c r="AH286" s="198"/>
    </row>
    <row r="287" spans="2:34" ht="39.75" customHeight="1" x14ac:dyDescent="0.35">
      <c r="B287" s="195"/>
      <c r="C287" s="578"/>
      <c r="D287" s="584"/>
      <c r="E287" s="534"/>
      <c r="F287" s="593"/>
      <c r="G287" s="501"/>
      <c r="H287" s="546"/>
      <c r="I287" s="542"/>
      <c r="J287" s="546"/>
      <c r="K287" s="442" t="s">
        <v>189</v>
      </c>
      <c r="L287" s="443" t="s">
        <v>817</v>
      </c>
      <c r="M287" s="512"/>
      <c r="N287" s="512"/>
      <c r="O287" s="515"/>
      <c r="P287" s="223"/>
      <c r="T287" s="196"/>
      <c r="U287" s="499"/>
      <c r="V287" s="499"/>
      <c r="W287" s="499"/>
      <c r="X287" s="499"/>
      <c r="Y287" s="499"/>
      <c r="Z287" s="499"/>
      <c r="AA287" s="499"/>
      <c r="AB287" s="499"/>
      <c r="AC287" s="499"/>
      <c r="AD287" s="499"/>
      <c r="AE287" s="499"/>
      <c r="AF287" s="499"/>
      <c r="AG287" s="499"/>
      <c r="AH287" s="198"/>
    </row>
    <row r="288" spans="2:34" ht="39.75" customHeight="1" x14ac:dyDescent="0.35">
      <c r="B288" s="195"/>
      <c r="C288" s="578"/>
      <c r="D288" s="584"/>
      <c r="E288" s="534"/>
      <c r="F288" s="593"/>
      <c r="G288" s="530"/>
      <c r="H288" s="570" t="s">
        <v>853</v>
      </c>
      <c r="I288" s="568" t="s">
        <v>818</v>
      </c>
      <c r="J288" s="545" t="s">
        <v>72</v>
      </c>
      <c r="K288" s="442" t="s">
        <v>165</v>
      </c>
      <c r="L288" s="396" t="s">
        <v>346</v>
      </c>
      <c r="M288" s="511" t="s">
        <v>109</v>
      </c>
      <c r="N288" s="513">
        <v>100</v>
      </c>
      <c r="O288" s="514"/>
      <c r="P288" s="223"/>
      <c r="T288" s="196"/>
      <c r="U288" s="498"/>
      <c r="V288" s="498"/>
      <c r="W288" s="498"/>
      <c r="X288" s="498"/>
      <c r="Y288" s="498"/>
      <c r="Z288" s="498"/>
      <c r="AA288" s="498"/>
      <c r="AB288" s="498">
        <f>IF($N$288="","",$N$288)</f>
        <v>100</v>
      </c>
      <c r="AC288" s="498"/>
      <c r="AD288" s="498"/>
      <c r="AE288" s="498"/>
      <c r="AF288" s="498"/>
      <c r="AG288" s="498"/>
      <c r="AH288" s="198"/>
    </row>
    <row r="289" spans="2:34" ht="39.75" customHeight="1" x14ac:dyDescent="0.35">
      <c r="B289" s="195"/>
      <c r="C289" s="578"/>
      <c r="D289" s="584"/>
      <c r="E289" s="534"/>
      <c r="F289" s="593"/>
      <c r="G289" s="501"/>
      <c r="H289" s="546"/>
      <c r="I289" s="542"/>
      <c r="J289" s="546"/>
      <c r="K289" s="442" t="s">
        <v>166</v>
      </c>
      <c r="L289" s="444" t="s">
        <v>347</v>
      </c>
      <c r="M289" s="512"/>
      <c r="N289" s="512"/>
      <c r="O289" s="515"/>
      <c r="P289" s="223"/>
      <c r="T289" s="196"/>
      <c r="U289" s="499"/>
      <c r="V289" s="499"/>
      <c r="W289" s="499"/>
      <c r="X289" s="499"/>
      <c r="Y289" s="499"/>
      <c r="Z289" s="499"/>
      <c r="AA289" s="499"/>
      <c r="AB289" s="499"/>
      <c r="AC289" s="499"/>
      <c r="AD289" s="499"/>
      <c r="AE289" s="499"/>
      <c r="AF289" s="499"/>
      <c r="AG289" s="499"/>
      <c r="AH289" s="198"/>
    </row>
    <row r="290" spans="2:34" ht="39.75" customHeight="1" x14ac:dyDescent="0.35">
      <c r="B290" s="195"/>
      <c r="C290" s="578"/>
      <c r="D290" s="584"/>
      <c r="E290" s="534"/>
      <c r="F290" s="593"/>
      <c r="G290" s="501"/>
      <c r="H290" s="546"/>
      <c r="I290" s="542"/>
      <c r="J290" s="546"/>
      <c r="K290" s="442" t="s">
        <v>167</v>
      </c>
      <c r="L290" s="443" t="s">
        <v>815</v>
      </c>
      <c r="M290" s="512"/>
      <c r="N290" s="512"/>
      <c r="O290" s="515"/>
      <c r="P290" s="223"/>
      <c r="T290" s="196"/>
      <c r="U290" s="499"/>
      <c r="V290" s="499"/>
      <c r="W290" s="499"/>
      <c r="X290" s="499"/>
      <c r="Y290" s="499"/>
      <c r="Z290" s="499"/>
      <c r="AA290" s="499"/>
      <c r="AB290" s="499"/>
      <c r="AC290" s="499"/>
      <c r="AD290" s="499"/>
      <c r="AE290" s="499"/>
      <c r="AF290" s="499"/>
      <c r="AG290" s="499"/>
      <c r="AH290" s="198"/>
    </row>
    <row r="291" spans="2:34" ht="39.75" customHeight="1" x14ac:dyDescent="0.35">
      <c r="B291" s="195"/>
      <c r="C291" s="578"/>
      <c r="D291" s="584"/>
      <c r="E291" s="534"/>
      <c r="F291" s="593"/>
      <c r="G291" s="501"/>
      <c r="H291" s="546"/>
      <c r="I291" s="542"/>
      <c r="J291" s="546"/>
      <c r="K291" s="442" t="s">
        <v>188</v>
      </c>
      <c r="L291" s="443" t="s">
        <v>816</v>
      </c>
      <c r="M291" s="512"/>
      <c r="N291" s="512"/>
      <c r="O291" s="515"/>
      <c r="P291" s="223"/>
      <c r="T291" s="196"/>
      <c r="U291" s="499"/>
      <c r="V291" s="499"/>
      <c r="W291" s="499"/>
      <c r="X291" s="499"/>
      <c r="Y291" s="499"/>
      <c r="Z291" s="499"/>
      <c r="AA291" s="499"/>
      <c r="AB291" s="499"/>
      <c r="AC291" s="499"/>
      <c r="AD291" s="499"/>
      <c r="AE291" s="499"/>
      <c r="AF291" s="499"/>
      <c r="AG291" s="499"/>
      <c r="AH291" s="198"/>
    </row>
    <row r="292" spans="2:34" ht="39.75" customHeight="1" x14ac:dyDescent="0.35">
      <c r="B292" s="195"/>
      <c r="C292" s="578"/>
      <c r="D292" s="584"/>
      <c r="E292" s="534"/>
      <c r="F292" s="593"/>
      <c r="G292" s="501"/>
      <c r="H292" s="546"/>
      <c r="I292" s="542"/>
      <c r="J292" s="546"/>
      <c r="K292" s="442" t="s">
        <v>189</v>
      </c>
      <c r="L292" s="443" t="s">
        <v>817</v>
      </c>
      <c r="M292" s="512"/>
      <c r="N292" s="512"/>
      <c r="O292" s="515"/>
      <c r="P292" s="223"/>
      <c r="T292" s="196"/>
      <c r="U292" s="499"/>
      <c r="V292" s="499"/>
      <c r="W292" s="499"/>
      <c r="X292" s="499"/>
      <c r="Y292" s="499"/>
      <c r="Z292" s="499"/>
      <c r="AA292" s="499"/>
      <c r="AB292" s="499"/>
      <c r="AC292" s="499"/>
      <c r="AD292" s="499"/>
      <c r="AE292" s="499"/>
      <c r="AF292" s="499"/>
      <c r="AG292" s="499"/>
      <c r="AH292" s="198"/>
    </row>
    <row r="293" spans="2:34" ht="39.75" customHeight="1" x14ac:dyDescent="0.35">
      <c r="B293" s="195"/>
      <c r="C293" s="578"/>
      <c r="D293" s="584"/>
      <c r="E293" s="534"/>
      <c r="F293" s="593"/>
      <c r="G293" s="530"/>
      <c r="H293" s="570" t="s">
        <v>854</v>
      </c>
      <c r="I293" s="568" t="s">
        <v>819</v>
      </c>
      <c r="J293" s="545" t="s">
        <v>72</v>
      </c>
      <c r="K293" s="442" t="s">
        <v>165</v>
      </c>
      <c r="L293" s="396" t="s">
        <v>346</v>
      </c>
      <c r="M293" s="511" t="s">
        <v>109</v>
      </c>
      <c r="N293" s="513">
        <v>100</v>
      </c>
      <c r="O293" s="514"/>
      <c r="P293" s="223"/>
      <c r="T293" s="196"/>
      <c r="U293" s="498"/>
      <c r="V293" s="498"/>
      <c r="W293" s="498"/>
      <c r="X293" s="498"/>
      <c r="Y293" s="498"/>
      <c r="Z293" s="498"/>
      <c r="AA293" s="498"/>
      <c r="AB293" s="498">
        <f>IF($N$293="","",$N$293)</f>
        <v>100</v>
      </c>
      <c r="AC293" s="498"/>
      <c r="AD293" s="498">
        <f>IF($N$293="","",$N$293)</f>
        <v>100</v>
      </c>
      <c r="AE293" s="498">
        <f>IF($N$293="","",$N$293)</f>
        <v>100</v>
      </c>
      <c r="AF293" s="498"/>
      <c r="AG293" s="498"/>
      <c r="AH293" s="198"/>
    </row>
    <row r="294" spans="2:34" ht="39.75" customHeight="1" x14ac:dyDescent="0.35">
      <c r="B294" s="195"/>
      <c r="C294" s="578"/>
      <c r="D294" s="584"/>
      <c r="E294" s="534"/>
      <c r="F294" s="593"/>
      <c r="G294" s="501"/>
      <c r="H294" s="546"/>
      <c r="I294" s="542"/>
      <c r="J294" s="546"/>
      <c r="K294" s="442" t="s">
        <v>166</v>
      </c>
      <c r="L294" s="444" t="s">
        <v>347</v>
      </c>
      <c r="M294" s="512"/>
      <c r="N294" s="512"/>
      <c r="O294" s="515"/>
      <c r="P294" s="223"/>
      <c r="T294" s="196"/>
      <c r="U294" s="499"/>
      <c r="V294" s="499"/>
      <c r="W294" s="499"/>
      <c r="X294" s="499"/>
      <c r="Y294" s="499"/>
      <c r="Z294" s="499"/>
      <c r="AA294" s="499"/>
      <c r="AB294" s="499"/>
      <c r="AC294" s="499"/>
      <c r="AD294" s="499"/>
      <c r="AE294" s="499"/>
      <c r="AF294" s="499"/>
      <c r="AG294" s="499"/>
      <c r="AH294" s="198"/>
    </row>
    <row r="295" spans="2:34" ht="39.75" customHeight="1" x14ac:dyDescent="0.35">
      <c r="B295" s="195"/>
      <c r="C295" s="578"/>
      <c r="D295" s="584"/>
      <c r="E295" s="534"/>
      <c r="F295" s="593"/>
      <c r="G295" s="501"/>
      <c r="H295" s="546"/>
      <c r="I295" s="542"/>
      <c r="J295" s="546"/>
      <c r="K295" s="442" t="s">
        <v>167</v>
      </c>
      <c r="L295" s="443" t="s">
        <v>815</v>
      </c>
      <c r="M295" s="512"/>
      <c r="N295" s="512"/>
      <c r="O295" s="515"/>
      <c r="P295" s="223"/>
      <c r="T295" s="196"/>
      <c r="U295" s="499"/>
      <c r="V295" s="499"/>
      <c r="W295" s="499"/>
      <c r="X295" s="499"/>
      <c r="Y295" s="499"/>
      <c r="Z295" s="499"/>
      <c r="AA295" s="499"/>
      <c r="AB295" s="499"/>
      <c r="AC295" s="499"/>
      <c r="AD295" s="499"/>
      <c r="AE295" s="499"/>
      <c r="AF295" s="499"/>
      <c r="AG295" s="499"/>
      <c r="AH295" s="198"/>
    </row>
    <row r="296" spans="2:34" ht="39.75" customHeight="1" x14ac:dyDescent="0.35">
      <c r="B296" s="195"/>
      <c r="C296" s="578"/>
      <c r="D296" s="584"/>
      <c r="E296" s="534"/>
      <c r="F296" s="593"/>
      <c r="G296" s="501"/>
      <c r="H296" s="546"/>
      <c r="I296" s="542"/>
      <c r="J296" s="546"/>
      <c r="K296" s="442" t="s">
        <v>188</v>
      </c>
      <c r="L296" s="443" t="s">
        <v>816</v>
      </c>
      <c r="M296" s="512"/>
      <c r="N296" s="512"/>
      <c r="O296" s="515"/>
      <c r="P296" s="223"/>
      <c r="T296" s="196"/>
      <c r="U296" s="499"/>
      <c r="V296" s="499"/>
      <c r="W296" s="499"/>
      <c r="X296" s="499"/>
      <c r="Y296" s="499"/>
      <c r="Z296" s="499"/>
      <c r="AA296" s="499"/>
      <c r="AB296" s="499"/>
      <c r="AC296" s="499"/>
      <c r="AD296" s="499"/>
      <c r="AE296" s="499"/>
      <c r="AF296" s="499"/>
      <c r="AG296" s="499"/>
      <c r="AH296" s="198"/>
    </row>
    <row r="297" spans="2:34" ht="39.75" customHeight="1" x14ac:dyDescent="0.35">
      <c r="B297" s="195"/>
      <c r="C297" s="578"/>
      <c r="D297" s="584"/>
      <c r="E297" s="534"/>
      <c r="F297" s="593"/>
      <c r="G297" s="501"/>
      <c r="H297" s="546"/>
      <c r="I297" s="542"/>
      <c r="J297" s="546"/>
      <c r="K297" s="442" t="s">
        <v>189</v>
      </c>
      <c r="L297" s="443" t="s">
        <v>817</v>
      </c>
      <c r="M297" s="512"/>
      <c r="N297" s="512"/>
      <c r="O297" s="515"/>
      <c r="P297" s="223"/>
      <c r="T297" s="196"/>
      <c r="U297" s="499"/>
      <c r="V297" s="499"/>
      <c r="W297" s="499"/>
      <c r="X297" s="499"/>
      <c r="Y297" s="499"/>
      <c r="Z297" s="499"/>
      <c r="AA297" s="499"/>
      <c r="AB297" s="499"/>
      <c r="AC297" s="499"/>
      <c r="AD297" s="499"/>
      <c r="AE297" s="499"/>
      <c r="AF297" s="499"/>
      <c r="AG297" s="499"/>
      <c r="AH297" s="198"/>
    </row>
    <row r="298" spans="2:34" ht="39.75" customHeight="1" x14ac:dyDescent="0.35">
      <c r="B298" s="195"/>
      <c r="C298" s="578"/>
      <c r="D298" s="584"/>
      <c r="E298" s="534"/>
      <c r="F298" s="593"/>
      <c r="G298" s="442"/>
      <c r="H298" s="631" t="s">
        <v>839</v>
      </c>
      <c r="I298" s="632"/>
      <c r="J298" s="632"/>
      <c r="K298" s="632"/>
      <c r="L298" s="633"/>
      <c r="M298" s="349"/>
      <c r="N298" s="349"/>
      <c r="O298" s="457"/>
      <c r="P298" s="231"/>
      <c r="T298" s="196"/>
      <c r="U298" s="343"/>
      <c r="V298" s="344"/>
      <c r="W298" s="344"/>
      <c r="X298" s="344"/>
      <c r="Y298" s="344"/>
      <c r="Z298" s="344"/>
      <c r="AA298" s="344"/>
      <c r="AB298" s="344"/>
      <c r="AC298" s="344"/>
      <c r="AD298" s="344"/>
      <c r="AE298" s="344"/>
      <c r="AF298" s="344"/>
      <c r="AG298" s="344"/>
      <c r="AH298" s="198"/>
    </row>
    <row r="299" spans="2:34" ht="39.75" customHeight="1" x14ac:dyDescent="0.35">
      <c r="B299" s="195"/>
      <c r="C299" s="578"/>
      <c r="D299" s="584"/>
      <c r="E299" s="534"/>
      <c r="F299" s="593"/>
      <c r="G299" s="530"/>
      <c r="H299" s="570" t="s">
        <v>855</v>
      </c>
      <c r="I299" s="568" t="s">
        <v>820</v>
      </c>
      <c r="J299" s="545" t="s">
        <v>57</v>
      </c>
      <c r="K299" s="442" t="s">
        <v>165</v>
      </c>
      <c r="L299" s="396" t="s">
        <v>348</v>
      </c>
      <c r="M299" s="511" t="s">
        <v>109</v>
      </c>
      <c r="N299" s="513">
        <v>90</v>
      </c>
      <c r="O299" s="514"/>
      <c r="P299" s="223"/>
      <c r="T299" s="196"/>
      <c r="U299" s="498"/>
      <c r="V299" s="498"/>
      <c r="W299" s="498"/>
      <c r="X299" s="498"/>
      <c r="Y299" s="498"/>
      <c r="Z299" s="498"/>
      <c r="AA299" s="498">
        <f>IF($N$299="","",$N$299)</f>
        <v>90</v>
      </c>
      <c r="AB299" s="498">
        <f>IF($N$299="","",$N$299)</f>
        <v>90</v>
      </c>
      <c r="AC299" s="498"/>
      <c r="AD299" s="498"/>
      <c r="AE299" s="498"/>
      <c r="AF299" s="498">
        <f>IF($N$299="","",$N$299)</f>
        <v>90</v>
      </c>
      <c r="AG299" s="498"/>
      <c r="AH299" s="198"/>
    </row>
    <row r="300" spans="2:34" ht="39.75" customHeight="1" x14ac:dyDescent="0.35">
      <c r="B300" s="195"/>
      <c r="C300" s="578"/>
      <c r="D300" s="584"/>
      <c r="E300" s="534"/>
      <c r="F300" s="593"/>
      <c r="G300" s="501"/>
      <c r="H300" s="546"/>
      <c r="I300" s="542"/>
      <c r="J300" s="546"/>
      <c r="K300" s="442" t="s">
        <v>166</v>
      </c>
      <c r="L300" s="397" t="s">
        <v>823</v>
      </c>
      <c r="M300" s="512"/>
      <c r="N300" s="512"/>
      <c r="O300" s="515"/>
      <c r="P300" s="223"/>
      <c r="T300" s="196"/>
      <c r="U300" s="499"/>
      <c r="V300" s="499"/>
      <c r="W300" s="499"/>
      <c r="X300" s="499"/>
      <c r="Y300" s="499"/>
      <c r="Z300" s="499"/>
      <c r="AA300" s="499"/>
      <c r="AB300" s="499"/>
      <c r="AC300" s="499"/>
      <c r="AD300" s="499"/>
      <c r="AE300" s="499"/>
      <c r="AF300" s="499"/>
      <c r="AG300" s="499"/>
      <c r="AH300" s="198"/>
    </row>
    <row r="301" spans="2:34" ht="39.75" customHeight="1" x14ac:dyDescent="0.35">
      <c r="B301" s="195"/>
      <c r="C301" s="578"/>
      <c r="D301" s="584"/>
      <c r="E301" s="534"/>
      <c r="F301" s="593"/>
      <c r="G301" s="501"/>
      <c r="H301" s="546"/>
      <c r="I301" s="542"/>
      <c r="J301" s="546"/>
      <c r="K301" s="442" t="s">
        <v>167</v>
      </c>
      <c r="L301" s="443" t="s">
        <v>824</v>
      </c>
      <c r="M301" s="512"/>
      <c r="N301" s="512"/>
      <c r="O301" s="515"/>
      <c r="P301" s="223"/>
      <c r="T301" s="196"/>
      <c r="U301" s="499"/>
      <c r="V301" s="499"/>
      <c r="W301" s="499"/>
      <c r="X301" s="499"/>
      <c r="Y301" s="499"/>
      <c r="Z301" s="499"/>
      <c r="AA301" s="499"/>
      <c r="AB301" s="499"/>
      <c r="AC301" s="499"/>
      <c r="AD301" s="499"/>
      <c r="AE301" s="499"/>
      <c r="AF301" s="499"/>
      <c r="AG301" s="499"/>
      <c r="AH301" s="198"/>
    </row>
    <row r="302" spans="2:34" ht="39.75" customHeight="1" x14ac:dyDescent="0.35">
      <c r="B302" s="195"/>
      <c r="C302" s="578"/>
      <c r="D302" s="584"/>
      <c r="E302" s="534"/>
      <c r="F302" s="593"/>
      <c r="G302" s="501"/>
      <c r="H302" s="546"/>
      <c r="I302" s="542"/>
      <c r="J302" s="546"/>
      <c r="K302" s="442" t="s">
        <v>188</v>
      </c>
      <c r="L302" s="443" t="s">
        <v>825</v>
      </c>
      <c r="M302" s="512"/>
      <c r="N302" s="512"/>
      <c r="O302" s="515"/>
      <c r="P302" s="223"/>
      <c r="T302" s="196"/>
      <c r="U302" s="499"/>
      <c r="V302" s="499"/>
      <c r="W302" s="499"/>
      <c r="X302" s="499"/>
      <c r="Y302" s="499"/>
      <c r="Z302" s="499"/>
      <c r="AA302" s="499"/>
      <c r="AB302" s="499"/>
      <c r="AC302" s="499"/>
      <c r="AD302" s="499"/>
      <c r="AE302" s="499"/>
      <c r="AF302" s="499"/>
      <c r="AG302" s="499"/>
      <c r="AH302" s="198"/>
    </row>
    <row r="303" spans="2:34" ht="39.75" customHeight="1" x14ac:dyDescent="0.35">
      <c r="B303" s="195"/>
      <c r="C303" s="578"/>
      <c r="D303" s="584"/>
      <c r="E303" s="534"/>
      <c r="F303" s="593"/>
      <c r="G303" s="501"/>
      <c r="H303" s="546"/>
      <c r="I303" s="542"/>
      <c r="J303" s="546"/>
      <c r="K303" s="442" t="s">
        <v>189</v>
      </c>
      <c r="L303" s="443" t="s">
        <v>826</v>
      </c>
      <c r="M303" s="512"/>
      <c r="N303" s="512"/>
      <c r="O303" s="515"/>
      <c r="P303" s="223"/>
      <c r="T303" s="196"/>
      <c r="U303" s="499"/>
      <c r="V303" s="499"/>
      <c r="W303" s="499"/>
      <c r="X303" s="499"/>
      <c r="Y303" s="499"/>
      <c r="Z303" s="499"/>
      <c r="AA303" s="499"/>
      <c r="AB303" s="499"/>
      <c r="AC303" s="499"/>
      <c r="AD303" s="499"/>
      <c r="AE303" s="499"/>
      <c r="AF303" s="499"/>
      <c r="AG303" s="499"/>
      <c r="AH303" s="198"/>
    </row>
    <row r="304" spans="2:34" ht="39.75" customHeight="1" x14ac:dyDescent="0.35">
      <c r="B304" s="195"/>
      <c r="C304" s="578"/>
      <c r="D304" s="584"/>
      <c r="E304" s="534"/>
      <c r="F304" s="593"/>
      <c r="G304" s="530"/>
      <c r="H304" s="570" t="s">
        <v>856</v>
      </c>
      <c r="I304" s="568" t="s">
        <v>821</v>
      </c>
      <c r="J304" s="545" t="s">
        <v>57</v>
      </c>
      <c r="K304" s="442" t="s">
        <v>165</v>
      </c>
      <c r="L304" s="396" t="s">
        <v>348</v>
      </c>
      <c r="M304" s="511" t="s">
        <v>109</v>
      </c>
      <c r="N304" s="513">
        <v>60</v>
      </c>
      <c r="O304" s="514"/>
      <c r="P304" s="223"/>
      <c r="T304" s="196"/>
      <c r="U304" s="498"/>
      <c r="V304" s="498"/>
      <c r="W304" s="498"/>
      <c r="X304" s="498"/>
      <c r="Y304" s="498"/>
      <c r="Z304" s="498"/>
      <c r="AA304" s="498"/>
      <c r="AB304" s="498">
        <f>IF($N$304="","",$N$304)</f>
        <v>60</v>
      </c>
      <c r="AC304" s="498">
        <f>IF($N$304="","",$N$304)</f>
        <v>60</v>
      </c>
      <c r="AD304" s="498"/>
      <c r="AE304" s="498">
        <f>IF($N$304="","",$N$304)</f>
        <v>60</v>
      </c>
      <c r="AF304" s="498">
        <f>IF($N$304="","",$N$304)</f>
        <v>60</v>
      </c>
      <c r="AG304" s="498"/>
      <c r="AH304" s="198"/>
    </row>
    <row r="305" spans="2:34" ht="39.75" customHeight="1" x14ac:dyDescent="0.35">
      <c r="B305" s="195"/>
      <c r="C305" s="578"/>
      <c r="D305" s="584"/>
      <c r="E305" s="534"/>
      <c r="F305" s="593"/>
      <c r="G305" s="501"/>
      <c r="H305" s="546"/>
      <c r="I305" s="542"/>
      <c r="J305" s="546"/>
      <c r="K305" s="442" t="s">
        <v>166</v>
      </c>
      <c r="L305" s="397" t="s">
        <v>823</v>
      </c>
      <c r="M305" s="512"/>
      <c r="N305" s="512"/>
      <c r="O305" s="515"/>
      <c r="P305" s="223"/>
      <c r="T305" s="196"/>
      <c r="U305" s="499"/>
      <c r="V305" s="499"/>
      <c r="W305" s="499"/>
      <c r="X305" s="499"/>
      <c r="Y305" s="499"/>
      <c r="Z305" s="499"/>
      <c r="AA305" s="499"/>
      <c r="AB305" s="499"/>
      <c r="AC305" s="499"/>
      <c r="AD305" s="499"/>
      <c r="AE305" s="499"/>
      <c r="AF305" s="499"/>
      <c r="AG305" s="499"/>
      <c r="AH305" s="198"/>
    </row>
    <row r="306" spans="2:34" ht="39.75" customHeight="1" x14ac:dyDescent="0.35">
      <c r="B306" s="195"/>
      <c r="C306" s="578"/>
      <c r="D306" s="584"/>
      <c r="E306" s="534"/>
      <c r="F306" s="593"/>
      <c r="G306" s="501"/>
      <c r="H306" s="546"/>
      <c r="I306" s="542"/>
      <c r="J306" s="546"/>
      <c r="K306" s="442" t="s">
        <v>167</v>
      </c>
      <c r="L306" s="443" t="s">
        <v>827</v>
      </c>
      <c r="M306" s="512"/>
      <c r="N306" s="512"/>
      <c r="O306" s="515"/>
      <c r="P306" s="223"/>
      <c r="T306" s="196"/>
      <c r="U306" s="499"/>
      <c r="V306" s="499"/>
      <c r="W306" s="499"/>
      <c r="X306" s="499"/>
      <c r="Y306" s="499"/>
      <c r="Z306" s="499"/>
      <c r="AA306" s="499"/>
      <c r="AB306" s="499"/>
      <c r="AC306" s="499"/>
      <c r="AD306" s="499"/>
      <c r="AE306" s="499"/>
      <c r="AF306" s="499"/>
      <c r="AG306" s="499"/>
      <c r="AH306" s="198"/>
    </row>
    <row r="307" spans="2:34" ht="39.75" customHeight="1" x14ac:dyDescent="0.35">
      <c r="B307" s="195"/>
      <c r="C307" s="578"/>
      <c r="D307" s="584"/>
      <c r="E307" s="534"/>
      <c r="F307" s="593"/>
      <c r="G307" s="501"/>
      <c r="H307" s="546"/>
      <c r="I307" s="542"/>
      <c r="J307" s="546"/>
      <c r="K307" s="442" t="s">
        <v>188</v>
      </c>
      <c r="L307" s="443" t="s">
        <v>828</v>
      </c>
      <c r="M307" s="512"/>
      <c r="N307" s="512"/>
      <c r="O307" s="515"/>
      <c r="P307" s="223"/>
      <c r="T307" s="196"/>
      <c r="U307" s="499"/>
      <c r="V307" s="499"/>
      <c r="W307" s="499"/>
      <c r="X307" s="499"/>
      <c r="Y307" s="499"/>
      <c r="Z307" s="499"/>
      <c r="AA307" s="499"/>
      <c r="AB307" s="499"/>
      <c r="AC307" s="499"/>
      <c r="AD307" s="499"/>
      <c r="AE307" s="499"/>
      <c r="AF307" s="499"/>
      <c r="AG307" s="499"/>
      <c r="AH307" s="198"/>
    </row>
    <row r="308" spans="2:34" ht="39.75" customHeight="1" x14ac:dyDescent="0.35">
      <c r="B308" s="195"/>
      <c r="C308" s="578"/>
      <c r="D308" s="584"/>
      <c r="E308" s="534"/>
      <c r="F308" s="593"/>
      <c r="G308" s="501"/>
      <c r="H308" s="546"/>
      <c r="I308" s="542"/>
      <c r="J308" s="546"/>
      <c r="K308" s="442" t="s">
        <v>189</v>
      </c>
      <c r="L308" s="443" t="s">
        <v>829</v>
      </c>
      <c r="M308" s="512"/>
      <c r="N308" s="512"/>
      <c r="O308" s="515"/>
      <c r="P308" s="223"/>
      <c r="T308" s="196"/>
      <c r="U308" s="499"/>
      <c r="V308" s="499"/>
      <c r="W308" s="499"/>
      <c r="X308" s="499"/>
      <c r="Y308" s="499"/>
      <c r="Z308" s="499"/>
      <c r="AA308" s="499"/>
      <c r="AB308" s="499"/>
      <c r="AC308" s="499"/>
      <c r="AD308" s="499"/>
      <c r="AE308" s="499"/>
      <c r="AF308" s="499"/>
      <c r="AG308" s="499"/>
      <c r="AH308" s="198"/>
    </row>
    <row r="309" spans="2:34" ht="39.75" customHeight="1" x14ac:dyDescent="0.35">
      <c r="B309" s="195"/>
      <c r="C309" s="578"/>
      <c r="D309" s="584"/>
      <c r="E309" s="534"/>
      <c r="F309" s="593"/>
      <c r="G309" s="530"/>
      <c r="H309" s="570" t="s">
        <v>857</v>
      </c>
      <c r="I309" s="568" t="s">
        <v>822</v>
      </c>
      <c r="J309" s="545" t="s">
        <v>57</v>
      </c>
      <c r="K309" s="442" t="s">
        <v>165</v>
      </c>
      <c r="L309" s="396" t="s">
        <v>348</v>
      </c>
      <c r="M309" s="511"/>
      <c r="N309" s="513">
        <v>90</v>
      </c>
      <c r="O309" s="514"/>
      <c r="P309" s="223"/>
      <c r="T309" s="196"/>
      <c r="U309" s="498"/>
      <c r="V309" s="498"/>
      <c r="W309" s="498"/>
      <c r="X309" s="498"/>
      <c r="Y309" s="498"/>
      <c r="Z309" s="498"/>
      <c r="AA309" s="498"/>
      <c r="AB309" s="498">
        <f>IF($N$309="","",$N$309)</f>
        <v>90</v>
      </c>
      <c r="AC309" s="498">
        <f>IF($N$309="","",$N$309)</f>
        <v>90</v>
      </c>
      <c r="AD309" s="498"/>
      <c r="AE309" s="498">
        <f>IF($N$309="","",$N$309)</f>
        <v>90</v>
      </c>
      <c r="AF309" s="498">
        <f>IF($N$309="","",$N$309)</f>
        <v>90</v>
      </c>
      <c r="AG309" s="498"/>
      <c r="AH309" s="198"/>
    </row>
    <row r="310" spans="2:34" ht="39.75" customHeight="1" x14ac:dyDescent="0.35">
      <c r="B310" s="195"/>
      <c r="C310" s="578"/>
      <c r="D310" s="584"/>
      <c r="E310" s="534"/>
      <c r="F310" s="593"/>
      <c r="G310" s="501"/>
      <c r="H310" s="546"/>
      <c r="I310" s="542"/>
      <c r="J310" s="546"/>
      <c r="K310" s="442" t="s">
        <v>166</v>
      </c>
      <c r="L310" s="397" t="s">
        <v>823</v>
      </c>
      <c r="M310" s="512"/>
      <c r="N310" s="512"/>
      <c r="O310" s="515"/>
      <c r="P310" s="223"/>
      <c r="T310" s="196"/>
      <c r="U310" s="499"/>
      <c r="V310" s="499"/>
      <c r="W310" s="499"/>
      <c r="X310" s="499"/>
      <c r="Y310" s="499"/>
      <c r="Z310" s="499"/>
      <c r="AA310" s="499"/>
      <c r="AB310" s="499"/>
      <c r="AC310" s="499"/>
      <c r="AD310" s="499"/>
      <c r="AE310" s="499"/>
      <c r="AF310" s="499"/>
      <c r="AG310" s="499"/>
      <c r="AH310" s="198"/>
    </row>
    <row r="311" spans="2:34" ht="39.75" customHeight="1" x14ac:dyDescent="0.35">
      <c r="B311" s="195"/>
      <c r="C311" s="578"/>
      <c r="D311" s="584"/>
      <c r="E311" s="534"/>
      <c r="F311" s="593"/>
      <c r="G311" s="501"/>
      <c r="H311" s="546"/>
      <c r="I311" s="542"/>
      <c r="J311" s="546"/>
      <c r="K311" s="442" t="s">
        <v>167</v>
      </c>
      <c r="L311" s="443" t="s">
        <v>830</v>
      </c>
      <c r="M311" s="512"/>
      <c r="N311" s="512"/>
      <c r="O311" s="515"/>
      <c r="P311" s="223"/>
      <c r="T311" s="196"/>
      <c r="U311" s="499"/>
      <c r="V311" s="499"/>
      <c r="W311" s="499"/>
      <c r="X311" s="499"/>
      <c r="Y311" s="499"/>
      <c r="Z311" s="499"/>
      <c r="AA311" s="499"/>
      <c r="AB311" s="499"/>
      <c r="AC311" s="499"/>
      <c r="AD311" s="499"/>
      <c r="AE311" s="499"/>
      <c r="AF311" s="499"/>
      <c r="AG311" s="499"/>
      <c r="AH311" s="198"/>
    </row>
    <row r="312" spans="2:34" ht="39.75" customHeight="1" x14ac:dyDescent="0.35">
      <c r="B312" s="195"/>
      <c r="C312" s="578"/>
      <c r="D312" s="584"/>
      <c r="E312" s="534"/>
      <c r="F312" s="593"/>
      <c r="G312" s="501"/>
      <c r="H312" s="546"/>
      <c r="I312" s="542"/>
      <c r="J312" s="546"/>
      <c r="K312" s="442" t="s">
        <v>188</v>
      </c>
      <c r="L312" s="443" t="s">
        <v>831</v>
      </c>
      <c r="M312" s="512"/>
      <c r="N312" s="512"/>
      <c r="O312" s="515"/>
      <c r="P312" s="223"/>
      <c r="T312" s="196"/>
      <c r="U312" s="499"/>
      <c r="V312" s="499"/>
      <c r="W312" s="499"/>
      <c r="X312" s="499"/>
      <c r="Y312" s="499"/>
      <c r="Z312" s="499"/>
      <c r="AA312" s="499"/>
      <c r="AB312" s="499"/>
      <c r="AC312" s="499"/>
      <c r="AD312" s="499"/>
      <c r="AE312" s="499"/>
      <c r="AF312" s="499"/>
      <c r="AG312" s="499"/>
      <c r="AH312" s="198"/>
    </row>
    <row r="313" spans="2:34" ht="39.75" customHeight="1" x14ac:dyDescent="0.35">
      <c r="B313" s="195"/>
      <c r="C313" s="578"/>
      <c r="D313" s="584"/>
      <c r="E313" s="534"/>
      <c r="F313" s="593"/>
      <c r="G313" s="501"/>
      <c r="H313" s="546"/>
      <c r="I313" s="542"/>
      <c r="J313" s="546"/>
      <c r="K313" s="442" t="s">
        <v>189</v>
      </c>
      <c r="L313" s="443" t="s">
        <v>832</v>
      </c>
      <c r="M313" s="512"/>
      <c r="N313" s="512"/>
      <c r="O313" s="515"/>
      <c r="P313" s="223"/>
      <c r="T313" s="196"/>
      <c r="U313" s="499"/>
      <c r="V313" s="499"/>
      <c r="W313" s="499"/>
      <c r="X313" s="499"/>
      <c r="Y313" s="499"/>
      <c r="Z313" s="499"/>
      <c r="AA313" s="499"/>
      <c r="AB313" s="499"/>
      <c r="AC313" s="499"/>
      <c r="AD313" s="499"/>
      <c r="AE313" s="499"/>
      <c r="AF313" s="499"/>
      <c r="AG313" s="499"/>
      <c r="AH313" s="198"/>
    </row>
    <row r="314" spans="2:34" ht="39.75" customHeight="1" x14ac:dyDescent="0.35">
      <c r="B314" s="195"/>
      <c r="C314" s="578"/>
      <c r="D314" s="584"/>
      <c r="E314" s="534"/>
      <c r="F314" s="593"/>
      <c r="G314" s="530"/>
      <c r="H314" s="570" t="s">
        <v>858</v>
      </c>
      <c r="I314" s="568" t="s">
        <v>1112</v>
      </c>
      <c r="J314" s="545" t="s">
        <v>57</v>
      </c>
      <c r="K314" s="442" t="s">
        <v>165</v>
      </c>
      <c r="L314" s="397" t="s">
        <v>834</v>
      </c>
      <c r="M314" s="511"/>
      <c r="N314" s="513">
        <v>90</v>
      </c>
      <c r="O314" s="514"/>
      <c r="P314" s="223"/>
      <c r="T314" s="196"/>
      <c r="U314" s="498"/>
      <c r="V314" s="498"/>
      <c r="W314" s="498"/>
      <c r="X314" s="498"/>
      <c r="Y314" s="498"/>
      <c r="Z314" s="498"/>
      <c r="AA314" s="498"/>
      <c r="AB314" s="498">
        <f>IF($N$314="","",$N$314)</f>
        <v>90</v>
      </c>
      <c r="AC314" s="498"/>
      <c r="AD314" s="498"/>
      <c r="AE314" s="498">
        <f>IF($N$314="","",$N$314)</f>
        <v>90</v>
      </c>
      <c r="AF314" s="498"/>
      <c r="AG314" s="498"/>
      <c r="AH314" s="198"/>
    </row>
    <row r="315" spans="2:34" ht="39.75" customHeight="1" x14ac:dyDescent="0.35">
      <c r="B315" s="195"/>
      <c r="C315" s="578"/>
      <c r="D315" s="584"/>
      <c r="E315" s="534"/>
      <c r="F315" s="593"/>
      <c r="G315" s="501"/>
      <c r="H315" s="546"/>
      <c r="I315" s="542"/>
      <c r="J315" s="546"/>
      <c r="K315" s="442" t="s">
        <v>166</v>
      </c>
      <c r="L315" s="443" t="s">
        <v>835</v>
      </c>
      <c r="M315" s="512"/>
      <c r="N315" s="512"/>
      <c r="O315" s="515"/>
      <c r="P315" s="223"/>
      <c r="T315" s="196"/>
      <c r="U315" s="499"/>
      <c r="V315" s="499"/>
      <c r="W315" s="499"/>
      <c r="X315" s="499"/>
      <c r="Y315" s="499"/>
      <c r="Z315" s="499"/>
      <c r="AA315" s="499"/>
      <c r="AB315" s="499"/>
      <c r="AC315" s="499"/>
      <c r="AD315" s="499"/>
      <c r="AE315" s="499"/>
      <c r="AF315" s="499"/>
      <c r="AG315" s="499"/>
      <c r="AH315" s="198"/>
    </row>
    <row r="316" spans="2:34" ht="39.75" customHeight="1" x14ac:dyDescent="0.35">
      <c r="B316" s="195"/>
      <c r="C316" s="578"/>
      <c r="D316" s="584"/>
      <c r="E316" s="534"/>
      <c r="F316" s="593"/>
      <c r="G316" s="501"/>
      <c r="H316" s="546"/>
      <c r="I316" s="542"/>
      <c r="J316" s="546"/>
      <c r="K316" s="442" t="s">
        <v>167</v>
      </c>
      <c r="L316" s="443" t="s">
        <v>836</v>
      </c>
      <c r="M316" s="512"/>
      <c r="N316" s="512"/>
      <c r="O316" s="515"/>
      <c r="P316" s="223"/>
      <c r="T316" s="196"/>
      <c r="U316" s="499"/>
      <c r="V316" s="499"/>
      <c r="W316" s="499"/>
      <c r="X316" s="499"/>
      <c r="Y316" s="499"/>
      <c r="Z316" s="499"/>
      <c r="AA316" s="499"/>
      <c r="AB316" s="499"/>
      <c r="AC316" s="499"/>
      <c r="AD316" s="499"/>
      <c r="AE316" s="499"/>
      <c r="AF316" s="499"/>
      <c r="AG316" s="499"/>
      <c r="AH316" s="198"/>
    </row>
    <row r="317" spans="2:34" ht="39.75" customHeight="1" x14ac:dyDescent="0.35">
      <c r="B317" s="195"/>
      <c r="C317" s="578"/>
      <c r="D317" s="584"/>
      <c r="E317" s="534"/>
      <c r="F317" s="593"/>
      <c r="G317" s="501"/>
      <c r="H317" s="546"/>
      <c r="I317" s="542"/>
      <c r="J317" s="546"/>
      <c r="K317" s="442" t="s">
        <v>188</v>
      </c>
      <c r="L317" s="443" t="s">
        <v>837</v>
      </c>
      <c r="M317" s="512"/>
      <c r="N317" s="512"/>
      <c r="O317" s="515"/>
      <c r="P317" s="223"/>
      <c r="T317" s="196"/>
      <c r="U317" s="499"/>
      <c r="V317" s="499"/>
      <c r="W317" s="499"/>
      <c r="X317" s="499"/>
      <c r="Y317" s="499"/>
      <c r="Z317" s="499"/>
      <c r="AA317" s="499"/>
      <c r="AB317" s="499"/>
      <c r="AC317" s="499"/>
      <c r="AD317" s="499"/>
      <c r="AE317" s="499"/>
      <c r="AF317" s="499"/>
      <c r="AG317" s="499"/>
      <c r="AH317" s="198"/>
    </row>
    <row r="318" spans="2:34" ht="39.75" customHeight="1" x14ac:dyDescent="0.35">
      <c r="B318" s="195"/>
      <c r="C318" s="578"/>
      <c r="D318" s="584"/>
      <c r="E318" s="534"/>
      <c r="F318" s="593"/>
      <c r="G318" s="501"/>
      <c r="H318" s="546"/>
      <c r="I318" s="542"/>
      <c r="J318" s="546"/>
      <c r="K318" s="442" t="s">
        <v>189</v>
      </c>
      <c r="L318" s="443" t="s">
        <v>838</v>
      </c>
      <c r="M318" s="512"/>
      <c r="N318" s="512"/>
      <c r="O318" s="515"/>
      <c r="P318" s="223"/>
      <c r="T318" s="196"/>
      <c r="U318" s="499"/>
      <c r="V318" s="499"/>
      <c r="W318" s="499"/>
      <c r="X318" s="499"/>
      <c r="Y318" s="499"/>
      <c r="Z318" s="499"/>
      <c r="AA318" s="499"/>
      <c r="AB318" s="499"/>
      <c r="AC318" s="499"/>
      <c r="AD318" s="499"/>
      <c r="AE318" s="499"/>
      <c r="AF318" s="499"/>
      <c r="AG318" s="499"/>
      <c r="AH318" s="198"/>
    </row>
    <row r="319" spans="2:34" ht="39.75" customHeight="1" x14ac:dyDescent="0.35">
      <c r="B319" s="195"/>
      <c r="C319" s="578"/>
      <c r="D319" s="584"/>
      <c r="E319" s="534"/>
      <c r="F319" s="593"/>
      <c r="G319" s="530">
        <v>41</v>
      </c>
      <c r="H319" s="540" t="s">
        <v>149</v>
      </c>
      <c r="I319" s="541"/>
      <c r="J319" s="545" t="s">
        <v>79</v>
      </c>
      <c r="K319" s="442" t="s">
        <v>165</v>
      </c>
      <c r="L319" s="396" t="s">
        <v>833</v>
      </c>
      <c r="M319" s="511" t="s">
        <v>109</v>
      </c>
      <c r="N319" s="513">
        <v>20</v>
      </c>
      <c r="O319" s="514"/>
      <c r="P319" s="223"/>
      <c r="T319" s="196"/>
      <c r="U319" s="498"/>
      <c r="V319" s="498"/>
      <c r="W319" s="498"/>
      <c r="X319" s="498"/>
      <c r="Y319" s="498"/>
      <c r="Z319" s="498"/>
      <c r="AA319" s="498"/>
      <c r="AB319" s="498">
        <f>IF($N$319="","",$N$319)</f>
        <v>20</v>
      </c>
      <c r="AC319" s="498"/>
      <c r="AD319" s="498"/>
      <c r="AE319" s="498"/>
      <c r="AF319" s="498"/>
      <c r="AG319" s="498"/>
      <c r="AH319" s="198"/>
    </row>
    <row r="320" spans="2:34" ht="39.75" customHeight="1" x14ac:dyDescent="0.35">
      <c r="B320" s="195"/>
      <c r="C320" s="578"/>
      <c r="D320" s="584"/>
      <c r="E320" s="512"/>
      <c r="F320" s="537"/>
      <c r="G320" s="501"/>
      <c r="H320" s="542"/>
      <c r="I320" s="541"/>
      <c r="J320" s="546"/>
      <c r="K320" s="442" t="s">
        <v>166</v>
      </c>
      <c r="L320" s="444" t="s">
        <v>349</v>
      </c>
      <c r="M320" s="512"/>
      <c r="N320" s="512"/>
      <c r="O320" s="515"/>
      <c r="P320" s="223"/>
      <c r="T320" s="196"/>
      <c r="U320" s="499"/>
      <c r="V320" s="499"/>
      <c r="W320" s="499"/>
      <c r="X320" s="499"/>
      <c r="Y320" s="499"/>
      <c r="Z320" s="499"/>
      <c r="AA320" s="499"/>
      <c r="AB320" s="499"/>
      <c r="AC320" s="499"/>
      <c r="AD320" s="499"/>
      <c r="AE320" s="499"/>
      <c r="AF320" s="499"/>
      <c r="AG320" s="499"/>
      <c r="AH320" s="198"/>
    </row>
    <row r="321" spans="2:34" ht="39.75" customHeight="1" x14ac:dyDescent="0.35">
      <c r="B321" s="195"/>
      <c r="C321" s="578"/>
      <c r="D321" s="584"/>
      <c r="E321" s="512"/>
      <c r="F321" s="537"/>
      <c r="G321" s="501"/>
      <c r="H321" s="542"/>
      <c r="I321" s="541"/>
      <c r="J321" s="546"/>
      <c r="K321" s="442" t="s">
        <v>167</v>
      </c>
      <c r="L321" s="444" t="s">
        <v>350</v>
      </c>
      <c r="M321" s="512"/>
      <c r="N321" s="512"/>
      <c r="O321" s="515"/>
      <c r="P321" s="223"/>
      <c r="T321" s="196"/>
      <c r="U321" s="499"/>
      <c r="V321" s="499"/>
      <c r="W321" s="499"/>
      <c r="X321" s="499"/>
      <c r="Y321" s="499"/>
      <c r="Z321" s="499"/>
      <c r="AA321" s="499"/>
      <c r="AB321" s="499"/>
      <c r="AC321" s="499"/>
      <c r="AD321" s="499"/>
      <c r="AE321" s="499"/>
      <c r="AF321" s="499"/>
      <c r="AG321" s="499"/>
      <c r="AH321" s="198"/>
    </row>
    <row r="322" spans="2:34" ht="39.75" customHeight="1" x14ac:dyDescent="0.35">
      <c r="B322" s="195"/>
      <c r="C322" s="578"/>
      <c r="D322" s="584"/>
      <c r="E322" s="512"/>
      <c r="F322" s="537"/>
      <c r="G322" s="501"/>
      <c r="H322" s="542"/>
      <c r="I322" s="541"/>
      <c r="J322" s="546"/>
      <c r="K322" s="442" t="s">
        <v>188</v>
      </c>
      <c r="L322" s="444" t="s">
        <v>351</v>
      </c>
      <c r="M322" s="512"/>
      <c r="N322" s="512"/>
      <c r="O322" s="515"/>
      <c r="P322" s="223"/>
      <c r="T322" s="196"/>
      <c r="U322" s="499"/>
      <c r="V322" s="499"/>
      <c r="W322" s="499"/>
      <c r="X322" s="499"/>
      <c r="Y322" s="499"/>
      <c r="Z322" s="499"/>
      <c r="AA322" s="499"/>
      <c r="AB322" s="499"/>
      <c r="AC322" s="499"/>
      <c r="AD322" s="499"/>
      <c r="AE322" s="499"/>
      <c r="AF322" s="499"/>
      <c r="AG322" s="499"/>
      <c r="AH322" s="198"/>
    </row>
    <row r="323" spans="2:34" ht="39.75" customHeight="1" x14ac:dyDescent="0.35">
      <c r="B323" s="195"/>
      <c r="C323" s="578"/>
      <c r="D323" s="584"/>
      <c r="E323" s="512"/>
      <c r="F323" s="537"/>
      <c r="G323" s="501"/>
      <c r="H323" s="542"/>
      <c r="I323" s="541"/>
      <c r="J323" s="546"/>
      <c r="K323" s="442" t="s">
        <v>189</v>
      </c>
      <c r="L323" s="444" t="s">
        <v>352</v>
      </c>
      <c r="M323" s="512"/>
      <c r="N323" s="512"/>
      <c r="O323" s="515"/>
      <c r="P323" s="223"/>
      <c r="T323" s="196"/>
      <c r="U323" s="499"/>
      <c r="V323" s="499"/>
      <c r="W323" s="499"/>
      <c r="X323" s="499"/>
      <c r="Y323" s="499"/>
      <c r="Z323" s="499"/>
      <c r="AA323" s="499"/>
      <c r="AB323" s="499"/>
      <c r="AC323" s="499"/>
      <c r="AD323" s="499"/>
      <c r="AE323" s="499"/>
      <c r="AF323" s="499"/>
      <c r="AG323" s="499"/>
      <c r="AH323" s="198"/>
    </row>
    <row r="324" spans="2:34" ht="39.75" customHeight="1" x14ac:dyDescent="0.35">
      <c r="B324" s="195"/>
      <c r="C324" s="578"/>
      <c r="D324" s="584"/>
      <c r="E324" s="534" t="s">
        <v>100</v>
      </c>
      <c r="F324" s="536">
        <f>IF(SUM(N324:N439)=0,"",AVERAGE(N324:N439))</f>
        <v>82.608695652173907</v>
      </c>
      <c r="G324" s="530">
        <v>42</v>
      </c>
      <c r="H324" s="540" t="s">
        <v>21</v>
      </c>
      <c r="I324" s="541"/>
      <c r="J324" s="545" t="s">
        <v>73</v>
      </c>
      <c r="K324" s="442" t="s">
        <v>165</v>
      </c>
      <c r="L324" s="396" t="s">
        <v>353</v>
      </c>
      <c r="M324" s="511" t="s">
        <v>109</v>
      </c>
      <c r="N324" s="513">
        <v>90</v>
      </c>
      <c r="O324" s="514"/>
      <c r="P324" s="223"/>
      <c r="T324" s="196"/>
      <c r="U324" s="498"/>
      <c r="V324" s="498">
        <f>IF($N$324="","",$N$324)</f>
        <v>90</v>
      </c>
      <c r="W324" s="498">
        <f>IF($N$324="","",$N$324)</f>
        <v>90</v>
      </c>
      <c r="X324" s="498"/>
      <c r="Y324" s="498">
        <f>IF($N$324="","",$N$324)</f>
        <v>90</v>
      </c>
      <c r="Z324" s="498"/>
      <c r="AA324" s="498"/>
      <c r="AB324" s="498"/>
      <c r="AC324" s="498"/>
      <c r="AD324" s="498"/>
      <c r="AE324" s="498"/>
      <c r="AF324" s="498"/>
      <c r="AG324" s="498"/>
      <c r="AH324" s="198"/>
    </row>
    <row r="325" spans="2:34" ht="39.75" customHeight="1" x14ac:dyDescent="0.35">
      <c r="B325" s="195"/>
      <c r="C325" s="578"/>
      <c r="D325" s="584"/>
      <c r="E325" s="534"/>
      <c r="F325" s="536"/>
      <c r="G325" s="501"/>
      <c r="H325" s="542"/>
      <c r="I325" s="541"/>
      <c r="J325" s="546"/>
      <c r="K325" s="442" t="s">
        <v>166</v>
      </c>
      <c r="L325" s="444" t="s">
        <v>354</v>
      </c>
      <c r="M325" s="512"/>
      <c r="N325" s="512"/>
      <c r="O325" s="515"/>
      <c r="P325" s="223"/>
      <c r="T325" s="196"/>
      <c r="U325" s="499"/>
      <c r="V325" s="499"/>
      <c r="W325" s="499"/>
      <c r="X325" s="499"/>
      <c r="Y325" s="499"/>
      <c r="Z325" s="499"/>
      <c r="AA325" s="499"/>
      <c r="AB325" s="499"/>
      <c r="AC325" s="499"/>
      <c r="AD325" s="499"/>
      <c r="AE325" s="499"/>
      <c r="AF325" s="499"/>
      <c r="AG325" s="499"/>
      <c r="AH325" s="198"/>
    </row>
    <row r="326" spans="2:34" ht="39.75" customHeight="1" x14ac:dyDescent="0.35">
      <c r="B326" s="195"/>
      <c r="C326" s="578"/>
      <c r="D326" s="584"/>
      <c r="E326" s="534"/>
      <c r="F326" s="536"/>
      <c r="G326" s="501"/>
      <c r="H326" s="542"/>
      <c r="I326" s="541"/>
      <c r="J326" s="546"/>
      <c r="K326" s="442" t="s">
        <v>167</v>
      </c>
      <c r="L326" s="444" t="s">
        <v>355</v>
      </c>
      <c r="M326" s="512"/>
      <c r="N326" s="512"/>
      <c r="O326" s="515"/>
      <c r="P326" s="223"/>
      <c r="T326" s="196"/>
      <c r="U326" s="499"/>
      <c r="V326" s="499"/>
      <c r="W326" s="499"/>
      <c r="X326" s="499"/>
      <c r="Y326" s="499"/>
      <c r="Z326" s="499"/>
      <c r="AA326" s="499"/>
      <c r="AB326" s="499"/>
      <c r="AC326" s="499"/>
      <c r="AD326" s="499"/>
      <c r="AE326" s="499"/>
      <c r="AF326" s="499"/>
      <c r="AG326" s="499"/>
      <c r="AH326" s="198"/>
    </row>
    <row r="327" spans="2:34" ht="39.75" customHeight="1" x14ac:dyDescent="0.35">
      <c r="B327" s="195"/>
      <c r="C327" s="578"/>
      <c r="D327" s="584"/>
      <c r="E327" s="534"/>
      <c r="F327" s="536"/>
      <c r="G327" s="501"/>
      <c r="H327" s="542"/>
      <c r="I327" s="541"/>
      <c r="J327" s="546"/>
      <c r="K327" s="442" t="s">
        <v>188</v>
      </c>
      <c r="L327" s="444" t="s">
        <v>356</v>
      </c>
      <c r="M327" s="512"/>
      <c r="N327" s="512"/>
      <c r="O327" s="515"/>
      <c r="P327" s="223"/>
      <c r="T327" s="196"/>
      <c r="U327" s="499"/>
      <c r="V327" s="499"/>
      <c r="W327" s="499"/>
      <c r="X327" s="499"/>
      <c r="Y327" s="499"/>
      <c r="Z327" s="499"/>
      <c r="AA327" s="499"/>
      <c r="AB327" s="499"/>
      <c r="AC327" s="499"/>
      <c r="AD327" s="499"/>
      <c r="AE327" s="499"/>
      <c r="AF327" s="499"/>
      <c r="AG327" s="499"/>
      <c r="AH327" s="198"/>
    </row>
    <row r="328" spans="2:34" ht="39.75" customHeight="1" x14ac:dyDescent="0.35">
      <c r="B328" s="195"/>
      <c r="C328" s="578"/>
      <c r="D328" s="584"/>
      <c r="E328" s="534"/>
      <c r="F328" s="536"/>
      <c r="G328" s="501"/>
      <c r="H328" s="542"/>
      <c r="I328" s="541"/>
      <c r="J328" s="546"/>
      <c r="K328" s="442" t="s">
        <v>189</v>
      </c>
      <c r="L328" s="444" t="s">
        <v>357</v>
      </c>
      <c r="M328" s="512"/>
      <c r="N328" s="512"/>
      <c r="O328" s="515"/>
      <c r="P328" s="223"/>
      <c r="T328" s="196"/>
      <c r="U328" s="499"/>
      <c r="V328" s="499"/>
      <c r="W328" s="499"/>
      <c r="X328" s="499"/>
      <c r="Y328" s="499"/>
      <c r="Z328" s="499"/>
      <c r="AA328" s="499"/>
      <c r="AB328" s="499"/>
      <c r="AC328" s="499"/>
      <c r="AD328" s="499"/>
      <c r="AE328" s="499"/>
      <c r="AF328" s="499"/>
      <c r="AG328" s="499"/>
      <c r="AH328" s="198"/>
    </row>
    <row r="329" spans="2:34" ht="39.75" customHeight="1" x14ac:dyDescent="0.35">
      <c r="B329" s="195"/>
      <c r="C329" s="578"/>
      <c r="D329" s="584"/>
      <c r="E329" s="534"/>
      <c r="F329" s="593"/>
      <c r="G329" s="530"/>
      <c r="H329" s="570" t="s">
        <v>1010</v>
      </c>
      <c r="I329" s="540" t="s">
        <v>22</v>
      </c>
      <c r="J329" s="545" t="s">
        <v>71</v>
      </c>
      <c r="K329" s="442" t="s">
        <v>165</v>
      </c>
      <c r="L329" s="396" t="s">
        <v>353</v>
      </c>
      <c r="M329" s="511" t="s">
        <v>109</v>
      </c>
      <c r="N329" s="513">
        <v>80</v>
      </c>
      <c r="O329" s="514"/>
      <c r="P329" s="223"/>
      <c r="T329" s="196"/>
      <c r="U329" s="498"/>
      <c r="V329" s="498"/>
      <c r="W329" s="498"/>
      <c r="X329" s="498"/>
      <c r="Y329" s="498">
        <f>IF($N$329="","",$N$329)</f>
        <v>80</v>
      </c>
      <c r="Z329" s="498">
        <f>IF($N$329="","",$N$329)</f>
        <v>80</v>
      </c>
      <c r="AA329" s="498"/>
      <c r="AB329" s="498"/>
      <c r="AC329" s="498"/>
      <c r="AD329" s="498">
        <f>IF($N$329="","",$N$329)</f>
        <v>80</v>
      </c>
      <c r="AE329" s="498"/>
      <c r="AF329" s="498"/>
      <c r="AG329" s="498"/>
      <c r="AH329" s="198"/>
    </row>
    <row r="330" spans="2:34" ht="39.75" customHeight="1" x14ac:dyDescent="0.35">
      <c r="B330" s="195"/>
      <c r="C330" s="578"/>
      <c r="D330" s="584"/>
      <c r="E330" s="534"/>
      <c r="F330" s="593"/>
      <c r="G330" s="501"/>
      <c r="H330" s="546"/>
      <c r="I330" s="542"/>
      <c r="J330" s="546"/>
      <c r="K330" s="442" t="s">
        <v>166</v>
      </c>
      <c r="L330" s="396" t="s">
        <v>358</v>
      </c>
      <c r="M330" s="512"/>
      <c r="N330" s="512"/>
      <c r="O330" s="515"/>
      <c r="P330" s="223"/>
      <c r="T330" s="196"/>
      <c r="U330" s="499"/>
      <c r="V330" s="499"/>
      <c r="W330" s="499"/>
      <c r="X330" s="499"/>
      <c r="Y330" s="499"/>
      <c r="Z330" s="499"/>
      <c r="AA330" s="499"/>
      <c r="AB330" s="499"/>
      <c r="AC330" s="499"/>
      <c r="AD330" s="499"/>
      <c r="AE330" s="499"/>
      <c r="AF330" s="499"/>
      <c r="AG330" s="499"/>
      <c r="AH330" s="198"/>
    </row>
    <row r="331" spans="2:34" ht="39.75" customHeight="1" x14ac:dyDescent="0.35">
      <c r="B331" s="195"/>
      <c r="C331" s="578"/>
      <c r="D331" s="584"/>
      <c r="E331" s="534"/>
      <c r="F331" s="593"/>
      <c r="G331" s="501"/>
      <c r="H331" s="546"/>
      <c r="I331" s="542"/>
      <c r="J331" s="546"/>
      <c r="K331" s="442" t="s">
        <v>167</v>
      </c>
      <c r="L331" s="444" t="s">
        <v>359</v>
      </c>
      <c r="M331" s="512"/>
      <c r="N331" s="512"/>
      <c r="O331" s="515"/>
      <c r="P331" s="223"/>
      <c r="T331" s="196"/>
      <c r="U331" s="499"/>
      <c r="V331" s="499"/>
      <c r="W331" s="499"/>
      <c r="X331" s="499"/>
      <c r="Y331" s="499"/>
      <c r="Z331" s="499"/>
      <c r="AA331" s="499"/>
      <c r="AB331" s="499"/>
      <c r="AC331" s="499"/>
      <c r="AD331" s="499"/>
      <c r="AE331" s="499"/>
      <c r="AF331" s="499"/>
      <c r="AG331" s="499"/>
      <c r="AH331" s="198"/>
    </row>
    <row r="332" spans="2:34" ht="39.75" customHeight="1" x14ac:dyDescent="0.35">
      <c r="B332" s="195"/>
      <c r="C332" s="578"/>
      <c r="D332" s="584"/>
      <c r="E332" s="534"/>
      <c r="F332" s="593"/>
      <c r="G332" s="501"/>
      <c r="H332" s="546"/>
      <c r="I332" s="542"/>
      <c r="J332" s="546"/>
      <c r="K332" s="442" t="s">
        <v>188</v>
      </c>
      <c r="L332" s="444" t="s">
        <v>360</v>
      </c>
      <c r="M332" s="512"/>
      <c r="N332" s="512"/>
      <c r="O332" s="515"/>
      <c r="P332" s="223"/>
      <c r="T332" s="196"/>
      <c r="U332" s="499"/>
      <c r="V332" s="499"/>
      <c r="W332" s="499"/>
      <c r="X332" s="499"/>
      <c r="Y332" s="499"/>
      <c r="Z332" s="499"/>
      <c r="AA332" s="499"/>
      <c r="AB332" s="499"/>
      <c r="AC332" s="499"/>
      <c r="AD332" s="499"/>
      <c r="AE332" s="499"/>
      <c r="AF332" s="499"/>
      <c r="AG332" s="499"/>
      <c r="AH332" s="198"/>
    </row>
    <row r="333" spans="2:34" ht="39.75" customHeight="1" x14ac:dyDescent="0.35">
      <c r="B333" s="195"/>
      <c r="C333" s="578"/>
      <c r="D333" s="584"/>
      <c r="E333" s="534"/>
      <c r="F333" s="593"/>
      <c r="G333" s="501"/>
      <c r="H333" s="546"/>
      <c r="I333" s="542"/>
      <c r="J333" s="546"/>
      <c r="K333" s="442" t="s">
        <v>189</v>
      </c>
      <c r="L333" s="444" t="s">
        <v>361</v>
      </c>
      <c r="M333" s="512"/>
      <c r="N333" s="512"/>
      <c r="O333" s="515"/>
      <c r="P333" s="223"/>
      <c r="T333" s="196"/>
      <c r="U333" s="499"/>
      <c r="V333" s="499"/>
      <c r="W333" s="499"/>
      <c r="X333" s="499"/>
      <c r="Y333" s="499"/>
      <c r="Z333" s="499"/>
      <c r="AA333" s="499"/>
      <c r="AB333" s="499"/>
      <c r="AC333" s="499"/>
      <c r="AD333" s="499"/>
      <c r="AE333" s="499"/>
      <c r="AF333" s="499"/>
      <c r="AG333" s="499"/>
      <c r="AH333" s="198"/>
    </row>
    <row r="334" spans="2:34" ht="39.75" customHeight="1" x14ac:dyDescent="0.35">
      <c r="B334" s="195"/>
      <c r="C334" s="578"/>
      <c r="D334" s="584"/>
      <c r="E334" s="534"/>
      <c r="F334" s="593"/>
      <c r="G334" s="530"/>
      <c r="H334" s="570" t="s">
        <v>1011</v>
      </c>
      <c r="I334" s="540" t="s">
        <v>23</v>
      </c>
      <c r="J334" s="545" t="s">
        <v>71</v>
      </c>
      <c r="K334" s="442" t="s">
        <v>165</v>
      </c>
      <c r="L334" s="396" t="s">
        <v>353</v>
      </c>
      <c r="M334" s="511" t="s">
        <v>109</v>
      </c>
      <c r="N334" s="513">
        <v>80</v>
      </c>
      <c r="O334" s="514"/>
      <c r="P334" s="223"/>
      <c r="T334" s="196"/>
      <c r="U334" s="498"/>
      <c r="V334" s="498"/>
      <c r="W334" s="498"/>
      <c r="X334" s="498"/>
      <c r="Y334" s="498">
        <f>IF($N$334="","",$N$334)</f>
        <v>80</v>
      </c>
      <c r="Z334" s="498"/>
      <c r="AA334" s="498"/>
      <c r="AB334" s="498"/>
      <c r="AC334" s="498"/>
      <c r="AD334" s="498"/>
      <c r="AE334" s="498"/>
      <c r="AF334" s="498"/>
      <c r="AG334" s="498"/>
      <c r="AH334" s="198"/>
    </row>
    <row r="335" spans="2:34" ht="39.75" customHeight="1" x14ac:dyDescent="0.35">
      <c r="B335" s="195"/>
      <c r="C335" s="578"/>
      <c r="D335" s="584"/>
      <c r="E335" s="534"/>
      <c r="F335" s="593"/>
      <c r="G335" s="501"/>
      <c r="H335" s="546"/>
      <c r="I335" s="542"/>
      <c r="J335" s="546"/>
      <c r="K335" s="442" t="s">
        <v>166</v>
      </c>
      <c r="L335" s="396" t="s">
        <v>358</v>
      </c>
      <c r="M335" s="512"/>
      <c r="N335" s="512"/>
      <c r="O335" s="515"/>
      <c r="P335" s="223"/>
      <c r="T335" s="196"/>
      <c r="U335" s="499"/>
      <c r="V335" s="499"/>
      <c r="W335" s="499"/>
      <c r="X335" s="499"/>
      <c r="Y335" s="499"/>
      <c r="Z335" s="499"/>
      <c r="AA335" s="499"/>
      <c r="AB335" s="499"/>
      <c r="AC335" s="499"/>
      <c r="AD335" s="499"/>
      <c r="AE335" s="499"/>
      <c r="AF335" s="499"/>
      <c r="AG335" s="499"/>
      <c r="AH335" s="198"/>
    </row>
    <row r="336" spans="2:34" ht="39.75" customHeight="1" x14ac:dyDescent="0.35">
      <c r="B336" s="195"/>
      <c r="C336" s="578"/>
      <c r="D336" s="584"/>
      <c r="E336" s="534"/>
      <c r="F336" s="593"/>
      <c r="G336" s="501"/>
      <c r="H336" s="546"/>
      <c r="I336" s="542"/>
      <c r="J336" s="546"/>
      <c r="K336" s="442" t="s">
        <v>167</v>
      </c>
      <c r="L336" s="444" t="s">
        <v>362</v>
      </c>
      <c r="M336" s="512"/>
      <c r="N336" s="512"/>
      <c r="O336" s="515"/>
      <c r="P336" s="223"/>
      <c r="T336" s="196"/>
      <c r="U336" s="499"/>
      <c r="V336" s="499"/>
      <c r="W336" s="499"/>
      <c r="X336" s="499"/>
      <c r="Y336" s="499"/>
      <c r="Z336" s="499"/>
      <c r="AA336" s="499"/>
      <c r="AB336" s="499"/>
      <c r="AC336" s="499"/>
      <c r="AD336" s="499"/>
      <c r="AE336" s="499"/>
      <c r="AF336" s="499"/>
      <c r="AG336" s="499"/>
      <c r="AH336" s="198"/>
    </row>
    <row r="337" spans="2:34" ht="39.75" customHeight="1" x14ac:dyDescent="0.35">
      <c r="B337" s="195"/>
      <c r="C337" s="578"/>
      <c r="D337" s="584"/>
      <c r="E337" s="534"/>
      <c r="F337" s="593"/>
      <c r="G337" s="501"/>
      <c r="H337" s="546"/>
      <c r="I337" s="542"/>
      <c r="J337" s="546"/>
      <c r="K337" s="442" t="s">
        <v>188</v>
      </c>
      <c r="L337" s="444" t="s">
        <v>363</v>
      </c>
      <c r="M337" s="512"/>
      <c r="N337" s="512"/>
      <c r="O337" s="515"/>
      <c r="P337" s="223"/>
      <c r="T337" s="196"/>
      <c r="U337" s="499"/>
      <c r="V337" s="499"/>
      <c r="W337" s="499"/>
      <c r="X337" s="499"/>
      <c r="Y337" s="499"/>
      <c r="Z337" s="499"/>
      <c r="AA337" s="499"/>
      <c r="AB337" s="499"/>
      <c r="AC337" s="499"/>
      <c r="AD337" s="499"/>
      <c r="AE337" s="499"/>
      <c r="AF337" s="499"/>
      <c r="AG337" s="499"/>
      <c r="AH337" s="198"/>
    </row>
    <row r="338" spans="2:34" ht="39.75" customHeight="1" x14ac:dyDescent="0.35">
      <c r="B338" s="195"/>
      <c r="C338" s="578"/>
      <c r="D338" s="584"/>
      <c r="E338" s="534"/>
      <c r="F338" s="593"/>
      <c r="G338" s="501"/>
      <c r="H338" s="546"/>
      <c r="I338" s="542"/>
      <c r="J338" s="546"/>
      <c r="K338" s="442" t="s">
        <v>189</v>
      </c>
      <c r="L338" s="444" t="s">
        <v>364</v>
      </c>
      <c r="M338" s="512"/>
      <c r="N338" s="512"/>
      <c r="O338" s="515"/>
      <c r="P338" s="223"/>
      <c r="T338" s="196"/>
      <c r="U338" s="499"/>
      <c r="V338" s="499"/>
      <c r="W338" s="499"/>
      <c r="X338" s="499"/>
      <c r="Y338" s="499"/>
      <c r="Z338" s="499"/>
      <c r="AA338" s="499"/>
      <c r="AB338" s="499"/>
      <c r="AC338" s="499"/>
      <c r="AD338" s="499"/>
      <c r="AE338" s="499"/>
      <c r="AF338" s="499"/>
      <c r="AG338" s="499"/>
      <c r="AH338" s="198"/>
    </row>
    <row r="339" spans="2:34" ht="39.75" customHeight="1" x14ac:dyDescent="0.35">
      <c r="B339" s="195"/>
      <c r="C339" s="578"/>
      <c r="D339" s="584"/>
      <c r="E339" s="534"/>
      <c r="F339" s="593"/>
      <c r="G339" s="530"/>
      <c r="H339" s="570" t="s">
        <v>1012</v>
      </c>
      <c r="I339" s="568" t="s">
        <v>973</v>
      </c>
      <c r="J339" s="545" t="s">
        <v>71</v>
      </c>
      <c r="K339" s="442" t="s">
        <v>165</v>
      </c>
      <c r="L339" s="396" t="s">
        <v>353</v>
      </c>
      <c r="M339" s="511" t="s">
        <v>109</v>
      </c>
      <c r="N339" s="513">
        <v>80</v>
      </c>
      <c r="O339" s="514"/>
      <c r="P339" s="223"/>
      <c r="T339" s="196"/>
      <c r="U339" s="498"/>
      <c r="V339" s="498"/>
      <c r="W339" s="498">
        <f>IF($N$339="","",$N$339)</f>
        <v>80</v>
      </c>
      <c r="X339" s="498"/>
      <c r="Y339" s="498"/>
      <c r="Z339" s="498"/>
      <c r="AA339" s="498"/>
      <c r="AB339" s="498"/>
      <c r="AC339" s="498"/>
      <c r="AD339" s="498"/>
      <c r="AE339" s="498"/>
      <c r="AF339" s="498"/>
      <c r="AG339" s="498"/>
      <c r="AH339" s="198"/>
    </row>
    <row r="340" spans="2:34" ht="39.75" customHeight="1" x14ac:dyDescent="0.35">
      <c r="B340" s="195"/>
      <c r="C340" s="578"/>
      <c r="D340" s="584"/>
      <c r="E340" s="534"/>
      <c r="F340" s="593"/>
      <c r="G340" s="501"/>
      <c r="H340" s="546"/>
      <c r="I340" s="542"/>
      <c r="J340" s="546"/>
      <c r="K340" s="442" t="s">
        <v>166</v>
      </c>
      <c r="L340" s="396" t="s">
        <v>358</v>
      </c>
      <c r="M340" s="512"/>
      <c r="N340" s="512"/>
      <c r="O340" s="515"/>
      <c r="P340" s="223"/>
      <c r="T340" s="196"/>
      <c r="U340" s="499"/>
      <c r="V340" s="499"/>
      <c r="W340" s="499"/>
      <c r="X340" s="499"/>
      <c r="Y340" s="499"/>
      <c r="Z340" s="499"/>
      <c r="AA340" s="499"/>
      <c r="AB340" s="499"/>
      <c r="AC340" s="499"/>
      <c r="AD340" s="499"/>
      <c r="AE340" s="499"/>
      <c r="AF340" s="499"/>
      <c r="AG340" s="499"/>
      <c r="AH340" s="198"/>
    </row>
    <row r="341" spans="2:34" ht="39.75" customHeight="1" x14ac:dyDescent="0.35">
      <c r="B341" s="195"/>
      <c r="C341" s="578"/>
      <c r="D341" s="584"/>
      <c r="E341" s="534"/>
      <c r="F341" s="593"/>
      <c r="G341" s="501"/>
      <c r="H341" s="546"/>
      <c r="I341" s="542"/>
      <c r="J341" s="546"/>
      <c r="K341" s="442" t="s">
        <v>167</v>
      </c>
      <c r="L341" s="443" t="s">
        <v>974</v>
      </c>
      <c r="M341" s="512"/>
      <c r="N341" s="512"/>
      <c r="O341" s="515"/>
      <c r="P341" s="223"/>
      <c r="T341" s="196"/>
      <c r="U341" s="499"/>
      <c r="V341" s="499"/>
      <c r="W341" s="499"/>
      <c r="X341" s="499"/>
      <c r="Y341" s="499"/>
      <c r="Z341" s="499"/>
      <c r="AA341" s="499"/>
      <c r="AB341" s="499"/>
      <c r="AC341" s="499"/>
      <c r="AD341" s="499"/>
      <c r="AE341" s="499"/>
      <c r="AF341" s="499"/>
      <c r="AG341" s="499"/>
      <c r="AH341" s="198"/>
    </row>
    <row r="342" spans="2:34" ht="39.75" customHeight="1" x14ac:dyDescent="0.35">
      <c r="B342" s="195"/>
      <c r="C342" s="578"/>
      <c r="D342" s="584"/>
      <c r="E342" s="534"/>
      <c r="F342" s="593"/>
      <c r="G342" s="501"/>
      <c r="H342" s="546"/>
      <c r="I342" s="542"/>
      <c r="J342" s="546"/>
      <c r="K342" s="442" t="s">
        <v>188</v>
      </c>
      <c r="L342" s="443" t="s">
        <v>975</v>
      </c>
      <c r="M342" s="512"/>
      <c r="N342" s="512"/>
      <c r="O342" s="515"/>
      <c r="P342" s="223"/>
      <c r="T342" s="196"/>
      <c r="U342" s="499"/>
      <c r="V342" s="499"/>
      <c r="W342" s="499"/>
      <c r="X342" s="499"/>
      <c r="Y342" s="499"/>
      <c r="Z342" s="499"/>
      <c r="AA342" s="499"/>
      <c r="AB342" s="499"/>
      <c r="AC342" s="499"/>
      <c r="AD342" s="499"/>
      <c r="AE342" s="499"/>
      <c r="AF342" s="499"/>
      <c r="AG342" s="499"/>
      <c r="AH342" s="198"/>
    </row>
    <row r="343" spans="2:34" ht="39.75" customHeight="1" x14ac:dyDescent="0.35">
      <c r="B343" s="195"/>
      <c r="C343" s="578"/>
      <c r="D343" s="584"/>
      <c r="E343" s="534"/>
      <c r="F343" s="593"/>
      <c r="G343" s="501"/>
      <c r="H343" s="546"/>
      <c r="I343" s="542"/>
      <c r="J343" s="546"/>
      <c r="K343" s="442" t="s">
        <v>189</v>
      </c>
      <c r="L343" s="443" t="s">
        <v>976</v>
      </c>
      <c r="M343" s="512"/>
      <c r="N343" s="512"/>
      <c r="O343" s="515"/>
      <c r="P343" s="223"/>
      <c r="T343" s="196"/>
      <c r="U343" s="499"/>
      <c r="V343" s="499"/>
      <c r="W343" s="499"/>
      <c r="X343" s="499"/>
      <c r="Y343" s="499"/>
      <c r="Z343" s="499"/>
      <c r="AA343" s="499"/>
      <c r="AB343" s="499"/>
      <c r="AC343" s="499"/>
      <c r="AD343" s="499"/>
      <c r="AE343" s="499"/>
      <c r="AF343" s="499"/>
      <c r="AG343" s="499"/>
      <c r="AH343" s="198"/>
    </row>
    <row r="344" spans="2:34" ht="39.75" customHeight="1" x14ac:dyDescent="0.35">
      <c r="B344" s="195"/>
      <c r="C344" s="578"/>
      <c r="D344" s="584"/>
      <c r="E344" s="534"/>
      <c r="F344" s="593"/>
      <c r="G344" s="530"/>
      <c r="H344" s="570" t="s">
        <v>1013</v>
      </c>
      <c r="I344" s="540" t="s">
        <v>24</v>
      </c>
      <c r="J344" s="545" t="s">
        <v>71</v>
      </c>
      <c r="K344" s="442" t="s">
        <v>165</v>
      </c>
      <c r="L344" s="396" t="s">
        <v>353</v>
      </c>
      <c r="M344" s="511" t="s">
        <v>109</v>
      </c>
      <c r="N344" s="513">
        <v>81</v>
      </c>
      <c r="O344" s="514"/>
      <c r="P344" s="223"/>
      <c r="T344" s="196"/>
      <c r="U344" s="498"/>
      <c r="V344" s="498"/>
      <c r="W344" s="498"/>
      <c r="X344" s="498"/>
      <c r="Y344" s="498"/>
      <c r="Z344" s="498"/>
      <c r="AA344" s="498"/>
      <c r="AB344" s="498"/>
      <c r="AC344" s="498"/>
      <c r="AD344" s="498"/>
      <c r="AE344" s="498">
        <f>IF(N344="","",N344)</f>
        <v>81</v>
      </c>
      <c r="AF344" s="498"/>
      <c r="AG344" s="498"/>
      <c r="AH344" s="198"/>
    </row>
    <row r="345" spans="2:34" ht="39.75" customHeight="1" x14ac:dyDescent="0.35">
      <c r="B345" s="195"/>
      <c r="C345" s="578"/>
      <c r="D345" s="584"/>
      <c r="E345" s="534"/>
      <c r="F345" s="593"/>
      <c r="G345" s="501"/>
      <c r="H345" s="546"/>
      <c r="I345" s="542"/>
      <c r="J345" s="546"/>
      <c r="K345" s="442" t="s">
        <v>166</v>
      </c>
      <c r="L345" s="396" t="s">
        <v>358</v>
      </c>
      <c r="M345" s="512"/>
      <c r="N345" s="512"/>
      <c r="O345" s="515"/>
      <c r="P345" s="223"/>
      <c r="T345" s="196"/>
      <c r="U345" s="499"/>
      <c r="V345" s="499"/>
      <c r="W345" s="499"/>
      <c r="X345" s="499"/>
      <c r="Y345" s="499"/>
      <c r="Z345" s="499"/>
      <c r="AA345" s="499"/>
      <c r="AB345" s="499"/>
      <c r="AC345" s="499"/>
      <c r="AD345" s="499"/>
      <c r="AE345" s="499"/>
      <c r="AF345" s="499"/>
      <c r="AG345" s="499"/>
      <c r="AH345" s="198"/>
    </row>
    <row r="346" spans="2:34" ht="39.75" customHeight="1" x14ac:dyDescent="0.35">
      <c r="B346" s="195"/>
      <c r="C346" s="578"/>
      <c r="D346" s="584"/>
      <c r="E346" s="534"/>
      <c r="F346" s="593"/>
      <c r="G346" s="501"/>
      <c r="H346" s="546"/>
      <c r="I346" s="542"/>
      <c r="J346" s="546"/>
      <c r="K346" s="442" t="s">
        <v>167</v>
      </c>
      <c r="L346" s="444" t="s">
        <v>365</v>
      </c>
      <c r="M346" s="512"/>
      <c r="N346" s="512"/>
      <c r="O346" s="515"/>
      <c r="P346" s="223"/>
      <c r="T346" s="196"/>
      <c r="U346" s="499"/>
      <c r="V346" s="499"/>
      <c r="W346" s="499"/>
      <c r="X346" s="499"/>
      <c r="Y346" s="499"/>
      <c r="Z346" s="499"/>
      <c r="AA346" s="499"/>
      <c r="AB346" s="499"/>
      <c r="AC346" s="499"/>
      <c r="AD346" s="499"/>
      <c r="AE346" s="499"/>
      <c r="AF346" s="499"/>
      <c r="AG346" s="499"/>
      <c r="AH346" s="198"/>
    </row>
    <row r="347" spans="2:34" ht="39.75" customHeight="1" x14ac:dyDescent="0.35">
      <c r="B347" s="195"/>
      <c r="C347" s="578"/>
      <c r="D347" s="584"/>
      <c r="E347" s="534"/>
      <c r="F347" s="593"/>
      <c r="G347" s="501"/>
      <c r="H347" s="546"/>
      <c r="I347" s="542"/>
      <c r="J347" s="546"/>
      <c r="K347" s="442" t="s">
        <v>188</v>
      </c>
      <c r="L347" s="444" t="s">
        <v>366</v>
      </c>
      <c r="M347" s="512"/>
      <c r="N347" s="512"/>
      <c r="O347" s="515"/>
      <c r="P347" s="223"/>
      <c r="T347" s="196"/>
      <c r="U347" s="499"/>
      <c r="V347" s="499"/>
      <c r="W347" s="499"/>
      <c r="X347" s="499"/>
      <c r="Y347" s="499"/>
      <c r="Z347" s="499"/>
      <c r="AA347" s="499"/>
      <c r="AB347" s="499"/>
      <c r="AC347" s="499"/>
      <c r="AD347" s="499"/>
      <c r="AE347" s="499"/>
      <c r="AF347" s="499"/>
      <c r="AG347" s="499"/>
      <c r="AH347" s="198"/>
    </row>
    <row r="348" spans="2:34" ht="39.75" customHeight="1" x14ac:dyDescent="0.35">
      <c r="B348" s="195"/>
      <c r="C348" s="578"/>
      <c r="D348" s="584"/>
      <c r="E348" s="534"/>
      <c r="F348" s="593"/>
      <c r="G348" s="501"/>
      <c r="H348" s="546"/>
      <c r="I348" s="542"/>
      <c r="J348" s="546"/>
      <c r="K348" s="442" t="s">
        <v>189</v>
      </c>
      <c r="L348" s="444" t="s">
        <v>367</v>
      </c>
      <c r="M348" s="512"/>
      <c r="N348" s="512"/>
      <c r="O348" s="515"/>
      <c r="P348" s="223"/>
      <c r="T348" s="196"/>
      <c r="U348" s="499"/>
      <c r="V348" s="499"/>
      <c r="W348" s="499"/>
      <c r="X348" s="499"/>
      <c r="Y348" s="499"/>
      <c r="Z348" s="499"/>
      <c r="AA348" s="499"/>
      <c r="AB348" s="499"/>
      <c r="AC348" s="499"/>
      <c r="AD348" s="499"/>
      <c r="AE348" s="499"/>
      <c r="AF348" s="499"/>
      <c r="AG348" s="499"/>
      <c r="AH348" s="198"/>
    </row>
    <row r="349" spans="2:34" ht="39.75" customHeight="1" x14ac:dyDescent="0.35">
      <c r="B349" s="195"/>
      <c r="C349" s="578"/>
      <c r="D349" s="584"/>
      <c r="E349" s="534"/>
      <c r="F349" s="593"/>
      <c r="G349" s="530"/>
      <c r="H349" s="570" t="s">
        <v>1014</v>
      </c>
      <c r="I349" s="540" t="s">
        <v>25</v>
      </c>
      <c r="J349" s="545" t="s">
        <v>71</v>
      </c>
      <c r="K349" s="442" t="s">
        <v>165</v>
      </c>
      <c r="L349" s="396" t="s">
        <v>353</v>
      </c>
      <c r="M349" s="511" t="s">
        <v>109</v>
      </c>
      <c r="N349" s="513">
        <v>100</v>
      </c>
      <c r="O349" s="525" t="s">
        <v>1138</v>
      </c>
      <c r="P349" s="223"/>
      <c r="T349" s="196"/>
      <c r="U349" s="498"/>
      <c r="V349" s="498"/>
      <c r="W349" s="498"/>
      <c r="X349" s="498"/>
      <c r="Y349" s="498"/>
      <c r="Z349" s="498"/>
      <c r="AA349" s="498"/>
      <c r="AB349" s="498"/>
      <c r="AC349" s="498"/>
      <c r="AD349" s="498"/>
      <c r="AE349" s="498">
        <f>IF(N349="","",N349)</f>
        <v>100</v>
      </c>
      <c r="AF349" s="498"/>
      <c r="AG349" s="498"/>
      <c r="AH349" s="198"/>
    </row>
    <row r="350" spans="2:34" ht="39.75" customHeight="1" x14ac:dyDescent="0.35">
      <c r="B350" s="195"/>
      <c r="C350" s="578"/>
      <c r="D350" s="584"/>
      <c r="E350" s="534"/>
      <c r="F350" s="593"/>
      <c r="G350" s="501"/>
      <c r="H350" s="546"/>
      <c r="I350" s="542"/>
      <c r="J350" s="546"/>
      <c r="K350" s="442" t="s">
        <v>166</v>
      </c>
      <c r="L350" s="396" t="s">
        <v>358</v>
      </c>
      <c r="M350" s="512"/>
      <c r="N350" s="512"/>
      <c r="O350" s="515"/>
      <c r="P350" s="223"/>
      <c r="T350" s="196"/>
      <c r="U350" s="499"/>
      <c r="V350" s="499"/>
      <c r="W350" s="499"/>
      <c r="X350" s="499"/>
      <c r="Y350" s="499"/>
      <c r="Z350" s="499"/>
      <c r="AA350" s="499"/>
      <c r="AB350" s="499"/>
      <c r="AC350" s="499"/>
      <c r="AD350" s="499"/>
      <c r="AE350" s="499"/>
      <c r="AF350" s="499"/>
      <c r="AG350" s="499"/>
      <c r="AH350" s="198"/>
    </row>
    <row r="351" spans="2:34" ht="39.75" customHeight="1" x14ac:dyDescent="0.35">
      <c r="B351" s="195"/>
      <c r="C351" s="578"/>
      <c r="D351" s="584"/>
      <c r="E351" s="534"/>
      <c r="F351" s="593"/>
      <c r="G351" s="501"/>
      <c r="H351" s="546"/>
      <c r="I351" s="542"/>
      <c r="J351" s="546"/>
      <c r="K351" s="442" t="s">
        <v>167</v>
      </c>
      <c r="L351" s="444" t="s">
        <v>368</v>
      </c>
      <c r="M351" s="512"/>
      <c r="N351" s="512"/>
      <c r="O351" s="515"/>
      <c r="P351" s="223"/>
      <c r="T351" s="196"/>
      <c r="U351" s="499"/>
      <c r="V351" s="499"/>
      <c r="W351" s="499"/>
      <c r="X351" s="499"/>
      <c r="Y351" s="499"/>
      <c r="Z351" s="499"/>
      <c r="AA351" s="499"/>
      <c r="AB351" s="499"/>
      <c r="AC351" s="499"/>
      <c r="AD351" s="499"/>
      <c r="AE351" s="499"/>
      <c r="AF351" s="499"/>
      <c r="AG351" s="499"/>
      <c r="AH351" s="198"/>
    </row>
    <row r="352" spans="2:34" ht="39.75" customHeight="1" x14ac:dyDescent="0.35">
      <c r="B352" s="195"/>
      <c r="C352" s="578"/>
      <c r="D352" s="584"/>
      <c r="E352" s="534"/>
      <c r="F352" s="593"/>
      <c r="G352" s="501"/>
      <c r="H352" s="546"/>
      <c r="I352" s="542"/>
      <c r="J352" s="546"/>
      <c r="K352" s="442" t="s">
        <v>188</v>
      </c>
      <c r="L352" s="444" t="s">
        <v>369</v>
      </c>
      <c r="M352" s="512"/>
      <c r="N352" s="512"/>
      <c r="O352" s="515"/>
      <c r="P352" s="223"/>
      <c r="T352" s="196"/>
      <c r="U352" s="499"/>
      <c r="V352" s="499"/>
      <c r="W352" s="499"/>
      <c r="X352" s="499"/>
      <c r="Y352" s="499"/>
      <c r="Z352" s="499"/>
      <c r="AA352" s="499"/>
      <c r="AB352" s="499"/>
      <c r="AC352" s="499"/>
      <c r="AD352" s="499"/>
      <c r="AE352" s="499"/>
      <c r="AF352" s="499"/>
      <c r="AG352" s="499"/>
      <c r="AH352" s="198"/>
    </row>
    <row r="353" spans="2:34" ht="39.75" customHeight="1" x14ac:dyDescent="0.35">
      <c r="B353" s="195"/>
      <c r="C353" s="578"/>
      <c r="D353" s="584"/>
      <c r="E353" s="534"/>
      <c r="F353" s="593"/>
      <c r="G353" s="501"/>
      <c r="H353" s="546"/>
      <c r="I353" s="542"/>
      <c r="J353" s="546"/>
      <c r="K353" s="442" t="s">
        <v>189</v>
      </c>
      <c r="L353" s="444" t="s">
        <v>370</v>
      </c>
      <c r="M353" s="512"/>
      <c r="N353" s="512"/>
      <c r="O353" s="515"/>
      <c r="P353" s="223"/>
      <c r="T353" s="196"/>
      <c r="U353" s="499"/>
      <c r="V353" s="499"/>
      <c r="W353" s="499"/>
      <c r="X353" s="499"/>
      <c r="Y353" s="499"/>
      <c r="Z353" s="499"/>
      <c r="AA353" s="499"/>
      <c r="AB353" s="499"/>
      <c r="AC353" s="499"/>
      <c r="AD353" s="499"/>
      <c r="AE353" s="499"/>
      <c r="AF353" s="499"/>
      <c r="AG353" s="499"/>
      <c r="AH353" s="198"/>
    </row>
    <row r="354" spans="2:34" ht="39.75" customHeight="1" x14ac:dyDescent="0.35">
      <c r="B354" s="195"/>
      <c r="C354" s="578"/>
      <c r="D354" s="584"/>
      <c r="E354" s="534"/>
      <c r="F354" s="593"/>
      <c r="G354" s="530"/>
      <c r="H354" s="570" t="s">
        <v>1015</v>
      </c>
      <c r="I354" s="540" t="s">
        <v>26</v>
      </c>
      <c r="J354" s="545" t="s">
        <v>71</v>
      </c>
      <c r="K354" s="442" t="s">
        <v>165</v>
      </c>
      <c r="L354" s="396" t="s">
        <v>353</v>
      </c>
      <c r="M354" s="511" t="s">
        <v>109</v>
      </c>
      <c r="N354" s="513">
        <v>100</v>
      </c>
      <c r="O354" s="525" t="s">
        <v>1138</v>
      </c>
      <c r="P354" s="223"/>
      <c r="T354" s="196"/>
      <c r="U354" s="498">
        <f>IF($N$354="","",$N$354)</f>
        <v>100</v>
      </c>
      <c r="V354" s="498"/>
      <c r="W354" s="498"/>
      <c r="X354" s="498"/>
      <c r="Y354" s="498"/>
      <c r="Z354" s="498"/>
      <c r="AA354" s="498"/>
      <c r="AB354" s="498"/>
      <c r="AC354" s="498"/>
      <c r="AD354" s="498"/>
      <c r="AE354" s="498"/>
      <c r="AF354" s="498"/>
      <c r="AG354" s="498">
        <f>IF($N$354="","",$N$354)</f>
        <v>100</v>
      </c>
      <c r="AH354" s="198"/>
    </row>
    <row r="355" spans="2:34" ht="39.75" customHeight="1" x14ac:dyDescent="0.35">
      <c r="B355" s="195"/>
      <c r="C355" s="578"/>
      <c r="D355" s="584"/>
      <c r="E355" s="534"/>
      <c r="F355" s="593"/>
      <c r="G355" s="501"/>
      <c r="H355" s="546"/>
      <c r="I355" s="542"/>
      <c r="J355" s="546"/>
      <c r="K355" s="442" t="s">
        <v>166</v>
      </c>
      <c r="L355" s="396" t="s">
        <v>358</v>
      </c>
      <c r="M355" s="512"/>
      <c r="N355" s="512"/>
      <c r="O355" s="515"/>
      <c r="P355" s="223"/>
      <c r="T355" s="196"/>
      <c r="U355" s="499"/>
      <c r="V355" s="499"/>
      <c r="W355" s="499"/>
      <c r="X355" s="499"/>
      <c r="Y355" s="499"/>
      <c r="Z355" s="499"/>
      <c r="AA355" s="499"/>
      <c r="AB355" s="499"/>
      <c r="AC355" s="499"/>
      <c r="AD355" s="499"/>
      <c r="AE355" s="499"/>
      <c r="AF355" s="499"/>
      <c r="AG355" s="499"/>
      <c r="AH355" s="198"/>
    </row>
    <row r="356" spans="2:34" ht="39.75" customHeight="1" x14ac:dyDescent="0.35">
      <c r="B356" s="195"/>
      <c r="C356" s="578"/>
      <c r="D356" s="584"/>
      <c r="E356" s="534"/>
      <c r="F356" s="593"/>
      <c r="G356" s="501"/>
      <c r="H356" s="546"/>
      <c r="I356" s="542"/>
      <c r="J356" s="546"/>
      <c r="K356" s="442" t="s">
        <v>167</v>
      </c>
      <c r="L356" s="444" t="s">
        <v>371</v>
      </c>
      <c r="M356" s="512"/>
      <c r="N356" s="512"/>
      <c r="O356" s="515"/>
      <c r="P356" s="223"/>
      <c r="T356" s="196"/>
      <c r="U356" s="499"/>
      <c r="V356" s="499"/>
      <c r="W356" s="499"/>
      <c r="X356" s="499"/>
      <c r="Y356" s="499"/>
      <c r="Z356" s="499"/>
      <c r="AA356" s="499"/>
      <c r="AB356" s="499"/>
      <c r="AC356" s="499"/>
      <c r="AD356" s="499"/>
      <c r="AE356" s="499"/>
      <c r="AF356" s="499"/>
      <c r="AG356" s="499"/>
      <c r="AH356" s="198"/>
    </row>
    <row r="357" spans="2:34" ht="39.75" customHeight="1" x14ac:dyDescent="0.35">
      <c r="B357" s="195"/>
      <c r="C357" s="578"/>
      <c r="D357" s="584"/>
      <c r="E357" s="534"/>
      <c r="F357" s="593"/>
      <c r="G357" s="501"/>
      <c r="H357" s="546"/>
      <c r="I357" s="542"/>
      <c r="J357" s="546"/>
      <c r="K357" s="442" t="s">
        <v>188</v>
      </c>
      <c r="L357" s="444" t="s">
        <v>372</v>
      </c>
      <c r="M357" s="512"/>
      <c r="N357" s="512"/>
      <c r="O357" s="515"/>
      <c r="P357" s="223"/>
      <c r="T357" s="196"/>
      <c r="U357" s="499"/>
      <c r="V357" s="499"/>
      <c r="W357" s="499"/>
      <c r="X357" s="499"/>
      <c r="Y357" s="499"/>
      <c r="Z357" s="499"/>
      <c r="AA357" s="499"/>
      <c r="AB357" s="499"/>
      <c r="AC357" s="499"/>
      <c r="AD357" s="499"/>
      <c r="AE357" s="499"/>
      <c r="AF357" s="499"/>
      <c r="AG357" s="499"/>
      <c r="AH357" s="198"/>
    </row>
    <row r="358" spans="2:34" ht="39.75" customHeight="1" x14ac:dyDescent="0.35">
      <c r="B358" s="195"/>
      <c r="C358" s="578"/>
      <c r="D358" s="584"/>
      <c r="E358" s="534"/>
      <c r="F358" s="593"/>
      <c r="G358" s="501"/>
      <c r="H358" s="546"/>
      <c r="I358" s="542"/>
      <c r="J358" s="546"/>
      <c r="K358" s="442" t="s">
        <v>189</v>
      </c>
      <c r="L358" s="444" t="s">
        <v>373</v>
      </c>
      <c r="M358" s="512"/>
      <c r="N358" s="512"/>
      <c r="O358" s="515"/>
      <c r="P358" s="223"/>
      <c r="T358" s="196"/>
      <c r="U358" s="499"/>
      <c r="V358" s="499"/>
      <c r="W358" s="499"/>
      <c r="X358" s="499"/>
      <c r="Y358" s="499"/>
      <c r="Z358" s="499"/>
      <c r="AA358" s="499"/>
      <c r="AB358" s="499"/>
      <c r="AC358" s="499"/>
      <c r="AD358" s="499"/>
      <c r="AE358" s="499"/>
      <c r="AF358" s="499"/>
      <c r="AG358" s="499"/>
      <c r="AH358" s="198"/>
    </row>
    <row r="359" spans="2:34" ht="39.75" customHeight="1" x14ac:dyDescent="0.35">
      <c r="B359" s="195"/>
      <c r="C359" s="578"/>
      <c r="D359" s="584"/>
      <c r="E359" s="534"/>
      <c r="F359" s="593"/>
      <c r="G359" s="442"/>
      <c r="H359" s="540" t="s">
        <v>17</v>
      </c>
      <c r="I359" s="558"/>
      <c r="J359" s="558"/>
      <c r="K359" s="448"/>
      <c r="L359" s="396"/>
      <c r="M359" s="348"/>
      <c r="N359" s="348"/>
      <c r="O359" s="456"/>
      <c r="P359" s="223"/>
      <c r="T359" s="196"/>
      <c r="U359" s="343"/>
      <c r="V359" s="344"/>
      <c r="W359" s="344"/>
      <c r="X359" s="344"/>
      <c r="Y359" s="344"/>
      <c r="Z359" s="344"/>
      <c r="AA359" s="344"/>
      <c r="AB359" s="344"/>
      <c r="AC359" s="344"/>
      <c r="AD359" s="344"/>
      <c r="AE359" s="344"/>
      <c r="AF359" s="344"/>
      <c r="AG359" s="344"/>
      <c r="AH359" s="198"/>
    </row>
    <row r="360" spans="2:34" ht="39.75" customHeight="1" x14ac:dyDescent="0.35">
      <c r="B360" s="195"/>
      <c r="C360" s="578"/>
      <c r="D360" s="584"/>
      <c r="E360" s="534"/>
      <c r="F360" s="593"/>
      <c r="G360" s="530"/>
      <c r="H360" s="570" t="s">
        <v>1016</v>
      </c>
      <c r="I360" s="540" t="s">
        <v>27</v>
      </c>
      <c r="J360" s="545" t="s">
        <v>57</v>
      </c>
      <c r="K360" s="442" t="s">
        <v>165</v>
      </c>
      <c r="L360" s="396" t="s">
        <v>353</v>
      </c>
      <c r="M360" s="511" t="s">
        <v>109</v>
      </c>
      <c r="N360" s="513">
        <v>100</v>
      </c>
      <c r="O360" s="525" t="s">
        <v>1134</v>
      </c>
      <c r="P360" s="223"/>
      <c r="T360" s="196"/>
      <c r="U360" s="498"/>
      <c r="V360" s="498">
        <f>IF($N$360="","",$N$360)</f>
        <v>100</v>
      </c>
      <c r="W360" s="498">
        <f>IF($N$360="","",$N$360)</f>
        <v>100</v>
      </c>
      <c r="X360" s="498"/>
      <c r="Y360" s="498"/>
      <c r="Z360" s="498"/>
      <c r="AA360" s="498"/>
      <c r="AB360" s="498"/>
      <c r="AC360" s="498"/>
      <c r="AD360" s="498"/>
      <c r="AE360" s="498"/>
      <c r="AF360" s="498"/>
      <c r="AG360" s="498"/>
      <c r="AH360" s="198"/>
    </row>
    <row r="361" spans="2:34" ht="39.75" customHeight="1" x14ac:dyDescent="0.35">
      <c r="B361" s="195"/>
      <c r="C361" s="578"/>
      <c r="D361" s="584"/>
      <c r="E361" s="534"/>
      <c r="F361" s="593"/>
      <c r="G361" s="501"/>
      <c r="H361" s="546"/>
      <c r="I361" s="542"/>
      <c r="J361" s="546"/>
      <c r="K361" s="442" t="s">
        <v>166</v>
      </c>
      <c r="L361" s="396" t="s">
        <v>374</v>
      </c>
      <c r="M361" s="512"/>
      <c r="N361" s="512"/>
      <c r="O361" s="515"/>
      <c r="P361" s="223"/>
      <c r="T361" s="196"/>
      <c r="U361" s="499"/>
      <c r="V361" s="499"/>
      <c r="W361" s="499"/>
      <c r="X361" s="499"/>
      <c r="Y361" s="499"/>
      <c r="Z361" s="499"/>
      <c r="AA361" s="499"/>
      <c r="AB361" s="499"/>
      <c r="AC361" s="499"/>
      <c r="AD361" s="499"/>
      <c r="AE361" s="499"/>
      <c r="AF361" s="499"/>
      <c r="AG361" s="499"/>
      <c r="AH361" s="198"/>
    </row>
    <row r="362" spans="2:34" ht="39.75" customHeight="1" x14ac:dyDescent="0.35">
      <c r="B362" s="195"/>
      <c r="C362" s="578"/>
      <c r="D362" s="584"/>
      <c r="E362" s="534"/>
      <c r="F362" s="593"/>
      <c r="G362" s="501"/>
      <c r="H362" s="546"/>
      <c r="I362" s="542"/>
      <c r="J362" s="546"/>
      <c r="K362" s="442" t="s">
        <v>167</v>
      </c>
      <c r="L362" s="444" t="s">
        <v>375</v>
      </c>
      <c r="M362" s="512"/>
      <c r="N362" s="512"/>
      <c r="O362" s="515"/>
      <c r="P362" s="223"/>
      <c r="T362" s="196"/>
      <c r="U362" s="499"/>
      <c r="V362" s="499"/>
      <c r="W362" s="499"/>
      <c r="X362" s="499"/>
      <c r="Y362" s="499"/>
      <c r="Z362" s="499"/>
      <c r="AA362" s="499"/>
      <c r="AB362" s="499"/>
      <c r="AC362" s="499"/>
      <c r="AD362" s="499"/>
      <c r="AE362" s="499"/>
      <c r="AF362" s="499"/>
      <c r="AG362" s="499"/>
      <c r="AH362" s="198"/>
    </row>
    <row r="363" spans="2:34" ht="39.75" customHeight="1" x14ac:dyDescent="0.35">
      <c r="B363" s="195"/>
      <c r="C363" s="578"/>
      <c r="D363" s="584"/>
      <c r="E363" s="534"/>
      <c r="F363" s="593"/>
      <c r="G363" s="501"/>
      <c r="H363" s="546"/>
      <c r="I363" s="542"/>
      <c r="J363" s="546"/>
      <c r="K363" s="442" t="s">
        <v>188</v>
      </c>
      <c r="L363" s="444" t="s">
        <v>376</v>
      </c>
      <c r="M363" s="512"/>
      <c r="N363" s="512"/>
      <c r="O363" s="515"/>
      <c r="P363" s="223"/>
      <c r="T363" s="196"/>
      <c r="U363" s="499"/>
      <c r="V363" s="499"/>
      <c r="W363" s="499"/>
      <c r="X363" s="499"/>
      <c r="Y363" s="499"/>
      <c r="Z363" s="499"/>
      <c r="AA363" s="499"/>
      <c r="AB363" s="499"/>
      <c r="AC363" s="499"/>
      <c r="AD363" s="499"/>
      <c r="AE363" s="499"/>
      <c r="AF363" s="499"/>
      <c r="AG363" s="499"/>
      <c r="AH363" s="198"/>
    </row>
    <row r="364" spans="2:34" ht="39.75" customHeight="1" x14ac:dyDescent="0.35">
      <c r="B364" s="195"/>
      <c r="C364" s="578"/>
      <c r="D364" s="584"/>
      <c r="E364" s="534"/>
      <c r="F364" s="593"/>
      <c r="G364" s="501"/>
      <c r="H364" s="546"/>
      <c r="I364" s="542"/>
      <c r="J364" s="546"/>
      <c r="K364" s="442" t="s">
        <v>189</v>
      </c>
      <c r="L364" s="444" t="s">
        <v>377</v>
      </c>
      <c r="M364" s="512"/>
      <c r="N364" s="512"/>
      <c r="O364" s="515"/>
      <c r="P364" s="223"/>
      <c r="T364" s="196"/>
      <c r="U364" s="499"/>
      <c r="V364" s="499"/>
      <c r="W364" s="499"/>
      <c r="X364" s="499"/>
      <c r="Y364" s="499"/>
      <c r="Z364" s="499"/>
      <c r="AA364" s="499"/>
      <c r="AB364" s="499"/>
      <c r="AC364" s="499"/>
      <c r="AD364" s="499"/>
      <c r="AE364" s="499"/>
      <c r="AF364" s="499"/>
      <c r="AG364" s="499"/>
      <c r="AH364" s="198"/>
    </row>
    <row r="365" spans="2:34" ht="39.75" customHeight="1" x14ac:dyDescent="0.35">
      <c r="B365" s="195"/>
      <c r="C365" s="578"/>
      <c r="D365" s="584"/>
      <c r="E365" s="534"/>
      <c r="F365" s="593"/>
      <c r="G365" s="530"/>
      <c r="H365" s="570" t="s">
        <v>1017</v>
      </c>
      <c r="I365" s="540" t="s">
        <v>28</v>
      </c>
      <c r="J365" s="545" t="s">
        <v>57</v>
      </c>
      <c r="K365" s="442" t="s">
        <v>165</v>
      </c>
      <c r="L365" s="396" t="s">
        <v>353</v>
      </c>
      <c r="M365" s="511" t="s">
        <v>109</v>
      </c>
      <c r="N365" s="513">
        <v>81</v>
      </c>
      <c r="O365" s="525" t="s">
        <v>1134</v>
      </c>
      <c r="P365" s="223"/>
      <c r="T365" s="196"/>
      <c r="U365" s="498"/>
      <c r="V365" s="498">
        <f>IF($N$365="","",$N$365)</f>
        <v>81</v>
      </c>
      <c r="W365" s="498">
        <f>IF($N$365="","",$N$365)</f>
        <v>81</v>
      </c>
      <c r="X365" s="498"/>
      <c r="Y365" s="498"/>
      <c r="Z365" s="498"/>
      <c r="AA365" s="498"/>
      <c r="AB365" s="498"/>
      <c r="AC365" s="498"/>
      <c r="AD365" s="498"/>
      <c r="AE365" s="498"/>
      <c r="AF365" s="498"/>
      <c r="AG365" s="498"/>
      <c r="AH365" s="198"/>
    </row>
    <row r="366" spans="2:34" ht="39.75" customHeight="1" x14ac:dyDescent="0.35">
      <c r="B366" s="195"/>
      <c r="C366" s="578"/>
      <c r="D366" s="584"/>
      <c r="E366" s="534"/>
      <c r="F366" s="593"/>
      <c r="G366" s="501"/>
      <c r="H366" s="546"/>
      <c r="I366" s="542"/>
      <c r="J366" s="546"/>
      <c r="K366" s="442" t="s">
        <v>166</v>
      </c>
      <c r="L366" s="396" t="s">
        <v>374</v>
      </c>
      <c r="M366" s="512"/>
      <c r="N366" s="512"/>
      <c r="O366" s="515"/>
      <c r="P366" s="223"/>
      <c r="T366" s="196"/>
      <c r="U366" s="499"/>
      <c r="V366" s="499"/>
      <c r="W366" s="499"/>
      <c r="X366" s="499"/>
      <c r="Y366" s="499"/>
      <c r="Z366" s="499"/>
      <c r="AA366" s="499"/>
      <c r="AB366" s="499"/>
      <c r="AC366" s="499"/>
      <c r="AD366" s="499"/>
      <c r="AE366" s="499"/>
      <c r="AF366" s="499"/>
      <c r="AG366" s="499"/>
      <c r="AH366" s="198"/>
    </row>
    <row r="367" spans="2:34" ht="39.75" customHeight="1" x14ac:dyDescent="0.35">
      <c r="B367" s="195"/>
      <c r="C367" s="578"/>
      <c r="D367" s="584"/>
      <c r="E367" s="534"/>
      <c r="F367" s="593"/>
      <c r="G367" s="501"/>
      <c r="H367" s="546"/>
      <c r="I367" s="542"/>
      <c r="J367" s="546"/>
      <c r="K367" s="442" t="s">
        <v>167</v>
      </c>
      <c r="L367" s="444" t="s">
        <v>378</v>
      </c>
      <c r="M367" s="512"/>
      <c r="N367" s="512"/>
      <c r="O367" s="515"/>
      <c r="P367" s="223"/>
      <c r="T367" s="196"/>
      <c r="U367" s="499"/>
      <c r="V367" s="499"/>
      <c r="W367" s="499"/>
      <c r="X367" s="499"/>
      <c r="Y367" s="499"/>
      <c r="Z367" s="499"/>
      <c r="AA367" s="499"/>
      <c r="AB367" s="499"/>
      <c r="AC367" s="499"/>
      <c r="AD367" s="499"/>
      <c r="AE367" s="499"/>
      <c r="AF367" s="499"/>
      <c r="AG367" s="499"/>
      <c r="AH367" s="198"/>
    </row>
    <row r="368" spans="2:34" ht="39.75" customHeight="1" x14ac:dyDescent="0.35">
      <c r="B368" s="195"/>
      <c r="C368" s="578"/>
      <c r="D368" s="584"/>
      <c r="E368" s="534"/>
      <c r="F368" s="593"/>
      <c r="G368" s="501"/>
      <c r="H368" s="546"/>
      <c r="I368" s="542"/>
      <c r="J368" s="546"/>
      <c r="K368" s="442" t="s">
        <v>188</v>
      </c>
      <c r="L368" s="444" t="s">
        <v>379</v>
      </c>
      <c r="M368" s="512"/>
      <c r="N368" s="512"/>
      <c r="O368" s="515"/>
      <c r="P368" s="223"/>
      <c r="T368" s="196"/>
      <c r="U368" s="499"/>
      <c r="V368" s="499"/>
      <c r="W368" s="499"/>
      <c r="X368" s="499"/>
      <c r="Y368" s="499"/>
      <c r="Z368" s="499"/>
      <c r="AA368" s="499"/>
      <c r="AB368" s="499"/>
      <c r="AC368" s="499"/>
      <c r="AD368" s="499"/>
      <c r="AE368" s="499"/>
      <c r="AF368" s="499"/>
      <c r="AG368" s="499"/>
      <c r="AH368" s="198"/>
    </row>
    <row r="369" spans="2:34" ht="39.75" customHeight="1" x14ac:dyDescent="0.35">
      <c r="B369" s="195"/>
      <c r="C369" s="578"/>
      <c r="D369" s="584"/>
      <c r="E369" s="534"/>
      <c r="F369" s="593"/>
      <c r="G369" s="501"/>
      <c r="H369" s="546"/>
      <c r="I369" s="542"/>
      <c r="J369" s="546"/>
      <c r="K369" s="442" t="s">
        <v>189</v>
      </c>
      <c r="L369" s="444" t="s">
        <v>380</v>
      </c>
      <c r="M369" s="512"/>
      <c r="N369" s="512"/>
      <c r="O369" s="515"/>
      <c r="P369" s="223"/>
      <c r="T369" s="196"/>
      <c r="U369" s="499"/>
      <c r="V369" s="499"/>
      <c r="W369" s="499"/>
      <c r="X369" s="499"/>
      <c r="Y369" s="499"/>
      <c r="Z369" s="499"/>
      <c r="AA369" s="499"/>
      <c r="AB369" s="499"/>
      <c r="AC369" s="499"/>
      <c r="AD369" s="499"/>
      <c r="AE369" s="499"/>
      <c r="AF369" s="499"/>
      <c r="AG369" s="499"/>
      <c r="AH369" s="198"/>
    </row>
    <row r="370" spans="2:34" ht="39.75" customHeight="1" x14ac:dyDescent="0.35">
      <c r="B370" s="195"/>
      <c r="C370" s="578"/>
      <c r="D370" s="584"/>
      <c r="E370" s="534"/>
      <c r="F370" s="593"/>
      <c r="G370" s="530"/>
      <c r="H370" s="570" t="s">
        <v>1018</v>
      </c>
      <c r="I370" s="540" t="s">
        <v>29</v>
      </c>
      <c r="J370" s="545" t="s">
        <v>57</v>
      </c>
      <c r="K370" s="442" t="s">
        <v>165</v>
      </c>
      <c r="L370" s="396" t="s">
        <v>353</v>
      </c>
      <c r="M370" s="511" t="s">
        <v>109</v>
      </c>
      <c r="N370" s="513">
        <v>81</v>
      </c>
      <c r="O370" s="525" t="s">
        <v>1134</v>
      </c>
      <c r="P370" s="223"/>
      <c r="T370" s="196"/>
      <c r="U370" s="498">
        <f>IF($N$370="","",$N$370)</f>
        <v>81</v>
      </c>
      <c r="V370" s="498">
        <f>IF($N$370="","",$N$370)</f>
        <v>81</v>
      </c>
      <c r="W370" s="498">
        <f>IF($N$370="","",$N$370)</f>
        <v>81</v>
      </c>
      <c r="X370" s="498"/>
      <c r="Y370" s="498"/>
      <c r="Z370" s="498"/>
      <c r="AA370" s="498"/>
      <c r="AB370" s="498"/>
      <c r="AC370" s="498"/>
      <c r="AD370" s="498"/>
      <c r="AE370" s="498"/>
      <c r="AF370" s="498"/>
      <c r="AG370" s="498"/>
      <c r="AH370" s="198"/>
    </row>
    <row r="371" spans="2:34" ht="39.75" customHeight="1" x14ac:dyDescent="0.35">
      <c r="B371" s="195"/>
      <c r="C371" s="578"/>
      <c r="D371" s="584"/>
      <c r="E371" s="534"/>
      <c r="F371" s="593"/>
      <c r="G371" s="501"/>
      <c r="H371" s="546"/>
      <c r="I371" s="542"/>
      <c r="J371" s="546"/>
      <c r="K371" s="442" t="s">
        <v>166</v>
      </c>
      <c r="L371" s="396" t="s">
        <v>374</v>
      </c>
      <c r="M371" s="512"/>
      <c r="N371" s="512"/>
      <c r="O371" s="515"/>
      <c r="P371" s="223"/>
      <c r="T371" s="196"/>
      <c r="U371" s="499"/>
      <c r="V371" s="499"/>
      <c r="W371" s="499"/>
      <c r="X371" s="499"/>
      <c r="Y371" s="499"/>
      <c r="Z371" s="499"/>
      <c r="AA371" s="499"/>
      <c r="AB371" s="499"/>
      <c r="AC371" s="499"/>
      <c r="AD371" s="499"/>
      <c r="AE371" s="499"/>
      <c r="AF371" s="499"/>
      <c r="AG371" s="499"/>
      <c r="AH371" s="198"/>
    </row>
    <row r="372" spans="2:34" ht="39.75" customHeight="1" x14ac:dyDescent="0.35">
      <c r="B372" s="195"/>
      <c r="C372" s="578"/>
      <c r="D372" s="584"/>
      <c r="E372" s="534"/>
      <c r="F372" s="593"/>
      <c r="G372" s="501"/>
      <c r="H372" s="546"/>
      <c r="I372" s="542"/>
      <c r="J372" s="546"/>
      <c r="K372" s="442" t="s">
        <v>167</v>
      </c>
      <c r="L372" s="444" t="s">
        <v>381</v>
      </c>
      <c r="M372" s="512"/>
      <c r="N372" s="512"/>
      <c r="O372" s="515"/>
      <c r="P372" s="223"/>
      <c r="T372" s="196"/>
      <c r="U372" s="499"/>
      <c r="V372" s="499"/>
      <c r="W372" s="499"/>
      <c r="X372" s="499"/>
      <c r="Y372" s="499"/>
      <c r="Z372" s="499"/>
      <c r="AA372" s="499"/>
      <c r="AB372" s="499"/>
      <c r="AC372" s="499"/>
      <c r="AD372" s="499"/>
      <c r="AE372" s="499"/>
      <c r="AF372" s="499"/>
      <c r="AG372" s="499"/>
      <c r="AH372" s="198"/>
    </row>
    <row r="373" spans="2:34" ht="39.75" customHeight="1" x14ac:dyDescent="0.35">
      <c r="B373" s="195"/>
      <c r="C373" s="578"/>
      <c r="D373" s="584"/>
      <c r="E373" s="534"/>
      <c r="F373" s="593"/>
      <c r="G373" s="501"/>
      <c r="H373" s="546"/>
      <c r="I373" s="542"/>
      <c r="J373" s="546"/>
      <c r="K373" s="442" t="s">
        <v>188</v>
      </c>
      <c r="L373" s="444" t="s">
        <v>382</v>
      </c>
      <c r="M373" s="512"/>
      <c r="N373" s="512"/>
      <c r="O373" s="515"/>
      <c r="P373" s="223"/>
      <c r="T373" s="196"/>
      <c r="U373" s="499"/>
      <c r="V373" s="499"/>
      <c r="W373" s="499"/>
      <c r="X373" s="499"/>
      <c r="Y373" s="499"/>
      <c r="Z373" s="499"/>
      <c r="AA373" s="499"/>
      <c r="AB373" s="499"/>
      <c r="AC373" s="499"/>
      <c r="AD373" s="499"/>
      <c r="AE373" s="499"/>
      <c r="AF373" s="499"/>
      <c r="AG373" s="499"/>
      <c r="AH373" s="198"/>
    </row>
    <row r="374" spans="2:34" ht="39.75" customHeight="1" x14ac:dyDescent="0.35">
      <c r="B374" s="195"/>
      <c r="C374" s="578"/>
      <c r="D374" s="584"/>
      <c r="E374" s="534"/>
      <c r="F374" s="593"/>
      <c r="G374" s="501"/>
      <c r="H374" s="546"/>
      <c r="I374" s="542"/>
      <c r="J374" s="546"/>
      <c r="K374" s="442" t="s">
        <v>189</v>
      </c>
      <c r="L374" s="444" t="s">
        <v>383</v>
      </c>
      <c r="M374" s="512"/>
      <c r="N374" s="512"/>
      <c r="O374" s="515"/>
      <c r="P374" s="223"/>
      <c r="T374" s="196"/>
      <c r="U374" s="499"/>
      <c r="V374" s="499"/>
      <c r="W374" s="499"/>
      <c r="X374" s="499"/>
      <c r="Y374" s="499"/>
      <c r="Z374" s="499"/>
      <c r="AA374" s="499"/>
      <c r="AB374" s="499"/>
      <c r="AC374" s="499"/>
      <c r="AD374" s="499"/>
      <c r="AE374" s="499"/>
      <c r="AF374" s="499"/>
      <c r="AG374" s="499"/>
      <c r="AH374" s="198"/>
    </row>
    <row r="375" spans="2:34" ht="39.75" customHeight="1" x14ac:dyDescent="0.35">
      <c r="B375" s="195"/>
      <c r="C375" s="578"/>
      <c r="D375" s="584"/>
      <c r="E375" s="534"/>
      <c r="F375" s="593"/>
      <c r="G375" s="530"/>
      <c r="H375" s="570" t="s">
        <v>1019</v>
      </c>
      <c r="I375" s="540" t="s">
        <v>30</v>
      </c>
      <c r="J375" s="545" t="s">
        <v>57</v>
      </c>
      <c r="K375" s="442" t="s">
        <v>165</v>
      </c>
      <c r="L375" s="396" t="s">
        <v>353</v>
      </c>
      <c r="M375" s="511" t="s">
        <v>109</v>
      </c>
      <c r="N375" s="513">
        <v>81</v>
      </c>
      <c r="O375" s="525" t="s">
        <v>1134</v>
      </c>
      <c r="P375" s="223"/>
      <c r="T375" s="196"/>
      <c r="U375" s="498"/>
      <c r="V375" s="498">
        <f>IF($N$375="","",$N$375)</f>
        <v>81</v>
      </c>
      <c r="W375" s="498">
        <f>IF($N$375="","",$N$375)</f>
        <v>81</v>
      </c>
      <c r="X375" s="498"/>
      <c r="Y375" s="498"/>
      <c r="Z375" s="498"/>
      <c r="AA375" s="498"/>
      <c r="AB375" s="498"/>
      <c r="AC375" s="498"/>
      <c r="AD375" s="498"/>
      <c r="AE375" s="498"/>
      <c r="AF375" s="498"/>
      <c r="AG375" s="498"/>
      <c r="AH375" s="198"/>
    </row>
    <row r="376" spans="2:34" ht="39.75" customHeight="1" x14ac:dyDescent="0.35">
      <c r="B376" s="195"/>
      <c r="C376" s="578"/>
      <c r="D376" s="584"/>
      <c r="E376" s="534"/>
      <c r="F376" s="593"/>
      <c r="G376" s="501"/>
      <c r="H376" s="546"/>
      <c r="I376" s="542"/>
      <c r="J376" s="546"/>
      <c r="K376" s="442" t="s">
        <v>166</v>
      </c>
      <c r="L376" s="396" t="s">
        <v>374</v>
      </c>
      <c r="M376" s="512"/>
      <c r="N376" s="512"/>
      <c r="O376" s="515"/>
      <c r="P376" s="223"/>
      <c r="T376" s="196"/>
      <c r="U376" s="499"/>
      <c r="V376" s="499"/>
      <c r="W376" s="499"/>
      <c r="X376" s="499"/>
      <c r="Y376" s="499"/>
      <c r="Z376" s="499"/>
      <c r="AA376" s="499"/>
      <c r="AB376" s="499"/>
      <c r="AC376" s="499"/>
      <c r="AD376" s="499"/>
      <c r="AE376" s="499"/>
      <c r="AF376" s="499"/>
      <c r="AG376" s="499"/>
      <c r="AH376" s="198"/>
    </row>
    <row r="377" spans="2:34" ht="39.75" customHeight="1" x14ac:dyDescent="0.35">
      <c r="B377" s="195"/>
      <c r="C377" s="578"/>
      <c r="D377" s="584"/>
      <c r="E377" s="534"/>
      <c r="F377" s="593"/>
      <c r="G377" s="501"/>
      <c r="H377" s="546"/>
      <c r="I377" s="542"/>
      <c r="J377" s="546"/>
      <c r="K377" s="442" t="s">
        <v>167</v>
      </c>
      <c r="L377" s="444" t="s">
        <v>384</v>
      </c>
      <c r="M377" s="512"/>
      <c r="N377" s="512"/>
      <c r="O377" s="515"/>
      <c r="P377" s="223"/>
      <c r="T377" s="196"/>
      <c r="U377" s="499"/>
      <c r="V377" s="499"/>
      <c r="W377" s="499"/>
      <c r="X377" s="499"/>
      <c r="Y377" s="499"/>
      <c r="Z377" s="499"/>
      <c r="AA377" s="499"/>
      <c r="AB377" s="499"/>
      <c r="AC377" s="499"/>
      <c r="AD377" s="499"/>
      <c r="AE377" s="499"/>
      <c r="AF377" s="499"/>
      <c r="AG377" s="499"/>
      <c r="AH377" s="198"/>
    </row>
    <row r="378" spans="2:34" ht="39.75" customHeight="1" x14ac:dyDescent="0.35">
      <c r="B378" s="195"/>
      <c r="C378" s="578"/>
      <c r="D378" s="584"/>
      <c r="E378" s="534"/>
      <c r="F378" s="593"/>
      <c r="G378" s="501"/>
      <c r="H378" s="546"/>
      <c r="I378" s="542"/>
      <c r="J378" s="546"/>
      <c r="K378" s="442" t="s">
        <v>188</v>
      </c>
      <c r="L378" s="444" t="s">
        <v>385</v>
      </c>
      <c r="M378" s="512"/>
      <c r="N378" s="512"/>
      <c r="O378" s="515"/>
      <c r="P378" s="223"/>
      <c r="T378" s="196"/>
      <c r="U378" s="499"/>
      <c r="V378" s="499"/>
      <c r="W378" s="499"/>
      <c r="X378" s="499"/>
      <c r="Y378" s="499"/>
      <c r="Z378" s="499"/>
      <c r="AA378" s="499"/>
      <c r="AB378" s="499"/>
      <c r="AC378" s="499"/>
      <c r="AD378" s="499"/>
      <c r="AE378" s="499"/>
      <c r="AF378" s="499"/>
      <c r="AG378" s="499"/>
      <c r="AH378" s="198"/>
    </row>
    <row r="379" spans="2:34" ht="39.75" customHeight="1" x14ac:dyDescent="0.35">
      <c r="B379" s="195"/>
      <c r="C379" s="578"/>
      <c r="D379" s="584"/>
      <c r="E379" s="534"/>
      <c r="F379" s="593"/>
      <c r="G379" s="501"/>
      <c r="H379" s="546"/>
      <c r="I379" s="542"/>
      <c r="J379" s="546"/>
      <c r="K379" s="442" t="s">
        <v>189</v>
      </c>
      <c r="L379" s="444" t="s">
        <v>386</v>
      </c>
      <c r="M379" s="512"/>
      <c r="N379" s="512"/>
      <c r="O379" s="515"/>
      <c r="P379" s="223"/>
      <c r="T379" s="196"/>
      <c r="U379" s="499"/>
      <c r="V379" s="499"/>
      <c r="W379" s="499"/>
      <c r="X379" s="499"/>
      <c r="Y379" s="499"/>
      <c r="Z379" s="499"/>
      <c r="AA379" s="499"/>
      <c r="AB379" s="499"/>
      <c r="AC379" s="499"/>
      <c r="AD379" s="499"/>
      <c r="AE379" s="499"/>
      <c r="AF379" s="499"/>
      <c r="AG379" s="499"/>
      <c r="AH379" s="198"/>
    </row>
    <row r="380" spans="2:34" ht="39.75" customHeight="1" x14ac:dyDescent="0.35">
      <c r="B380" s="195"/>
      <c r="C380" s="578"/>
      <c r="D380" s="584"/>
      <c r="E380" s="534"/>
      <c r="F380" s="593"/>
      <c r="G380" s="530"/>
      <c r="H380" s="570" t="s">
        <v>1020</v>
      </c>
      <c r="I380" s="540" t="s">
        <v>31</v>
      </c>
      <c r="J380" s="545" t="s">
        <v>57</v>
      </c>
      <c r="K380" s="442" t="s">
        <v>165</v>
      </c>
      <c r="L380" s="396" t="s">
        <v>353</v>
      </c>
      <c r="M380" s="511" t="s">
        <v>109</v>
      </c>
      <c r="N380" s="513">
        <v>100</v>
      </c>
      <c r="O380" s="514"/>
      <c r="P380" s="223"/>
      <c r="T380" s="196"/>
      <c r="U380" s="498"/>
      <c r="V380" s="498">
        <f>IF($N$380="","",$N$380)</f>
        <v>100</v>
      </c>
      <c r="W380" s="498">
        <f>IF($N$380="","",$N$380)</f>
        <v>100</v>
      </c>
      <c r="X380" s="498"/>
      <c r="Y380" s="498"/>
      <c r="Z380" s="498"/>
      <c r="AA380" s="498"/>
      <c r="AB380" s="498"/>
      <c r="AC380" s="498"/>
      <c r="AD380" s="498"/>
      <c r="AE380" s="498"/>
      <c r="AF380" s="498"/>
      <c r="AG380" s="498"/>
      <c r="AH380" s="198"/>
    </row>
    <row r="381" spans="2:34" ht="39.75" customHeight="1" x14ac:dyDescent="0.35">
      <c r="B381" s="195"/>
      <c r="C381" s="578"/>
      <c r="D381" s="584"/>
      <c r="E381" s="534"/>
      <c r="F381" s="593"/>
      <c r="G381" s="501"/>
      <c r="H381" s="546"/>
      <c r="I381" s="542"/>
      <c r="J381" s="546"/>
      <c r="K381" s="442" t="s">
        <v>166</v>
      </c>
      <c r="L381" s="396" t="s">
        <v>374</v>
      </c>
      <c r="M381" s="512"/>
      <c r="N381" s="512"/>
      <c r="O381" s="515"/>
      <c r="P381" s="223"/>
      <c r="T381" s="196"/>
      <c r="U381" s="499"/>
      <c r="V381" s="499"/>
      <c r="W381" s="499"/>
      <c r="X381" s="499"/>
      <c r="Y381" s="499"/>
      <c r="Z381" s="499"/>
      <c r="AA381" s="499"/>
      <c r="AB381" s="499"/>
      <c r="AC381" s="499"/>
      <c r="AD381" s="499"/>
      <c r="AE381" s="499"/>
      <c r="AF381" s="499"/>
      <c r="AG381" s="499"/>
      <c r="AH381" s="198"/>
    </row>
    <row r="382" spans="2:34" ht="39.75" customHeight="1" x14ac:dyDescent="0.35">
      <c r="B382" s="195"/>
      <c r="C382" s="578"/>
      <c r="D382" s="584"/>
      <c r="E382" s="534"/>
      <c r="F382" s="593"/>
      <c r="G382" s="501"/>
      <c r="H382" s="546"/>
      <c r="I382" s="542"/>
      <c r="J382" s="546"/>
      <c r="K382" s="442" t="s">
        <v>167</v>
      </c>
      <c r="L382" s="444" t="s">
        <v>387</v>
      </c>
      <c r="M382" s="512"/>
      <c r="N382" s="512"/>
      <c r="O382" s="515"/>
      <c r="P382" s="223"/>
      <c r="T382" s="196"/>
      <c r="U382" s="499"/>
      <c r="V382" s="499"/>
      <c r="W382" s="499"/>
      <c r="X382" s="499"/>
      <c r="Y382" s="499"/>
      <c r="Z382" s="499"/>
      <c r="AA382" s="499"/>
      <c r="AB382" s="499"/>
      <c r="AC382" s="499"/>
      <c r="AD382" s="499"/>
      <c r="AE382" s="499"/>
      <c r="AF382" s="499"/>
      <c r="AG382" s="499"/>
      <c r="AH382" s="198"/>
    </row>
    <row r="383" spans="2:34" ht="39.75" customHeight="1" x14ac:dyDescent="0.35">
      <c r="B383" s="195"/>
      <c r="C383" s="578"/>
      <c r="D383" s="584"/>
      <c r="E383" s="534"/>
      <c r="F383" s="593"/>
      <c r="G383" s="501"/>
      <c r="H383" s="546"/>
      <c r="I383" s="542"/>
      <c r="J383" s="546"/>
      <c r="K383" s="442" t="s">
        <v>188</v>
      </c>
      <c r="L383" s="444" t="s">
        <v>388</v>
      </c>
      <c r="M383" s="512"/>
      <c r="N383" s="512"/>
      <c r="O383" s="515"/>
      <c r="P383" s="223"/>
      <c r="T383" s="196"/>
      <c r="U383" s="499"/>
      <c r="V383" s="499"/>
      <c r="W383" s="499"/>
      <c r="X383" s="499"/>
      <c r="Y383" s="499"/>
      <c r="Z383" s="499"/>
      <c r="AA383" s="499"/>
      <c r="AB383" s="499"/>
      <c r="AC383" s="499"/>
      <c r="AD383" s="499"/>
      <c r="AE383" s="499"/>
      <c r="AF383" s="499"/>
      <c r="AG383" s="499"/>
      <c r="AH383" s="198"/>
    </row>
    <row r="384" spans="2:34" ht="39.75" customHeight="1" x14ac:dyDescent="0.35">
      <c r="B384" s="195"/>
      <c r="C384" s="578"/>
      <c r="D384" s="584"/>
      <c r="E384" s="534"/>
      <c r="F384" s="593"/>
      <c r="G384" s="501"/>
      <c r="H384" s="546"/>
      <c r="I384" s="542"/>
      <c r="J384" s="546"/>
      <c r="K384" s="442" t="s">
        <v>189</v>
      </c>
      <c r="L384" s="444" t="s">
        <v>389</v>
      </c>
      <c r="M384" s="512"/>
      <c r="N384" s="512"/>
      <c r="O384" s="515"/>
      <c r="P384" s="223"/>
      <c r="T384" s="196"/>
      <c r="U384" s="499"/>
      <c r="V384" s="499"/>
      <c r="W384" s="499"/>
      <c r="X384" s="499"/>
      <c r="Y384" s="499"/>
      <c r="Z384" s="499"/>
      <c r="AA384" s="499"/>
      <c r="AB384" s="499"/>
      <c r="AC384" s="499"/>
      <c r="AD384" s="499"/>
      <c r="AE384" s="499"/>
      <c r="AF384" s="499"/>
      <c r="AG384" s="499"/>
      <c r="AH384" s="198"/>
    </row>
    <row r="385" spans="2:34" ht="39.75" customHeight="1" x14ac:dyDescent="0.35">
      <c r="B385" s="195"/>
      <c r="C385" s="578"/>
      <c r="D385" s="584"/>
      <c r="E385" s="534"/>
      <c r="F385" s="593"/>
      <c r="G385" s="530"/>
      <c r="H385" s="570" t="s">
        <v>1021</v>
      </c>
      <c r="I385" s="540" t="s">
        <v>32</v>
      </c>
      <c r="J385" s="545" t="s">
        <v>57</v>
      </c>
      <c r="K385" s="442" t="s">
        <v>165</v>
      </c>
      <c r="L385" s="396" t="s">
        <v>353</v>
      </c>
      <c r="M385" s="511" t="s">
        <v>109</v>
      </c>
      <c r="N385" s="513">
        <v>100</v>
      </c>
      <c r="O385" s="525" t="s">
        <v>1134</v>
      </c>
      <c r="P385" s="223"/>
      <c r="T385" s="196"/>
      <c r="U385" s="498"/>
      <c r="V385" s="498">
        <f>IF($N$385="","",$N$385)</f>
        <v>100</v>
      </c>
      <c r="W385" s="498">
        <f>IF($N$385="","",$N$385)</f>
        <v>100</v>
      </c>
      <c r="X385" s="498">
        <f>IF($N$385="","",$N$385)</f>
        <v>100</v>
      </c>
      <c r="Y385" s="498"/>
      <c r="Z385" s="498"/>
      <c r="AA385" s="498">
        <f>IF($N$385="","",$N$385)</f>
        <v>100</v>
      </c>
      <c r="AB385" s="498"/>
      <c r="AC385" s="498"/>
      <c r="AD385" s="498"/>
      <c r="AE385" s="498">
        <f>IF($N$385="","",$N$385)</f>
        <v>100</v>
      </c>
      <c r="AF385" s="498">
        <f>IF($N$385="","",$N$385)</f>
        <v>100</v>
      </c>
      <c r="AG385" s="498"/>
      <c r="AH385" s="198"/>
    </row>
    <row r="386" spans="2:34" ht="39.75" customHeight="1" x14ac:dyDescent="0.35">
      <c r="B386" s="195"/>
      <c r="C386" s="578"/>
      <c r="D386" s="584"/>
      <c r="E386" s="534"/>
      <c r="F386" s="593"/>
      <c r="G386" s="501"/>
      <c r="H386" s="546"/>
      <c r="I386" s="542"/>
      <c r="J386" s="546"/>
      <c r="K386" s="442" t="s">
        <v>166</v>
      </c>
      <c r="L386" s="396" t="s">
        <v>374</v>
      </c>
      <c r="M386" s="512"/>
      <c r="N386" s="512"/>
      <c r="O386" s="515"/>
      <c r="P386" s="223"/>
      <c r="T386" s="196"/>
      <c r="U386" s="499"/>
      <c r="V386" s="499"/>
      <c r="W386" s="499"/>
      <c r="X386" s="499"/>
      <c r="Y386" s="499"/>
      <c r="Z386" s="499"/>
      <c r="AA386" s="499"/>
      <c r="AB386" s="499"/>
      <c r="AC386" s="499"/>
      <c r="AD386" s="499"/>
      <c r="AE386" s="499"/>
      <c r="AF386" s="499"/>
      <c r="AG386" s="499"/>
      <c r="AH386" s="198"/>
    </row>
    <row r="387" spans="2:34" ht="39.75" customHeight="1" x14ac:dyDescent="0.35">
      <c r="B387" s="195"/>
      <c r="C387" s="578"/>
      <c r="D387" s="584"/>
      <c r="E387" s="534"/>
      <c r="F387" s="593"/>
      <c r="G387" s="501"/>
      <c r="H387" s="546"/>
      <c r="I387" s="542"/>
      <c r="J387" s="546"/>
      <c r="K387" s="442" t="s">
        <v>167</v>
      </c>
      <c r="L387" s="444" t="s">
        <v>390</v>
      </c>
      <c r="M387" s="512"/>
      <c r="N387" s="512"/>
      <c r="O387" s="515"/>
      <c r="P387" s="223"/>
      <c r="T387" s="196"/>
      <c r="U387" s="499"/>
      <c r="V387" s="499"/>
      <c r="W387" s="499"/>
      <c r="X387" s="499"/>
      <c r="Y387" s="499"/>
      <c r="Z387" s="499"/>
      <c r="AA387" s="499"/>
      <c r="AB387" s="499"/>
      <c r="AC387" s="499"/>
      <c r="AD387" s="499"/>
      <c r="AE387" s="499"/>
      <c r="AF387" s="499"/>
      <c r="AG387" s="499"/>
      <c r="AH387" s="198"/>
    </row>
    <row r="388" spans="2:34" ht="39.75" customHeight="1" x14ac:dyDescent="0.35">
      <c r="B388" s="195"/>
      <c r="C388" s="578"/>
      <c r="D388" s="584"/>
      <c r="E388" s="534"/>
      <c r="F388" s="593"/>
      <c r="G388" s="501"/>
      <c r="H388" s="546"/>
      <c r="I388" s="542"/>
      <c r="J388" s="546"/>
      <c r="K388" s="442" t="s">
        <v>188</v>
      </c>
      <c r="L388" s="444" t="s">
        <v>391</v>
      </c>
      <c r="M388" s="512"/>
      <c r="N388" s="512"/>
      <c r="O388" s="515"/>
      <c r="P388" s="223"/>
      <c r="T388" s="196"/>
      <c r="U388" s="499"/>
      <c r="V388" s="499"/>
      <c r="W388" s="499"/>
      <c r="X388" s="499"/>
      <c r="Y388" s="499"/>
      <c r="Z388" s="499"/>
      <c r="AA388" s="499"/>
      <c r="AB388" s="499"/>
      <c r="AC388" s="499"/>
      <c r="AD388" s="499"/>
      <c r="AE388" s="499"/>
      <c r="AF388" s="499"/>
      <c r="AG388" s="499"/>
      <c r="AH388" s="198"/>
    </row>
    <row r="389" spans="2:34" ht="39.75" customHeight="1" x14ac:dyDescent="0.35">
      <c r="B389" s="195"/>
      <c r="C389" s="578"/>
      <c r="D389" s="584"/>
      <c r="E389" s="534"/>
      <c r="F389" s="593"/>
      <c r="G389" s="501"/>
      <c r="H389" s="546"/>
      <c r="I389" s="542"/>
      <c r="J389" s="546"/>
      <c r="K389" s="442" t="s">
        <v>189</v>
      </c>
      <c r="L389" s="444" t="s">
        <v>392</v>
      </c>
      <c r="M389" s="512"/>
      <c r="N389" s="512"/>
      <c r="O389" s="515"/>
      <c r="P389" s="223"/>
      <c r="T389" s="196"/>
      <c r="U389" s="499"/>
      <c r="V389" s="499"/>
      <c r="W389" s="499"/>
      <c r="X389" s="499"/>
      <c r="Y389" s="499"/>
      <c r="Z389" s="499"/>
      <c r="AA389" s="499"/>
      <c r="AB389" s="499"/>
      <c r="AC389" s="499"/>
      <c r="AD389" s="499"/>
      <c r="AE389" s="499"/>
      <c r="AF389" s="499"/>
      <c r="AG389" s="499"/>
      <c r="AH389" s="198"/>
    </row>
    <row r="390" spans="2:34" ht="39.75" customHeight="1" x14ac:dyDescent="0.35">
      <c r="B390" s="195"/>
      <c r="C390" s="578"/>
      <c r="D390" s="584"/>
      <c r="E390" s="534"/>
      <c r="F390" s="593"/>
      <c r="G390" s="530"/>
      <c r="H390" s="570" t="s">
        <v>1022</v>
      </c>
      <c r="I390" s="540" t="s">
        <v>33</v>
      </c>
      <c r="J390" s="545" t="s">
        <v>57</v>
      </c>
      <c r="K390" s="442" t="s">
        <v>165</v>
      </c>
      <c r="L390" s="396" t="s">
        <v>353</v>
      </c>
      <c r="M390" s="511" t="s">
        <v>109</v>
      </c>
      <c r="N390" s="513">
        <v>81</v>
      </c>
      <c r="O390" s="525" t="s">
        <v>1133</v>
      </c>
      <c r="P390" s="223"/>
      <c r="T390" s="196"/>
      <c r="U390" s="498"/>
      <c r="V390" s="498">
        <f>IF($N$390="","",$N$390)</f>
        <v>81</v>
      </c>
      <c r="W390" s="498">
        <f>IF($N$390="","",$N$390)</f>
        <v>81</v>
      </c>
      <c r="X390" s="498"/>
      <c r="Y390" s="498"/>
      <c r="Z390" s="498"/>
      <c r="AA390" s="498"/>
      <c r="AB390" s="498"/>
      <c r="AC390" s="498"/>
      <c r="AD390" s="498"/>
      <c r="AE390" s="498"/>
      <c r="AF390" s="498"/>
      <c r="AG390" s="498"/>
      <c r="AH390" s="198"/>
    </row>
    <row r="391" spans="2:34" ht="39.75" customHeight="1" x14ac:dyDescent="0.35">
      <c r="B391" s="195"/>
      <c r="C391" s="578"/>
      <c r="D391" s="584"/>
      <c r="E391" s="534"/>
      <c r="F391" s="593"/>
      <c r="G391" s="501"/>
      <c r="H391" s="546"/>
      <c r="I391" s="542"/>
      <c r="J391" s="546"/>
      <c r="K391" s="442" t="s">
        <v>166</v>
      </c>
      <c r="L391" s="396" t="s">
        <v>374</v>
      </c>
      <c r="M391" s="512"/>
      <c r="N391" s="512"/>
      <c r="O391" s="515"/>
      <c r="P391" s="223"/>
      <c r="T391" s="196"/>
      <c r="U391" s="499"/>
      <c r="V391" s="499"/>
      <c r="W391" s="499"/>
      <c r="X391" s="499"/>
      <c r="Y391" s="499"/>
      <c r="Z391" s="499"/>
      <c r="AA391" s="499"/>
      <c r="AB391" s="499"/>
      <c r="AC391" s="499"/>
      <c r="AD391" s="499"/>
      <c r="AE391" s="499"/>
      <c r="AF391" s="499"/>
      <c r="AG391" s="499"/>
      <c r="AH391" s="198"/>
    </row>
    <row r="392" spans="2:34" ht="39.75" customHeight="1" x14ac:dyDescent="0.35">
      <c r="B392" s="195"/>
      <c r="C392" s="578"/>
      <c r="D392" s="584"/>
      <c r="E392" s="534"/>
      <c r="F392" s="593"/>
      <c r="G392" s="501"/>
      <c r="H392" s="546"/>
      <c r="I392" s="542"/>
      <c r="J392" s="546"/>
      <c r="K392" s="442" t="s">
        <v>167</v>
      </c>
      <c r="L392" s="444" t="s">
        <v>393</v>
      </c>
      <c r="M392" s="512"/>
      <c r="N392" s="512"/>
      <c r="O392" s="515"/>
      <c r="P392" s="223"/>
      <c r="T392" s="196"/>
      <c r="U392" s="499"/>
      <c r="V392" s="499"/>
      <c r="W392" s="499"/>
      <c r="X392" s="499"/>
      <c r="Y392" s="499"/>
      <c r="Z392" s="499"/>
      <c r="AA392" s="499"/>
      <c r="AB392" s="499"/>
      <c r="AC392" s="499"/>
      <c r="AD392" s="499"/>
      <c r="AE392" s="499"/>
      <c r="AF392" s="499"/>
      <c r="AG392" s="499"/>
      <c r="AH392" s="198"/>
    </row>
    <row r="393" spans="2:34" ht="39.75" customHeight="1" x14ac:dyDescent="0.35">
      <c r="B393" s="195"/>
      <c r="C393" s="578"/>
      <c r="D393" s="584"/>
      <c r="E393" s="534"/>
      <c r="F393" s="593"/>
      <c r="G393" s="501"/>
      <c r="H393" s="546"/>
      <c r="I393" s="542"/>
      <c r="J393" s="546"/>
      <c r="K393" s="442" t="s">
        <v>188</v>
      </c>
      <c r="L393" s="444" t="s">
        <v>394</v>
      </c>
      <c r="M393" s="512"/>
      <c r="N393" s="512"/>
      <c r="O393" s="515"/>
      <c r="P393" s="223"/>
      <c r="T393" s="196"/>
      <c r="U393" s="499"/>
      <c r="V393" s="499"/>
      <c r="W393" s="499"/>
      <c r="X393" s="499"/>
      <c r="Y393" s="499"/>
      <c r="Z393" s="499"/>
      <c r="AA393" s="499"/>
      <c r="AB393" s="499"/>
      <c r="AC393" s="499"/>
      <c r="AD393" s="499"/>
      <c r="AE393" s="499"/>
      <c r="AF393" s="499"/>
      <c r="AG393" s="499"/>
      <c r="AH393" s="198"/>
    </row>
    <row r="394" spans="2:34" ht="39.75" customHeight="1" x14ac:dyDescent="0.35">
      <c r="B394" s="195"/>
      <c r="C394" s="578"/>
      <c r="D394" s="584"/>
      <c r="E394" s="534"/>
      <c r="F394" s="593"/>
      <c r="G394" s="501"/>
      <c r="H394" s="546"/>
      <c r="I394" s="542"/>
      <c r="J394" s="546"/>
      <c r="K394" s="442" t="s">
        <v>189</v>
      </c>
      <c r="L394" s="444" t="s">
        <v>395</v>
      </c>
      <c r="M394" s="512"/>
      <c r="N394" s="512"/>
      <c r="O394" s="515"/>
      <c r="P394" s="223"/>
      <c r="T394" s="196"/>
      <c r="U394" s="499"/>
      <c r="V394" s="499"/>
      <c r="W394" s="499"/>
      <c r="X394" s="499"/>
      <c r="Y394" s="499"/>
      <c r="Z394" s="499"/>
      <c r="AA394" s="499"/>
      <c r="AB394" s="499"/>
      <c r="AC394" s="499"/>
      <c r="AD394" s="499"/>
      <c r="AE394" s="499"/>
      <c r="AF394" s="499"/>
      <c r="AG394" s="499"/>
      <c r="AH394" s="198"/>
    </row>
    <row r="395" spans="2:34" ht="39.75" customHeight="1" x14ac:dyDescent="0.35">
      <c r="B395" s="195"/>
      <c r="C395" s="578"/>
      <c r="D395" s="584"/>
      <c r="E395" s="534"/>
      <c r="F395" s="593"/>
      <c r="G395" s="530"/>
      <c r="H395" s="570" t="s">
        <v>1023</v>
      </c>
      <c r="I395" s="568" t="s">
        <v>1113</v>
      </c>
      <c r="J395" s="545" t="s">
        <v>57</v>
      </c>
      <c r="K395" s="442" t="s">
        <v>165</v>
      </c>
      <c r="L395" s="396" t="s">
        <v>353</v>
      </c>
      <c r="M395" s="511" t="s">
        <v>109</v>
      </c>
      <c r="N395" s="513">
        <v>61</v>
      </c>
      <c r="O395" s="525" t="s">
        <v>1134</v>
      </c>
      <c r="P395" s="223"/>
      <c r="T395" s="196"/>
      <c r="U395" s="498"/>
      <c r="V395" s="498">
        <f>IF($N$395="","",$N$395)</f>
        <v>61</v>
      </c>
      <c r="W395" s="498">
        <f>IF($N$395="","",$N$395)</f>
        <v>61</v>
      </c>
      <c r="X395" s="498"/>
      <c r="Y395" s="498"/>
      <c r="Z395" s="498"/>
      <c r="AA395" s="498"/>
      <c r="AB395" s="498"/>
      <c r="AC395" s="498"/>
      <c r="AD395" s="498"/>
      <c r="AE395" s="498"/>
      <c r="AF395" s="498"/>
      <c r="AG395" s="498"/>
      <c r="AH395" s="198"/>
    </row>
    <row r="396" spans="2:34" ht="39.75" customHeight="1" x14ac:dyDescent="0.35">
      <c r="B396" s="195"/>
      <c r="C396" s="578"/>
      <c r="D396" s="584"/>
      <c r="E396" s="534"/>
      <c r="F396" s="593"/>
      <c r="G396" s="501"/>
      <c r="H396" s="546"/>
      <c r="I396" s="542"/>
      <c r="J396" s="546"/>
      <c r="K396" s="442" t="s">
        <v>166</v>
      </c>
      <c r="L396" s="396" t="s">
        <v>374</v>
      </c>
      <c r="M396" s="512"/>
      <c r="N396" s="512"/>
      <c r="O396" s="515"/>
      <c r="P396" s="223"/>
      <c r="T396" s="196"/>
      <c r="U396" s="499"/>
      <c r="V396" s="499"/>
      <c r="W396" s="499"/>
      <c r="X396" s="499"/>
      <c r="Y396" s="499"/>
      <c r="Z396" s="499"/>
      <c r="AA396" s="499"/>
      <c r="AB396" s="499"/>
      <c r="AC396" s="499"/>
      <c r="AD396" s="499"/>
      <c r="AE396" s="499"/>
      <c r="AF396" s="499"/>
      <c r="AG396" s="499"/>
      <c r="AH396" s="198"/>
    </row>
    <row r="397" spans="2:34" ht="39.75" customHeight="1" x14ac:dyDescent="0.35">
      <c r="B397" s="195"/>
      <c r="C397" s="578"/>
      <c r="D397" s="584"/>
      <c r="E397" s="534"/>
      <c r="F397" s="593"/>
      <c r="G397" s="501"/>
      <c r="H397" s="546"/>
      <c r="I397" s="542"/>
      <c r="J397" s="546"/>
      <c r="K397" s="442" t="s">
        <v>167</v>
      </c>
      <c r="L397" s="443" t="s">
        <v>1114</v>
      </c>
      <c r="M397" s="512"/>
      <c r="N397" s="512"/>
      <c r="O397" s="515"/>
      <c r="P397" s="223"/>
      <c r="T397" s="196"/>
      <c r="U397" s="499"/>
      <c r="V397" s="499"/>
      <c r="W397" s="499"/>
      <c r="X397" s="499"/>
      <c r="Y397" s="499"/>
      <c r="Z397" s="499"/>
      <c r="AA397" s="499"/>
      <c r="AB397" s="499"/>
      <c r="AC397" s="499"/>
      <c r="AD397" s="499"/>
      <c r="AE397" s="499"/>
      <c r="AF397" s="499"/>
      <c r="AG397" s="499"/>
      <c r="AH397" s="198"/>
    </row>
    <row r="398" spans="2:34" ht="39.75" customHeight="1" x14ac:dyDescent="0.35">
      <c r="B398" s="195"/>
      <c r="C398" s="578"/>
      <c r="D398" s="584"/>
      <c r="E398" s="534"/>
      <c r="F398" s="593"/>
      <c r="G398" s="501"/>
      <c r="H398" s="546"/>
      <c r="I398" s="542"/>
      <c r="J398" s="546"/>
      <c r="K398" s="442" t="s">
        <v>188</v>
      </c>
      <c r="L398" s="443" t="s">
        <v>1115</v>
      </c>
      <c r="M398" s="512"/>
      <c r="N398" s="512"/>
      <c r="O398" s="515"/>
      <c r="P398" s="223"/>
      <c r="T398" s="196"/>
      <c r="U398" s="499"/>
      <c r="V398" s="499"/>
      <c r="W398" s="499"/>
      <c r="X398" s="499"/>
      <c r="Y398" s="499"/>
      <c r="Z398" s="499"/>
      <c r="AA398" s="499"/>
      <c r="AB398" s="499"/>
      <c r="AC398" s="499"/>
      <c r="AD398" s="499"/>
      <c r="AE398" s="499"/>
      <c r="AF398" s="499"/>
      <c r="AG398" s="499"/>
      <c r="AH398" s="198"/>
    </row>
    <row r="399" spans="2:34" ht="39.75" customHeight="1" x14ac:dyDescent="0.35">
      <c r="B399" s="195"/>
      <c r="C399" s="578"/>
      <c r="D399" s="584"/>
      <c r="E399" s="534"/>
      <c r="F399" s="593"/>
      <c r="G399" s="501"/>
      <c r="H399" s="546"/>
      <c r="I399" s="542"/>
      <c r="J399" s="546"/>
      <c r="K399" s="442" t="s">
        <v>189</v>
      </c>
      <c r="L399" s="443" t="s">
        <v>1116</v>
      </c>
      <c r="M399" s="512"/>
      <c r="N399" s="512"/>
      <c r="O399" s="515"/>
      <c r="P399" s="223"/>
      <c r="T399" s="196"/>
      <c r="U399" s="499"/>
      <c r="V399" s="499"/>
      <c r="W399" s="499"/>
      <c r="X399" s="499"/>
      <c r="Y399" s="499"/>
      <c r="Z399" s="499"/>
      <c r="AA399" s="499"/>
      <c r="AB399" s="499"/>
      <c r="AC399" s="499"/>
      <c r="AD399" s="499"/>
      <c r="AE399" s="499"/>
      <c r="AF399" s="499"/>
      <c r="AG399" s="499"/>
      <c r="AH399" s="198"/>
    </row>
    <row r="400" spans="2:34" ht="39.75" customHeight="1" x14ac:dyDescent="0.35">
      <c r="B400" s="195"/>
      <c r="C400" s="578"/>
      <c r="D400" s="584"/>
      <c r="E400" s="534"/>
      <c r="F400" s="593"/>
      <c r="G400" s="530"/>
      <c r="H400" s="570" t="s">
        <v>1024</v>
      </c>
      <c r="I400" s="540" t="s">
        <v>18</v>
      </c>
      <c r="J400" s="545" t="s">
        <v>57</v>
      </c>
      <c r="K400" s="442" t="s">
        <v>165</v>
      </c>
      <c r="L400" s="396" t="s">
        <v>353</v>
      </c>
      <c r="M400" s="511" t="s">
        <v>109</v>
      </c>
      <c r="N400" s="513">
        <v>100</v>
      </c>
      <c r="O400" s="525" t="s">
        <v>1134</v>
      </c>
      <c r="P400" s="223"/>
      <c r="T400" s="196"/>
      <c r="U400" s="498"/>
      <c r="V400" s="498">
        <f>IF($N$400="","",$N$400)</f>
        <v>100</v>
      </c>
      <c r="W400" s="498">
        <f>IF($N$400="","",$N$400)</f>
        <v>100</v>
      </c>
      <c r="X400" s="498"/>
      <c r="Y400" s="498"/>
      <c r="Z400" s="498"/>
      <c r="AA400" s="498">
        <f>IF($N$400="","",$N$400)</f>
        <v>100</v>
      </c>
      <c r="AB400" s="498"/>
      <c r="AC400" s="498">
        <f>IF($N$400="","",$N$400)</f>
        <v>100</v>
      </c>
      <c r="AD400" s="498">
        <f>IF($N$400="","",$N$400)</f>
        <v>100</v>
      </c>
      <c r="AE400" s="498">
        <f>IF($N$400="","",$N$400)</f>
        <v>100</v>
      </c>
      <c r="AF400" s="498">
        <f>IF($N$400="","",$N$400)</f>
        <v>100</v>
      </c>
      <c r="AG400" s="498"/>
      <c r="AH400" s="198"/>
    </row>
    <row r="401" spans="2:34" ht="39.75" customHeight="1" x14ac:dyDescent="0.35">
      <c r="B401" s="195"/>
      <c r="C401" s="578"/>
      <c r="D401" s="584"/>
      <c r="E401" s="534"/>
      <c r="F401" s="593"/>
      <c r="G401" s="501"/>
      <c r="H401" s="546"/>
      <c r="I401" s="542"/>
      <c r="J401" s="546"/>
      <c r="K401" s="442" t="s">
        <v>166</v>
      </c>
      <c r="L401" s="396" t="s">
        <v>374</v>
      </c>
      <c r="M401" s="512"/>
      <c r="N401" s="512"/>
      <c r="O401" s="515"/>
      <c r="P401" s="223"/>
      <c r="T401" s="196"/>
      <c r="U401" s="499"/>
      <c r="V401" s="499"/>
      <c r="W401" s="499"/>
      <c r="X401" s="499"/>
      <c r="Y401" s="499"/>
      <c r="Z401" s="499"/>
      <c r="AA401" s="499"/>
      <c r="AB401" s="499"/>
      <c r="AC401" s="499"/>
      <c r="AD401" s="499"/>
      <c r="AE401" s="499"/>
      <c r="AF401" s="499"/>
      <c r="AG401" s="499"/>
      <c r="AH401" s="198"/>
    </row>
    <row r="402" spans="2:34" ht="39.75" customHeight="1" x14ac:dyDescent="0.35">
      <c r="B402" s="195"/>
      <c r="C402" s="578"/>
      <c r="D402" s="584"/>
      <c r="E402" s="534"/>
      <c r="F402" s="593"/>
      <c r="G402" s="501"/>
      <c r="H402" s="546"/>
      <c r="I402" s="542"/>
      <c r="J402" s="546"/>
      <c r="K402" s="442" t="s">
        <v>167</v>
      </c>
      <c r="L402" s="444" t="s">
        <v>396</v>
      </c>
      <c r="M402" s="512"/>
      <c r="N402" s="512"/>
      <c r="O402" s="515"/>
      <c r="P402" s="223"/>
      <c r="T402" s="196"/>
      <c r="U402" s="499"/>
      <c r="V402" s="499"/>
      <c r="W402" s="499"/>
      <c r="X402" s="499"/>
      <c r="Y402" s="499"/>
      <c r="Z402" s="499"/>
      <c r="AA402" s="499"/>
      <c r="AB402" s="499"/>
      <c r="AC402" s="499"/>
      <c r="AD402" s="499"/>
      <c r="AE402" s="499"/>
      <c r="AF402" s="499"/>
      <c r="AG402" s="499"/>
      <c r="AH402" s="198"/>
    </row>
    <row r="403" spans="2:34" ht="39.75" customHeight="1" x14ac:dyDescent="0.35">
      <c r="B403" s="195"/>
      <c r="C403" s="578"/>
      <c r="D403" s="584"/>
      <c r="E403" s="534"/>
      <c r="F403" s="593"/>
      <c r="G403" s="501"/>
      <c r="H403" s="546"/>
      <c r="I403" s="542"/>
      <c r="J403" s="546"/>
      <c r="K403" s="442" t="s">
        <v>188</v>
      </c>
      <c r="L403" s="444" t="s">
        <v>397</v>
      </c>
      <c r="M403" s="512"/>
      <c r="N403" s="512"/>
      <c r="O403" s="515"/>
      <c r="P403" s="223"/>
      <c r="T403" s="196"/>
      <c r="U403" s="499"/>
      <c r="V403" s="499"/>
      <c r="W403" s="499"/>
      <c r="X403" s="499"/>
      <c r="Y403" s="499"/>
      <c r="Z403" s="499"/>
      <c r="AA403" s="499"/>
      <c r="AB403" s="499"/>
      <c r="AC403" s="499"/>
      <c r="AD403" s="499"/>
      <c r="AE403" s="499"/>
      <c r="AF403" s="499"/>
      <c r="AG403" s="499"/>
      <c r="AH403" s="198"/>
    </row>
    <row r="404" spans="2:34" ht="39.75" customHeight="1" x14ac:dyDescent="0.35">
      <c r="B404" s="195"/>
      <c r="C404" s="578"/>
      <c r="D404" s="584"/>
      <c r="E404" s="534"/>
      <c r="F404" s="593"/>
      <c r="G404" s="501"/>
      <c r="H404" s="546"/>
      <c r="I404" s="542"/>
      <c r="J404" s="546"/>
      <c r="K404" s="442" t="s">
        <v>189</v>
      </c>
      <c r="L404" s="444" t="s">
        <v>398</v>
      </c>
      <c r="M404" s="512"/>
      <c r="N404" s="512"/>
      <c r="O404" s="515"/>
      <c r="P404" s="223"/>
      <c r="T404" s="196"/>
      <c r="U404" s="499"/>
      <c r="V404" s="499"/>
      <c r="W404" s="499"/>
      <c r="X404" s="499"/>
      <c r="Y404" s="499"/>
      <c r="Z404" s="499"/>
      <c r="AA404" s="499"/>
      <c r="AB404" s="499"/>
      <c r="AC404" s="499"/>
      <c r="AD404" s="499"/>
      <c r="AE404" s="499"/>
      <c r="AF404" s="499"/>
      <c r="AG404" s="499"/>
      <c r="AH404" s="198"/>
    </row>
    <row r="405" spans="2:34" ht="39.75" customHeight="1" x14ac:dyDescent="0.35">
      <c r="B405" s="195"/>
      <c r="C405" s="578"/>
      <c r="D405" s="584"/>
      <c r="E405" s="534"/>
      <c r="F405" s="593"/>
      <c r="G405" s="530"/>
      <c r="H405" s="570" t="s">
        <v>1025</v>
      </c>
      <c r="I405" s="540" t="s">
        <v>34</v>
      </c>
      <c r="J405" s="545" t="s">
        <v>57</v>
      </c>
      <c r="K405" s="442" t="s">
        <v>165</v>
      </c>
      <c r="L405" s="396" t="s">
        <v>353</v>
      </c>
      <c r="M405" s="511" t="s">
        <v>109</v>
      </c>
      <c r="N405" s="513">
        <v>100</v>
      </c>
      <c r="O405" s="525" t="s">
        <v>1134</v>
      </c>
      <c r="P405" s="223"/>
      <c r="T405" s="196"/>
      <c r="U405" s="498"/>
      <c r="V405" s="498">
        <f>IF($N$405="","",$N$405)</f>
        <v>100</v>
      </c>
      <c r="W405" s="498">
        <f>IF($N$405="","",$N$405)</f>
        <v>100</v>
      </c>
      <c r="X405" s="498"/>
      <c r="Y405" s="498"/>
      <c r="Z405" s="498"/>
      <c r="AA405" s="498"/>
      <c r="AB405" s="498"/>
      <c r="AC405" s="498">
        <f>IF($N$405="","",$N$405)</f>
        <v>100</v>
      </c>
      <c r="AD405" s="498">
        <f>IF($N$405="","",$N$405)</f>
        <v>100</v>
      </c>
      <c r="AE405" s="498"/>
      <c r="AF405" s="498"/>
      <c r="AG405" s="498"/>
      <c r="AH405" s="198"/>
    </row>
    <row r="406" spans="2:34" ht="39.75" customHeight="1" x14ac:dyDescent="0.35">
      <c r="B406" s="195"/>
      <c r="C406" s="578"/>
      <c r="D406" s="584"/>
      <c r="E406" s="534"/>
      <c r="F406" s="593"/>
      <c r="G406" s="501"/>
      <c r="H406" s="546"/>
      <c r="I406" s="542"/>
      <c r="J406" s="546"/>
      <c r="K406" s="442" t="s">
        <v>166</v>
      </c>
      <c r="L406" s="396" t="s">
        <v>374</v>
      </c>
      <c r="M406" s="512"/>
      <c r="N406" s="512"/>
      <c r="O406" s="515"/>
      <c r="P406" s="223"/>
      <c r="T406" s="196"/>
      <c r="U406" s="499"/>
      <c r="V406" s="499"/>
      <c r="W406" s="499"/>
      <c r="X406" s="499"/>
      <c r="Y406" s="499"/>
      <c r="Z406" s="499"/>
      <c r="AA406" s="499"/>
      <c r="AB406" s="499"/>
      <c r="AC406" s="499"/>
      <c r="AD406" s="499"/>
      <c r="AE406" s="499"/>
      <c r="AF406" s="499"/>
      <c r="AG406" s="499"/>
      <c r="AH406" s="198"/>
    </row>
    <row r="407" spans="2:34" ht="39.75" customHeight="1" x14ac:dyDescent="0.35">
      <c r="B407" s="195"/>
      <c r="C407" s="578"/>
      <c r="D407" s="584"/>
      <c r="E407" s="534"/>
      <c r="F407" s="593"/>
      <c r="G407" s="501"/>
      <c r="H407" s="546"/>
      <c r="I407" s="542"/>
      <c r="J407" s="546"/>
      <c r="K407" s="442" t="s">
        <v>167</v>
      </c>
      <c r="L407" s="444" t="s">
        <v>399</v>
      </c>
      <c r="M407" s="512"/>
      <c r="N407" s="512"/>
      <c r="O407" s="515"/>
      <c r="P407" s="223"/>
      <c r="T407" s="196"/>
      <c r="U407" s="499"/>
      <c r="V407" s="499"/>
      <c r="W407" s="499"/>
      <c r="X407" s="499"/>
      <c r="Y407" s="499"/>
      <c r="Z407" s="499"/>
      <c r="AA407" s="499"/>
      <c r="AB407" s="499"/>
      <c r="AC407" s="499"/>
      <c r="AD407" s="499"/>
      <c r="AE407" s="499"/>
      <c r="AF407" s="499"/>
      <c r="AG407" s="499"/>
      <c r="AH407" s="198"/>
    </row>
    <row r="408" spans="2:34" ht="39.75" customHeight="1" x14ac:dyDescent="0.35">
      <c r="B408" s="195"/>
      <c r="C408" s="578"/>
      <c r="D408" s="584"/>
      <c r="E408" s="534"/>
      <c r="F408" s="593"/>
      <c r="G408" s="501"/>
      <c r="H408" s="546"/>
      <c r="I408" s="542"/>
      <c r="J408" s="546"/>
      <c r="K408" s="442" t="s">
        <v>188</v>
      </c>
      <c r="L408" s="444" t="s">
        <v>400</v>
      </c>
      <c r="M408" s="512"/>
      <c r="N408" s="512"/>
      <c r="O408" s="515"/>
      <c r="P408" s="223"/>
      <c r="T408" s="196"/>
      <c r="U408" s="499"/>
      <c r="V408" s="499"/>
      <c r="W408" s="499"/>
      <c r="X408" s="499"/>
      <c r="Y408" s="499"/>
      <c r="Z408" s="499"/>
      <c r="AA408" s="499"/>
      <c r="AB408" s="499"/>
      <c r="AC408" s="499"/>
      <c r="AD408" s="499"/>
      <c r="AE408" s="499"/>
      <c r="AF408" s="499"/>
      <c r="AG408" s="499"/>
      <c r="AH408" s="198"/>
    </row>
    <row r="409" spans="2:34" ht="39.75" customHeight="1" x14ac:dyDescent="0.35">
      <c r="B409" s="195"/>
      <c r="C409" s="578"/>
      <c r="D409" s="584"/>
      <c r="E409" s="534"/>
      <c r="F409" s="593"/>
      <c r="G409" s="501"/>
      <c r="H409" s="546"/>
      <c r="I409" s="542"/>
      <c r="J409" s="546"/>
      <c r="K409" s="442" t="s">
        <v>189</v>
      </c>
      <c r="L409" s="444" t="s">
        <v>401</v>
      </c>
      <c r="M409" s="512"/>
      <c r="N409" s="512"/>
      <c r="O409" s="515"/>
      <c r="P409" s="223"/>
      <c r="T409" s="196"/>
      <c r="U409" s="499"/>
      <c r="V409" s="499"/>
      <c r="W409" s="499"/>
      <c r="X409" s="499"/>
      <c r="Y409" s="499"/>
      <c r="Z409" s="499"/>
      <c r="AA409" s="499"/>
      <c r="AB409" s="499"/>
      <c r="AC409" s="499"/>
      <c r="AD409" s="499"/>
      <c r="AE409" s="499"/>
      <c r="AF409" s="499"/>
      <c r="AG409" s="499"/>
      <c r="AH409" s="198"/>
    </row>
    <row r="410" spans="2:34" ht="39.75" customHeight="1" x14ac:dyDescent="0.35">
      <c r="B410" s="195"/>
      <c r="C410" s="578"/>
      <c r="D410" s="584"/>
      <c r="E410" s="534"/>
      <c r="F410" s="593"/>
      <c r="G410" s="530"/>
      <c r="H410" s="570" t="s">
        <v>1026</v>
      </c>
      <c r="I410" s="568" t="s">
        <v>701</v>
      </c>
      <c r="J410" s="545" t="s">
        <v>57</v>
      </c>
      <c r="K410" s="442" t="s">
        <v>165</v>
      </c>
      <c r="L410" s="444" t="s">
        <v>353</v>
      </c>
      <c r="M410" s="511" t="s">
        <v>109</v>
      </c>
      <c r="N410" s="513">
        <v>81</v>
      </c>
      <c r="O410" s="525"/>
      <c r="P410" s="223"/>
      <c r="T410" s="196"/>
      <c r="U410" s="498"/>
      <c r="V410" s="498">
        <f>IF($N$410="","",$N$410)</f>
        <v>81</v>
      </c>
      <c r="W410" s="498">
        <f>IF($N$410="","",$N$410)</f>
        <v>81</v>
      </c>
      <c r="X410" s="498"/>
      <c r="Y410" s="498">
        <f>IF($N$410="","",$N$410)</f>
        <v>81</v>
      </c>
      <c r="Z410" s="498">
        <f>IF($N$410="","",$N$410)</f>
        <v>81</v>
      </c>
      <c r="AA410" s="498">
        <f>IF($N$410="","",$N$410)</f>
        <v>81</v>
      </c>
      <c r="AB410" s="498"/>
      <c r="AC410" s="498"/>
      <c r="AD410" s="498"/>
      <c r="AE410" s="498"/>
      <c r="AF410" s="498"/>
      <c r="AG410" s="498"/>
      <c r="AH410" s="198"/>
    </row>
    <row r="411" spans="2:34" ht="39.75" customHeight="1" x14ac:dyDescent="0.35">
      <c r="B411" s="195"/>
      <c r="C411" s="578"/>
      <c r="D411" s="584"/>
      <c r="E411" s="534"/>
      <c r="F411" s="593"/>
      <c r="G411" s="501"/>
      <c r="H411" s="546"/>
      <c r="I411" s="542"/>
      <c r="J411" s="546"/>
      <c r="K411" s="442" t="s">
        <v>166</v>
      </c>
      <c r="L411" s="444" t="s">
        <v>374</v>
      </c>
      <c r="M411" s="512"/>
      <c r="N411" s="512"/>
      <c r="O411" s="515"/>
      <c r="P411" s="223"/>
      <c r="T411" s="196"/>
      <c r="U411" s="499"/>
      <c r="V411" s="499"/>
      <c r="W411" s="499"/>
      <c r="X411" s="499"/>
      <c r="Y411" s="499"/>
      <c r="Z411" s="499"/>
      <c r="AA411" s="499"/>
      <c r="AB411" s="499"/>
      <c r="AC411" s="499"/>
      <c r="AD411" s="499"/>
      <c r="AE411" s="499"/>
      <c r="AF411" s="499"/>
      <c r="AG411" s="499"/>
      <c r="AH411" s="198"/>
    </row>
    <row r="412" spans="2:34" ht="39.75" customHeight="1" x14ac:dyDescent="0.35">
      <c r="B412" s="195"/>
      <c r="C412" s="578"/>
      <c r="D412" s="584"/>
      <c r="E412" s="534"/>
      <c r="F412" s="593"/>
      <c r="G412" s="501"/>
      <c r="H412" s="546"/>
      <c r="I412" s="542"/>
      <c r="J412" s="546"/>
      <c r="K412" s="442" t="s">
        <v>167</v>
      </c>
      <c r="L412" s="443" t="s">
        <v>755</v>
      </c>
      <c r="M412" s="512"/>
      <c r="N412" s="512"/>
      <c r="O412" s="515"/>
      <c r="P412" s="223"/>
      <c r="T412" s="196"/>
      <c r="U412" s="499"/>
      <c r="V412" s="499"/>
      <c r="W412" s="499"/>
      <c r="X412" s="499"/>
      <c r="Y412" s="499"/>
      <c r="Z412" s="499"/>
      <c r="AA412" s="499"/>
      <c r="AB412" s="499"/>
      <c r="AC412" s="499"/>
      <c r="AD412" s="499"/>
      <c r="AE412" s="499"/>
      <c r="AF412" s="499"/>
      <c r="AG412" s="499"/>
      <c r="AH412" s="198"/>
    </row>
    <row r="413" spans="2:34" ht="39.75" customHeight="1" x14ac:dyDescent="0.35">
      <c r="B413" s="195"/>
      <c r="C413" s="578"/>
      <c r="D413" s="584"/>
      <c r="E413" s="534"/>
      <c r="F413" s="593"/>
      <c r="G413" s="501"/>
      <c r="H413" s="546"/>
      <c r="I413" s="542"/>
      <c r="J413" s="546"/>
      <c r="K413" s="442" t="s">
        <v>188</v>
      </c>
      <c r="L413" s="443" t="s">
        <v>756</v>
      </c>
      <c r="M413" s="512"/>
      <c r="N413" s="512"/>
      <c r="O413" s="515"/>
      <c r="P413" s="223"/>
      <c r="T413" s="196"/>
      <c r="U413" s="499"/>
      <c r="V413" s="499"/>
      <c r="W413" s="499"/>
      <c r="X413" s="499"/>
      <c r="Y413" s="499"/>
      <c r="Z413" s="499"/>
      <c r="AA413" s="499"/>
      <c r="AB413" s="499"/>
      <c r="AC413" s="499"/>
      <c r="AD413" s="499"/>
      <c r="AE413" s="499"/>
      <c r="AF413" s="499"/>
      <c r="AG413" s="499"/>
      <c r="AH413" s="198"/>
    </row>
    <row r="414" spans="2:34" ht="39.75" customHeight="1" x14ac:dyDescent="0.35">
      <c r="B414" s="195"/>
      <c r="C414" s="578"/>
      <c r="D414" s="584"/>
      <c r="E414" s="534"/>
      <c r="F414" s="593"/>
      <c r="G414" s="501"/>
      <c r="H414" s="546"/>
      <c r="I414" s="542"/>
      <c r="J414" s="546"/>
      <c r="K414" s="442" t="s">
        <v>189</v>
      </c>
      <c r="L414" s="443" t="s">
        <v>757</v>
      </c>
      <c r="M414" s="512"/>
      <c r="N414" s="512"/>
      <c r="O414" s="515"/>
      <c r="P414" s="223"/>
      <c r="T414" s="196"/>
      <c r="U414" s="499"/>
      <c r="V414" s="499"/>
      <c r="W414" s="499"/>
      <c r="X414" s="499"/>
      <c r="Y414" s="499"/>
      <c r="Z414" s="499"/>
      <c r="AA414" s="499"/>
      <c r="AB414" s="499"/>
      <c r="AC414" s="499"/>
      <c r="AD414" s="499"/>
      <c r="AE414" s="499"/>
      <c r="AF414" s="499"/>
      <c r="AG414" s="499"/>
      <c r="AH414" s="198"/>
    </row>
    <row r="415" spans="2:34" ht="39.75" customHeight="1" x14ac:dyDescent="0.35">
      <c r="B415" s="195"/>
      <c r="C415" s="578"/>
      <c r="D415" s="584"/>
      <c r="E415" s="534"/>
      <c r="F415" s="593"/>
      <c r="G415" s="530"/>
      <c r="H415" s="570" t="s">
        <v>1027</v>
      </c>
      <c r="I415" s="540" t="s">
        <v>35</v>
      </c>
      <c r="J415" s="545" t="s">
        <v>57</v>
      </c>
      <c r="K415" s="442" t="s">
        <v>165</v>
      </c>
      <c r="L415" s="396" t="s">
        <v>353</v>
      </c>
      <c r="M415" s="511" t="s">
        <v>109</v>
      </c>
      <c r="N415" s="513">
        <v>21</v>
      </c>
      <c r="O415" s="525"/>
      <c r="P415" s="223"/>
      <c r="T415" s="196"/>
      <c r="U415" s="498"/>
      <c r="V415" s="498">
        <f>IF($N$415="","",$N$415)</f>
        <v>21</v>
      </c>
      <c r="W415" s="498">
        <f>IF($N$415="","",$N$415)</f>
        <v>21</v>
      </c>
      <c r="X415" s="498"/>
      <c r="Y415" s="498"/>
      <c r="Z415" s="498"/>
      <c r="AA415" s="498"/>
      <c r="AB415" s="498">
        <f>IF($N$415="","",$N$415)</f>
        <v>21</v>
      </c>
      <c r="AC415" s="498"/>
      <c r="AD415" s="498"/>
      <c r="AE415" s="498"/>
      <c r="AF415" s="498"/>
      <c r="AG415" s="498"/>
      <c r="AH415" s="198"/>
    </row>
    <row r="416" spans="2:34" ht="39.75" customHeight="1" x14ac:dyDescent="0.35">
      <c r="B416" s="195"/>
      <c r="C416" s="578"/>
      <c r="D416" s="584"/>
      <c r="E416" s="534"/>
      <c r="F416" s="593"/>
      <c r="G416" s="501"/>
      <c r="H416" s="546"/>
      <c r="I416" s="542"/>
      <c r="J416" s="546"/>
      <c r="K416" s="442" t="s">
        <v>166</v>
      </c>
      <c r="L416" s="396" t="s">
        <v>374</v>
      </c>
      <c r="M416" s="512"/>
      <c r="N416" s="512"/>
      <c r="O416" s="515"/>
      <c r="P416" s="223"/>
      <c r="T416" s="196"/>
      <c r="U416" s="499"/>
      <c r="V416" s="499"/>
      <c r="W416" s="499"/>
      <c r="X416" s="499"/>
      <c r="Y416" s="499"/>
      <c r="Z416" s="499"/>
      <c r="AA416" s="499"/>
      <c r="AB416" s="499"/>
      <c r="AC416" s="499"/>
      <c r="AD416" s="499"/>
      <c r="AE416" s="499"/>
      <c r="AF416" s="499"/>
      <c r="AG416" s="499"/>
      <c r="AH416" s="198"/>
    </row>
    <row r="417" spans="2:34" ht="39.75" customHeight="1" x14ac:dyDescent="0.35">
      <c r="B417" s="195"/>
      <c r="C417" s="578"/>
      <c r="D417" s="584"/>
      <c r="E417" s="534"/>
      <c r="F417" s="593"/>
      <c r="G417" s="501"/>
      <c r="H417" s="546"/>
      <c r="I417" s="542"/>
      <c r="J417" s="546"/>
      <c r="K417" s="442" t="s">
        <v>167</v>
      </c>
      <c r="L417" s="444" t="s">
        <v>402</v>
      </c>
      <c r="M417" s="512"/>
      <c r="N417" s="512"/>
      <c r="O417" s="515"/>
      <c r="P417" s="223"/>
      <c r="T417" s="196"/>
      <c r="U417" s="499"/>
      <c r="V417" s="499"/>
      <c r="W417" s="499"/>
      <c r="X417" s="499"/>
      <c r="Y417" s="499"/>
      <c r="Z417" s="499"/>
      <c r="AA417" s="499"/>
      <c r="AB417" s="499"/>
      <c r="AC417" s="499"/>
      <c r="AD417" s="499"/>
      <c r="AE417" s="499"/>
      <c r="AF417" s="499"/>
      <c r="AG417" s="499"/>
      <c r="AH417" s="198"/>
    </row>
    <row r="418" spans="2:34" ht="39.75" customHeight="1" x14ac:dyDescent="0.35">
      <c r="B418" s="195"/>
      <c r="C418" s="578"/>
      <c r="D418" s="584"/>
      <c r="E418" s="534"/>
      <c r="F418" s="593"/>
      <c r="G418" s="501"/>
      <c r="H418" s="546"/>
      <c r="I418" s="542"/>
      <c r="J418" s="546"/>
      <c r="K418" s="442" t="s">
        <v>188</v>
      </c>
      <c r="L418" s="444" t="s">
        <v>403</v>
      </c>
      <c r="M418" s="512"/>
      <c r="N418" s="512"/>
      <c r="O418" s="515"/>
      <c r="P418" s="223"/>
      <c r="T418" s="196"/>
      <c r="U418" s="499"/>
      <c r="V418" s="499"/>
      <c r="W418" s="499"/>
      <c r="X418" s="499"/>
      <c r="Y418" s="499"/>
      <c r="Z418" s="499"/>
      <c r="AA418" s="499"/>
      <c r="AB418" s="499"/>
      <c r="AC418" s="499"/>
      <c r="AD418" s="499"/>
      <c r="AE418" s="499"/>
      <c r="AF418" s="499"/>
      <c r="AG418" s="499"/>
      <c r="AH418" s="198"/>
    </row>
    <row r="419" spans="2:34" ht="39.75" customHeight="1" x14ac:dyDescent="0.35">
      <c r="B419" s="195"/>
      <c r="C419" s="578"/>
      <c r="D419" s="584"/>
      <c r="E419" s="534"/>
      <c r="F419" s="593"/>
      <c r="G419" s="501"/>
      <c r="H419" s="546"/>
      <c r="I419" s="542"/>
      <c r="J419" s="546"/>
      <c r="K419" s="442" t="s">
        <v>189</v>
      </c>
      <c r="L419" s="444" t="s">
        <v>404</v>
      </c>
      <c r="M419" s="512"/>
      <c r="N419" s="512"/>
      <c r="O419" s="515"/>
      <c r="P419" s="223"/>
      <c r="T419" s="196"/>
      <c r="U419" s="499"/>
      <c r="V419" s="499"/>
      <c r="W419" s="499"/>
      <c r="X419" s="499"/>
      <c r="Y419" s="499"/>
      <c r="Z419" s="499"/>
      <c r="AA419" s="499"/>
      <c r="AB419" s="499"/>
      <c r="AC419" s="499"/>
      <c r="AD419" s="499"/>
      <c r="AE419" s="499"/>
      <c r="AF419" s="499"/>
      <c r="AG419" s="499"/>
      <c r="AH419" s="198"/>
    </row>
    <row r="420" spans="2:34" ht="39.75" customHeight="1" x14ac:dyDescent="0.35">
      <c r="B420" s="195"/>
      <c r="C420" s="578"/>
      <c r="D420" s="584"/>
      <c r="E420" s="534"/>
      <c r="F420" s="593"/>
      <c r="G420" s="530">
        <v>43</v>
      </c>
      <c r="H420" s="540" t="s">
        <v>38</v>
      </c>
      <c r="I420" s="541"/>
      <c r="J420" s="545" t="s">
        <v>78</v>
      </c>
      <c r="K420" s="442" t="s">
        <v>165</v>
      </c>
      <c r="L420" s="396" t="s">
        <v>405</v>
      </c>
      <c r="M420" s="511" t="s">
        <v>109</v>
      </c>
      <c r="N420" s="513">
        <v>100</v>
      </c>
      <c r="O420" s="514"/>
      <c r="P420" s="223"/>
      <c r="T420" s="196"/>
      <c r="U420" s="498">
        <f>IF($N$420="","",$N$420)</f>
        <v>100</v>
      </c>
      <c r="V420" s="498"/>
      <c r="W420" s="498">
        <f>IF($N$420="","",$N$420)</f>
        <v>100</v>
      </c>
      <c r="X420" s="498"/>
      <c r="Y420" s="498"/>
      <c r="Z420" s="498"/>
      <c r="AA420" s="498"/>
      <c r="AB420" s="498"/>
      <c r="AC420" s="498"/>
      <c r="AD420" s="498"/>
      <c r="AE420" s="498"/>
      <c r="AF420" s="498"/>
      <c r="AG420" s="498"/>
      <c r="AH420" s="198"/>
    </row>
    <row r="421" spans="2:34" ht="39.75" customHeight="1" x14ac:dyDescent="0.35">
      <c r="B421" s="195"/>
      <c r="C421" s="578"/>
      <c r="D421" s="584"/>
      <c r="E421" s="534"/>
      <c r="F421" s="593"/>
      <c r="G421" s="501"/>
      <c r="H421" s="542"/>
      <c r="I421" s="541"/>
      <c r="J421" s="546"/>
      <c r="K421" s="442" t="s">
        <v>166</v>
      </c>
      <c r="L421" s="444" t="s">
        <v>406</v>
      </c>
      <c r="M421" s="512"/>
      <c r="N421" s="512"/>
      <c r="O421" s="515"/>
      <c r="P421" s="223"/>
      <c r="T421" s="196"/>
      <c r="U421" s="499"/>
      <c r="V421" s="499"/>
      <c r="W421" s="499"/>
      <c r="X421" s="499"/>
      <c r="Y421" s="499"/>
      <c r="Z421" s="499"/>
      <c r="AA421" s="499"/>
      <c r="AB421" s="499"/>
      <c r="AC421" s="499"/>
      <c r="AD421" s="499"/>
      <c r="AE421" s="499"/>
      <c r="AF421" s="499"/>
      <c r="AG421" s="499"/>
      <c r="AH421" s="198"/>
    </row>
    <row r="422" spans="2:34" ht="39.75" customHeight="1" x14ac:dyDescent="0.35">
      <c r="B422" s="195"/>
      <c r="C422" s="578"/>
      <c r="D422" s="584"/>
      <c r="E422" s="534"/>
      <c r="F422" s="593"/>
      <c r="G422" s="501"/>
      <c r="H422" s="542"/>
      <c r="I422" s="541"/>
      <c r="J422" s="546"/>
      <c r="K422" s="442" t="s">
        <v>167</v>
      </c>
      <c r="L422" s="444" t="s">
        <v>407</v>
      </c>
      <c r="M422" s="512"/>
      <c r="N422" s="512"/>
      <c r="O422" s="515"/>
      <c r="P422" s="223"/>
      <c r="T422" s="196"/>
      <c r="U422" s="499"/>
      <c r="V422" s="499"/>
      <c r="W422" s="499"/>
      <c r="X422" s="499"/>
      <c r="Y422" s="499"/>
      <c r="Z422" s="499"/>
      <c r="AA422" s="499"/>
      <c r="AB422" s="499"/>
      <c r="AC422" s="499"/>
      <c r="AD422" s="499"/>
      <c r="AE422" s="499"/>
      <c r="AF422" s="499"/>
      <c r="AG422" s="499"/>
      <c r="AH422" s="198"/>
    </row>
    <row r="423" spans="2:34" ht="39.75" customHeight="1" x14ac:dyDescent="0.35">
      <c r="B423" s="195"/>
      <c r="C423" s="578"/>
      <c r="D423" s="584"/>
      <c r="E423" s="534"/>
      <c r="F423" s="593"/>
      <c r="G423" s="501"/>
      <c r="H423" s="542"/>
      <c r="I423" s="541"/>
      <c r="J423" s="546"/>
      <c r="K423" s="442" t="s">
        <v>188</v>
      </c>
      <c r="L423" s="444" t="s">
        <v>408</v>
      </c>
      <c r="M423" s="512"/>
      <c r="N423" s="512"/>
      <c r="O423" s="515"/>
      <c r="P423" s="223"/>
      <c r="T423" s="196"/>
      <c r="U423" s="499"/>
      <c r="V423" s="499"/>
      <c r="W423" s="499"/>
      <c r="X423" s="499"/>
      <c r="Y423" s="499"/>
      <c r="Z423" s="499"/>
      <c r="AA423" s="499"/>
      <c r="AB423" s="499"/>
      <c r="AC423" s="499"/>
      <c r="AD423" s="499"/>
      <c r="AE423" s="499"/>
      <c r="AF423" s="499"/>
      <c r="AG423" s="499"/>
      <c r="AH423" s="198"/>
    </row>
    <row r="424" spans="2:34" ht="39.75" customHeight="1" x14ac:dyDescent="0.35">
      <c r="B424" s="195"/>
      <c r="C424" s="578"/>
      <c r="D424" s="584"/>
      <c r="E424" s="534"/>
      <c r="F424" s="593"/>
      <c r="G424" s="501"/>
      <c r="H424" s="542"/>
      <c r="I424" s="541"/>
      <c r="J424" s="546"/>
      <c r="K424" s="442" t="s">
        <v>189</v>
      </c>
      <c r="L424" s="444" t="s">
        <v>409</v>
      </c>
      <c r="M424" s="512"/>
      <c r="N424" s="512"/>
      <c r="O424" s="515"/>
      <c r="P424" s="223"/>
      <c r="T424" s="196"/>
      <c r="U424" s="499"/>
      <c r="V424" s="499"/>
      <c r="W424" s="499"/>
      <c r="X424" s="499"/>
      <c r="Y424" s="499"/>
      <c r="Z424" s="499"/>
      <c r="AA424" s="499"/>
      <c r="AB424" s="499"/>
      <c r="AC424" s="499"/>
      <c r="AD424" s="499"/>
      <c r="AE424" s="499"/>
      <c r="AF424" s="499"/>
      <c r="AG424" s="499"/>
      <c r="AH424" s="198"/>
    </row>
    <row r="425" spans="2:34" ht="39.75" customHeight="1" x14ac:dyDescent="0.35">
      <c r="B425" s="195"/>
      <c r="C425" s="578"/>
      <c r="D425" s="584"/>
      <c r="E425" s="534"/>
      <c r="F425" s="593"/>
      <c r="G425" s="530">
        <v>44</v>
      </c>
      <c r="H425" s="502" t="s">
        <v>932</v>
      </c>
      <c r="I425" s="503"/>
      <c r="J425" s="508" t="s">
        <v>933</v>
      </c>
      <c r="K425" s="440" t="s">
        <v>165</v>
      </c>
      <c r="L425" s="443" t="s">
        <v>952</v>
      </c>
      <c r="M425" s="529" t="s">
        <v>109</v>
      </c>
      <c r="N425" s="513">
        <v>80</v>
      </c>
      <c r="O425" s="525"/>
      <c r="P425" s="223"/>
      <c r="T425" s="196"/>
      <c r="U425" s="498"/>
      <c r="V425" s="498">
        <f>IF($N$550="","",$N$550)</f>
        <v>100</v>
      </c>
      <c r="W425" s="498">
        <f>IF($N$550="","",$N$550)</f>
        <v>100</v>
      </c>
      <c r="X425" s="498"/>
      <c r="Y425" s="498"/>
      <c r="Z425" s="498">
        <f>IF($N$550="","",$N$550)</f>
        <v>100</v>
      </c>
      <c r="AA425" s="498"/>
      <c r="AB425" s="498"/>
      <c r="AC425" s="498"/>
      <c r="AD425" s="498"/>
      <c r="AE425" s="498"/>
      <c r="AF425" s="498"/>
      <c r="AG425" s="498"/>
      <c r="AH425" s="198"/>
    </row>
    <row r="426" spans="2:34" ht="39.75" customHeight="1" x14ac:dyDescent="0.35">
      <c r="B426" s="195"/>
      <c r="C426" s="578"/>
      <c r="D426" s="584"/>
      <c r="E426" s="534"/>
      <c r="F426" s="593"/>
      <c r="G426" s="501"/>
      <c r="H426" s="504"/>
      <c r="I426" s="505"/>
      <c r="J426" s="509"/>
      <c r="K426" s="440" t="s">
        <v>166</v>
      </c>
      <c r="L426" s="443" t="s">
        <v>953</v>
      </c>
      <c r="M426" s="512"/>
      <c r="N426" s="512"/>
      <c r="O426" s="515"/>
      <c r="P426" s="223"/>
      <c r="T426" s="196"/>
      <c r="U426" s="499"/>
      <c r="V426" s="499"/>
      <c r="W426" s="499"/>
      <c r="X426" s="499"/>
      <c r="Y426" s="499"/>
      <c r="Z426" s="499"/>
      <c r="AA426" s="499"/>
      <c r="AB426" s="499"/>
      <c r="AC426" s="499"/>
      <c r="AD426" s="499"/>
      <c r="AE426" s="499"/>
      <c r="AF426" s="499"/>
      <c r="AG426" s="499"/>
      <c r="AH426" s="198"/>
    </row>
    <row r="427" spans="2:34" ht="46" x14ac:dyDescent="0.35">
      <c r="B427" s="195"/>
      <c r="C427" s="578"/>
      <c r="D427" s="584"/>
      <c r="E427" s="534"/>
      <c r="F427" s="593"/>
      <c r="G427" s="501"/>
      <c r="H427" s="504"/>
      <c r="I427" s="505"/>
      <c r="J427" s="509"/>
      <c r="K427" s="440" t="s">
        <v>167</v>
      </c>
      <c r="L427" s="443" t="s">
        <v>954</v>
      </c>
      <c r="M427" s="512"/>
      <c r="N427" s="512"/>
      <c r="O427" s="515"/>
      <c r="P427" s="223"/>
      <c r="T427" s="196"/>
      <c r="U427" s="499"/>
      <c r="V427" s="499"/>
      <c r="W427" s="499"/>
      <c r="X427" s="499"/>
      <c r="Y427" s="499"/>
      <c r="Z427" s="499"/>
      <c r="AA427" s="499"/>
      <c r="AB427" s="499"/>
      <c r="AC427" s="499"/>
      <c r="AD427" s="499"/>
      <c r="AE427" s="499"/>
      <c r="AF427" s="499"/>
      <c r="AG427" s="499"/>
      <c r="AH427" s="198"/>
    </row>
    <row r="428" spans="2:34" ht="39.75" customHeight="1" x14ac:dyDescent="0.35">
      <c r="B428" s="195"/>
      <c r="C428" s="578"/>
      <c r="D428" s="584"/>
      <c r="E428" s="534"/>
      <c r="F428" s="593"/>
      <c r="G428" s="501"/>
      <c r="H428" s="504"/>
      <c r="I428" s="505"/>
      <c r="J428" s="509"/>
      <c r="K428" s="440" t="s">
        <v>188</v>
      </c>
      <c r="L428" s="443" t="s">
        <v>934</v>
      </c>
      <c r="M428" s="512"/>
      <c r="N428" s="512"/>
      <c r="O428" s="515"/>
      <c r="P428" s="223"/>
      <c r="T428" s="196"/>
      <c r="U428" s="499"/>
      <c r="V428" s="499"/>
      <c r="W428" s="499"/>
      <c r="X428" s="499"/>
      <c r="Y428" s="499"/>
      <c r="Z428" s="499"/>
      <c r="AA428" s="499"/>
      <c r="AB428" s="499"/>
      <c r="AC428" s="499"/>
      <c r="AD428" s="499"/>
      <c r="AE428" s="499"/>
      <c r="AF428" s="499"/>
      <c r="AG428" s="499"/>
      <c r="AH428" s="198"/>
    </row>
    <row r="429" spans="2:34" ht="39.75" customHeight="1" x14ac:dyDescent="0.35">
      <c r="B429" s="195"/>
      <c r="C429" s="578"/>
      <c r="D429" s="584"/>
      <c r="E429" s="534"/>
      <c r="F429" s="593"/>
      <c r="G429" s="501"/>
      <c r="H429" s="506"/>
      <c r="I429" s="507"/>
      <c r="J429" s="510"/>
      <c r="K429" s="440" t="s">
        <v>189</v>
      </c>
      <c r="L429" s="443" t="s">
        <v>935</v>
      </c>
      <c r="M429" s="512"/>
      <c r="N429" s="512"/>
      <c r="O429" s="515"/>
      <c r="P429" s="223"/>
      <c r="T429" s="196"/>
      <c r="U429" s="499"/>
      <c r="V429" s="499"/>
      <c r="W429" s="499"/>
      <c r="X429" s="499"/>
      <c r="Y429" s="499"/>
      <c r="Z429" s="499"/>
      <c r="AA429" s="499"/>
      <c r="AB429" s="499"/>
      <c r="AC429" s="499"/>
      <c r="AD429" s="499"/>
      <c r="AE429" s="499"/>
      <c r="AF429" s="499"/>
      <c r="AG429" s="499"/>
      <c r="AH429" s="198"/>
    </row>
    <row r="430" spans="2:34" ht="39.75" customHeight="1" x14ac:dyDescent="0.35">
      <c r="B430" s="195"/>
      <c r="C430" s="578"/>
      <c r="D430" s="584"/>
      <c r="E430" s="534"/>
      <c r="F430" s="593"/>
      <c r="G430" s="530">
        <v>45</v>
      </c>
      <c r="H430" s="568" t="s">
        <v>1029</v>
      </c>
      <c r="I430" s="541"/>
      <c r="J430" s="545" t="s">
        <v>656</v>
      </c>
      <c r="K430" s="442" t="s">
        <v>165</v>
      </c>
      <c r="L430" s="444" t="s">
        <v>657</v>
      </c>
      <c r="M430" s="511" t="s">
        <v>109</v>
      </c>
      <c r="N430" s="513">
        <v>81</v>
      </c>
      <c r="O430" s="514"/>
      <c r="P430" s="223"/>
      <c r="T430" s="196"/>
      <c r="U430" s="498"/>
      <c r="V430" s="498"/>
      <c r="W430" s="498">
        <f>IF($N$430="","",$N$430)</f>
        <v>81</v>
      </c>
      <c r="X430" s="498"/>
      <c r="Y430" s="498"/>
      <c r="Z430" s="498">
        <f>IF($N$430="","",$N$430)</f>
        <v>81</v>
      </c>
      <c r="AA430" s="498"/>
      <c r="AB430" s="498"/>
      <c r="AC430" s="498"/>
      <c r="AD430" s="498">
        <f>IF($N$430="","",$N$430)</f>
        <v>81</v>
      </c>
      <c r="AE430" s="498"/>
      <c r="AF430" s="498"/>
      <c r="AG430" s="498"/>
      <c r="AH430" s="198"/>
    </row>
    <row r="431" spans="2:34" ht="39.75" customHeight="1" x14ac:dyDescent="0.35">
      <c r="B431" s="195"/>
      <c r="C431" s="578"/>
      <c r="D431" s="584"/>
      <c r="E431" s="534"/>
      <c r="F431" s="593"/>
      <c r="G431" s="501"/>
      <c r="H431" s="542"/>
      <c r="I431" s="541"/>
      <c r="J431" s="546"/>
      <c r="K431" s="442" t="s">
        <v>166</v>
      </c>
      <c r="L431" s="444" t="s">
        <v>658</v>
      </c>
      <c r="M431" s="512"/>
      <c r="N431" s="512"/>
      <c r="O431" s="515"/>
      <c r="P431" s="223"/>
      <c r="T431" s="196"/>
      <c r="U431" s="499"/>
      <c r="V431" s="499"/>
      <c r="W431" s="499"/>
      <c r="X431" s="499"/>
      <c r="Y431" s="499"/>
      <c r="Z431" s="499"/>
      <c r="AA431" s="499"/>
      <c r="AB431" s="499"/>
      <c r="AC431" s="499"/>
      <c r="AD431" s="499"/>
      <c r="AE431" s="499"/>
      <c r="AF431" s="499"/>
      <c r="AG431" s="499"/>
      <c r="AH431" s="198"/>
    </row>
    <row r="432" spans="2:34" ht="39.75" customHeight="1" x14ac:dyDescent="0.35">
      <c r="B432" s="195"/>
      <c r="C432" s="578"/>
      <c r="D432" s="584"/>
      <c r="E432" s="534"/>
      <c r="F432" s="593"/>
      <c r="G432" s="501"/>
      <c r="H432" s="542"/>
      <c r="I432" s="541"/>
      <c r="J432" s="546"/>
      <c r="K432" s="442" t="s">
        <v>167</v>
      </c>
      <c r="L432" s="444" t="s">
        <v>659</v>
      </c>
      <c r="M432" s="512"/>
      <c r="N432" s="512"/>
      <c r="O432" s="515"/>
      <c r="P432" s="223"/>
      <c r="T432" s="196"/>
      <c r="U432" s="499"/>
      <c r="V432" s="499"/>
      <c r="W432" s="499"/>
      <c r="X432" s="499"/>
      <c r="Y432" s="499"/>
      <c r="Z432" s="499"/>
      <c r="AA432" s="499"/>
      <c r="AB432" s="499"/>
      <c r="AC432" s="499"/>
      <c r="AD432" s="499"/>
      <c r="AE432" s="499"/>
      <c r="AF432" s="499"/>
      <c r="AG432" s="499"/>
      <c r="AH432" s="198"/>
    </row>
    <row r="433" spans="2:34" ht="39.75" customHeight="1" x14ac:dyDescent="0.35">
      <c r="B433" s="195"/>
      <c r="C433" s="578"/>
      <c r="D433" s="584"/>
      <c r="E433" s="534"/>
      <c r="F433" s="593"/>
      <c r="G433" s="501"/>
      <c r="H433" s="542"/>
      <c r="I433" s="541"/>
      <c r="J433" s="546"/>
      <c r="K433" s="442" t="s">
        <v>188</v>
      </c>
      <c r="L433" s="444" t="s">
        <v>660</v>
      </c>
      <c r="M433" s="512"/>
      <c r="N433" s="512"/>
      <c r="O433" s="515"/>
      <c r="P433" s="223"/>
      <c r="T433" s="196"/>
      <c r="U433" s="499"/>
      <c r="V433" s="499"/>
      <c r="W433" s="499"/>
      <c r="X433" s="499"/>
      <c r="Y433" s="499"/>
      <c r="Z433" s="499"/>
      <c r="AA433" s="499"/>
      <c r="AB433" s="499"/>
      <c r="AC433" s="499"/>
      <c r="AD433" s="499"/>
      <c r="AE433" s="499"/>
      <c r="AF433" s="499"/>
      <c r="AG433" s="499"/>
      <c r="AH433" s="198"/>
    </row>
    <row r="434" spans="2:34" ht="39.75" customHeight="1" x14ac:dyDescent="0.35">
      <c r="B434" s="195"/>
      <c r="C434" s="578"/>
      <c r="D434" s="584"/>
      <c r="E434" s="534"/>
      <c r="F434" s="593"/>
      <c r="G434" s="501"/>
      <c r="H434" s="542"/>
      <c r="I434" s="541"/>
      <c r="J434" s="546"/>
      <c r="K434" s="442" t="s">
        <v>189</v>
      </c>
      <c r="L434" s="444" t="s">
        <v>661</v>
      </c>
      <c r="M434" s="512"/>
      <c r="N434" s="512"/>
      <c r="O434" s="515"/>
      <c r="P434" s="223"/>
      <c r="T434" s="196"/>
      <c r="U434" s="499"/>
      <c r="V434" s="499"/>
      <c r="W434" s="499"/>
      <c r="X434" s="499"/>
      <c r="Y434" s="499"/>
      <c r="Z434" s="499"/>
      <c r="AA434" s="499"/>
      <c r="AB434" s="499"/>
      <c r="AC434" s="499"/>
      <c r="AD434" s="499"/>
      <c r="AE434" s="499"/>
      <c r="AF434" s="499"/>
      <c r="AG434" s="499"/>
      <c r="AH434" s="198"/>
    </row>
    <row r="435" spans="2:34" ht="39.75" customHeight="1" x14ac:dyDescent="0.35">
      <c r="B435" s="195"/>
      <c r="C435" s="578"/>
      <c r="D435" s="584"/>
      <c r="E435" s="534"/>
      <c r="F435" s="593"/>
      <c r="G435" s="530">
        <v>46</v>
      </c>
      <c r="H435" s="568" t="s">
        <v>941</v>
      </c>
      <c r="I435" s="541"/>
      <c r="J435" s="570" t="s">
        <v>942</v>
      </c>
      <c r="K435" s="442" t="s">
        <v>165</v>
      </c>
      <c r="L435" s="444" t="s">
        <v>943</v>
      </c>
      <c r="M435" s="511" t="s">
        <v>109</v>
      </c>
      <c r="N435" s="513">
        <v>41</v>
      </c>
      <c r="O435" s="514"/>
      <c r="P435" s="223"/>
      <c r="T435" s="196"/>
      <c r="U435" s="498">
        <f>IF($N$435="","",$N$435)</f>
        <v>41</v>
      </c>
      <c r="V435" s="498">
        <f>IF($N$435="","",$N$435)</f>
        <v>41</v>
      </c>
      <c r="W435" s="498">
        <f>IF($N$435="","",$N$435)</f>
        <v>41</v>
      </c>
      <c r="X435" s="498"/>
      <c r="Y435" s="498"/>
      <c r="Z435" s="498">
        <f>IF($N$435="","",$N$435)</f>
        <v>41</v>
      </c>
      <c r="AA435" s="498"/>
      <c r="AB435" s="498"/>
      <c r="AC435" s="498"/>
      <c r="AD435" s="498"/>
      <c r="AE435" s="498"/>
      <c r="AF435" s="498"/>
      <c r="AG435" s="498"/>
      <c r="AH435" s="198"/>
    </row>
    <row r="436" spans="2:34" ht="39.75" customHeight="1" x14ac:dyDescent="0.35">
      <c r="B436" s="195"/>
      <c r="C436" s="578"/>
      <c r="D436" s="584"/>
      <c r="E436" s="512"/>
      <c r="F436" s="537"/>
      <c r="G436" s="501"/>
      <c r="H436" s="542"/>
      <c r="I436" s="541"/>
      <c r="J436" s="546"/>
      <c r="K436" s="442" t="s">
        <v>166</v>
      </c>
      <c r="L436" s="444" t="s">
        <v>944</v>
      </c>
      <c r="M436" s="512"/>
      <c r="N436" s="512"/>
      <c r="O436" s="515"/>
      <c r="P436" s="223"/>
      <c r="T436" s="196"/>
      <c r="U436" s="499"/>
      <c r="V436" s="499"/>
      <c r="W436" s="499"/>
      <c r="X436" s="499"/>
      <c r="Y436" s="499"/>
      <c r="Z436" s="499"/>
      <c r="AA436" s="499"/>
      <c r="AB436" s="499"/>
      <c r="AC436" s="499"/>
      <c r="AD436" s="499"/>
      <c r="AE436" s="499"/>
      <c r="AF436" s="499"/>
      <c r="AG436" s="499"/>
      <c r="AH436" s="198"/>
    </row>
    <row r="437" spans="2:34" ht="39.75" customHeight="1" x14ac:dyDescent="0.35">
      <c r="B437" s="195"/>
      <c r="C437" s="578"/>
      <c r="D437" s="584"/>
      <c r="E437" s="512"/>
      <c r="F437" s="537"/>
      <c r="G437" s="501"/>
      <c r="H437" s="542"/>
      <c r="I437" s="541"/>
      <c r="J437" s="546"/>
      <c r="K437" s="442" t="s">
        <v>167</v>
      </c>
      <c r="L437" s="443" t="s">
        <v>945</v>
      </c>
      <c r="M437" s="512"/>
      <c r="N437" s="512"/>
      <c r="O437" s="515"/>
      <c r="P437" s="223"/>
      <c r="T437" s="196"/>
      <c r="U437" s="499"/>
      <c r="V437" s="499"/>
      <c r="W437" s="499"/>
      <c r="X437" s="499"/>
      <c r="Y437" s="499"/>
      <c r="Z437" s="499"/>
      <c r="AA437" s="499"/>
      <c r="AB437" s="499"/>
      <c r="AC437" s="499"/>
      <c r="AD437" s="499"/>
      <c r="AE437" s="499"/>
      <c r="AF437" s="499"/>
      <c r="AG437" s="499"/>
      <c r="AH437" s="198"/>
    </row>
    <row r="438" spans="2:34" ht="39.75" customHeight="1" x14ac:dyDescent="0.35">
      <c r="B438" s="195"/>
      <c r="C438" s="578"/>
      <c r="D438" s="584"/>
      <c r="E438" s="512"/>
      <c r="F438" s="537"/>
      <c r="G438" s="501"/>
      <c r="H438" s="542"/>
      <c r="I438" s="541"/>
      <c r="J438" s="546"/>
      <c r="K438" s="442" t="s">
        <v>188</v>
      </c>
      <c r="L438" s="444" t="s">
        <v>946</v>
      </c>
      <c r="M438" s="512"/>
      <c r="N438" s="512"/>
      <c r="O438" s="515"/>
      <c r="P438" s="223"/>
      <c r="T438" s="196"/>
      <c r="U438" s="499"/>
      <c r="V438" s="499"/>
      <c r="W438" s="499"/>
      <c r="X438" s="499"/>
      <c r="Y438" s="499"/>
      <c r="Z438" s="499"/>
      <c r="AA438" s="499"/>
      <c r="AB438" s="499"/>
      <c r="AC438" s="499"/>
      <c r="AD438" s="499"/>
      <c r="AE438" s="499"/>
      <c r="AF438" s="499"/>
      <c r="AG438" s="499"/>
      <c r="AH438" s="198"/>
    </row>
    <row r="439" spans="2:34" ht="39.75" customHeight="1" x14ac:dyDescent="0.35">
      <c r="B439" s="195"/>
      <c r="C439" s="578"/>
      <c r="D439" s="584"/>
      <c r="E439" s="512"/>
      <c r="F439" s="537"/>
      <c r="G439" s="501"/>
      <c r="H439" s="542"/>
      <c r="I439" s="541"/>
      <c r="J439" s="546"/>
      <c r="K439" s="442" t="s">
        <v>189</v>
      </c>
      <c r="L439" s="444" t="s">
        <v>947</v>
      </c>
      <c r="M439" s="512"/>
      <c r="N439" s="512"/>
      <c r="O439" s="515"/>
      <c r="P439" s="223"/>
      <c r="T439" s="196"/>
      <c r="U439" s="499"/>
      <c r="V439" s="499"/>
      <c r="W439" s="499"/>
      <c r="X439" s="499"/>
      <c r="Y439" s="499"/>
      <c r="Z439" s="499"/>
      <c r="AA439" s="499"/>
      <c r="AB439" s="499"/>
      <c r="AC439" s="499"/>
      <c r="AD439" s="499"/>
      <c r="AE439" s="499"/>
      <c r="AF439" s="499"/>
      <c r="AG439" s="499"/>
      <c r="AH439" s="198"/>
    </row>
    <row r="440" spans="2:34" ht="39.75" customHeight="1" x14ac:dyDescent="0.35">
      <c r="B440" s="195"/>
      <c r="C440" s="578"/>
      <c r="D440" s="584"/>
      <c r="E440" s="534" t="s">
        <v>102</v>
      </c>
      <c r="F440" s="536">
        <f>IF(SUM(N440:N479)=0,"",AVERAGE(N440:N479))</f>
        <v>73</v>
      </c>
      <c r="G440" s="530">
        <v>47</v>
      </c>
      <c r="H440" s="540" t="s">
        <v>36</v>
      </c>
      <c r="I440" s="541"/>
      <c r="J440" s="545" t="s">
        <v>76</v>
      </c>
      <c r="K440" s="442" t="s">
        <v>165</v>
      </c>
      <c r="L440" s="444" t="s">
        <v>410</v>
      </c>
      <c r="M440" s="511" t="s">
        <v>109</v>
      </c>
      <c r="N440" s="513">
        <v>100</v>
      </c>
      <c r="O440" s="514"/>
      <c r="P440" s="223"/>
      <c r="T440" s="196"/>
      <c r="U440" s="498"/>
      <c r="V440" s="498"/>
      <c r="W440" s="498"/>
      <c r="X440" s="498">
        <f>IF(N440="","",N440)</f>
        <v>100</v>
      </c>
      <c r="Y440" s="498"/>
      <c r="Z440" s="498"/>
      <c r="AA440" s="498"/>
      <c r="AB440" s="498"/>
      <c r="AC440" s="498"/>
      <c r="AD440" s="498"/>
      <c r="AE440" s="498">
        <f>IF(N440="","",N440)</f>
        <v>100</v>
      </c>
      <c r="AF440" s="498"/>
      <c r="AG440" s="498"/>
      <c r="AH440" s="198"/>
    </row>
    <row r="441" spans="2:34" ht="39.75" customHeight="1" x14ac:dyDescent="0.35">
      <c r="B441" s="195"/>
      <c r="C441" s="578"/>
      <c r="D441" s="584"/>
      <c r="E441" s="534"/>
      <c r="F441" s="536"/>
      <c r="G441" s="501"/>
      <c r="H441" s="542"/>
      <c r="I441" s="541"/>
      <c r="J441" s="546"/>
      <c r="K441" s="442" t="s">
        <v>166</v>
      </c>
      <c r="L441" s="444" t="s">
        <v>411</v>
      </c>
      <c r="M441" s="512"/>
      <c r="N441" s="512"/>
      <c r="O441" s="515"/>
      <c r="P441" s="223"/>
      <c r="T441" s="196"/>
      <c r="U441" s="499"/>
      <c r="V441" s="499"/>
      <c r="W441" s="499"/>
      <c r="X441" s="499"/>
      <c r="Y441" s="499"/>
      <c r="Z441" s="499"/>
      <c r="AA441" s="499"/>
      <c r="AB441" s="499"/>
      <c r="AC441" s="499"/>
      <c r="AD441" s="499"/>
      <c r="AE441" s="499"/>
      <c r="AF441" s="499"/>
      <c r="AG441" s="499"/>
      <c r="AH441" s="198"/>
    </row>
    <row r="442" spans="2:34" ht="39.75" customHeight="1" x14ac:dyDescent="0.35">
      <c r="B442" s="195"/>
      <c r="C442" s="578"/>
      <c r="D442" s="584"/>
      <c r="E442" s="534"/>
      <c r="F442" s="536"/>
      <c r="G442" s="501"/>
      <c r="H442" s="542"/>
      <c r="I442" s="541"/>
      <c r="J442" s="546"/>
      <c r="K442" s="442" t="s">
        <v>167</v>
      </c>
      <c r="L442" s="444" t="s">
        <v>412</v>
      </c>
      <c r="M442" s="512"/>
      <c r="N442" s="512"/>
      <c r="O442" s="515"/>
      <c r="P442" s="223"/>
      <c r="T442" s="196"/>
      <c r="U442" s="499"/>
      <c r="V442" s="499"/>
      <c r="W442" s="499"/>
      <c r="X442" s="499"/>
      <c r="Y442" s="499"/>
      <c r="Z442" s="499"/>
      <c r="AA442" s="499"/>
      <c r="AB442" s="499"/>
      <c r="AC442" s="499"/>
      <c r="AD442" s="499"/>
      <c r="AE442" s="499"/>
      <c r="AF442" s="499"/>
      <c r="AG442" s="499"/>
      <c r="AH442" s="198"/>
    </row>
    <row r="443" spans="2:34" ht="39.75" customHeight="1" x14ac:dyDescent="0.35">
      <c r="B443" s="195"/>
      <c r="C443" s="578"/>
      <c r="D443" s="584"/>
      <c r="E443" s="534"/>
      <c r="F443" s="536"/>
      <c r="G443" s="501"/>
      <c r="H443" s="542"/>
      <c r="I443" s="541"/>
      <c r="J443" s="546"/>
      <c r="K443" s="442" t="s">
        <v>188</v>
      </c>
      <c r="L443" s="444" t="s">
        <v>413</v>
      </c>
      <c r="M443" s="512"/>
      <c r="N443" s="512"/>
      <c r="O443" s="515"/>
      <c r="P443" s="223"/>
      <c r="T443" s="196"/>
      <c r="U443" s="499"/>
      <c r="V443" s="499"/>
      <c r="W443" s="499"/>
      <c r="X443" s="499"/>
      <c r="Y443" s="499"/>
      <c r="Z443" s="499"/>
      <c r="AA443" s="499"/>
      <c r="AB443" s="499"/>
      <c r="AC443" s="499"/>
      <c r="AD443" s="499"/>
      <c r="AE443" s="499"/>
      <c r="AF443" s="499"/>
      <c r="AG443" s="499"/>
      <c r="AH443" s="198"/>
    </row>
    <row r="444" spans="2:34" ht="39.75" customHeight="1" x14ac:dyDescent="0.35">
      <c r="B444" s="195"/>
      <c r="C444" s="578"/>
      <c r="D444" s="584"/>
      <c r="E444" s="534"/>
      <c r="F444" s="536"/>
      <c r="G444" s="501"/>
      <c r="H444" s="542"/>
      <c r="I444" s="541"/>
      <c r="J444" s="546"/>
      <c r="K444" s="442" t="s">
        <v>189</v>
      </c>
      <c r="L444" s="444" t="s">
        <v>414</v>
      </c>
      <c r="M444" s="512"/>
      <c r="N444" s="512"/>
      <c r="O444" s="515"/>
      <c r="P444" s="223"/>
      <c r="T444" s="196"/>
      <c r="U444" s="499"/>
      <c r="V444" s="499"/>
      <c r="W444" s="499"/>
      <c r="X444" s="499"/>
      <c r="Y444" s="499"/>
      <c r="Z444" s="499"/>
      <c r="AA444" s="499"/>
      <c r="AB444" s="499"/>
      <c r="AC444" s="499"/>
      <c r="AD444" s="499"/>
      <c r="AE444" s="499"/>
      <c r="AF444" s="499"/>
      <c r="AG444" s="499"/>
      <c r="AH444" s="198"/>
    </row>
    <row r="445" spans="2:34" ht="39.75" customHeight="1" x14ac:dyDescent="0.35">
      <c r="B445" s="195"/>
      <c r="C445" s="578"/>
      <c r="D445" s="584"/>
      <c r="E445" s="534"/>
      <c r="F445" s="593"/>
      <c r="G445" s="530">
        <v>48</v>
      </c>
      <c r="H445" s="568" t="s">
        <v>1093</v>
      </c>
      <c r="I445" s="541"/>
      <c r="J445" s="545" t="s">
        <v>130</v>
      </c>
      <c r="K445" s="442" t="s">
        <v>165</v>
      </c>
      <c r="L445" s="396" t="s">
        <v>415</v>
      </c>
      <c r="M445" s="511" t="s">
        <v>109</v>
      </c>
      <c r="N445" s="513">
        <v>20</v>
      </c>
      <c r="O445" s="514"/>
      <c r="P445" s="223"/>
      <c r="T445" s="196"/>
      <c r="U445" s="498"/>
      <c r="V445" s="498">
        <f>IF($N$445="","",$N$445)</f>
        <v>20</v>
      </c>
      <c r="W445" s="498">
        <f>IF($N$445="","",$N$445)</f>
        <v>20</v>
      </c>
      <c r="X445" s="498"/>
      <c r="Y445" s="498"/>
      <c r="Z445" s="498"/>
      <c r="AA445" s="498"/>
      <c r="AB445" s="498"/>
      <c r="AC445" s="498"/>
      <c r="AD445" s="498"/>
      <c r="AE445" s="498"/>
      <c r="AF445" s="498"/>
      <c r="AG445" s="498"/>
      <c r="AH445" s="198"/>
    </row>
    <row r="446" spans="2:34" ht="39.75" customHeight="1" x14ac:dyDescent="0.35">
      <c r="B446" s="195"/>
      <c r="C446" s="578"/>
      <c r="D446" s="584"/>
      <c r="E446" s="534"/>
      <c r="F446" s="593"/>
      <c r="G446" s="501"/>
      <c r="H446" s="542"/>
      <c r="I446" s="541"/>
      <c r="J446" s="546"/>
      <c r="K446" s="442" t="s">
        <v>166</v>
      </c>
      <c r="L446" s="444" t="s">
        <v>416</v>
      </c>
      <c r="M446" s="512"/>
      <c r="N446" s="512"/>
      <c r="O446" s="515"/>
      <c r="P446" s="223"/>
      <c r="T446" s="196"/>
      <c r="U446" s="499"/>
      <c r="V446" s="499"/>
      <c r="W446" s="499"/>
      <c r="X446" s="499"/>
      <c r="Y446" s="499"/>
      <c r="Z446" s="499"/>
      <c r="AA446" s="499"/>
      <c r="AB446" s="499"/>
      <c r="AC446" s="499"/>
      <c r="AD446" s="499"/>
      <c r="AE446" s="499"/>
      <c r="AF446" s="499"/>
      <c r="AG446" s="499"/>
      <c r="AH446" s="198"/>
    </row>
    <row r="447" spans="2:34" ht="39.75" customHeight="1" x14ac:dyDescent="0.35">
      <c r="B447" s="195"/>
      <c r="C447" s="578"/>
      <c r="D447" s="584"/>
      <c r="E447" s="534"/>
      <c r="F447" s="593"/>
      <c r="G447" s="501"/>
      <c r="H447" s="542"/>
      <c r="I447" s="541"/>
      <c r="J447" s="546"/>
      <c r="K447" s="442" t="s">
        <v>167</v>
      </c>
      <c r="L447" s="444" t="s">
        <v>417</v>
      </c>
      <c r="M447" s="512"/>
      <c r="N447" s="512"/>
      <c r="O447" s="515"/>
      <c r="P447" s="223"/>
      <c r="T447" s="196"/>
      <c r="U447" s="499"/>
      <c r="V447" s="499"/>
      <c r="W447" s="499"/>
      <c r="X447" s="499"/>
      <c r="Y447" s="499"/>
      <c r="Z447" s="499"/>
      <c r="AA447" s="499"/>
      <c r="AB447" s="499"/>
      <c r="AC447" s="499"/>
      <c r="AD447" s="499"/>
      <c r="AE447" s="499"/>
      <c r="AF447" s="499"/>
      <c r="AG447" s="499"/>
      <c r="AH447" s="198"/>
    </row>
    <row r="448" spans="2:34" ht="39.75" customHeight="1" x14ac:dyDescent="0.35">
      <c r="B448" s="195"/>
      <c r="C448" s="578"/>
      <c r="D448" s="584"/>
      <c r="E448" s="534"/>
      <c r="F448" s="593"/>
      <c r="G448" s="501"/>
      <c r="H448" s="542"/>
      <c r="I448" s="541"/>
      <c r="J448" s="546"/>
      <c r="K448" s="442" t="s">
        <v>188</v>
      </c>
      <c r="L448" s="444" t="s">
        <v>777</v>
      </c>
      <c r="M448" s="512"/>
      <c r="N448" s="512"/>
      <c r="O448" s="515"/>
      <c r="P448" s="223"/>
      <c r="T448" s="196"/>
      <c r="U448" s="499"/>
      <c r="V448" s="499"/>
      <c r="W448" s="499"/>
      <c r="X448" s="499"/>
      <c r="Y448" s="499"/>
      <c r="Z448" s="499"/>
      <c r="AA448" s="499"/>
      <c r="AB448" s="499"/>
      <c r="AC448" s="499"/>
      <c r="AD448" s="499"/>
      <c r="AE448" s="499"/>
      <c r="AF448" s="499"/>
      <c r="AG448" s="499"/>
      <c r="AH448" s="198"/>
    </row>
    <row r="449" spans="2:34" ht="39.75" customHeight="1" x14ac:dyDescent="0.35">
      <c r="B449" s="195"/>
      <c r="C449" s="578"/>
      <c r="D449" s="584"/>
      <c r="E449" s="534"/>
      <c r="F449" s="593"/>
      <c r="G449" s="501"/>
      <c r="H449" s="542"/>
      <c r="I449" s="541"/>
      <c r="J449" s="546"/>
      <c r="K449" s="442" t="s">
        <v>189</v>
      </c>
      <c r="L449" s="443" t="s">
        <v>778</v>
      </c>
      <c r="M449" s="512"/>
      <c r="N449" s="512"/>
      <c r="O449" s="515"/>
      <c r="P449" s="223"/>
      <c r="T449" s="196"/>
      <c r="U449" s="499"/>
      <c r="V449" s="499"/>
      <c r="W449" s="499"/>
      <c r="X449" s="499"/>
      <c r="Y449" s="499"/>
      <c r="Z449" s="499"/>
      <c r="AA449" s="499"/>
      <c r="AB449" s="499"/>
      <c r="AC449" s="499"/>
      <c r="AD449" s="499"/>
      <c r="AE449" s="499"/>
      <c r="AF449" s="499"/>
      <c r="AG449" s="499"/>
      <c r="AH449" s="198"/>
    </row>
    <row r="450" spans="2:34" ht="39.75" customHeight="1" x14ac:dyDescent="0.35">
      <c r="B450" s="195"/>
      <c r="C450" s="578"/>
      <c r="D450" s="584"/>
      <c r="E450" s="534"/>
      <c r="F450" s="593"/>
      <c r="G450" s="530">
        <v>49</v>
      </c>
      <c r="H450" s="540" t="s">
        <v>150</v>
      </c>
      <c r="I450" s="541"/>
      <c r="J450" s="545" t="s">
        <v>75</v>
      </c>
      <c r="K450" s="442" t="s">
        <v>165</v>
      </c>
      <c r="L450" s="444" t="s">
        <v>418</v>
      </c>
      <c r="M450" s="511" t="s">
        <v>109</v>
      </c>
      <c r="N450" s="513">
        <v>41</v>
      </c>
      <c r="O450" s="525"/>
      <c r="P450" s="223"/>
      <c r="T450" s="196"/>
      <c r="U450" s="498">
        <f>IF($N$450="","",$N$450)</f>
        <v>41</v>
      </c>
      <c r="V450" s="498">
        <f>IF($N$450="","",$N$450)</f>
        <v>41</v>
      </c>
      <c r="W450" s="498">
        <f>IF($N$450="","",$N$450)</f>
        <v>41</v>
      </c>
      <c r="X450" s="498"/>
      <c r="Y450" s="498"/>
      <c r="Z450" s="498"/>
      <c r="AA450" s="498"/>
      <c r="AB450" s="498"/>
      <c r="AC450" s="498"/>
      <c r="AD450" s="498"/>
      <c r="AE450" s="498"/>
      <c r="AF450" s="498"/>
      <c r="AG450" s="498"/>
      <c r="AH450" s="198"/>
    </row>
    <row r="451" spans="2:34" ht="39.75" customHeight="1" x14ac:dyDescent="0.35">
      <c r="B451" s="195"/>
      <c r="C451" s="578"/>
      <c r="D451" s="584"/>
      <c r="E451" s="534"/>
      <c r="F451" s="593"/>
      <c r="G451" s="501"/>
      <c r="H451" s="542"/>
      <c r="I451" s="541"/>
      <c r="J451" s="546"/>
      <c r="K451" s="442" t="s">
        <v>166</v>
      </c>
      <c r="L451" s="444" t="s">
        <v>419</v>
      </c>
      <c r="M451" s="512"/>
      <c r="N451" s="512"/>
      <c r="O451" s="515"/>
      <c r="P451" s="223"/>
      <c r="T451" s="196"/>
      <c r="U451" s="499"/>
      <c r="V451" s="499"/>
      <c r="W451" s="499"/>
      <c r="X451" s="499"/>
      <c r="Y451" s="499"/>
      <c r="Z451" s="499"/>
      <c r="AA451" s="499"/>
      <c r="AB451" s="499"/>
      <c r="AC451" s="499"/>
      <c r="AD451" s="499"/>
      <c r="AE451" s="499"/>
      <c r="AF451" s="499"/>
      <c r="AG451" s="499"/>
      <c r="AH451" s="198"/>
    </row>
    <row r="452" spans="2:34" ht="39.75" customHeight="1" x14ac:dyDescent="0.35">
      <c r="B452" s="195"/>
      <c r="C452" s="578"/>
      <c r="D452" s="584"/>
      <c r="E452" s="534"/>
      <c r="F452" s="593"/>
      <c r="G452" s="501"/>
      <c r="H452" s="542"/>
      <c r="I452" s="541"/>
      <c r="J452" s="546"/>
      <c r="K452" s="442" t="s">
        <v>167</v>
      </c>
      <c r="L452" s="444" t="s">
        <v>420</v>
      </c>
      <c r="M452" s="512"/>
      <c r="N452" s="512"/>
      <c r="O452" s="515"/>
      <c r="P452" s="223"/>
      <c r="T452" s="196"/>
      <c r="U452" s="499"/>
      <c r="V452" s="499"/>
      <c r="W452" s="499"/>
      <c r="X452" s="499"/>
      <c r="Y452" s="499"/>
      <c r="Z452" s="499"/>
      <c r="AA452" s="499"/>
      <c r="AB452" s="499"/>
      <c r="AC452" s="499"/>
      <c r="AD452" s="499"/>
      <c r="AE452" s="499"/>
      <c r="AF452" s="499"/>
      <c r="AG452" s="499"/>
      <c r="AH452" s="198"/>
    </row>
    <row r="453" spans="2:34" ht="39.75" customHeight="1" x14ac:dyDescent="0.35">
      <c r="B453" s="195"/>
      <c r="C453" s="578"/>
      <c r="D453" s="584"/>
      <c r="E453" s="534"/>
      <c r="F453" s="593"/>
      <c r="G453" s="501"/>
      <c r="H453" s="542"/>
      <c r="I453" s="541"/>
      <c r="J453" s="546"/>
      <c r="K453" s="442" t="s">
        <v>188</v>
      </c>
      <c r="L453" s="444" t="s">
        <v>421</v>
      </c>
      <c r="M453" s="512"/>
      <c r="N453" s="512"/>
      <c r="O453" s="515"/>
      <c r="P453" s="223"/>
      <c r="T453" s="196"/>
      <c r="U453" s="499"/>
      <c r="V453" s="499"/>
      <c r="W453" s="499"/>
      <c r="X453" s="499"/>
      <c r="Y453" s="499"/>
      <c r="Z453" s="499"/>
      <c r="AA453" s="499"/>
      <c r="AB453" s="499"/>
      <c r="AC453" s="499"/>
      <c r="AD453" s="499"/>
      <c r="AE453" s="499"/>
      <c r="AF453" s="499"/>
      <c r="AG453" s="499"/>
      <c r="AH453" s="198"/>
    </row>
    <row r="454" spans="2:34" ht="39.75" customHeight="1" x14ac:dyDescent="0.35">
      <c r="B454" s="195"/>
      <c r="C454" s="578"/>
      <c r="D454" s="584"/>
      <c r="E454" s="534"/>
      <c r="F454" s="593"/>
      <c r="G454" s="501"/>
      <c r="H454" s="542"/>
      <c r="I454" s="541"/>
      <c r="J454" s="546"/>
      <c r="K454" s="442" t="s">
        <v>189</v>
      </c>
      <c r="L454" s="444" t="s">
        <v>422</v>
      </c>
      <c r="M454" s="512"/>
      <c r="N454" s="512"/>
      <c r="O454" s="515"/>
      <c r="P454" s="223"/>
      <c r="T454" s="196"/>
      <c r="U454" s="499"/>
      <c r="V454" s="499"/>
      <c r="W454" s="499"/>
      <c r="X454" s="499"/>
      <c r="Y454" s="499"/>
      <c r="Z454" s="499"/>
      <c r="AA454" s="499"/>
      <c r="AB454" s="499"/>
      <c r="AC454" s="499"/>
      <c r="AD454" s="499"/>
      <c r="AE454" s="499"/>
      <c r="AF454" s="499"/>
      <c r="AG454" s="499"/>
      <c r="AH454" s="198"/>
    </row>
    <row r="455" spans="2:34" ht="39.75" customHeight="1" x14ac:dyDescent="0.35">
      <c r="B455" s="195"/>
      <c r="C455" s="578"/>
      <c r="D455" s="584"/>
      <c r="E455" s="534"/>
      <c r="F455" s="593"/>
      <c r="G455" s="530">
        <v>50</v>
      </c>
      <c r="H455" s="540" t="s">
        <v>125</v>
      </c>
      <c r="I455" s="541"/>
      <c r="J455" s="545" t="s">
        <v>126</v>
      </c>
      <c r="K455" s="442" t="s">
        <v>165</v>
      </c>
      <c r="L455" s="444" t="s">
        <v>423</v>
      </c>
      <c r="M455" s="511" t="s">
        <v>109</v>
      </c>
      <c r="N455" s="513">
        <v>100</v>
      </c>
      <c r="O455" s="514"/>
      <c r="P455" s="230"/>
      <c r="T455" s="196"/>
      <c r="U455" s="498"/>
      <c r="V455" s="498"/>
      <c r="W455" s="498"/>
      <c r="X455" s="498"/>
      <c r="Y455" s="498"/>
      <c r="Z455" s="498"/>
      <c r="AA455" s="498"/>
      <c r="AB455" s="498"/>
      <c r="AC455" s="498"/>
      <c r="AD455" s="498"/>
      <c r="AE455" s="498">
        <f>IF(N455="","",N455)</f>
        <v>100</v>
      </c>
      <c r="AF455" s="498"/>
      <c r="AG455" s="498"/>
      <c r="AH455" s="198"/>
    </row>
    <row r="456" spans="2:34" ht="39.75" customHeight="1" x14ac:dyDescent="0.35">
      <c r="B456" s="195"/>
      <c r="C456" s="578"/>
      <c r="D456" s="584"/>
      <c r="E456" s="534"/>
      <c r="F456" s="593"/>
      <c r="G456" s="501"/>
      <c r="H456" s="542"/>
      <c r="I456" s="541"/>
      <c r="J456" s="546"/>
      <c r="K456" s="442" t="s">
        <v>166</v>
      </c>
      <c r="L456" s="444" t="s">
        <v>424</v>
      </c>
      <c r="M456" s="512"/>
      <c r="N456" s="513"/>
      <c r="O456" s="515"/>
      <c r="P456" s="230"/>
      <c r="T456" s="196"/>
      <c r="U456" s="499"/>
      <c r="V456" s="499"/>
      <c r="W456" s="499"/>
      <c r="X456" s="499"/>
      <c r="Y456" s="499"/>
      <c r="Z456" s="499"/>
      <c r="AA456" s="499"/>
      <c r="AB456" s="499"/>
      <c r="AC456" s="499"/>
      <c r="AD456" s="499"/>
      <c r="AE456" s="499"/>
      <c r="AF456" s="499"/>
      <c r="AG456" s="499"/>
      <c r="AH456" s="198"/>
    </row>
    <row r="457" spans="2:34" ht="39.75" customHeight="1" x14ac:dyDescent="0.35">
      <c r="B457" s="195"/>
      <c r="C457" s="578"/>
      <c r="D457" s="584"/>
      <c r="E457" s="534"/>
      <c r="F457" s="593"/>
      <c r="G457" s="501"/>
      <c r="H457" s="542"/>
      <c r="I457" s="541"/>
      <c r="J457" s="546"/>
      <c r="K457" s="442" t="s">
        <v>167</v>
      </c>
      <c r="L457" s="444" t="s">
        <v>425</v>
      </c>
      <c r="M457" s="512"/>
      <c r="N457" s="513"/>
      <c r="O457" s="515"/>
      <c r="P457" s="230"/>
      <c r="T457" s="196"/>
      <c r="U457" s="499"/>
      <c r="V457" s="499"/>
      <c r="W457" s="499"/>
      <c r="X457" s="499"/>
      <c r="Y457" s="499"/>
      <c r="Z457" s="499"/>
      <c r="AA457" s="499"/>
      <c r="AB457" s="499"/>
      <c r="AC457" s="499"/>
      <c r="AD457" s="499"/>
      <c r="AE457" s="499"/>
      <c r="AF457" s="499"/>
      <c r="AG457" s="499"/>
      <c r="AH457" s="198"/>
    </row>
    <row r="458" spans="2:34" ht="39.75" customHeight="1" x14ac:dyDescent="0.35">
      <c r="B458" s="195"/>
      <c r="C458" s="578"/>
      <c r="D458" s="584"/>
      <c r="E458" s="534"/>
      <c r="F458" s="593"/>
      <c r="G458" s="501"/>
      <c r="H458" s="542"/>
      <c r="I458" s="541"/>
      <c r="J458" s="546"/>
      <c r="K458" s="442" t="s">
        <v>188</v>
      </c>
      <c r="L458" s="444" t="s">
        <v>426</v>
      </c>
      <c r="M458" s="512"/>
      <c r="N458" s="513"/>
      <c r="O458" s="515"/>
      <c r="P458" s="230"/>
      <c r="T458" s="196"/>
      <c r="U458" s="499"/>
      <c r="V458" s="499"/>
      <c r="W458" s="499"/>
      <c r="X458" s="499"/>
      <c r="Y458" s="499"/>
      <c r="Z458" s="499"/>
      <c r="AA458" s="499"/>
      <c r="AB458" s="499"/>
      <c r="AC458" s="499"/>
      <c r="AD458" s="499"/>
      <c r="AE458" s="499"/>
      <c r="AF458" s="499"/>
      <c r="AG458" s="499"/>
      <c r="AH458" s="198"/>
    </row>
    <row r="459" spans="2:34" ht="39.75" customHeight="1" x14ac:dyDescent="0.35">
      <c r="B459" s="195"/>
      <c r="C459" s="578"/>
      <c r="D459" s="584"/>
      <c r="E459" s="534"/>
      <c r="F459" s="593"/>
      <c r="G459" s="501"/>
      <c r="H459" s="542"/>
      <c r="I459" s="541"/>
      <c r="J459" s="546"/>
      <c r="K459" s="442" t="s">
        <v>189</v>
      </c>
      <c r="L459" s="444" t="s">
        <v>427</v>
      </c>
      <c r="M459" s="512"/>
      <c r="N459" s="513"/>
      <c r="O459" s="515"/>
      <c r="P459" s="230"/>
      <c r="T459" s="196"/>
      <c r="U459" s="499"/>
      <c r="V459" s="499"/>
      <c r="W459" s="499"/>
      <c r="X459" s="499"/>
      <c r="Y459" s="499"/>
      <c r="Z459" s="499"/>
      <c r="AA459" s="499"/>
      <c r="AB459" s="499"/>
      <c r="AC459" s="499"/>
      <c r="AD459" s="499"/>
      <c r="AE459" s="499"/>
      <c r="AF459" s="499"/>
      <c r="AG459" s="499"/>
      <c r="AH459" s="198"/>
    </row>
    <row r="460" spans="2:34" ht="39.75" customHeight="1" x14ac:dyDescent="0.35">
      <c r="B460" s="195"/>
      <c r="C460" s="578"/>
      <c r="D460" s="584"/>
      <c r="E460" s="534"/>
      <c r="F460" s="593"/>
      <c r="G460" s="530">
        <v>51</v>
      </c>
      <c r="H460" s="540" t="s">
        <v>37</v>
      </c>
      <c r="I460" s="541"/>
      <c r="J460" s="545" t="s">
        <v>77</v>
      </c>
      <c r="K460" s="442" t="s">
        <v>165</v>
      </c>
      <c r="L460" s="444" t="s">
        <v>428</v>
      </c>
      <c r="M460" s="511" t="s">
        <v>109</v>
      </c>
      <c r="N460" s="513">
        <v>100</v>
      </c>
      <c r="O460" s="514"/>
      <c r="P460" s="223"/>
      <c r="T460" s="196"/>
      <c r="U460" s="498"/>
      <c r="V460" s="498">
        <f>IF($N$460="","",$N$460)</f>
        <v>100</v>
      </c>
      <c r="W460" s="498">
        <f>IF($N$460="","",$N$460)</f>
        <v>100</v>
      </c>
      <c r="X460" s="498"/>
      <c r="Y460" s="498"/>
      <c r="Z460" s="498"/>
      <c r="AA460" s="498"/>
      <c r="AB460" s="498"/>
      <c r="AC460" s="498"/>
      <c r="AD460" s="498"/>
      <c r="AE460" s="498"/>
      <c r="AF460" s="498"/>
      <c r="AG460" s="498"/>
      <c r="AH460" s="198"/>
    </row>
    <row r="461" spans="2:34" ht="39.75" customHeight="1" x14ac:dyDescent="0.35">
      <c r="B461" s="195"/>
      <c r="C461" s="578"/>
      <c r="D461" s="584"/>
      <c r="E461" s="534"/>
      <c r="F461" s="593"/>
      <c r="G461" s="501"/>
      <c r="H461" s="542"/>
      <c r="I461" s="541"/>
      <c r="J461" s="546"/>
      <c r="K461" s="442" t="s">
        <v>166</v>
      </c>
      <c r="L461" s="444" t="s">
        <v>429</v>
      </c>
      <c r="M461" s="512"/>
      <c r="N461" s="512"/>
      <c r="O461" s="515"/>
      <c r="P461" s="223"/>
      <c r="T461" s="196"/>
      <c r="U461" s="499"/>
      <c r="V461" s="499"/>
      <c r="W461" s="499"/>
      <c r="X461" s="499"/>
      <c r="Y461" s="499"/>
      <c r="Z461" s="499"/>
      <c r="AA461" s="499"/>
      <c r="AB461" s="499"/>
      <c r="AC461" s="499"/>
      <c r="AD461" s="499"/>
      <c r="AE461" s="499"/>
      <c r="AF461" s="499"/>
      <c r="AG461" s="499"/>
      <c r="AH461" s="198"/>
    </row>
    <row r="462" spans="2:34" ht="39.75" customHeight="1" x14ac:dyDescent="0.35">
      <c r="B462" s="195"/>
      <c r="C462" s="578"/>
      <c r="D462" s="584"/>
      <c r="E462" s="534"/>
      <c r="F462" s="593"/>
      <c r="G462" s="501"/>
      <c r="H462" s="542"/>
      <c r="I462" s="541"/>
      <c r="J462" s="546"/>
      <c r="K462" s="442" t="s">
        <v>167</v>
      </c>
      <c r="L462" s="444" t="s">
        <v>430</v>
      </c>
      <c r="M462" s="512"/>
      <c r="N462" s="512"/>
      <c r="O462" s="515"/>
      <c r="P462" s="223"/>
      <c r="T462" s="196"/>
      <c r="U462" s="499"/>
      <c r="V462" s="499"/>
      <c r="W462" s="499"/>
      <c r="X462" s="499"/>
      <c r="Y462" s="499"/>
      <c r="Z462" s="499"/>
      <c r="AA462" s="499"/>
      <c r="AB462" s="499"/>
      <c r="AC462" s="499"/>
      <c r="AD462" s="499"/>
      <c r="AE462" s="499"/>
      <c r="AF462" s="499"/>
      <c r="AG462" s="499"/>
      <c r="AH462" s="198"/>
    </row>
    <row r="463" spans="2:34" ht="39.75" customHeight="1" x14ac:dyDescent="0.35">
      <c r="B463" s="195"/>
      <c r="C463" s="578"/>
      <c r="D463" s="584"/>
      <c r="E463" s="534"/>
      <c r="F463" s="593"/>
      <c r="G463" s="501"/>
      <c r="H463" s="542"/>
      <c r="I463" s="541"/>
      <c r="J463" s="546"/>
      <c r="K463" s="442" t="s">
        <v>188</v>
      </c>
      <c r="L463" s="444" t="s">
        <v>431</v>
      </c>
      <c r="M463" s="512"/>
      <c r="N463" s="512"/>
      <c r="O463" s="515"/>
      <c r="P463" s="223"/>
      <c r="T463" s="196"/>
      <c r="U463" s="499"/>
      <c r="V463" s="499"/>
      <c r="W463" s="499"/>
      <c r="X463" s="499"/>
      <c r="Y463" s="499"/>
      <c r="Z463" s="499"/>
      <c r="AA463" s="499"/>
      <c r="AB463" s="499"/>
      <c r="AC463" s="499"/>
      <c r="AD463" s="499"/>
      <c r="AE463" s="499"/>
      <c r="AF463" s="499"/>
      <c r="AG463" s="499"/>
      <c r="AH463" s="198"/>
    </row>
    <row r="464" spans="2:34" ht="39.75" customHeight="1" x14ac:dyDescent="0.35">
      <c r="B464" s="195"/>
      <c r="C464" s="578"/>
      <c r="D464" s="584"/>
      <c r="E464" s="534"/>
      <c r="F464" s="593"/>
      <c r="G464" s="501"/>
      <c r="H464" s="542"/>
      <c r="I464" s="541"/>
      <c r="J464" s="546"/>
      <c r="K464" s="442" t="s">
        <v>189</v>
      </c>
      <c r="L464" s="444" t="s">
        <v>432</v>
      </c>
      <c r="M464" s="512"/>
      <c r="N464" s="512"/>
      <c r="O464" s="515"/>
      <c r="P464" s="223"/>
      <c r="T464" s="196"/>
      <c r="U464" s="499"/>
      <c r="V464" s="499"/>
      <c r="W464" s="499"/>
      <c r="X464" s="499"/>
      <c r="Y464" s="499"/>
      <c r="Z464" s="499"/>
      <c r="AA464" s="499"/>
      <c r="AB464" s="499"/>
      <c r="AC464" s="499"/>
      <c r="AD464" s="499"/>
      <c r="AE464" s="499"/>
      <c r="AF464" s="499"/>
      <c r="AG464" s="499"/>
      <c r="AH464" s="198"/>
    </row>
    <row r="465" spans="2:34" ht="39.75" customHeight="1" x14ac:dyDescent="0.35">
      <c r="B465" s="195"/>
      <c r="C465" s="578"/>
      <c r="D465" s="584"/>
      <c r="E465" s="534"/>
      <c r="F465" s="593"/>
      <c r="G465" s="530">
        <v>52</v>
      </c>
      <c r="H465" s="540" t="s">
        <v>50</v>
      </c>
      <c r="I465" s="541"/>
      <c r="J465" s="545" t="s">
        <v>83</v>
      </c>
      <c r="K465" s="442" t="s">
        <v>165</v>
      </c>
      <c r="L465" s="444" t="s">
        <v>433</v>
      </c>
      <c r="M465" s="511" t="s">
        <v>109</v>
      </c>
      <c r="N465" s="513">
        <v>81</v>
      </c>
      <c r="O465" s="514"/>
      <c r="P465" s="223"/>
      <c r="T465" s="196"/>
      <c r="U465" s="498"/>
      <c r="V465" s="498"/>
      <c r="W465" s="498"/>
      <c r="X465" s="498"/>
      <c r="Y465" s="498"/>
      <c r="Z465" s="498"/>
      <c r="AA465" s="498"/>
      <c r="AB465" s="498"/>
      <c r="AC465" s="498"/>
      <c r="AD465" s="498"/>
      <c r="AE465" s="498"/>
      <c r="AF465" s="498"/>
      <c r="AG465" s="498">
        <f>IF($N$465="","",$N$465)</f>
        <v>81</v>
      </c>
      <c r="AH465" s="198"/>
    </row>
    <row r="466" spans="2:34" ht="39.75" customHeight="1" x14ac:dyDescent="0.35">
      <c r="B466" s="195"/>
      <c r="C466" s="578"/>
      <c r="D466" s="584"/>
      <c r="E466" s="534"/>
      <c r="F466" s="593"/>
      <c r="G466" s="501"/>
      <c r="H466" s="542"/>
      <c r="I466" s="541"/>
      <c r="J466" s="546"/>
      <c r="K466" s="442" t="s">
        <v>166</v>
      </c>
      <c r="L466" s="444" t="s">
        <v>434</v>
      </c>
      <c r="M466" s="512"/>
      <c r="N466" s="512"/>
      <c r="O466" s="515"/>
      <c r="P466" s="223"/>
      <c r="T466" s="196"/>
      <c r="U466" s="499"/>
      <c r="V466" s="499"/>
      <c r="W466" s="499"/>
      <c r="X466" s="499"/>
      <c r="Y466" s="499"/>
      <c r="Z466" s="499"/>
      <c r="AA466" s="499"/>
      <c r="AB466" s="499"/>
      <c r="AC466" s="499"/>
      <c r="AD466" s="499"/>
      <c r="AE466" s="499"/>
      <c r="AF466" s="499"/>
      <c r="AG466" s="499"/>
      <c r="AH466" s="198"/>
    </row>
    <row r="467" spans="2:34" ht="39.75" customHeight="1" x14ac:dyDescent="0.35">
      <c r="B467" s="195"/>
      <c r="C467" s="578"/>
      <c r="D467" s="584"/>
      <c r="E467" s="534"/>
      <c r="F467" s="593"/>
      <c r="G467" s="501"/>
      <c r="H467" s="542"/>
      <c r="I467" s="541"/>
      <c r="J467" s="546"/>
      <c r="K467" s="442" t="s">
        <v>167</v>
      </c>
      <c r="L467" s="444" t="s">
        <v>435</v>
      </c>
      <c r="M467" s="512"/>
      <c r="N467" s="512"/>
      <c r="O467" s="515"/>
      <c r="P467" s="223"/>
      <c r="T467" s="196"/>
      <c r="U467" s="499"/>
      <c r="V467" s="499"/>
      <c r="W467" s="499"/>
      <c r="X467" s="499"/>
      <c r="Y467" s="499"/>
      <c r="Z467" s="499"/>
      <c r="AA467" s="499"/>
      <c r="AB467" s="499"/>
      <c r="AC467" s="499"/>
      <c r="AD467" s="499"/>
      <c r="AE467" s="499"/>
      <c r="AF467" s="499"/>
      <c r="AG467" s="499"/>
      <c r="AH467" s="198"/>
    </row>
    <row r="468" spans="2:34" ht="39.75" customHeight="1" x14ac:dyDescent="0.35">
      <c r="B468" s="195"/>
      <c r="C468" s="578"/>
      <c r="D468" s="584"/>
      <c r="E468" s="534"/>
      <c r="F468" s="593"/>
      <c r="G468" s="501"/>
      <c r="H468" s="542"/>
      <c r="I468" s="541"/>
      <c r="J468" s="546"/>
      <c r="K468" s="442" t="s">
        <v>188</v>
      </c>
      <c r="L468" s="444" t="s">
        <v>436</v>
      </c>
      <c r="M468" s="512"/>
      <c r="N468" s="512"/>
      <c r="O468" s="515"/>
      <c r="P468" s="223"/>
      <c r="T468" s="196"/>
      <c r="U468" s="499"/>
      <c r="V468" s="499"/>
      <c r="W468" s="499"/>
      <c r="X468" s="499"/>
      <c r="Y468" s="499"/>
      <c r="Z468" s="499"/>
      <c r="AA468" s="499"/>
      <c r="AB468" s="499"/>
      <c r="AC468" s="499"/>
      <c r="AD468" s="499"/>
      <c r="AE468" s="499"/>
      <c r="AF468" s="499"/>
      <c r="AG468" s="499"/>
      <c r="AH468" s="198"/>
    </row>
    <row r="469" spans="2:34" ht="39.75" customHeight="1" x14ac:dyDescent="0.35">
      <c r="B469" s="195"/>
      <c r="C469" s="578"/>
      <c r="D469" s="584"/>
      <c r="E469" s="534"/>
      <c r="F469" s="593"/>
      <c r="G469" s="501"/>
      <c r="H469" s="542"/>
      <c r="I469" s="541"/>
      <c r="J469" s="546"/>
      <c r="K469" s="442" t="s">
        <v>189</v>
      </c>
      <c r="L469" s="444" t="s">
        <v>437</v>
      </c>
      <c r="M469" s="512"/>
      <c r="N469" s="512"/>
      <c r="O469" s="515"/>
      <c r="P469" s="223"/>
      <c r="T469" s="196"/>
      <c r="U469" s="499"/>
      <c r="V469" s="499"/>
      <c r="W469" s="499"/>
      <c r="X469" s="499"/>
      <c r="Y469" s="499"/>
      <c r="Z469" s="499"/>
      <c r="AA469" s="499"/>
      <c r="AB469" s="499"/>
      <c r="AC469" s="499"/>
      <c r="AD469" s="499"/>
      <c r="AE469" s="499"/>
      <c r="AF469" s="499"/>
      <c r="AG469" s="499"/>
      <c r="AH469" s="198"/>
    </row>
    <row r="470" spans="2:34" ht="39.75" customHeight="1" x14ac:dyDescent="0.35">
      <c r="B470" s="195"/>
      <c r="C470" s="578"/>
      <c r="D470" s="584"/>
      <c r="E470" s="534"/>
      <c r="F470" s="593"/>
      <c r="G470" s="530">
        <v>53</v>
      </c>
      <c r="H470" s="540" t="s">
        <v>662</v>
      </c>
      <c r="I470" s="541"/>
      <c r="J470" s="545" t="s">
        <v>663</v>
      </c>
      <c r="K470" s="442" t="s">
        <v>165</v>
      </c>
      <c r="L470" s="444" t="s">
        <v>664</v>
      </c>
      <c r="M470" s="511" t="s">
        <v>109</v>
      </c>
      <c r="N470" s="513">
        <v>61</v>
      </c>
      <c r="O470" s="514"/>
      <c r="P470" s="223"/>
      <c r="T470" s="196"/>
      <c r="U470" s="498"/>
      <c r="V470" s="498"/>
      <c r="W470" s="498"/>
      <c r="X470" s="498"/>
      <c r="Y470" s="498"/>
      <c r="Z470" s="498"/>
      <c r="AA470" s="498"/>
      <c r="AB470" s="498"/>
      <c r="AC470" s="498"/>
      <c r="AD470" s="498"/>
      <c r="AE470" s="498">
        <f>IF($N$470="","",$N$470)</f>
        <v>61</v>
      </c>
      <c r="AF470" s="498">
        <f>IF($N$470="","",$N$470)</f>
        <v>61</v>
      </c>
      <c r="AG470" s="498"/>
      <c r="AH470" s="198"/>
    </row>
    <row r="471" spans="2:34" ht="39.75" customHeight="1" x14ac:dyDescent="0.35">
      <c r="B471" s="195"/>
      <c r="C471" s="578"/>
      <c r="D471" s="584"/>
      <c r="E471" s="534"/>
      <c r="F471" s="593"/>
      <c r="G471" s="501"/>
      <c r="H471" s="542"/>
      <c r="I471" s="541"/>
      <c r="J471" s="546"/>
      <c r="K471" s="442" t="s">
        <v>166</v>
      </c>
      <c r="L471" s="444" t="s">
        <v>665</v>
      </c>
      <c r="M471" s="512"/>
      <c r="N471" s="512"/>
      <c r="O471" s="515"/>
      <c r="P471" s="223"/>
      <c r="T471" s="196"/>
      <c r="U471" s="499"/>
      <c r="V471" s="499"/>
      <c r="W471" s="499"/>
      <c r="X471" s="499"/>
      <c r="Y471" s="499"/>
      <c r="Z471" s="499"/>
      <c r="AA471" s="499"/>
      <c r="AB471" s="499"/>
      <c r="AC471" s="499"/>
      <c r="AD471" s="499"/>
      <c r="AE471" s="499"/>
      <c r="AF471" s="499"/>
      <c r="AG471" s="499"/>
      <c r="AH471" s="198"/>
    </row>
    <row r="472" spans="2:34" ht="39.75" customHeight="1" x14ac:dyDescent="0.35">
      <c r="B472" s="195"/>
      <c r="C472" s="578"/>
      <c r="D472" s="584"/>
      <c r="E472" s="534"/>
      <c r="F472" s="593"/>
      <c r="G472" s="501"/>
      <c r="H472" s="542"/>
      <c r="I472" s="541"/>
      <c r="J472" s="546"/>
      <c r="K472" s="442" t="s">
        <v>167</v>
      </c>
      <c r="L472" s="444" t="s">
        <v>666</v>
      </c>
      <c r="M472" s="512"/>
      <c r="N472" s="512"/>
      <c r="O472" s="515"/>
      <c r="P472" s="223"/>
      <c r="T472" s="196"/>
      <c r="U472" s="499"/>
      <c r="V472" s="499"/>
      <c r="W472" s="499"/>
      <c r="X472" s="499"/>
      <c r="Y472" s="499"/>
      <c r="Z472" s="499"/>
      <c r="AA472" s="499"/>
      <c r="AB472" s="499"/>
      <c r="AC472" s="499"/>
      <c r="AD472" s="499"/>
      <c r="AE472" s="499"/>
      <c r="AF472" s="499"/>
      <c r="AG472" s="499"/>
      <c r="AH472" s="198"/>
    </row>
    <row r="473" spans="2:34" ht="39.75" customHeight="1" x14ac:dyDescent="0.35">
      <c r="B473" s="195"/>
      <c r="C473" s="578"/>
      <c r="D473" s="584"/>
      <c r="E473" s="534"/>
      <c r="F473" s="593"/>
      <c r="G473" s="501"/>
      <c r="H473" s="542"/>
      <c r="I473" s="541"/>
      <c r="J473" s="546"/>
      <c r="K473" s="442" t="s">
        <v>188</v>
      </c>
      <c r="L473" s="444" t="s">
        <v>667</v>
      </c>
      <c r="M473" s="512"/>
      <c r="N473" s="512"/>
      <c r="O473" s="515"/>
      <c r="P473" s="223"/>
      <c r="T473" s="196"/>
      <c r="U473" s="499"/>
      <c r="V473" s="499"/>
      <c r="W473" s="499"/>
      <c r="X473" s="499"/>
      <c r="Y473" s="499"/>
      <c r="Z473" s="499"/>
      <c r="AA473" s="499"/>
      <c r="AB473" s="499"/>
      <c r="AC473" s="499"/>
      <c r="AD473" s="499"/>
      <c r="AE473" s="499"/>
      <c r="AF473" s="499"/>
      <c r="AG473" s="499"/>
      <c r="AH473" s="198"/>
    </row>
    <row r="474" spans="2:34" ht="39.75" customHeight="1" x14ac:dyDescent="0.35">
      <c r="B474" s="195"/>
      <c r="C474" s="578"/>
      <c r="D474" s="584"/>
      <c r="E474" s="534"/>
      <c r="F474" s="593"/>
      <c r="G474" s="501"/>
      <c r="H474" s="542"/>
      <c r="I474" s="541"/>
      <c r="J474" s="546"/>
      <c r="K474" s="442" t="s">
        <v>189</v>
      </c>
      <c r="L474" s="444" t="s">
        <v>668</v>
      </c>
      <c r="M474" s="512"/>
      <c r="N474" s="512"/>
      <c r="O474" s="515"/>
      <c r="P474" s="223"/>
      <c r="T474" s="196"/>
      <c r="U474" s="499"/>
      <c r="V474" s="499"/>
      <c r="W474" s="499"/>
      <c r="X474" s="499"/>
      <c r="Y474" s="499"/>
      <c r="Z474" s="499"/>
      <c r="AA474" s="499"/>
      <c r="AB474" s="499"/>
      <c r="AC474" s="499"/>
      <c r="AD474" s="499"/>
      <c r="AE474" s="499"/>
      <c r="AF474" s="499"/>
      <c r="AG474" s="499"/>
      <c r="AH474" s="198"/>
    </row>
    <row r="475" spans="2:34" ht="39.75" customHeight="1" x14ac:dyDescent="0.35">
      <c r="B475" s="195"/>
      <c r="C475" s="578"/>
      <c r="D475" s="584"/>
      <c r="E475" s="534"/>
      <c r="F475" s="593"/>
      <c r="G475" s="530">
        <v>54</v>
      </c>
      <c r="H475" s="540" t="s">
        <v>51</v>
      </c>
      <c r="I475" s="541"/>
      <c r="J475" s="545" t="s">
        <v>84</v>
      </c>
      <c r="K475" s="442" t="s">
        <v>165</v>
      </c>
      <c r="L475" s="396" t="s">
        <v>438</v>
      </c>
      <c r="M475" s="511" t="s">
        <v>109</v>
      </c>
      <c r="N475" s="513">
        <v>81</v>
      </c>
      <c r="O475" s="514"/>
      <c r="P475" s="223"/>
      <c r="T475" s="196"/>
      <c r="U475" s="498"/>
      <c r="V475" s="498"/>
      <c r="W475" s="498"/>
      <c r="X475" s="498"/>
      <c r="Y475" s="498"/>
      <c r="Z475" s="498"/>
      <c r="AA475" s="498"/>
      <c r="AB475" s="498"/>
      <c r="AC475" s="498"/>
      <c r="AD475" s="498"/>
      <c r="AE475" s="498">
        <f>IF($N$475="","",$N$475)</f>
        <v>81</v>
      </c>
      <c r="AF475" s="498"/>
      <c r="AG475" s="498">
        <f>IF($N$475="","",$N$475)</f>
        <v>81</v>
      </c>
      <c r="AH475" s="198"/>
    </row>
    <row r="476" spans="2:34" ht="39.75" customHeight="1" x14ac:dyDescent="0.35">
      <c r="B476" s="195"/>
      <c r="C476" s="578"/>
      <c r="D476" s="584"/>
      <c r="E476" s="512"/>
      <c r="F476" s="537"/>
      <c r="G476" s="501"/>
      <c r="H476" s="542"/>
      <c r="I476" s="541"/>
      <c r="J476" s="546"/>
      <c r="K476" s="442" t="s">
        <v>166</v>
      </c>
      <c r="L476" s="444" t="s">
        <v>439</v>
      </c>
      <c r="M476" s="512"/>
      <c r="N476" s="512"/>
      <c r="O476" s="515"/>
      <c r="P476" s="223"/>
      <c r="T476" s="196"/>
      <c r="U476" s="499"/>
      <c r="V476" s="499"/>
      <c r="W476" s="499"/>
      <c r="X476" s="499"/>
      <c r="Y476" s="499"/>
      <c r="Z476" s="499"/>
      <c r="AA476" s="499"/>
      <c r="AB476" s="499"/>
      <c r="AC476" s="499"/>
      <c r="AD476" s="499"/>
      <c r="AE476" s="499"/>
      <c r="AF476" s="499"/>
      <c r="AG476" s="499"/>
      <c r="AH476" s="198"/>
    </row>
    <row r="477" spans="2:34" ht="39.75" customHeight="1" x14ac:dyDescent="0.35">
      <c r="B477" s="195"/>
      <c r="C477" s="578"/>
      <c r="D477" s="584"/>
      <c r="E477" s="512"/>
      <c r="F477" s="537"/>
      <c r="G477" s="501"/>
      <c r="H477" s="542"/>
      <c r="I477" s="541"/>
      <c r="J477" s="546"/>
      <c r="K477" s="442" t="s">
        <v>167</v>
      </c>
      <c r="L477" s="444" t="s">
        <v>440</v>
      </c>
      <c r="M477" s="512"/>
      <c r="N477" s="512"/>
      <c r="O477" s="515"/>
      <c r="P477" s="223"/>
      <c r="T477" s="196"/>
      <c r="U477" s="499"/>
      <c r="V477" s="499"/>
      <c r="W477" s="499"/>
      <c r="X477" s="499"/>
      <c r="Y477" s="499"/>
      <c r="Z477" s="499"/>
      <c r="AA477" s="499"/>
      <c r="AB477" s="499"/>
      <c r="AC477" s="499"/>
      <c r="AD477" s="499"/>
      <c r="AE477" s="499"/>
      <c r="AF477" s="499"/>
      <c r="AG477" s="499"/>
      <c r="AH477" s="198"/>
    </row>
    <row r="478" spans="2:34" ht="39.75" customHeight="1" x14ac:dyDescent="0.35">
      <c r="B478" s="195"/>
      <c r="C478" s="578"/>
      <c r="D478" s="584"/>
      <c r="E478" s="512"/>
      <c r="F478" s="537"/>
      <c r="G478" s="501"/>
      <c r="H478" s="542"/>
      <c r="I478" s="541"/>
      <c r="J478" s="546"/>
      <c r="K478" s="442" t="s">
        <v>188</v>
      </c>
      <c r="L478" s="444" t="s">
        <v>441</v>
      </c>
      <c r="M478" s="512"/>
      <c r="N478" s="512"/>
      <c r="O478" s="515"/>
      <c r="P478" s="223"/>
      <c r="T478" s="196"/>
      <c r="U478" s="499"/>
      <c r="V478" s="499"/>
      <c r="W478" s="499"/>
      <c r="X478" s="499"/>
      <c r="Y478" s="499"/>
      <c r="Z478" s="499"/>
      <c r="AA478" s="499"/>
      <c r="AB478" s="499"/>
      <c r="AC478" s="499"/>
      <c r="AD478" s="499"/>
      <c r="AE478" s="499"/>
      <c r="AF478" s="499"/>
      <c r="AG478" s="499"/>
      <c r="AH478" s="198"/>
    </row>
    <row r="479" spans="2:34" ht="39.75" customHeight="1" x14ac:dyDescent="0.35">
      <c r="B479" s="195"/>
      <c r="C479" s="578"/>
      <c r="D479" s="584"/>
      <c r="E479" s="512"/>
      <c r="F479" s="537"/>
      <c r="G479" s="501"/>
      <c r="H479" s="542"/>
      <c r="I479" s="541"/>
      <c r="J479" s="546"/>
      <c r="K479" s="442" t="s">
        <v>189</v>
      </c>
      <c r="L479" s="444" t="s">
        <v>442</v>
      </c>
      <c r="M479" s="512"/>
      <c r="N479" s="512"/>
      <c r="O479" s="515"/>
      <c r="P479" s="223"/>
      <c r="T479" s="196"/>
      <c r="U479" s="499"/>
      <c r="V479" s="499"/>
      <c r="W479" s="499"/>
      <c r="X479" s="499"/>
      <c r="Y479" s="499"/>
      <c r="Z479" s="499"/>
      <c r="AA479" s="499"/>
      <c r="AB479" s="499"/>
      <c r="AC479" s="499"/>
      <c r="AD479" s="499"/>
      <c r="AE479" s="499"/>
      <c r="AF479" s="499"/>
      <c r="AG479" s="499"/>
      <c r="AH479" s="198"/>
    </row>
    <row r="480" spans="2:34" ht="39.75" customHeight="1" x14ac:dyDescent="0.35">
      <c r="B480" s="195"/>
      <c r="C480" s="578"/>
      <c r="D480" s="584"/>
      <c r="E480" s="597" t="s">
        <v>101</v>
      </c>
      <c r="F480" s="531">
        <f>IF(SUM(N480:N534)=0,"",AVERAGE(N480:N534))</f>
        <v>92.909090909090907</v>
      </c>
      <c r="G480" s="530">
        <v>55</v>
      </c>
      <c r="H480" s="540" t="s">
        <v>43</v>
      </c>
      <c r="I480" s="541"/>
      <c r="J480" s="545" t="s">
        <v>82</v>
      </c>
      <c r="K480" s="442" t="s">
        <v>165</v>
      </c>
      <c r="L480" s="444" t="s">
        <v>443</v>
      </c>
      <c r="M480" s="511" t="s">
        <v>110</v>
      </c>
      <c r="N480" s="513">
        <v>100</v>
      </c>
      <c r="O480" s="514"/>
      <c r="P480" s="223"/>
      <c r="T480" s="196"/>
      <c r="U480" s="498"/>
      <c r="V480" s="498">
        <f t="shared" ref="V480:AA480" si="1">IF($N$480="","",$N$480)</f>
        <v>100</v>
      </c>
      <c r="W480" s="498">
        <f t="shared" si="1"/>
        <v>100</v>
      </c>
      <c r="X480" s="498">
        <f t="shared" si="1"/>
        <v>100</v>
      </c>
      <c r="Y480" s="498">
        <f t="shared" si="1"/>
        <v>100</v>
      </c>
      <c r="Z480" s="498">
        <f t="shared" si="1"/>
        <v>100</v>
      </c>
      <c r="AA480" s="498">
        <f t="shared" si="1"/>
        <v>100</v>
      </c>
      <c r="AB480" s="498"/>
      <c r="AC480" s="498"/>
      <c r="AD480" s="498"/>
      <c r="AE480" s="498"/>
      <c r="AF480" s="498"/>
      <c r="AG480" s="498"/>
      <c r="AH480" s="198"/>
    </row>
    <row r="481" spans="2:34" ht="39.75" customHeight="1" x14ac:dyDescent="0.35">
      <c r="B481" s="195"/>
      <c r="C481" s="578"/>
      <c r="D481" s="584"/>
      <c r="E481" s="598"/>
      <c r="F481" s="532"/>
      <c r="G481" s="501"/>
      <c r="H481" s="542"/>
      <c r="I481" s="541"/>
      <c r="J481" s="546"/>
      <c r="K481" s="442" t="s">
        <v>166</v>
      </c>
      <c r="L481" s="444" t="s">
        <v>444</v>
      </c>
      <c r="M481" s="512"/>
      <c r="N481" s="512"/>
      <c r="O481" s="515"/>
      <c r="P481" s="223"/>
      <c r="T481" s="196"/>
      <c r="U481" s="499"/>
      <c r="V481" s="499"/>
      <c r="W481" s="499"/>
      <c r="X481" s="499"/>
      <c r="Y481" s="499"/>
      <c r="Z481" s="499"/>
      <c r="AA481" s="499"/>
      <c r="AB481" s="499"/>
      <c r="AC481" s="499"/>
      <c r="AD481" s="499"/>
      <c r="AE481" s="499"/>
      <c r="AF481" s="499"/>
      <c r="AG481" s="499"/>
      <c r="AH481" s="198"/>
    </row>
    <row r="482" spans="2:34" ht="39.75" customHeight="1" x14ac:dyDescent="0.35">
      <c r="B482" s="195"/>
      <c r="C482" s="578"/>
      <c r="D482" s="584"/>
      <c r="E482" s="598"/>
      <c r="F482" s="532"/>
      <c r="G482" s="501"/>
      <c r="H482" s="542"/>
      <c r="I482" s="541"/>
      <c r="J482" s="546"/>
      <c r="K482" s="442" t="s">
        <v>167</v>
      </c>
      <c r="L482" s="443" t="s">
        <v>1117</v>
      </c>
      <c r="M482" s="512"/>
      <c r="N482" s="512"/>
      <c r="O482" s="515"/>
      <c r="P482" s="223"/>
      <c r="T482" s="196"/>
      <c r="U482" s="499"/>
      <c r="V482" s="499"/>
      <c r="W482" s="499"/>
      <c r="X482" s="499"/>
      <c r="Y482" s="499"/>
      <c r="Z482" s="499"/>
      <c r="AA482" s="499"/>
      <c r="AB482" s="499"/>
      <c r="AC482" s="499"/>
      <c r="AD482" s="499"/>
      <c r="AE482" s="499"/>
      <c r="AF482" s="499"/>
      <c r="AG482" s="499"/>
      <c r="AH482" s="198"/>
    </row>
    <row r="483" spans="2:34" ht="39.75" customHeight="1" x14ac:dyDescent="0.35">
      <c r="B483" s="195"/>
      <c r="C483" s="578"/>
      <c r="D483" s="584"/>
      <c r="E483" s="598"/>
      <c r="F483" s="532"/>
      <c r="G483" s="501"/>
      <c r="H483" s="542"/>
      <c r="I483" s="541"/>
      <c r="J483" s="546"/>
      <c r="K483" s="442" t="s">
        <v>188</v>
      </c>
      <c r="L483" s="444" t="s">
        <v>445</v>
      </c>
      <c r="M483" s="512"/>
      <c r="N483" s="512"/>
      <c r="O483" s="515"/>
      <c r="P483" s="223"/>
      <c r="T483" s="196"/>
      <c r="U483" s="499"/>
      <c r="V483" s="499"/>
      <c r="W483" s="499"/>
      <c r="X483" s="499"/>
      <c r="Y483" s="499"/>
      <c r="Z483" s="499"/>
      <c r="AA483" s="499"/>
      <c r="AB483" s="499"/>
      <c r="AC483" s="499"/>
      <c r="AD483" s="499"/>
      <c r="AE483" s="499"/>
      <c r="AF483" s="499"/>
      <c r="AG483" s="499"/>
      <c r="AH483" s="198"/>
    </row>
    <row r="484" spans="2:34" ht="39.75" customHeight="1" x14ac:dyDescent="0.35">
      <c r="B484" s="195"/>
      <c r="C484" s="578"/>
      <c r="D484" s="584"/>
      <c r="E484" s="598"/>
      <c r="F484" s="532"/>
      <c r="G484" s="501"/>
      <c r="H484" s="542"/>
      <c r="I484" s="541"/>
      <c r="J484" s="546"/>
      <c r="K484" s="442" t="s">
        <v>189</v>
      </c>
      <c r="L484" s="444" t="s">
        <v>446</v>
      </c>
      <c r="M484" s="512"/>
      <c r="N484" s="512"/>
      <c r="O484" s="515"/>
      <c r="P484" s="223"/>
      <c r="T484" s="196"/>
      <c r="U484" s="499"/>
      <c r="V484" s="499"/>
      <c r="W484" s="499"/>
      <c r="X484" s="499"/>
      <c r="Y484" s="499"/>
      <c r="Z484" s="499"/>
      <c r="AA484" s="499"/>
      <c r="AB484" s="499"/>
      <c r="AC484" s="499"/>
      <c r="AD484" s="499"/>
      <c r="AE484" s="499"/>
      <c r="AF484" s="499"/>
      <c r="AG484" s="499"/>
      <c r="AH484" s="198"/>
    </row>
    <row r="485" spans="2:34" ht="35.15" customHeight="1" x14ac:dyDescent="0.35">
      <c r="B485" s="195"/>
      <c r="C485" s="578"/>
      <c r="D485" s="584"/>
      <c r="E485" s="598"/>
      <c r="F485" s="532"/>
      <c r="G485" s="530"/>
      <c r="H485" s="570" t="s">
        <v>1039</v>
      </c>
      <c r="I485" s="540" t="s">
        <v>44</v>
      </c>
      <c r="J485" s="545" t="s">
        <v>72</v>
      </c>
      <c r="K485" s="442" t="s">
        <v>165</v>
      </c>
      <c r="L485" s="444" t="s">
        <v>447</v>
      </c>
      <c r="M485" s="511" t="s">
        <v>110</v>
      </c>
      <c r="N485" s="513">
        <v>100</v>
      </c>
      <c r="O485" s="525" t="s">
        <v>1139</v>
      </c>
      <c r="P485" s="223"/>
      <c r="T485" s="196"/>
      <c r="U485" s="498"/>
      <c r="V485" s="498"/>
      <c r="W485" s="498"/>
      <c r="X485" s="498"/>
      <c r="Y485" s="498"/>
      <c r="Z485" s="498"/>
      <c r="AA485" s="498"/>
      <c r="AB485" s="498"/>
      <c r="AC485" s="498"/>
      <c r="AD485" s="498"/>
      <c r="AE485" s="498">
        <f>IF(N485="","",N485)</f>
        <v>100</v>
      </c>
      <c r="AF485" s="498"/>
      <c r="AG485" s="498"/>
      <c r="AH485" s="198"/>
    </row>
    <row r="486" spans="2:34" ht="35.15" customHeight="1" x14ac:dyDescent="0.35">
      <c r="B486" s="195"/>
      <c r="C486" s="578"/>
      <c r="D486" s="584"/>
      <c r="E486" s="598"/>
      <c r="F486" s="532"/>
      <c r="G486" s="501"/>
      <c r="H486" s="546"/>
      <c r="I486" s="542"/>
      <c r="J486" s="546"/>
      <c r="K486" s="442" t="s">
        <v>166</v>
      </c>
      <c r="L486" s="444" t="s">
        <v>448</v>
      </c>
      <c r="M486" s="512"/>
      <c r="N486" s="512"/>
      <c r="O486" s="515"/>
      <c r="P486" s="223"/>
      <c r="T486" s="196"/>
      <c r="U486" s="499"/>
      <c r="V486" s="499"/>
      <c r="W486" s="499"/>
      <c r="X486" s="499"/>
      <c r="Y486" s="499"/>
      <c r="Z486" s="499"/>
      <c r="AA486" s="499"/>
      <c r="AB486" s="499"/>
      <c r="AC486" s="499"/>
      <c r="AD486" s="499"/>
      <c r="AE486" s="499"/>
      <c r="AF486" s="499"/>
      <c r="AG486" s="499"/>
      <c r="AH486" s="198"/>
    </row>
    <row r="487" spans="2:34" ht="35.15" customHeight="1" x14ac:dyDescent="0.35">
      <c r="B487" s="195"/>
      <c r="C487" s="578"/>
      <c r="D487" s="584"/>
      <c r="E487" s="598"/>
      <c r="F487" s="532"/>
      <c r="G487" s="501"/>
      <c r="H487" s="546"/>
      <c r="I487" s="542"/>
      <c r="J487" s="546"/>
      <c r="K487" s="442" t="s">
        <v>167</v>
      </c>
      <c r="L487" s="444" t="s">
        <v>449</v>
      </c>
      <c r="M487" s="512"/>
      <c r="N487" s="512"/>
      <c r="O487" s="515"/>
      <c r="P487" s="223"/>
      <c r="T487" s="196"/>
      <c r="U487" s="499"/>
      <c r="V487" s="499"/>
      <c r="W487" s="499"/>
      <c r="X487" s="499"/>
      <c r="Y487" s="499"/>
      <c r="Z487" s="499"/>
      <c r="AA487" s="499"/>
      <c r="AB487" s="499"/>
      <c r="AC487" s="499"/>
      <c r="AD487" s="499"/>
      <c r="AE487" s="499"/>
      <c r="AF487" s="499"/>
      <c r="AG487" s="499"/>
      <c r="AH487" s="198"/>
    </row>
    <row r="488" spans="2:34" ht="35.15" customHeight="1" x14ac:dyDescent="0.35">
      <c r="B488" s="195"/>
      <c r="C488" s="578"/>
      <c r="D488" s="584"/>
      <c r="E488" s="598"/>
      <c r="F488" s="532"/>
      <c r="G488" s="501"/>
      <c r="H488" s="546"/>
      <c r="I488" s="542"/>
      <c r="J488" s="546"/>
      <c r="K488" s="442" t="s">
        <v>188</v>
      </c>
      <c r="L488" s="444" t="s">
        <v>450</v>
      </c>
      <c r="M488" s="512"/>
      <c r="N488" s="512"/>
      <c r="O488" s="515"/>
      <c r="P488" s="223"/>
      <c r="T488" s="196"/>
      <c r="U488" s="499"/>
      <c r="V488" s="499"/>
      <c r="W488" s="499"/>
      <c r="X488" s="499"/>
      <c r="Y488" s="499"/>
      <c r="Z488" s="499"/>
      <c r="AA488" s="499"/>
      <c r="AB488" s="499"/>
      <c r="AC488" s="499"/>
      <c r="AD488" s="499"/>
      <c r="AE488" s="499"/>
      <c r="AF488" s="499"/>
      <c r="AG488" s="499"/>
      <c r="AH488" s="198"/>
    </row>
    <row r="489" spans="2:34" ht="35.15" customHeight="1" x14ac:dyDescent="0.35">
      <c r="B489" s="195"/>
      <c r="C489" s="578"/>
      <c r="D489" s="584"/>
      <c r="E489" s="598"/>
      <c r="F489" s="532"/>
      <c r="G489" s="501"/>
      <c r="H489" s="546"/>
      <c r="I489" s="542"/>
      <c r="J489" s="546"/>
      <c r="K489" s="442" t="s">
        <v>189</v>
      </c>
      <c r="L489" s="444" t="s">
        <v>451</v>
      </c>
      <c r="M489" s="512"/>
      <c r="N489" s="512"/>
      <c r="O489" s="515"/>
      <c r="P489" s="223"/>
      <c r="T489" s="196"/>
      <c r="U489" s="499"/>
      <c r="V489" s="499"/>
      <c r="W489" s="499"/>
      <c r="X489" s="499"/>
      <c r="Y489" s="499"/>
      <c r="Z489" s="499"/>
      <c r="AA489" s="499"/>
      <c r="AB489" s="499"/>
      <c r="AC489" s="499"/>
      <c r="AD489" s="499"/>
      <c r="AE489" s="499"/>
      <c r="AF489" s="499"/>
      <c r="AG489" s="499"/>
      <c r="AH489" s="198"/>
    </row>
    <row r="490" spans="2:34" ht="35.15" customHeight="1" x14ac:dyDescent="0.35">
      <c r="B490" s="195"/>
      <c r="C490" s="578"/>
      <c r="D490" s="584"/>
      <c r="E490" s="598"/>
      <c r="F490" s="532"/>
      <c r="G490" s="530"/>
      <c r="H490" s="570" t="s">
        <v>1040</v>
      </c>
      <c r="I490" s="540" t="s">
        <v>45</v>
      </c>
      <c r="J490" s="545" t="s">
        <v>72</v>
      </c>
      <c r="K490" s="442" t="s">
        <v>165</v>
      </c>
      <c r="L490" s="444" t="s">
        <v>447</v>
      </c>
      <c r="M490" s="511" t="s">
        <v>110</v>
      </c>
      <c r="N490" s="513">
        <v>100</v>
      </c>
      <c r="O490" s="525" t="s">
        <v>1139</v>
      </c>
      <c r="P490" s="223"/>
      <c r="T490" s="196"/>
      <c r="U490" s="498"/>
      <c r="V490" s="498"/>
      <c r="W490" s="498"/>
      <c r="X490" s="498"/>
      <c r="Y490" s="498"/>
      <c r="Z490" s="498"/>
      <c r="AA490" s="498">
        <f>IF($N$490="","",$N$490)</f>
        <v>100</v>
      </c>
      <c r="AB490" s="498"/>
      <c r="AC490" s="498"/>
      <c r="AD490" s="498"/>
      <c r="AE490" s="498"/>
      <c r="AF490" s="498"/>
      <c r="AG490" s="498"/>
      <c r="AH490" s="198"/>
    </row>
    <row r="491" spans="2:34" ht="35.15" customHeight="1" x14ac:dyDescent="0.35">
      <c r="B491" s="195"/>
      <c r="C491" s="578"/>
      <c r="D491" s="584"/>
      <c r="E491" s="598"/>
      <c r="F491" s="532"/>
      <c r="G491" s="501"/>
      <c r="H491" s="546"/>
      <c r="I491" s="542"/>
      <c r="J491" s="546"/>
      <c r="K491" s="442" t="s">
        <v>166</v>
      </c>
      <c r="L491" s="444" t="s">
        <v>448</v>
      </c>
      <c r="M491" s="512"/>
      <c r="N491" s="512"/>
      <c r="O491" s="515"/>
      <c r="P491" s="223"/>
      <c r="T491" s="196"/>
      <c r="U491" s="499"/>
      <c r="V491" s="499"/>
      <c r="W491" s="499"/>
      <c r="X491" s="499"/>
      <c r="Y491" s="499"/>
      <c r="Z491" s="499"/>
      <c r="AA491" s="499"/>
      <c r="AB491" s="499"/>
      <c r="AC491" s="499"/>
      <c r="AD491" s="499"/>
      <c r="AE491" s="499"/>
      <c r="AF491" s="499"/>
      <c r="AG491" s="499"/>
      <c r="AH491" s="198"/>
    </row>
    <row r="492" spans="2:34" ht="35.15" customHeight="1" x14ac:dyDescent="0.35">
      <c r="B492" s="195"/>
      <c r="C492" s="578"/>
      <c r="D492" s="584"/>
      <c r="E492" s="598"/>
      <c r="F492" s="532"/>
      <c r="G492" s="501"/>
      <c r="H492" s="546"/>
      <c r="I492" s="542"/>
      <c r="J492" s="546"/>
      <c r="K492" s="442" t="s">
        <v>167</v>
      </c>
      <c r="L492" s="444" t="s">
        <v>449</v>
      </c>
      <c r="M492" s="512"/>
      <c r="N492" s="512"/>
      <c r="O492" s="515"/>
      <c r="P492" s="223"/>
      <c r="T492" s="196"/>
      <c r="U492" s="499"/>
      <c r="V492" s="499"/>
      <c r="W492" s="499"/>
      <c r="X492" s="499"/>
      <c r="Y492" s="499"/>
      <c r="Z492" s="499"/>
      <c r="AA492" s="499"/>
      <c r="AB492" s="499"/>
      <c r="AC492" s="499"/>
      <c r="AD492" s="499"/>
      <c r="AE492" s="499"/>
      <c r="AF492" s="499"/>
      <c r="AG492" s="499"/>
      <c r="AH492" s="198"/>
    </row>
    <row r="493" spans="2:34" ht="35.15" customHeight="1" x14ac:dyDescent="0.35">
      <c r="B493" s="195"/>
      <c r="C493" s="578"/>
      <c r="D493" s="584"/>
      <c r="E493" s="598"/>
      <c r="F493" s="532"/>
      <c r="G493" s="501"/>
      <c r="H493" s="546"/>
      <c r="I493" s="542"/>
      <c r="J493" s="546"/>
      <c r="K493" s="442" t="s">
        <v>188</v>
      </c>
      <c r="L493" s="444" t="s">
        <v>450</v>
      </c>
      <c r="M493" s="512"/>
      <c r="N493" s="512"/>
      <c r="O493" s="515"/>
      <c r="P493" s="223"/>
      <c r="T493" s="196"/>
      <c r="U493" s="499"/>
      <c r="V493" s="499"/>
      <c r="W493" s="499"/>
      <c r="X493" s="499"/>
      <c r="Y493" s="499"/>
      <c r="Z493" s="499"/>
      <c r="AA493" s="499"/>
      <c r="AB493" s="499"/>
      <c r="AC493" s="499"/>
      <c r="AD493" s="499"/>
      <c r="AE493" s="499"/>
      <c r="AF493" s="499"/>
      <c r="AG493" s="499"/>
      <c r="AH493" s="198"/>
    </row>
    <row r="494" spans="2:34" ht="35.15" customHeight="1" x14ac:dyDescent="0.35">
      <c r="B494" s="195"/>
      <c r="C494" s="578"/>
      <c r="D494" s="584"/>
      <c r="E494" s="598"/>
      <c r="F494" s="532"/>
      <c r="G494" s="501"/>
      <c r="H494" s="546"/>
      <c r="I494" s="542"/>
      <c r="J494" s="546"/>
      <c r="K494" s="442" t="s">
        <v>189</v>
      </c>
      <c r="L494" s="444" t="s">
        <v>451</v>
      </c>
      <c r="M494" s="512"/>
      <c r="N494" s="512"/>
      <c r="O494" s="515"/>
      <c r="P494" s="223"/>
      <c r="T494" s="196"/>
      <c r="U494" s="499"/>
      <c r="V494" s="499"/>
      <c r="W494" s="499"/>
      <c r="X494" s="499"/>
      <c r="Y494" s="499"/>
      <c r="Z494" s="499"/>
      <c r="AA494" s="499"/>
      <c r="AB494" s="499"/>
      <c r="AC494" s="499"/>
      <c r="AD494" s="499"/>
      <c r="AE494" s="499"/>
      <c r="AF494" s="499"/>
      <c r="AG494" s="499"/>
      <c r="AH494" s="198"/>
    </row>
    <row r="495" spans="2:34" ht="35.15" customHeight="1" x14ac:dyDescent="0.35">
      <c r="B495" s="195"/>
      <c r="C495" s="578"/>
      <c r="D495" s="584"/>
      <c r="E495" s="598"/>
      <c r="F495" s="532"/>
      <c r="G495" s="530"/>
      <c r="H495" s="570" t="s">
        <v>1041</v>
      </c>
      <c r="I495" s="540" t="s">
        <v>46</v>
      </c>
      <c r="J495" s="545" t="s">
        <v>72</v>
      </c>
      <c r="K495" s="442" t="s">
        <v>165</v>
      </c>
      <c r="L495" s="444" t="s">
        <v>447</v>
      </c>
      <c r="M495" s="511" t="s">
        <v>110</v>
      </c>
      <c r="N495" s="513">
        <v>100</v>
      </c>
      <c r="O495" s="525" t="s">
        <v>1139</v>
      </c>
      <c r="P495" s="223"/>
      <c r="T495" s="196"/>
      <c r="U495" s="498"/>
      <c r="V495" s="498"/>
      <c r="W495" s="498"/>
      <c r="X495" s="498"/>
      <c r="Y495" s="498"/>
      <c r="Z495" s="498"/>
      <c r="AA495" s="498">
        <f>IF($N$495="","",$N$495)</f>
        <v>100</v>
      </c>
      <c r="AB495" s="498"/>
      <c r="AC495" s="498"/>
      <c r="AD495" s="498"/>
      <c r="AE495" s="498"/>
      <c r="AF495" s="498"/>
      <c r="AG495" s="498"/>
      <c r="AH495" s="198"/>
    </row>
    <row r="496" spans="2:34" ht="35.15" customHeight="1" x14ac:dyDescent="0.35">
      <c r="B496" s="195"/>
      <c r="C496" s="578"/>
      <c r="D496" s="584"/>
      <c r="E496" s="598"/>
      <c r="F496" s="532"/>
      <c r="G496" s="501"/>
      <c r="H496" s="546"/>
      <c r="I496" s="542"/>
      <c r="J496" s="546"/>
      <c r="K496" s="442" t="s">
        <v>166</v>
      </c>
      <c r="L496" s="444" t="s">
        <v>448</v>
      </c>
      <c r="M496" s="512"/>
      <c r="N496" s="512"/>
      <c r="O496" s="515"/>
      <c r="P496" s="223"/>
      <c r="T496" s="196"/>
      <c r="U496" s="499"/>
      <c r="V496" s="499"/>
      <c r="W496" s="499"/>
      <c r="X496" s="499"/>
      <c r="Y496" s="499"/>
      <c r="Z496" s="499"/>
      <c r="AA496" s="499"/>
      <c r="AB496" s="499"/>
      <c r="AC496" s="499"/>
      <c r="AD496" s="499"/>
      <c r="AE496" s="499"/>
      <c r="AF496" s="499"/>
      <c r="AG496" s="499"/>
      <c r="AH496" s="198"/>
    </row>
    <row r="497" spans="2:34" ht="35.15" customHeight="1" x14ac:dyDescent="0.35">
      <c r="B497" s="195"/>
      <c r="C497" s="578"/>
      <c r="D497" s="584"/>
      <c r="E497" s="598"/>
      <c r="F497" s="532"/>
      <c r="G497" s="501"/>
      <c r="H497" s="546"/>
      <c r="I497" s="542"/>
      <c r="J497" s="546"/>
      <c r="K497" s="442" t="s">
        <v>167</v>
      </c>
      <c r="L497" s="444" t="s">
        <v>449</v>
      </c>
      <c r="M497" s="512"/>
      <c r="N497" s="512"/>
      <c r="O497" s="515"/>
      <c r="P497" s="223"/>
      <c r="T497" s="196"/>
      <c r="U497" s="499"/>
      <c r="V497" s="499"/>
      <c r="W497" s="499"/>
      <c r="X497" s="499"/>
      <c r="Y497" s="499"/>
      <c r="Z497" s="499"/>
      <c r="AA497" s="499"/>
      <c r="AB497" s="499"/>
      <c r="AC497" s="499"/>
      <c r="AD497" s="499"/>
      <c r="AE497" s="499"/>
      <c r="AF497" s="499"/>
      <c r="AG497" s="499"/>
      <c r="AH497" s="198"/>
    </row>
    <row r="498" spans="2:34" ht="35.15" customHeight="1" x14ac:dyDescent="0.35">
      <c r="B498" s="195"/>
      <c r="C498" s="578"/>
      <c r="D498" s="584"/>
      <c r="E498" s="598"/>
      <c r="F498" s="532"/>
      <c r="G498" s="501"/>
      <c r="H498" s="546"/>
      <c r="I498" s="542"/>
      <c r="J498" s="546"/>
      <c r="K498" s="442" t="s">
        <v>188</v>
      </c>
      <c r="L498" s="444" t="s">
        <v>450</v>
      </c>
      <c r="M498" s="512"/>
      <c r="N498" s="512"/>
      <c r="O498" s="515"/>
      <c r="P498" s="223"/>
      <c r="T498" s="196"/>
      <c r="U498" s="499"/>
      <c r="V498" s="499"/>
      <c r="W498" s="499"/>
      <c r="X498" s="499"/>
      <c r="Y498" s="499"/>
      <c r="Z498" s="499"/>
      <c r="AA498" s="499"/>
      <c r="AB498" s="499"/>
      <c r="AC498" s="499"/>
      <c r="AD498" s="499"/>
      <c r="AE498" s="499"/>
      <c r="AF498" s="499"/>
      <c r="AG498" s="499"/>
      <c r="AH498" s="198"/>
    </row>
    <row r="499" spans="2:34" ht="35.15" customHeight="1" x14ac:dyDescent="0.35">
      <c r="B499" s="195"/>
      <c r="C499" s="578"/>
      <c r="D499" s="584"/>
      <c r="E499" s="598"/>
      <c r="F499" s="532"/>
      <c r="G499" s="501"/>
      <c r="H499" s="546"/>
      <c r="I499" s="542"/>
      <c r="J499" s="546"/>
      <c r="K499" s="442" t="s">
        <v>189</v>
      </c>
      <c r="L499" s="444" t="s">
        <v>451</v>
      </c>
      <c r="M499" s="512"/>
      <c r="N499" s="512"/>
      <c r="O499" s="515"/>
      <c r="P499" s="223"/>
      <c r="T499" s="196"/>
      <c r="U499" s="499"/>
      <c r="V499" s="499"/>
      <c r="W499" s="499"/>
      <c r="X499" s="499"/>
      <c r="Y499" s="499"/>
      <c r="Z499" s="499"/>
      <c r="AA499" s="499"/>
      <c r="AB499" s="499"/>
      <c r="AC499" s="499"/>
      <c r="AD499" s="499"/>
      <c r="AE499" s="499"/>
      <c r="AF499" s="499"/>
      <c r="AG499" s="499"/>
      <c r="AH499" s="198"/>
    </row>
    <row r="500" spans="2:34" ht="35.15" customHeight="1" x14ac:dyDescent="0.35">
      <c r="B500" s="195"/>
      <c r="C500" s="578"/>
      <c r="D500" s="584"/>
      <c r="E500" s="598"/>
      <c r="F500" s="532"/>
      <c r="G500" s="530"/>
      <c r="H500" s="570" t="s">
        <v>1042</v>
      </c>
      <c r="I500" s="540" t="s">
        <v>47</v>
      </c>
      <c r="J500" s="545" t="s">
        <v>72</v>
      </c>
      <c r="K500" s="442" t="s">
        <v>165</v>
      </c>
      <c r="L500" s="444" t="s">
        <v>447</v>
      </c>
      <c r="M500" s="511" t="s">
        <v>110</v>
      </c>
      <c r="N500" s="513">
        <v>100</v>
      </c>
      <c r="O500" s="525" t="s">
        <v>1139</v>
      </c>
      <c r="P500" s="223"/>
      <c r="T500" s="196"/>
      <c r="U500" s="498"/>
      <c r="V500" s="498"/>
      <c r="W500" s="498"/>
      <c r="X500" s="498"/>
      <c r="Y500" s="498">
        <f>IF($N$500="","",$N$500)</f>
        <v>100</v>
      </c>
      <c r="Z500" s="498"/>
      <c r="AA500" s="498"/>
      <c r="AB500" s="498"/>
      <c r="AC500" s="498"/>
      <c r="AD500" s="498"/>
      <c r="AE500" s="498"/>
      <c r="AF500" s="498"/>
      <c r="AG500" s="498"/>
      <c r="AH500" s="198"/>
    </row>
    <row r="501" spans="2:34" ht="35.15" customHeight="1" x14ac:dyDescent="0.35">
      <c r="B501" s="195"/>
      <c r="C501" s="578"/>
      <c r="D501" s="584"/>
      <c r="E501" s="598"/>
      <c r="F501" s="532"/>
      <c r="G501" s="501"/>
      <c r="H501" s="546"/>
      <c r="I501" s="542"/>
      <c r="J501" s="546"/>
      <c r="K501" s="442" t="s">
        <v>166</v>
      </c>
      <c r="L501" s="444" t="s">
        <v>448</v>
      </c>
      <c r="M501" s="512"/>
      <c r="N501" s="512"/>
      <c r="O501" s="515"/>
      <c r="P501" s="223"/>
      <c r="T501" s="196"/>
      <c r="U501" s="499"/>
      <c r="V501" s="499"/>
      <c r="W501" s="499"/>
      <c r="X501" s="499"/>
      <c r="Y501" s="499"/>
      <c r="Z501" s="499"/>
      <c r="AA501" s="499"/>
      <c r="AB501" s="499"/>
      <c r="AC501" s="499"/>
      <c r="AD501" s="499"/>
      <c r="AE501" s="499"/>
      <c r="AF501" s="499"/>
      <c r="AG501" s="499"/>
      <c r="AH501" s="198"/>
    </row>
    <row r="502" spans="2:34" ht="35.15" customHeight="1" x14ac:dyDescent="0.35">
      <c r="B502" s="195"/>
      <c r="C502" s="578"/>
      <c r="D502" s="584"/>
      <c r="E502" s="598"/>
      <c r="F502" s="532"/>
      <c r="G502" s="501"/>
      <c r="H502" s="546"/>
      <c r="I502" s="542"/>
      <c r="J502" s="546"/>
      <c r="K502" s="442" t="s">
        <v>167</v>
      </c>
      <c r="L502" s="444" t="s">
        <v>449</v>
      </c>
      <c r="M502" s="512"/>
      <c r="N502" s="512"/>
      <c r="O502" s="515"/>
      <c r="P502" s="223"/>
      <c r="T502" s="196"/>
      <c r="U502" s="499"/>
      <c r="V502" s="499"/>
      <c r="W502" s="499"/>
      <c r="X502" s="499"/>
      <c r="Y502" s="499"/>
      <c r="Z502" s="499"/>
      <c r="AA502" s="499"/>
      <c r="AB502" s="499"/>
      <c r="AC502" s="499"/>
      <c r="AD502" s="499"/>
      <c r="AE502" s="499"/>
      <c r="AF502" s="499"/>
      <c r="AG502" s="499"/>
      <c r="AH502" s="198"/>
    </row>
    <row r="503" spans="2:34" ht="35.15" customHeight="1" x14ac:dyDescent="0.35">
      <c r="B503" s="195"/>
      <c r="C503" s="578"/>
      <c r="D503" s="584"/>
      <c r="E503" s="598"/>
      <c r="F503" s="532"/>
      <c r="G503" s="501"/>
      <c r="H503" s="546"/>
      <c r="I503" s="542"/>
      <c r="J503" s="546"/>
      <c r="K503" s="442" t="s">
        <v>188</v>
      </c>
      <c r="L503" s="444" t="s">
        <v>450</v>
      </c>
      <c r="M503" s="512"/>
      <c r="N503" s="512"/>
      <c r="O503" s="515"/>
      <c r="P503" s="223"/>
      <c r="T503" s="196"/>
      <c r="U503" s="499"/>
      <c r="V503" s="499"/>
      <c r="W503" s="499"/>
      <c r="X503" s="499"/>
      <c r="Y503" s="499"/>
      <c r="Z503" s="499"/>
      <c r="AA503" s="499"/>
      <c r="AB503" s="499"/>
      <c r="AC503" s="499"/>
      <c r="AD503" s="499"/>
      <c r="AE503" s="499"/>
      <c r="AF503" s="499"/>
      <c r="AG503" s="499"/>
      <c r="AH503" s="198"/>
    </row>
    <row r="504" spans="2:34" ht="35.15" customHeight="1" x14ac:dyDescent="0.35">
      <c r="B504" s="195"/>
      <c r="C504" s="578"/>
      <c r="D504" s="584"/>
      <c r="E504" s="598"/>
      <c r="F504" s="532"/>
      <c r="G504" s="501"/>
      <c r="H504" s="546"/>
      <c r="I504" s="542"/>
      <c r="J504" s="546"/>
      <c r="K504" s="442" t="s">
        <v>189</v>
      </c>
      <c r="L504" s="444" t="s">
        <v>451</v>
      </c>
      <c r="M504" s="512"/>
      <c r="N504" s="512"/>
      <c r="O504" s="515"/>
      <c r="P504" s="223"/>
      <c r="T504" s="196"/>
      <c r="U504" s="499"/>
      <c r="V504" s="499"/>
      <c r="W504" s="499"/>
      <c r="X504" s="499"/>
      <c r="Y504" s="499"/>
      <c r="Z504" s="499"/>
      <c r="AA504" s="499"/>
      <c r="AB504" s="499"/>
      <c r="AC504" s="499"/>
      <c r="AD504" s="499"/>
      <c r="AE504" s="499"/>
      <c r="AF504" s="499"/>
      <c r="AG504" s="499"/>
      <c r="AH504" s="198"/>
    </row>
    <row r="505" spans="2:34" ht="35.15" customHeight="1" x14ac:dyDescent="0.35">
      <c r="B505" s="195"/>
      <c r="C505" s="578"/>
      <c r="D505" s="584"/>
      <c r="E505" s="598"/>
      <c r="F505" s="532"/>
      <c r="G505" s="530"/>
      <c r="H505" s="570" t="s">
        <v>1043</v>
      </c>
      <c r="I505" s="540" t="s">
        <v>48</v>
      </c>
      <c r="J505" s="545" t="s">
        <v>72</v>
      </c>
      <c r="K505" s="442" t="s">
        <v>165</v>
      </c>
      <c r="L505" s="444" t="s">
        <v>447</v>
      </c>
      <c r="M505" s="511" t="s">
        <v>110</v>
      </c>
      <c r="N505" s="513">
        <v>100</v>
      </c>
      <c r="O505" s="525" t="s">
        <v>1139</v>
      </c>
      <c r="P505" s="223"/>
      <c r="T505" s="196"/>
      <c r="U505" s="498"/>
      <c r="V505" s="498"/>
      <c r="W505" s="498"/>
      <c r="X505" s="498"/>
      <c r="Y505" s="498"/>
      <c r="Z505" s="498"/>
      <c r="AA505" s="498"/>
      <c r="AB505" s="498"/>
      <c r="AC505" s="498"/>
      <c r="AD505" s="498"/>
      <c r="AE505" s="498">
        <f>IF($N$505="","",$N$505)</f>
        <v>100</v>
      </c>
      <c r="AF505" s="498"/>
      <c r="AG505" s="498"/>
      <c r="AH505" s="198"/>
    </row>
    <row r="506" spans="2:34" ht="35.15" customHeight="1" x14ac:dyDescent="0.35">
      <c r="B506" s="195"/>
      <c r="C506" s="578"/>
      <c r="D506" s="584"/>
      <c r="E506" s="598"/>
      <c r="F506" s="532"/>
      <c r="G506" s="501"/>
      <c r="H506" s="546"/>
      <c r="I506" s="542"/>
      <c r="J506" s="546"/>
      <c r="K506" s="442" t="s">
        <v>166</v>
      </c>
      <c r="L506" s="444" t="s">
        <v>448</v>
      </c>
      <c r="M506" s="512"/>
      <c r="N506" s="512"/>
      <c r="O506" s="515"/>
      <c r="P506" s="223"/>
      <c r="T506" s="196"/>
      <c r="U506" s="499"/>
      <c r="V506" s="499"/>
      <c r="W506" s="499"/>
      <c r="X506" s="499"/>
      <c r="Y506" s="499"/>
      <c r="Z506" s="499"/>
      <c r="AA506" s="499"/>
      <c r="AB506" s="499"/>
      <c r="AC506" s="499"/>
      <c r="AD506" s="499"/>
      <c r="AE506" s="499"/>
      <c r="AF506" s="499"/>
      <c r="AG506" s="499"/>
      <c r="AH506" s="198"/>
    </row>
    <row r="507" spans="2:34" ht="35.15" customHeight="1" x14ac:dyDescent="0.35">
      <c r="B507" s="195"/>
      <c r="C507" s="578"/>
      <c r="D507" s="584"/>
      <c r="E507" s="598"/>
      <c r="F507" s="532"/>
      <c r="G507" s="501"/>
      <c r="H507" s="546"/>
      <c r="I507" s="542"/>
      <c r="J507" s="546"/>
      <c r="K507" s="442" t="s">
        <v>167</v>
      </c>
      <c r="L507" s="444" t="s">
        <v>449</v>
      </c>
      <c r="M507" s="512"/>
      <c r="N507" s="512"/>
      <c r="O507" s="515"/>
      <c r="P507" s="223"/>
      <c r="T507" s="196"/>
      <c r="U507" s="499"/>
      <c r="V507" s="499"/>
      <c r="W507" s="499"/>
      <c r="X507" s="499"/>
      <c r="Y507" s="499"/>
      <c r="Z507" s="499"/>
      <c r="AA507" s="499"/>
      <c r="AB507" s="499"/>
      <c r="AC507" s="499"/>
      <c r="AD507" s="499"/>
      <c r="AE507" s="499"/>
      <c r="AF507" s="499"/>
      <c r="AG507" s="499"/>
      <c r="AH507" s="198"/>
    </row>
    <row r="508" spans="2:34" ht="35.15" customHeight="1" x14ac:dyDescent="0.35">
      <c r="B508" s="195"/>
      <c r="C508" s="578"/>
      <c r="D508" s="584"/>
      <c r="E508" s="598"/>
      <c r="F508" s="532"/>
      <c r="G508" s="501"/>
      <c r="H508" s="546"/>
      <c r="I508" s="542"/>
      <c r="J508" s="546"/>
      <c r="K508" s="442" t="s">
        <v>188</v>
      </c>
      <c r="L508" s="444" t="s">
        <v>450</v>
      </c>
      <c r="M508" s="512"/>
      <c r="N508" s="512"/>
      <c r="O508" s="515"/>
      <c r="P508" s="223"/>
      <c r="T508" s="196"/>
      <c r="U508" s="499"/>
      <c r="V508" s="499"/>
      <c r="W508" s="499"/>
      <c r="X508" s="499"/>
      <c r="Y508" s="499"/>
      <c r="Z508" s="499"/>
      <c r="AA508" s="499"/>
      <c r="AB508" s="499"/>
      <c r="AC508" s="499"/>
      <c r="AD508" s="499"/>
      <c r="AE508" s="499"/>
      <c r="AF508" s="499"/>
      <c r="AG508" s="499"/>
      <c r="AH508" s="198"/>
    </row>
    <row r="509" spans="2:34" ht="35.15" customHeight="1" x14ac:dyDescent="0.35">
      <c r="B509" s="195"/>
      <c r="C509" s="578"/>
      <c r="D509" s="584"/>
      <c r="E509" s="598"/>
      <c r="F509" s="532"/>
      <c r="G509" s="501"/>
      <c r="H509" s="546"/>
      <c r="I509" s="542"/>
      <c r="J509" s="546"/>
      <c r="K509" s="442" t="s">
        <v>189</v>
      </c>
      <c r="L509" s="444" t="s">
        <v>451</v>
      </c>
      <c r="M509" s="512"/>
      <c r="N509" s="512"/>
      <c r="O509" s="515"/>
      <c r="P509" s="223"/>
      <c r="T509" s="196"/>
      <c r="U509" s="499"/>
      <c r="V509" s="499"/>
      <c r="W509" s="499"/>
      <c r="X509" s="499"/>
      <c r="Y509" s="499"/>
      <c r="Z509" s="499"/>
      <c r="AA509" s="499"/>
      <c r="AB509" s="499"/>
      <c r="AC509" s="499"/>
      <c r="AD509" s="499"/>
      <c r="AE509" s="499"/>
      <c r="AF509" s="499"/>
      <c r="AG509" s="499"/>
      <c r="AH509" s="198"/>
    </row>
    <row r="510" spans="2:34" ht="35.15" customHeight="1" x14ac:dyDescent="0.35">
      <c r="B510" s="195"/>
      <c r="C510" s="578"/>
      <c r="D510" s="584"/>
      <c r="E510" s="598"/>
      <c r="F510" s="532"/>
      <c r="G510" s="530"/>
      <c r="H510" s="570" t="s">
        <v>1044</v>
      </c>
      <c r="I510" s="540" t="s">
        <v>49</v>
      </c>
      <c r="J510" s="545" t="s">
        <v>72</v>
      </c>
      <c r="K510" s="442" t="s">
        <v>165</v>
      </c>
      <c r="L510" s="444" t="s">
        <v>447</v>
      </c>
      <c r="M510" s="511" t="s">
        <v>110</v>
      </c>
      <c r="N510" s="513">
        <v>100</v>
      </c>
      <c r="O510" s="525" t="s">
        <v>1139</v>
      </c>
      <c r="P510" s="223"/>
      <c r="T510" s="196"/>
      <c r="U510" s="498">
        <f>IF($N$510="","",$N$510)</f>
        <v>100</v>
      </c>
      <c r="V510" s="498"/>
      <c r="W510" s="498"/>
      <c r="X510" s="498"/>
      <c r="Y510" s="498"/>
      <c r="Z510" s="498"/>
      <c r="AA510" s="498"/>
      <c r="AB510" s="498"/>
      <c r="AC510" s="498"/>
      <c r="AD510" s="498"/>
      <c r="AE510" s="498"/>
      <c r="AF510" s="498"/>
      <c r="AG510" s="498"/>
      <c r="AH510" s="198"/>
    </row>
    <row r="511" spans="2:34" ht="35.15" customHeight="1" x14ac:dyDescent="0.35">
      <c r="B511" s="195"/>
      <c r="C511" s="578"/>
      <c r="D511" s="584"/>
      <c r="E511" s="598"/>
      <c r="F511" s="532"/>
      <c r="G511" s="501"/>
      <c r="H511" s="546"/>
      <c r="I511" s="542"/>
      <c r="J511" s="546"/>
      <c r="K511" s="442" t="s">
        <v>166</v>
      </c>
      <c r="L511" s="444" t="s">
        <v>448</v>
      </c>
      <c r="M511" s="512"/>
      <c r="N511" s="512"/>
      <c r="O511" s="515"/>
      <c r="P511" s="223"/>
      <c r="T511" s="196"/>
      <c r="U511" s="499"/>
      <c r="V511" s="499"/>
      <c r="W511" s="499"/>
      <c r="X511" s="499"/>
      <c r="Y511" s="499"/>
      <c r="Z511" s="499"/>
      <c r="AA511" s="499"/>
      <c r="AB511" s="499"/>
      <c r="AC511" s="499"/>
      <c r="AD511" s="499"/>
      <c r="AE511" s="499"/>
      <c r="AF511" s="499"/>
      <c r="AG511" s="499"/>
      <c r="AH511" s="198"/>
    </row>
    <row r="512" spans="2:34" ht="35.15" customHeight="1" x14ac:dyDescent="0.35">
      <c r="B512" s="195"/>
      <c r="C512" s="578"/>
      <c r="D512" s="584"/>
      <c r="E512" s="598"/>
      <c r="F512" s="532"/>
      <c r="G512" s="501"/>
      <c r="H512" s="546"/>
      <c r="I512" s="542"/>
      <c r="J512" s="546"/>
      <c r="K512" s="442" t="s">
        <v>167</v>
      </c>
      <c r="L512" s="444" t="s">
        <v>449</v>
      </c>
      <c r="M512" s="512"/>
      <c r="N512" s="512"/>
      <c r="O512" s="515"/>
      <c r="P512" s="223"/>
      <c r="T512" s="196"/>
      <c r="U512" s="499"/>
      <c r="V512" s="499"/>
      <c r="W512" s="499"/>
      <c r="X512" s="499"/>
      <c r="Y512" s="499"/>
      <c r="Z512" s="499"/>
      <c r="AA512" s="499"/>
      <c r="AB512" s="499"/>
      <c r="AC512" s="499"/>
      <c r="AD512" s="499"/>
      <c r="AE512" s="499"/>
      <c r="AF512" s="499"/>
      <c r="AG512" s="499"/>
      <c r="AH512" s="198"/>
    </row>
    <row r="513" spans="2:34" ht="35.15" customHeight="1" x14ac:dyDescent="0.35">
      <c r="B513" s="195"/>
      <c r="C513" s="578"/>
      <c r="D513" s="584"/>
      <c r="E513" s="598"/>
      <c r="F513" s="532"/>
      <c r="G513" s="501"/>
      <c r="H513" s="546"/>
      <c r="I513" s="542"/>
      <c r="J513" s="546"/>
      <c r="K513" s="442" t="s">
        <v>188</v>
      </c>
      <c r="L513" s="444" t="s">
        <v>450</v>
      </c>
      <c r="M513" s="512"/>
      <c r="N513" s="512"/>
      <c r="O513" s="515"/>
      <c r="P513" s="223"/>
      <c r="T513" s="196"/>
      <c r="U513" s="499"/>
      <c r="V513" s="499"/>
      <c r="W513" s="499"/>
      <c r="X513" s="499"/>
      <c r="Y513" s="499"/>
      <c r="Z513" s="499"/>
      <c r="AA513" s="499"/>
      <c r="AB513" s="499"/>
      <c r="AC513" s="499"/>
      <c r="AD513" s="499"/>
      <c r="AE513" s="499"/>
      <c r="AF513" s="499"/>
      <c r="AG513" s="499"/>
      <c r="AH513" s="198"/>
    </row>
    <row r="514" spans="2:34" ht="35.15" customHeight="1" x14ac:dyDescent="0.35">
      <c r="B514" s="195"/>
      <c r="C514" s="578"/>
      <c r="D514" s="584"/>
      <c r="E514" s="598"/>
      <c r="F514" s="532"/>
      <c r="G514" s="501"/>
      <c r="H514" s="546"/>
      <c r="I514" s="542"/>
      <c r="J514" s="546"/>
      <c r="K514" s="442" t="s">
        <v>189</v>
      </c>
      <c r="L514" s="444" t="s">
        <v>451</v>
      </c>
      <c r="M514" s="512"/>
      <c r="N514" s="512"/>
      <c r="O514" s="515"/>
      <c r="P514" s="223"/>
      <c r="T514" s="196"/>
      <c r="U514" s="499"/>
      <c r="V514" s="499"/>
      <c r="W514" s="499"/>
      <c r="X514" s="499"/>
      <c r="Y514" s="499"/>
      <c r="Z514" s="499"/>
      <c r="AA514" s="499"/>
      <c r="AB514" s="499"/>
      <c r="AC514" s="499"/>
      <c r="AD514" s="499"/>
      <c r="AE514" s="499"/>
      <c r="AF514" s="499"/>
      <c r="AG514" s="499"/>
      <c r="AH514" s="198"/>
    </row>
    <row r="515" spans="2:34" ht="39.75" customHeight="1" x14ac:dyDescent="0.35">
      <c r="B515" s="195"/>
      <c r="C515" s="578"/>
      <c r="D515" s="584"/>
      <c r="E515" s="598"/>
      <c r="F515" s="532"/>
      <c r="G515" s="530">
        <v>56</v>
      </c>
      <c r="H515" s="568" t="s">
        <v>132</v>
      </c>
      <c r="I515" s="541"/>
      <c r="J515" s="545" t="s">
        <v>133</v>
      </c>
      <c r="K515" s="442" t="s">
        <v>165</v>
      </c>
      <c r="L515" s="396" t="s">
        <v>452</v>
      </c>
      <c r="M515" s="511" t="s">
        <v>109</v>
      </c>
      <c r="N515" s="513">
        <v>100</v>
      </c>
      <c r="O515" s="514"/>
      <c r="P515" s="223"/>
      <c r="T515" s="196"/>
      <c r="U515" s="498"/>
      <c r="V515" s="498"/>
      <c r="W515" s="498">
        <f>IF($N$515="","",$N$515)</f>
        <v>100</v>
      </c>
      <c r="X515" s="498"/>
      <c r="Y515" s="498"/>
      <c r="Z515" s="498"/>
      <c r="AA515" s="498">
        <f>IF($N$515="","",$N$515)</f>
        <v>100</v>
      </c>
      <c r="AB515" s="498"/>
      <c r="AC515" s="498"/>
      <c r="AD515" s="498"/>
      <c r="AE515" s="498"/>
      <c r="AF515" s="498">
        <f>IF($N$515="","",$N$515)</f>
        <v>100</v>
      </c>
      <c r="AG515" s="498"/>
      <c r="AH515" s="198"/>
    </row>
    <row r="516" spans="2:34" ht="39.75" customHeight="1" x14ac:dyDescent="0.35">
      <c r="B516" s="195"/>
      <c r="C516" s="578"/>
      <c r="D516" s="584"/>
      <c r="E516" s="598"/>
      <c r="F516" s="532"/>
      <c r="G516" s="501"/>
      <c r="H516" s="542"/>
      <c r="I516" s="541"/>
      <c r="J516" s="546"/>
      <c r="K516" s="442" t="s">
        <v>166</v>
      </c>
      <c r="L516" s="444" t="s">
        <v>453</v>
      </c>
      <c r="M516" s="512"/>
      <c r="N516" s="512"/>
      <c r="O516" s="515"/>
      <c r="P516" s="223"/>
      <c r="T516" s="196"/>
      <c r="U516" s="499"/>
      <c r="V516" s="499"/>
      <c r="W516" s="499"/>
      <c r="X516" s="499"/>
      <c r="Y516" s="499"/>
      <c r="Z516" s="499"/>
      <c r="AA516" s="499"/>
      <c r="AB516" s="499"/>
      <c r="AC516" s="499"/>
      <c r="AD516" s="499"/>
      <c r="AE516" s="499"/>
      <c r="AF516" s="499"/>
      <c r="AG516" s="499"/>
      <c r="AH516" s="198"/>
    </row>
    <row r="517" spans="2:34" ht="39.75" customHeight="1" x14ac:dyDescent="0.35">
      <c r="B517" s="195"/>
      <c r="C517" s="578"/>
      <c r="D517" s="584"/>
      <c r="E517" s="598"/>
      <c r="F517" s="532"/>
      <c r="G517" s="501"/>
      <c r="H517" s="542"/>
      <c r="I517" s="541"/>
      <c r="J517" s="546"/>
      <c r="K517" s="442" t="s">
        <v>167</v>
      </c>
      <c r="L517" s="444" t="s">
        <v>454</v>
      </c>
      <c r="M517" s="512"/>
      <c r="N517" s="512"/>
      <c r="O517" s="515"/>
      <c r="P517" s="223"/>
      <c r="T517" s="196"/>
      <c r="U517" s="499"/>
      <c r="V517" s="499"/>
      <c r="W517" s="499"/>
      <c r="X517" s="499"/>
      <c r="Y517" s="499"/>
      <c r="Z517" s="499"/>
      <c r="AA517" s="499"/>
      <c r="AB517" s="499"/>
      <c r="AC517" s="499"/>
      <c r="AD517" s="499"/>
      <c r="AE517" s="499"/>
      <c r="AF517" s="499"/>
      <c r="AG517" s="499"/>
      <c r="AH517" s="198"/>
    </row>
    <row r="518" spans="2:34" ht="39.75" customHeight="1" x14ac:dyDescent="0.35">
      <c r="B518" s="195"/>
      <c r="C518" s="578"/>
      <c r="D518" s="584"/>
      <c r="E518" s="598"/>
      <c r="F518" s="532"/>
      <c r="G518" s="501"/>
      <c r="H518" s="542"/>
      <c r="I518" s="541"/>
      <c r="J518" s="546"/>
      <c r="K518" s="442" t="s">
        <v>188</v>
      </c>
      <c r="L518" s="444" t="s">
        <v>455</v>
      </c>
      <c r="M518" s="512"/>
      <c r="N518" s="512"/>
      <c r="O518" s="515"/>
      <c r="P518" s="223"/>
      <c r="T518" s="196"/>
      <c r="U518" s="499"/>
      <c r="V518" s="499"/>
      <c r="W518" s="499"/>
      <c r="X518" s="499"/>
      <c r="Y518" s="499"/>
      <c r="Z518" s="499"/>
      <c r="AA518" s="499"/>
      <c r="AB518" s="499"/>
      <c r="AC518" s="499"/>
      <c r="AD518" s="499"/>
      <c r="AE518" s="499"/>
      <c r="AF518" s="499"/>
      <c r="AG518" s="499"/>
      <c r="AH518" s="198"/>
    </row>
    <row r="519" spans="2:34" ht="39.75" customHeight="1" x14ac:dyDescent="0.35">
      <c r="B519" s="195"/>
      <c r="C519" s="578"/>
      <c r="D519" s="584"/>
      <c r="E519" s="598"/>
      <c r="F519" s="532"/>
      <c r="G519" s="501"/>
      <c r="H519" s="542"/>
      <c r="I519" s="541"/>
      <c r="J519" s="546"/>
      <c r="K519" s="442" t="s">
        <v>189</v>
      </c>
      <c r="L519" s="444" t="s">
        <v>456</v>
      </c>
      <c r="M519" s="512"/>
      <c r="N519" s="512"/>
      <c r="O519" s="515"/>
      <c r="P519" s="223"/>
      <c r="T519" s="196"/>
      <c r="U519" s="499"/>
      <c r="V519" s="499"/>
      <c r="W519" s="499"/>
      <c r="X519" s="499"/>
      <c r="Y519" s="499"/>
      <c r="Z519" s="499"/>
      <c r="AA519" s="499"/>
      <c r="AB519" s="499"/>
      <c r="AC519" s="499"/>
      <c r="AD519" s="499"/>
      <c r="AE519" s="499"/>
      <c r="AF519" s="499"/>
      <c r="AG519" s="499"/>
      <c r="AH519" s="198"/>
    </row>
    <row r="520" spans="2:34" ht="39.75" customHeight="1" x14ac:dyDescent="0.35">
      <c r="B520" s="195"/>
      <c r="C520" s="578"/>
      <c r="D520" s="584"/>
      <c r="E520" s="598"/>
      <c r="F520" s="532"/>
      <c r="G520" s="530">
        <v>57</v>
      </c>
      <c r="H520" s="540" t="s">
        <v>669</v>
      </c>
      <c r="I520" s="541"/>
      <c r="J520" s="545" t="s">
        <v>670</v>
      </c>
      <c r="K520" s="442" t="s">
        <v>165</v>
      </c>
      <c r="L520" s="444" t="s">
        <v>671</v>
      </c>
      <c r="M520" s="511" t="s">
        <v>109</v>
      </c>
      <c r="N520" s="513">
        <v>61</v>
      </c>
      <c r="O520" s="514"/>
      <c r="P520" s="223"/>
      <c r="T520" s="196"/>
      <c r="U520" s="498"/>
      <c r="V520" s="498"/>
      <c r="W520" s="498">
        <f>IF($N$520="","",$N$520)</f>
        <v>61</v>
      </c>
      <c r="X520" s="498">
        <f>IF($N$520="","",$N$520)</f>
        <v>61</v>
      </c>
      <c r="Y520" s="498"/>
      <c r="Z520" s="498">
        <f>IF($N$520="","",$N$520)</f>
        <v>61</v>
      </c>
      <c r="AA520" s="498"/>
      <c r="AB520" s="498"/>
      <c r="AC520" s="498"/>
      <c r="AD520" s="498"/>
      <c r="AE520" s="498"/>
      <c r="AF520" s="498"/>
      <c r="AG520" s="498"/>
      <c r="AH520" s="198"/>
    </row>
    <row r="521" spans="2:34" ht="39.75" customHeight="1" x14ac:dyDescent="0.35">
      <c r="B521" s="195"/>
      <c r="C521" s="578"/>
      <c r="D521" s="584"/>
      <c r="E521" s="598"/>
      <c r="F521" s="532"/>
      <c r="G521" s="501"/>
      <c r="H521" s="542"/>
      <c r="I521" s="541"/>
      <c r="J521" s="546"/>
      <c r="K521" s="442" t="s">
        <v>166</v>
      </c>
      <c r="L521" s="444" t="s">
        <v>672</v>
      </c>
      <c r="M521" s="512"/>
      <c r="N521" s="512"/>
      <c r="O521" s="515"/>
      <c r="P521" s="223"/>
      <c r="T521" s="196"/>
      <c r="U521" s="499"/>
      <c r="V521" s="499"/>
      <c r="W521" s="499"/>
      <c r="X521" s="499"/>
      <c r="Y521" s="499"/>
      <c r="Z521" s="499"/>
      <c r="AA521" s="499"/>
      <c r="AB521" s="499"/>
      <c r="AC521" s="499"/>
      <c r="AD521" s="499"/>
      <c r="AE521" s="499"/>
      <c r="AF521" s="499"/>
      <c r="AG521" s="499"/>
      <c r="AH521" s="198"/>
    </row>
    <row r="522" spans="2:34" ht="39.75" customHeight="1" x14ac:dyDescent="0.35">
      <c r="B522" s="195"/>
      <c r="C522" s="578"/>
      <c r="D522" s="584"/>
      <c r="E522" s="598"/>
      <c r="F522" s="532"/>
      <c r="G522" s="501"/>
      <c r="H522" s="542"/>
      <c r="I522" s="541"/>
      <c r="J522" s="546"/>
      <c r="K522" s="442" t="s">
        <v>167</v>
      </c>
      <c r="L522" s="444" t="s">
        <v>673</v>
      </c>
      <c r="M522" s="512"/>
      <c r="N522" s="512"/>
      <c r="O522" s="515"/>
      <c r="P522" s="223"/>
      <c r="T522" s="196"/>
      <c r="U522" s="499"/>
      <c r="V522" s="499"/>
      <c r="W522" s="499"/>
      <c r="X522" s="499"/>
      <c r="Y522" s="499"/>
      <c r="Z522" s="499"/>
      <c r="AA522" s="499"/>
      <c r="AB522" s="499"/>
      <c r="AC522" s="499"/>
      <c r="AD522" s="499"/>
      <c r="AE522" s="499"/>
      <c r="AF522" s="499"/>
      <c r="AG522" s="499"/>
      <c r="AH522" s="198"/>
    </row>
    <row r="523" spans="2:34" ht="54" customHeight="1" x14ac:dyDescent="0.35">
      <c r="B523" s="195"/>
      <c r="C523" s="578"/>
      <c r="D523" s="584"/>
      <c r="E523" s="598"/>
      <c r="F523" s="532"/>
      <c r="G523" s="501"/>
      <c r="H523" s="542"/>
      <c r="I523" s="541"/>
      <c r="J523" s="546"/>
      <c r="K523" s="442" t="s">
        <v>188</v>
      </c>
      <c r="L523" s="444" t="s">
        <v>674</v>
      </c>
      <c r="M523" s="512"/>
      <c r="N523" s="512"/>
      <c r="O523" s="515"/>
      <c r="P523" s="223"/>
      <c r="T523" s="196"/>
      <c r="U523" s="499"/>
      <c r="V523" s="499"/>
      <c r="W523" s="499"/>
      <c r="X523" s="499"/>
      <c r="Y523" s="499"/>
      <c r="Z523" s="499"/>
      <c r="AA523" s="499"/>
      <c r="AB523" s="499"/>
      <c r="AC523" s="499"/>
      <c r="AD523" s="499"/>
      <c r="AE523" s="499"/>
      <c r="AF523" s="499"/>
      <c r="AG523" s="499"/>
      <c r="AH523" s="198"/>
    </row>
    <row r="524" spans="2:34" ht="51.75" customHeight="1" x14ac:dyDescent="0.35">
      <c r="B524" s="195"/>
      <c r="C524" s="578"/>
      <c r="D524" s="584"/>
      <c r="E524" s="598"/>
      <c r="F524" s="532"/>
      <c r="G524" s="501"/>
      <c r="H524" s="542"/>
      <c r="I524" s="541"/>
      <c r="J524" s="546"/>
      <c r="K524" s="442" t="s">
        <v>189</v>
      </c>
      <c r="L524" s="444" t="s">
        <v>675</v>
      </c>
      <c r="M524" s="512"/>
      <c r="N524" s="512"/>
      <c r="O524" s="515"/>
      <c r="P524" s="223"/>
      <c r="T524" s="196"/>
      <c r="U524" s="499"/>
      <c r="V524" s="499"/>
      <c r="W524" s="499"/>
      <c r="X524" s="499"/>
      <c r="Y524" s="499"/>
      <c r="Z524" s="499"/>
      <c r="AA524" s="499"/>
      <c r="AB524" s="499"/>
      <c r="AC524" s="499"/>
      <c r="AD524" s="499"/>
      <c r="AE524" s="499"/>
      <c r="AF524" s="499"/>
      <c r="AG524" s="499"/>
      <c r="AH524" s="198"/>
    </row>
    <row r="525" spans="2:34" ht="39.75" customHeight="1" x14ac:dyDescent="0.35">
      <c r="B525" s="195"/>
      <c r="C525" s="578"/>
      <c r="D525" s="584"/>
      <c r="E525" s="598"/>
      <c r="F525" s="532"/>
      <c r="G525" s="530">
        <v>58</v>
      </c>
      <c r="H525" s="502" t="s">
        <v>1007</v>
      </c>
      <c r="I525" s="503"/>
      <c r="J525" s="508" t="s">
        <v>536</v>
      </c>
      <c r="K525" s="442" t="s">
        <v>165</v>
      </c>
      <c r="L525" s="443" t="s">
        <v>936</v>
      </c>
      <c r="M525" s="511"/>
      <c r="N525" s="513">
        <v>100</v>
      </c>
      <c r="O525" s="514"/>
      <c r="P525" s="223"/>
      <c r="T525" s="196"/>
      <c r="U525" s="498"/>
      <c r="V525" s="498"/>
      <c r="W525" s="498"/>
      <c r="X525" s="498"/>
      <c r="Y525" s="498"/>
      <c r="Z525" s="498">
        <f>IF($N$530="","",$N$530)</f>
        <v>61</v>
      </c>
      <c r="AA525" s="498">
        <f>IF($N$530="","",$N$530)</f>
        <v>61</v>
      </c>
      <c r="AB525" s="498"/>
      <c r="AC525" s="498"/>
      <c r="AD525" s="498">
        <f>IF($N$530="","",$N$530)</f>
        <v>61</v>
      </c>
      <c r="AE525" s="498"/>
      <c r="AF525" s="498">
        <f>IF($N$530="","",$N$530)</f>
        <v>61</v>
      </c>
      <c r="AG525" s="498"/>
      <c r="AH525" s="198"/>
    </row>
    <row r="526" spans="2:34" ht="39.75" customHeight="1" x14ac:dyDescent="0.35">
      <c r="B526" s="195"/>
      <c r="C526" s="578"/>
      <c r="D526" s="584"/>
      <c r="E526" s="598"/>
      <c r="F526" s="532"/>
      <c r="G526" s="501"/>
      <c r="H526" s="504"/>
      <c r="I526" s="505"/>
      <c r="J526" s="509"/>
      <c r="K526" s="442" t="s">
        <v>166</v>
      </c>
      <c r="L526" s="443" t="s">
        <v>937</v>
      </c>
      <c r="M526" s="512"/>
      <c r="N526" s="512"/>
      <c r="O526" s="515"/>
      <c r="P526" s="223"/>
      <c r="T526" s="196"/>
      <c r="U526" s="499"/>
      <c r="V526" s="499"/>
      <c r="W526" s="499"/>
      <c r="X526" s="499"/>
      <c r="Y526" s="499"/>
      <c r="Z526" s="499"/>
      <c r="AA526" s="499"/>
      <c r="AB526" s="499"/>
      <c r="AC526" s="499"/>
      <c r="AD526" s="499"/>
      <c r="AE526" s="499"/>
      <c r="AF526" s="499"/>
      <c r="AG526" s="499"/>
      <c r="AH526" s="198"/>
    </row>
    <row r="527" spans="2:34" ht="39.75" customHeight="1" x14ac:dyDescent="0.35">
      <c r="B527" s="195"/>
      <c r="C527" s="578"/>
      <c r="D527" s="584"/>
      <c r="E527" s="598"/>
      <c r="F527" s="532"/>
      <c r="G527" s="501"/>
      <c r="H527" s="504"/>
      <c r="I527" s="505"/>
      <c r="J527" s="509"/>
      <c r="K527" s="442" t="s">
        <v>167</v>
      </c>
      <c r="L527" s="443" t="s">
        <v>939</v>
      </c>
      <c r="M527" s="512"/>
      <c r="N527" s="512"/>
      <c r="O527" s="515"/>
      <c r="P527" s="223"/>
      <c r="T527" s="196"/>
      <c r="U527" s="499"/>
      <c r="V527" s="499"/>
      <c r="W527" s="499"/>
      <c r="X527" s="499"/>
      <c r="Y527" s="499"/>
      <c r="Z527" s="499"/>
      <c r="AA527" s="499"/>
      <c r="AB527" s="499"/>
      <c r="AC527" s="499"/>
      <c r="AD527" s="499"/>
      <c r="AE527" s="499"/>
      <c r="AF527" s="499"/>
      <c r="AG527" s="499"/>
      <c r="AH527" s="198"/>
    </row>
    <row r="528" spans="2:34" ht="39.75" customHeight="1" x14ac:dyDescent="0.35">
      <c r="B528" s="195"/>
      <c r="C528" s="578"/>
      <c r="D528" s="584"/>
      <c r="E528" s="598"/>
      <c r="F528" s="532"/>
      <c r="G528" s="501"/>
      <c r="H528" s="504"/>
      <c r="I528" s="505"/>
      <c r="J528" s="509"/>
      <c r="K528" s="442" t="s">
        <v>188</v>
      </c>
      <c r="L528" s="443" t="s">
        <v>938</v>
      </c>
      <c r="M528" s="512"/>
      <c r="N528" s="512"/>
      <c r="O528" s="515"/>
      <c r="P528" s="223"/>
      <c r="T528" s="196"/>
      <c r="U528" s="499"/>
      <c r="V528" s="499"/>
      <c r="W528" s="499"/>
      <c r="X528" s="499"/>
      <c r="Y528" s="499"/>
      <c r="Z528" s="499"/>
      <c r="AA528" s="499"/>
      <c r="AB528" s="499"/>
      <c r="AC528" s="499"/>
      <c r="AD528" s="499"/>
      <c r="AE528" s="499"/>
      <c r="AF528" s="499"/>
      <c r="AG528" s="499"/>
      <c r="AH528" s="198"/>
    </row>
    <row r="529" spans="2:34" ht="30" customHeight="1" x14ac:dyDescent="0.35">
      <c r="B529" s="195"/>
      <c r="C529" s="578"/>
      <c r="D529" s="584"/>
      <c r="E529" s="598"/>
      <c r="F529" s="532"/>
      <c r="G529" s="501"/>
      <c r="H529" s="506"/>
      <c r="I529" s="507"/>
      <c r="J529" s="510"/>
      <c r="K529" s="442" t="s">
        <v>189</v>
      </c>
      <c r="L529" s="443" t="s">
        <v>955</v>
      </c>
      <c r="M529" s="512"/>
      <c r="N529" s="512"/>
      <c r="O529" s="515"/>
      <c r="P529" s="223"/>
      <c r="T529" s="196"/>
      <c r="U529" s="499"/>
      <c r="V529" s="499"/>
      <c r="W529" s="499"/>
      <c r="X529" s="499"/>
      <c r="Y529" s="499"/>
      <c r="Z529" s="499"/>
      <c r="AA529" s="499"/>
      <c r="AB529" s="499"/>
      <c r="AC529" s="499"/>
      <c r="AD529" s="499"/>
      <c r="AE529" s="499"/>
      <c r="AF529" s="499"/>
      <c r="AG529" s="499"/>
      <c r="AH529" s="198"/>
    </row>
    <row r="530" spans="2:34" ht="11.5" x14ac:dyDescent="0.35">
      <c r="B530" s="195"/>
      <c r="C530" s="578"/>
      <c r="D530" s="584"/>
      <c r="E530" s="598"/>
      <c r="F530" s="532"/>
      <c r="G530" s="530">
        <v>59</v>
      </c>
      <c r="H530" s="502" t="s">
        <v>1038</v>
      </c>
      <c r="I530" s="503"/>
      <c r="J530" s="508" t="s">
        <v>859</v>
      </c>
      <c r="K530" s="442" t="s">
        <v>165</v>
      </c>
      <c r="L530" s="443" t="s">
        <v>940</v>
      </c>
      <c r="M530" s="529" t="s">
        <v>109</v>
      </c>
      <c r="N530" s="513">
        <v>61</v>
      </c>
      <c r="O530" s="514"/>
      <c r="P530" s="223"/>
      <c r="T530" s="196"/>
      <c r="U530" s="498">
        <f>IF($N$530="","",$N$530)</f>
        <v>61</v>
      </c>
      <c r="V530" s="498"/>
      <c r="W530" s="498"/>
      <c r="X530" s="498"/>
      <c r="Y530" s="498"/>
      <c r="Z530" s="498">
        <f>IF($N$530="","",$N$530)</f>
        <v>61</v>
      </c>
      <c r="AA530" s="498"/>
      <c r="AB530" s="498"/>
      <c r="AC530" s="498"/>
      <c r="AD530" s="498">
        <f>IF($N$530="","",$N$530)</f>
        <v>61</v>
      </c>
      <c r="AE530" s="498"/>
      <c r="AF530" s="498"/>
      <c r="AG530" s="498"/>
      <c r="AH530" s="198"/>
    </row>
    <row r="531" spans="2:34" ht="34.5" x14ac:dyDescent="0.35">
      <c r="B531" s="195"/>
      <c r="C531" s="578"/>
      <c r="D531" s="584"/>
      <c r="E531" s="598"/>
      <c r="F531" s="532"/>
      <c r="G531" s="501"/>
      <c r="H531" s="504"/>
      <c r="I531" s="505"/>
      <c r="J531" s="509"/>
      <c r="K531" s="442" t="s">
        <v>166</v>
      </c>
      <c r="L531" s="443" t="s">
        <v>948</v>
      </c>
      <c r="M531" s="512"/>
      <c r="N531" s="512"/>
      <c r="O531" s="515"/>
      <c r="P531" s="223"/>
      <c r="T531" s="196"/>
      <c r="U531" s="499"/>
      <c r="V531" s="499"/>
      <c r="W531" s="499"/>
      <c r="X531" s="499"/>
      <c r="Y531" s="499"/>
      <c r="Z531" s="499"/>
      <c r="AA531" s="499"/>
      <c r="AB531" s="499"/>
      <c r="AC531" s="499"/>
      <c r="AD531" s="499"/>
      <c r="AE531" s="499"/>
      <c r="AF531" s="499"/>
      <c r="AG531" s="499"/>
      <c r="AH531" s="198"/>
    </row>
    <row r="532" spans="2:34" ht="34.5" x14ac:dyDescent="0.35">
      <c r="B532" s="195"/>
      <c r="C532" s="578"/>
      <c r="D532" s="584"/>
      <c r="E532" s="598"/>
      <c r="F532" s="532"/>
      <c r="G532" s="501"/>
      <c r="H532" s="504"/>
      <c r="I532" s="505"/>
      <c r="J532" s="509"/>
      <c r="K532" s="442" t="s">
        <v>167</v>
      </c>
      <c r="L532" s="443" t="s">
        <v>949</v>
      </c>
      <c r="M532" s="512"/>
      <c r="N532" s="512"/>
      <c r="O532" s="515"/>
      <c r="P532" s="223"/>
      <c r="T532" s="196"/>
      <c r="U532" s="499"/>
      <c r="V532" s="499"/>
      <c r="W532" s="499"/>
      <c r="X532" s="499"/>
      <c r="Y532" s="499"/>
      <c r="Z532" s="499"/>
      <c r="AA532" s="499"/>
      <c r="AB532" s="499"/>
      <c r="AC532" s="499"/>
      <c r="AD532" s="499"/>
      <c r="AE532" s="499"/>
      <c r="AF532" s="499"/>
      <c r="AG532" s="499"/>
      <c r="AH532" s="198"/>
    </row>
    <row r="533" spans="2:34" ht="23" x14ac:dyDescent="0.35">
      <c r="B533" s="195"/>
      <c r="C533" s="578"/>
      <c r="D533" s="584"/>
      <c r="E533" s="598"/>
      <c r="F533" s="532"/>
      <c r="G533" s="501"/>
      <c r="H533" s="504"/>
      <c r="I533" s="505"/>
      <c r="J533" s="509"/>
      <c r="K533" s="442" t="s">
        <v>188</v>
      </c>
      <c r="L533" s="443" t="s">
        <v>950</v>
      </c>
      <c r="M533" s="512"/>
      <c r="N533" s="512"/>
      <c r="O533" s="515"/>
      <c r="P533" s="223"/>
      <c r="T533" s="196"/>
      <c r="U533" s="499"/>
      <c r="V533" s="499"/>
      <c r="W533" s="499"/>
      <c r="X533" s="499"/>
      <c r="Y533" s="499"/>
      <c r="Z533" s="499"/>
      <c r="AA533" s="499"/>
      <c r="AB533" s="499"/>
      <c r="AC533" s="499"/>
      <c r="AD533" s="499"/>
      <c r="AE533" s="499"/>
      <c r="AF533" s="499"/>
      <c r="AG533" s="499"/>
      <c r="AH533" s="198"/>
    </row>
    <row r="534" spans="2:34" ht="23" x14ac:dyDescent="0.35">
      <c r="B534" s="195"/>
      <c r="C534" s="578"/>
      <c r="D534" s="584"/>
      <c r="E534" s="598"/>
      <c r="F534" s="533"/>
      <c r="G534" s="501"/>
      <c r="H534" s="506"/>
      <c r="I534" s="507"/>
      <c r="J534" s="510"/>
      <c r="K534" s="442" t="s">
        <v>189</v>
      </c>
      <c r="L534" s="443" t="s">
        <v>951</v>
      </c>
      <c r="M534" s="512"/>
      <c r="N534" s="512"/>
      <c r="O534" s="515"/>
      <c r="P534" s="223"/>
      <c r="T534" s="196"/>
      <c r="U534" s="499"/>
      <c r="V534" s="499"/>
      <c r="W534" s="499"/>
      <c r="X534" s="499"/>
      <c r="Y534" s="499"/>
      <c r="Z534" s="499"/>
      <c r="AA534" s="499"/>
      <c r="AB534" s="499"/>
      <c r="AC534" s="499"/>
      <c r="AD534" s="499"/>
      <c r="AE534" s="499"/>
      <c r="AF534" s="499"/>
      <c r="AG534" s="499"/>
      <c r="AH534" s="198"/>
    </row>
    <row r="535" spans="2:34" ht="39.75" customHeight="1" x14ac:dyDescent="0.35">
      <c r="B535" s="195"/>
      <c r="C535" s="578"/>
      <c r="D535" s="584"/>
      <c r="E535" s="526" t="s">
        <v>924</v>
      </c>
      <c r="F535" s="531">
        <f>IF(SUM(N534:N549)=0,"",AVERAGE(N534:N549))</f>
        <v>93.666666666666671</v>
      </c>
      <c r="G535" s="530">
        <v>60</v>
      </c>
      <c r="H535" s="502" t="s">
        <v>925</v>
      </c>
      <c r="I535" s="503"/>
      <c r="J535" s="508" t="s">
        <v>956</v>
      </c>
      <c r="K535" s="442" t="s">
        <v>165</v>
      </c>
      <c r="L535" s="508" t="s">
        <v>1118</v>
      </c>
      <c r="M535" s="529" t="s">
        <v>109</v>
      </c>
      <c r="N535" s="513">
        <v>100</v>
      </c>
      <c r="O535" s="514"/>
      <c r="P535" s="223"/>
      <c r="T535" s="196"/>
      <c r="U535" s="498"/>
      <c r="V535" s="498"/>
      <c r="W535" s="498">
        <f>IF($N$550="","",$N$550)</f>
        <v>100</v>
      </c>
      <c r="X535" s="498">
        <f>IF($N$550="","",$N$550)</f>
        <v>100</v>
      </c>
      <c r="Y535" s="498">
        <f>IF($N$550="","",$N$550)</f>
        <v>100</v>
      </c>
      <c r="Z535" s="498">
        <f>IF($N$550="","",$N$550)</f>
        <v>100</v>
      </c>
      <c r="AA535" s="498">
        <f>IF($N$550="","",$N$550)</f>
        <v>100</v>
      </c>
      <c r="AB535" s="498"/>
      <c r="AC535" s="498"/>
      <c r="AD535" s="498"/>
      <c r="AE535" s="498"/>
      <c r="AF535" s="498">
        <f>IF($N$550="","",$N$550)</f>
        <v>100</v>
      </c>
      <c r="AG535" s="498"/>
      <c r="AH535" s="198"/>
    </row>
    <row r="536" spans="2:34" ht="39.75" customHeight="1" x14ac:dyDescent="0.35">
      <c r="B536" s="195"/>
      <c r="C536" s="578"/>
      <c r="D536" s="584"/>
      <c r="E536" s="527"/>
      <c r="F536" s="532"/>
      <c r="G536" s="501"/>
      <c r="H536" s="504"/>
      <c r="I536" s="505"/>
      <c r="J536" s="509"/>
      <c r="K536" s="442" t="s">
        <v>166</v>
      </c>
      <c r="L536" s="509"/>
      <c r="M536" s="512"/>
      <c r="N536" s="512"/>
      <c r="O536" s="515"/>
      <c r="P536" s="223"/>
      <c r="T536" s="196"/>
      <c r="U536" s="499"/>
      <c r="V536" s="499"/>
      <c r="W536" s="499"/>
      <c r="X536" s="499"/>
      <c r="Y536" s="499"/>
      <c r="Z536" s="499"/>
      <c r="AA536" s="499"/>
      <c r="AB536" s="499"/>
      <c r="AC536" s="499"/>
      <c r="AD536" s="499"/>
      <c r="AE536" s="499"/>
      <c r="AF536" s="499"/>
      <c r="AG536" s="499"/>
      <c r="AH536" s="198"/>
    </row>
    <row r="537" spans="2:34" ht="39.75" customHeight="1" x14ac:dyDescent="0.35">
      <c r="B537" s="195"/>
      <c r="C537" s="578"/>
      <c r="D537" s="584"/>
      <c r="E537" s="527"/>
      <c r="F537" s="532"/>
      <c r="G537" s="501"/>
      <c r="H537" s="504"/>
      <c r="I537" s="505"/>
      <c r="J537" s="509"/>
      <c r="K537" s="442" t="s">
        <v>167</v>
      </c>
      <c r="L537" s="509"/>
      <c r="M537" s="512"/>
      <c r="N537" s="512"/>
      <c r="O537" s="515"/>
      <c r="P537" s="223"/>
      <c r="T537" s="196"/>
      <c r="U537" s="499"/>
      <c r="V537" s="499"/>
      <c r="W537" s="499"/>
      <c r="X537" s="499"/>
      <c r="Y537" s="499"/>
      <c r="Z537" s="499"/>
      <c r="AA537" s="499"/>
      <c r="AB537" s="499"/>
      <c r="AC537" s="499"/>
      <c r="AD537" s="499"/>
      <c r="AE537" s="499"/>
      <c r="AF537" s="499"/>
      <c r="AG537" s="499"/>
      <c r="AH537" s="198"/>
    </row>
    <row r="538" spans="2:34" ht="39.75" customHeight="1" x14ac:dyDescent="0.35">
      <c r="B538" s="195"/>
      <c r="C538" s="578"/>
      <c r="D538" s="584"/>
      <c r="E538" s="527"/>
      <c r="F538" s="532"/>
      <c r="G538" s="501"/>
      <c r="H538" s="504"/>
      <c r="I538" s="505"/>
      <c r="J538" s="509"/>
      <c r="K538" s="442" t="s">
        <v>188</v>
      </c>
      <c r="L538" s="509"/>
      <c r="M538" s="512"/>
      <c r="N538" s="512"/>
      <c r="O538" s="515"/>
      <c r="P538" s="223"/>
      <c r="T538" s="196"/>
      <c r="U538" s="499"/>
      <c r="V538" s="499"/>
      <c r="W538" s="499"/>
      <c r="X538" s="499"/>
      <c r="Y538" s="499"/>
      <c r="Z538" s="499"/>
      <c r="AA538" s="499"/>
      <c r="AB538" s="499"/>
      <c r="AC538" s="499"/>
      <c r="AD538" s="499"/>
      <c r="AE538" s="499"/>
      <c r="AF538" s="499"/>
      <c r="AG538" s="499"/>
      <c r="AH538" s="198"/>
    </row>
    <row r="539" spans="2:34" ht="39.75" customHeight="1" x14ac:dyDescent="0.35">
      <c r="B539" s="195"/>
      <c r="C539" s="578"/>
      <c r="D539" s="584"/>
      <c r="E539" s="527"/>
      <c r="F539" s="532"/>
      <c r="G539" s="501"/>
      <c r="H539" s="506"/>
      <c r="I539" s="507"/>
      <c r="J539" s="510"/>
      <c r="K539" s="442" t="s">
        <v>189</v>
      </c>
      <c r="L539" s="510"/>
      <c r="M539" s="512"/>
      <c r="N539" s="512"/>
      <c r="O539" s="515"/>
      <c r="P539" s="223"/>
      <c r="T539" s="196"/>
      <c r="U539" s="499"/>
      <c r="V539" s="499"/>
      <c r="W539" s="499"/>
      <c r="X539" s="499"/>
      <c r="Y539" s="499"/>
      <c r="Z539" s="499"/>
      <c r="AA539" s="499"/>
      <c r="AB539" s="499"/>
      <c r="AC539" s="499"/>
      <c r="AD539" s="499"/>
      <c r="AE539" s="499"/>
      <c r="AF539" s="499"/>
      <c r="AG539" s="499"/>
      <c r="AH539" s="198"/>
    </row>
    <row r="540" spans="2:34" ht="39.75" customHeight="1" x14ac:dyDescent="0.35">
      <c r="B540" s="195"/>
      <c r="C540" s="578"/>
      <c r="D540" s="584"/>
      <c r="E540" s="527"/>
      <c r="F540" s="532"/>
      <c r="G540" s="500">
        <v>61</v>
      </c>
      <c r="H540" s="516" t="s">
        <v>977</v>
      </c>
      <c r="I540" s="517"/>
      <c r="J540" s="522" t="s">
        <v>956</v>
      </c>
      <c r="K540" s="440" t="s">
        <v>165</v>
      </c>
      <c r="L540" s="441" t="s">
        <v>988</v>
      </c>
      <c r="M540" s="529" t="s">
        <v>109</v>
      </c>
      <c r="N540" s="513">
        <v>81</v>
      </c>
      <c r="O540" s="458"/>
      <c r="P540" s="223"/>
      <c r="T540" s="196"/>
      <c r="U540" s="498">
        <f>IF($N$540="","",$N$540)</f>
        <v>81</v>
      </c>
      <c r="V540" s="498">
        <f>IF($N$540="","",$N$540)</f>
        <v>81</v>
      </c>
      <c r="W540" s="498"/>
      <c r="X540" s="498"/>
      <c r="Y540" s="498"/>
      <c r="Z540" s="498">
        <f>IF($N$540="","",$N$540)</f>
        <v>81</v>
      </c>
      <c r="AA540" s="498"/>
      <c r="AB540" s="498"/>
      <c r="AC540" s="498"/>
      <c r="AD540" s="498"/>
      <c r="AE540" s="498"/>
      <c r="AF540" s="498"/>
      <c r="AG540" s="498"/>
      <c r="AH540" s="198"/>
    </row>
    <row r="541" spans="2:34" ht="39.75" customHeight="1" x14ac:dyDescent="0.35">
      <c r="B541" s="195"/>
      <c r="C541" s="578"/>
      <c r="D541" s="584"/>
      <c r="E541" s="527"/>
      <c r="F541" s="532"/>
      <c r="G541" s="501"/>
      <c r="H541" s="518"/>
      <c r="I541" s="519"/>
      <c r="J541" s="523"/>
      <c r="K541" s="440" t="s">
        <v>166</v>
      </c>
      <c r="L541" s="441" t="s">
        <v>978</v>
      </c>
      <c r="M541" s="512"/>
      <c r="N541" s="512"/>
      <c r="O541" s="458"/>
      <c r="P541" s="223"/>
      <c r="T541" s="196"/>
      <c r="U541" s="499"/>
      <c r="V541" s="499"/>
      <c r="W541" s="499"/>
      <c r="X541" s="499"/>
      <c r="Y541" s="499"/>
      <c r="Z541" s="499"/>
      <c r="AA541" s="499"/>
      <c r="AB541" s="499"/>
      <c r="AC541" s="499"/>
      <c r="AD541" s="499"/>
      <c r="AE541" s="499"/>
      <c r="AF541" s="499"/>
      <c r="AG541" s="499"/>
      <c r="AH541" s="198"/>
    </row>
    <row r="542" spans="2:34" ht="39.75" customHeight="1" x14ac:dyDescent="0.35">
      <c r="B542" s="195"/>
      <c r="C542" s="578"/>
      <c r="D542" s="584"/>
      <c r="E542" s="527"/>
      <c r="F542" s="532"/>
      <c r="G542" s="501"/>
      <c r="H542" s="518"/>
      <c r="I542" s="519"/>
      <c r="J542" s="523"/>
      <c r="K542" s="440" t="s">
        <v>167</v>
      </c>
      <c r="L542" s="441" t="s">
        <v>979</v>
      </c>
      <c r="M542" s="512"/>
      <c r="N542" s="512"/>
      <c r="O542" s="458"/>
      <c r="P542" s="223"/>
      <c r="T542" s="196"/>
      <c r="U542" s="499"/>
      <c r="V542" s="499"/>
      <c r="W542" s="499"/>
      <c r="X542" s="499"/>
      <c r="Y542" s="499"/>
      <c r="Z542" s="499"/>
      <c r="AA542" s="499"/>
      <c r="AB542" s="499"/>
      <c r="AC542" s="499"/>
      <c r="AD542" s="499"/>
      <c r="AE542" s="499"/>
      <c r="AF542" s="499"/>
      <c r="AG542" s="499"/>
      <c r="AH542" s="198"/>
    </row>
    <row r="543" spans="2:34" ht="39.75" customHeight="1" x14ac:dyDescent="0.35">
      <c r="B543" s="195"/>
      <c r="C543" s="578"/>
      <c r="D543" s="584"/>
      <c r="E543" s="527"/>
      <c r="F543" s="532"/>
      <c r="G543" s="501"/>
      <c r="H543" s="518"/>
      <c r="I543" s="519"/>
      <c r="J543" s="523"/>
      <c r="K543" s="440" t="s">
        <v>188</v>
      </c>
      <c r="L543" s="441" t="s">
        <v>980</v>
      </c>
      <c r="M543" s="512"/>
      <c r="N543" s="512"/>
      <c r="O543" s="458"/>
      <c r="P543" s="223"/>
      <c r="T543" s="196"/>
      <c r="U543" s="499"/>
      <c r="V543" s="499"/>
      <c r="W543" s="499"/>
      <c r="X543" s="499"/>
      <c r="Y543" s="499"/>
      <c r="Z543" s="499"/>
      <c r="AA543" s="499"/>
      <c r="AB543" s="499"/>
      <c r="AC543" s="499"/>
      <c r="AD543" s="499"/>
      <c r="AE543" s="499"/>
      <c r="AF543" s="499"/>
      <c r="AG543" s="499"/>
      <c r="AH543" s="198"/>
    </row>
    <row r="544" spans="2:34" ht="39.75" customHeight="1" x14ac:dyDescent="0.35">
      <c r="B544" s="195"/>
      <c r="C544" s="578"/>
      <c r="D544" s="584"/>
      <c r="E544" s="527"/>
      <c r="F544" s="532"/>
      <c r="G544" s="501"/>
      <c r="H544" s="520"/>
      <c r="I544" s="521"/>
      <c r="J544" s="524"/>
      <c r="K544" s="440" t="s">
        <v>189</v>
      </c>
      <c r="L544" s="441" t="s">
        <v>981</v>
      </c>
      <c r="M544" s="512"/>
      <c r="N544" s="512"/>
      <c r="O544" s="458"/>
      <c r="P544" s="223"/>
      <c r="T544" s="196"/>
      <c r="U544" s="499"/>
      <c r="V544" s="499"/>
      <c r="W544" s="499"/>
      <c r="X544" s="499"/>
      <c r="Y544" s="499"/>
      <c r="Z544" s="499"/>
      <c r="AA544" s="499"/>
      <c r="AB544" s="499"/>
      <c r="AC544" s="499"/>
      <c r="AD544" s="499"/>
      <c r="AE544" s="499"/>
      <c r="AF544" s="499"/>
      <c r="AG544" s="499"/>
      <c r="AH544" s="198"/>
    </row>
    <row r="545" spans="2:34" ht="39.75" customHeight="1" x14ac:dyDescent="0.35">
      <c r="B545" s="195"/>
      <c r="C545" s="578"/>
      <c r="D545" s="584"/>
      <c r="E545" s="527"/>
      <c r="F545" s="532"/>
      <c r="G545" s="500">
        <v>62</v>
      </c>
      <c r="H545" s="502" t="s">
        <v>982</v>
      </c>
      <c r="I545" s="503"/>
      <c r="J545" s="508" t="s">
        <v>983</v>
      </c>
      <c r="K545" s="440" t="s">
        <v>165</v>
      </c>
      <c r="L545" s="443" t="s">
        <v>989</v>
      </c>
      <c r="M545" s="529" t="s">
        <v>109</v>
      </c>
      <c r="N545" s="513">
        <v>100</v>
      </c>
      <c r="O545" s="458"/>
      <c r="P545" s="223"/>
      <c r="T545" s="196"/>
      <c r="U545" s="498">
        <f>IF($N$545="","",$N$545)</f>
        <v>100</v>
      </c>
      <c r="V545" s="498">
        <f>IF($N$545="","",$N$545)</f>
        <v>100</v>
      </c>
      <c r="W545" s="498"/>
      <c r="X545" s="498"/>
      <c r="Y545" s="498"/>
      <c r="Z545" s="498">
        <f>IF($N$545="","",$N$545)</f>
        <v>100</v>
      </c>
      <c r="AA545" s="498"/>
      <c r="AB545" s="498"/>
      <c r="AC545" s="498"/>
      <c r="AD545" s="498"/>
      <c r="AE545" s="498"/>
      <c r="AF545" s="498"/>
      <c r="AG545" s="498"/>
      <c r="AH545" s="198"/>
    </row>
    <row r="546" spans="2:34" ht="39.75" customHeight="1" x14ac:dyDescent="0.35">
      <c r="B546" s="195"/>
      <c r="C546" s="578"/>
      <c r="D546" s="584"/>
      <c r="E546" s="527"/>
      <c r="F546" s="532"/>
      <c r="G546" s="501"/>
      <c r="H546" s="504"/>
      <c r="I546" s="505"/>
      <c r="J546" s="509"/>
      <c r="K546" s="440" t="s">
        <v>166</v>
      </c>
      <c r="L546" s="443" t="s">
        <v>984</v>
      </c>
      <c r="M546" s="512"/>
      <c r="N546" s="512"/>
      <c r="O546" s="458"/>
      <c r="P546" s="223"/>
      <c r="T546" s="196"/>
      <c r="U546" s="499"/>
      <c r="V546" s="499"/>
      <c r="W546" s="499"/>
      <c r="X546" s="499"/>
      <c r="Y546" s="499"/>
      <c r="Z546" s="499"/>
      <c r="AA546" s="499"/>
      <c r="AB546" s="499"/>
      <c r="AC546" s="499"/>
      <c r="AD546" s="499"/>
      <c r="AE546" s="499"/>
      <c r="AF546" s="499"/>
      <c r="AG546" s="499"/>
      <c r="AH546" s="198"/>
    </row>
    <row r="547" spans="2:34" ht="39.75" customHeight="1" x14ac:dyDescent="0.35">
      <c r="B547" s="195"/>
      <c r="C547" s="578"/>
      <c r="D547" s="584"/>
      <c r="E547" s="527"/>
      <c r="F547" s="532"/>
      <c r="G547" s="501"/>
      <c r="H547" s="504"/>
      <c r="I547" s="505"/>
      <c r="J547" s="509"/>
      <c r="K547" s="440" t="s">
        <v>167</v>
      </c>
      <c r="L547" s="443" t="s">
        <v>985</v>
      </c>
      <c r="M547" s="512"/>
      <c r="N547" s="512"/>
      <c r="O547" s="458"/>
      <c r="P547" s="223"/>
      <c r="T547" s="196"/>
      <c r="U547" s="499"/>
      <c r="V547" s="499"/>
      <c r="W547" s="499"/>
      <c r="X547" s="499"/>
      <c r="Y547" s="499"/>
      <c r="Z547" s="499"/>
      <c r="AA547" s="499"/>
      <c r="AB547" s="499"/>
      <c r="AC547" s="499"/>
      <c r="AD547" s="499"/>
      <c r="AE547" s="499"/>
      <c r="AF547" s="499"/>
      <c r="AG547" s="499"/>
      <c r="AH547" s="198"/>
    </row>
    <row r="548" spans="2:34" ht="39.75" customHeight="1" x14ac:dyDescent="0.35">
      <c r="B548" s="195"/>
      <c r="C548" s="578"/>
      <c r="D548" s="584"/>
      <c r="E548" s="527"/>
      <c r="F548" s="532"/>
      <c r="G548" s="501"/>
      <c r="H548" s="504"/>
      <c r="I548" s="505"/>
      <c r="J548" s="509"/>
      <c r="K548" s="440" t="s">
        <v>188</v>
      </c>
      <c r="L548" s="443" t="s">
        <v>986</v>
      </c>
      <c r="M548" s="512"/>
      <c r="N548" s="512"/>
      <c r="O548" s="458"/>
      <c r="P548" s="223"/>
      <c r="T548" s="196"/>
      <c r="U548" s="499"/>
      <c r="V548" s="499"/>
      <c r="W548" s="499"/>
      <c r="X548" s="499"/>
      <c r="Y548" s="499"/>
      <c r="Z548" s="499"/>
      <c r="AA548" s="499"/>
      <c r="AB548" s="499"/>
      <c r="AC548" s="499"/>
      <c r="AD548" s="499"/>
      <c r="AE548" s="499"/>
      <c r="AF548" s="499"/>
      <c r="AG548" s="499"/>
      <c r="AH548" s="198"/>
    </row>
    <row r="549" spans="2:34" ht="39.75" customHeight="1" x14ac:dyDescent="0.35">
      <c r="B549" s="195"/>
      <c r="C549" s="578"/>
      <c r="D549" s="584"/>
      <c r="E549" s="528"/>
      <c r="F549" s="533"/>
      <c r="G549" s="501"/>
      <c r="H549" s="506"/>
      <c r="I549" s="507"/>
      <c r="J549" s="510"/>
      <c r="K549" s="440" t="s">
        <v>189</v>
      </c>
      <c r="L549" s="443" t="s">
        <v>987</v>
      </c>
      <c r="M549" s="512"/>
      <c r="N549" s="512"/>
      <c r="O549" s="458"/>
      <c r="P549" s="223"/>
      <c r="T549" s="196"/>
      <c r="U549" s="499"/>
      <c r="V549" s="499"/>
      <c r="W549" s="499"/>
      <c r="X549" s="499"/>
      <c r="Y549" s="499"/>
      <c r="Z549" s="499"/>
      <c r="AA549" s="499"/>
      <c r="AB549" s="499"/>
      <c r="AC549" s="499"/>
      <c r="AD549" s="499"/>
      <c r="AE549" s="499"/>
      <c r="AF549" s="499"/>
      <c r="AG549" s="499"/>
      <c r="AH549" s="198"/>
    </row>
    <row r="550" spans="2:34" ht="39.75" customHeight="1" x14ac:dyDescent="0.35">
      <c r="B550" s="195"/>
      <c r="C550" s="578"/>
      <c r="D550" s="584"/>
      <c r="E550" s="534" t="s">
        <v>131</v>
      </c>
      <c r="F550" s="536">
        <f>IF(SUM(N550:N554)=0,"",AVERAGE(N550:N554))</f>
        <v>100</v>
      </c>
      <c r="G550" s="530">
        <v>63</v>
      </c>
      <c r="H550" s="568" t="s">
        <v>779</v>
      </c>
      <c r="I550" s="541"/>
      <c r="J550" s="570" t="s">
        <v>780</v>
      </c>
      <c r="K550" s="442" t="s">
        <v>165</v>
      </c>
      <c r="L550" s="397" t="s">
        <v>781</v>
      </c>
      <c r="M550" s="529" t="s">
        <v>109</v>
      </c>
      <c r="N550" s="513">
        <v>100</v>
      </c>
      <c r="O550" s="514"/>
      <c r="P550" s="223"/>
      <c r="T550" s="196"/>
      <c r="U550" s="498"/>
      <c r="V550" s="498"/>
      <c r="W550" s="498">
        <f>IF($N$550="","",$N$550)</f>
        <v>100</v>
      </c>
      <c r="X550" s="498">
        <f>IF($N$550="","",$N$550)</f>
        <v>100</v>
      </c>
      <c r="Y550" s="498">
        <f>IF($N$550="","",$N$550)</f>
        <v>100</v>
      </c>
      <c r="Z550" s="498">
        <f>IF($N$550="","",$N$550)</f>
        <v>100</v>
      </c>
      <c r="AA550" s="498">
        <f>IF($N$550="","",$N$550)</f>
        <v>100</v>
      </c>
      <c r="AB550" s="498"/>
      <c r="AC550" s="498"/>
      <c r="AD550" s="498"/>
      <c r="AE550" s="498"/>
      <c r="AF550" s="498">
        <f>IF($N$550="","",$N$550)</f>
        <v>100</v>
      </c>
      <c r="AG550" s="498"/>
      <c r="AH550" s="198"/>
    </row>
    <row r="551" spans="2:34" ht="39.75" customHeight="1" x14ac:dyDescent="0.35">
      <c r="B551" s="195"/>
      <c r="C551" s="578"/>
      <c r="D551" s="584"/>
      <c r="E551" s="512"/>
      <c r="F551" s="537"/>
      <c r="G551" s="501"/>
      <c r="H551" s="542"/>
      <c r="I551" s="541"/>
      <c r="J551" s="546"/>
      <c r="K551" s="442" t="s">
        <v>166</v>
      </c>
      <c r="L551" s="444" t="s">
        <v>457</v>
      </c>
      <c r="M551" s="512"/>
      <c r="N551" s="512"/>
      <c r="O551" s="515"/>
      <c r="P551" s="223"/>
      <c r="T551" s="196"/>
      <c r="U551" s="499"/>
      <c r="V551" s="499"/>
      <c r="W551" s="499"/>
      <c r="X551" s="499"/>
      <c r="Y551" s="499"/>
      <c r="Z551" s="499"/>
      <c r="AA551" s="499"/>
      <c r="AB551" s="499"/>
      <c r="AC551" s="499"/>
      <c r="AD551" s="499"/>
      <c r="AE551" s="499"/>
      <c r="AF551" s="499"/>
      <c r="AG551" s="499"/>
      <c r="AH551" s="198"/>
    </row>
    <row r="552" spans="2:34" ht="39.75" customHeight="1" x14ac:dyDescent="0.35">
      <c r="B552" s="195"/>
      <c r="C552" s="578"/>
      <c r="D552" s="584"/>
      <c r="E552" s="512"/>
      <c r="F552" s="537"/>
      <c r="G552" s="501"/>
      <c r="H552" s="542"/>
      <c r="I552" s="541"/>
      <c r="J552" s="546"/>
      <c r="K552" s="442" t="s">
        <v>167</v>
      </c>
      <c r="L552" s="443" t="s">
        <v>782</v>
      </c>
      <c r="M552" s="512"/>
      <c r="N552" s="512"/>
      <c r="O552" s="515"/>
      <c r="P552" s="223"/>
      <c r="T552" s="196"/>
      <c r="U552" s="499"/>
      <c r="V552" s="499"/>
      <c r="W552" s="499"/>
      <c r="X552" s="499"/>
      <c r="Y552" s="499"/>
      <c r="Z552" s="499"/>
      <c r="AA552" s="499"/>
      <c r="AB552" s="499"/>
      <c r="AC552" s="499"/>
      <c r="AD552" s="499"/>
      <c r="AE552" s="499"/>
      <c r="AF552" s="499"/>
      <c r="AG552" s="499"/>
      <c r="AH552" s="198"/>
    </row>
    <row r="553" spans="2:34" ht="39.75" customHeight="1" x14ac:dyDescent="0.35">
      <c r="B553" s="195"/>
      <c r="C553" s="578"/>
      <c r="D553" s="584"/>
      <c r="E553" s="512"/>
      <c r="F553" s="537"/>
      <c r="G553" s="501"/>
      <c r="H553" s="542"/>
      <c r="I553" s="541"/>
      <c r="J553" s="546"/>
      <c r="K553" s="442" t="s">
        <v>188</v>
      </c>
      <c r="L553" s="443" t="s">
        <v>784</v>
      </c>
      <c r="M553" s="512"/>
      <c r="N553" s="512"/>
      <c r="O553" s="515"/>
      <c r="P553" s="223"/>
      <c r="T553" s="196"/>
      <c r="U553" s="499"/>
      <c r="V553" s="499"/>
      <c r="W553" s="499"/>
      <c r="X553" s="499"/>
      <c r="Y553" s="499"/>
      <c r="Z553" s="499"/>
      <c r="AA553" s="499"/>
      <c r="AB553" s="499"/>
      <c r="AC553" s="499"/>
      <c r="AD553" s="499"/>
      <c r="AE553" s="499"/>
      <c r="AF553" s="499"/>
      <c r="AG553" s="499"/>
      <c r="AH553" s="198"/>
    </row>
    <row r="554" spans="2:34" ht="39.75" customHeight="1" x14ac:dyDescent="0.35">
      <c r="B554" s="195"/>
      <c r="C554" s="578"/>
      <c r="D554" s="584"/>
      <c r="E554" s="512"/>
      <c r="F554" s="537"/>
      <c r="G554" s="501"/>
      <c r="H554" s="542"/>
      <c r="I554" s="541"/>
      <c r="J554" s="546"/>
      <c r="K554" s="442" t="s">
        <v>189</v>
      </c>
      <c r="L554" s="443" t="s">
        <v>783</v>
      </c>
      <c r="M554" s="512"/>
      <c r="N554" s="512"/>
      <c r="O554" s="515"/>
      <c r="P554" s="223"/>
      <c r="T554" s="196"/>
      <c r="U554" s="499"/>
      <c r="V554" s="499"/>
      <c r="W554" s="499"/>
      <c r="X554" s="499"/>
      <c r="Y554" s="499"/>
      <c r="Z554" s="499"/>
      <c r="AA554" s="499"/>
      <c r="AB554" s="499"/>
      <c r="AC554" s="499"/>
      <c r="AD554" s="499"/>
      <c r="AE554" s="499"/>
      <c r="AF554" s="499"/>
      <c r="AG554" s="499"/>
      <c r="AH554" s="198"/>
    </row>
    <row r="555" spans="2:34" ht="39.75" customHeight="1" x14ac:dyDescent="0.35">
      <c r="B555" s="195"/>
      <c r="C555" s="578"/>
      <c r="D555" s="584"/>
      <c r="E555" s="534" t="s">
        <v>121</v>
      </c>
      <c r="F555" s="536">
        <f>IF(SUM(N555:N559)=0,"",AVERAGE(N555:N559))</f>
        <v>20</v>
      </c>
      <c r="G555" s="530">
        <v>64</v>
      </c>
      <c r="H555" s="540" t="s">
        <v>120</v>
      </c>
      <c r="I555" s="541"/>
      <c r="J555" s="545" t="s">
        <v>119</v>
      </c>
      <c r="K555" s="442" t="s">
        <v>165</v>
      </c>
      <c r="L555" s="444" t="s">
        <v>458</v>
      </c>
      <c r="M555" s="511" t="s">
        <v>109</v>
      </c>
      <c r="N555" s="513">
        <v>20</v>
      </c>
      <c r="O555" s="525"/>
      <c r="P555" s="223"/>
      <c r="T555" s="196"/>
      <c r="U555" s="498"/>
      <c r="V555" s="498"/>
      <c r="W555" s="498"/>
      <c r="X555" s="498"/>
      <c r="Y555" s="498"/>
      <c r="Z555" s="498"/>
      <c r="AA555" s="498"/>
      <c r="AB555" s="498"/>
      <c r="AC555" s="498"/>
      <c r="AD555" s="498"/>
      <c r="AE555" s="498"/>
      <c r="AF555" s="656"/>
      <c r="AG555" s="498">
        <f>IF($N$555="","",$N$555)</f>
        <v>20</v>
      </c>
      <c r="AH555" s="198"/>
    </row>
    <row r="556" spans="2:34" ht="39.75" customHeight="1" x14ac:dyDescent="0.35">
      <c r="B556" s="195"/>
      <c r="C556" s="578"/>
      <c r="D556" s="584"/>
      <c r="E556" s="512"/>
      <c r="F556" s="537"/>
      <c r="G556" s="501"/>
      <c r="H556" s="542"/>
      <c r="I556" s="541"/>
      <c r="J556" s="546"/>
      <c r="K556" s="442" t="s">
        <v>166</v>
      </c>
      <c r="L556" s="444" t="s">
        <v>459</v>
      </c>
      <c r="M556" s="512"/>
      <c r="N556" s="512"/>
      <c r="O556" s="515"/>
      <c r="P556" s="223"/>
      <c r="T556" s="196"/>
      <c r="U556" s="499"/>
      <c r="V556" s="499"/>
      <c r="W556" s="499"/>
      <c r="X556" s="499"/>
      <c r="Y556" s="499"/>
      <c r="Z556" s="499"/>
      <c r="AA556" s="499"/>
      <c r="AB556" s="499"/>
      <c r="AC556" s="499"/>
      <c r="AD556" s="499"/>
      <c r="AE556" s="499"/>
      <c r="AF556" s="657"/>
      <c r="AG556" s="499"/>
      <c r="AH556" s="198"/>
    </row>
    <row r="557" spans="2:34" ht="39.75" customHeight="1" x14ac:dyDescent="0.35">
      <c r="B557" s="195"/>
      <c r="C557" s="578"/>
      <c r="D557" s="584"/>
      <c r="E557" s="512"/>
      <c r="F557" s="537"/>
      <c r="G557" s="501"/>
      <c r="H557" s="542"/>
      <c r="I557" s="541"/>
      <c r="J557" s="546"/>
      <c r="K557" s="442" t="s">
        <v>167</v>
      </c>
      <c r="L557" s="444" t="s">
        <v>460</v>
      </c>
      <c r="M557" s="512"/>
      <c r="N557" s="512"/>
      <c r="O557" s="515"/>
      <c r="P557" s="223"/>
      <c r="T557" s="196"/>
      <c r="U557" s="499"/>
      <c r="V557" s="499"/>
      <c r="W557" s="499"/>
      <c r="X557" s="499"/>
      <c r="Y557" s="499"/>
      <c r="Z557" s="499"/>
      <c r="AA557" s="499"/>
      <c r="AB557" s="499"/>
      <c r="AC557" s="499"/>
      <c r="AD557" s="499"/>
      <c r="AE557" s="499"/>
      <c r="AF557" s="657"/>
      <c r="AG557" s="499"/>
      <c r="AH557" s="198"/>
    </row>
    <row r="558" spans="2:34" ht="39.75" customHeight="1" x14ac:dyDescent="0.35">
      <c r="B558" s="195"/>
      <c r="C558" s="578"/>
      <c r="D558" s="584"/>
      <c r="E558" s="512"/>
      <c r="F558" s="537"/>
      <c r="G558" s="501"/>
      <c r="H558" s="542"/>
      <c r="I558" s="541"/>
      <c r="J558" s="546"/>
      <c r="K558" s="442" t="s">
        <v>188</v>
      </c>
      <c r="L558" s="444" t="s">
        <v>461</v>
      </c>
      <c r="M558" s="512"/>
      <c r="N558" s="512"/>
      <c r="O558" s="515"/>
      <c r="P558" s="223"/>
      <c r="T558" s="196"/>
      <c r="U558" s="499"/>
      <c r="V558" s="499"/>
      <c r="W558" s="499"/>
      <c r="X558" s="499"/>
      <c r="Y558" s="499"/>
      <c r="Z558" s="499"/>
      <c r="AA558" s="499"/>
      <c r="AB558" s="499"/>
      <c r="AC558" s="499"/>
      <c r="AD558" s="499"/>
      <c r="AE558" s="499"/>
      <c r="AF558" s="657"/>
      <c r="AG558" s="499"/>
      <c r="AH558" s="198"/>
    </row>
    <row r="559" spans="2:34" ht="39.75" customHeight="1" x14ac:dyDescent="0.35">
      <c r="B559" s="195"/>
      <c r="C559" s="578"/>
      <c r="D559" s="584"/>
      <c r="E559" s="512"/>
      <c r="F559" s="537"/>
      <c r="G559" s="501"/>
      <c r="H559" s="542"/>
      <c r="I559" s="541"/>
      <c r="J559" s="546"/>
      <c r="K559" s="442" t="s">
        <v>189</v>
      </c>
      <c r="L559" s="444" t="s">
        <v>462</v>
      </c>
      <c r="M559" s="512"/>
      <c r="N559" s="512"/>
      <c r="O559" s="515"/>
      <c r="P559" s="223"/>
      <c r="T559" s="196"/>
      <c r="U559" s="499"/>
      <c r="V559" s="499"/>
      <c r="W559" s="499"/>
      <c r="X559" s="499"/>
      <c r="Y559" s="499"/>
      <c r="Z559" s="499"/>
      <c r="AA559" s="499"/>
      <c r="AB559" s="499"/>
      <c r="AC559" s="499"/>
      <c r="AD559" s="499"/>
      <c r="AE559" s="499"/>
      <c r="AF559" s="658"/>
      <c r="AG559" s="499"/>
      <c r="AH559" s="198"/>
    </row>
    <row r="560" spans="2:34" ht="39.75" customHeight="1" x14ac:dyDescent="0.35">
      <c r="B560" s="195"/>
      <c r="C560" s="578"/>
      <c r="D560" s="584"/>
      <c r="E560" s="534" t="s">
        <v>106</v>
      </c>
      <c r="F560" s="536">
        <f>IF(SUM(N560:N564)=0,"",AVERAGE(N560:N564))</f>
        <v>61</v>
      </c>
      <c r="G560" s="530">
        <v>65</v>
      </c>
      <c r="H560" s="540" t="s">
        <v>52</v>
      </c>
      <c r="I560" s="541"/>
      <c r="J560" s="570" t="s">
        <v>957</v>
      </c>
      <c r="K560" s="442" t="s">
        <v>165</v>
      </c>
      <c r="L560" s="444" t="s">
        <v>958</v>
      </c>
      <c r="M560" s="511" t="s">
        <v>111</v>
      </c>
      <c r="N560" s="513">
        <v>61</v>
      </c>
      <c r="O560" s="514"/>
      <c r="P560" s="230"/>
      <c r="T560" s="196"/>
      <c r="U560" s="498"/>
      <c r="V560" s="498"/>
      <c r="W560" s="498"/>
      <c r="X560" s="498"/>
      <c r="Y560" s="498"/>
      <c r="Z560" s="498">
        <f>IF($N$560="","",$N$560)</f>
        <v>61</v>
      </c>
      <c r="AA560" s="498"/>
      <c r="AB560" s="498"/>
      <c r="AC560" s="498"/>
      <c r="AD560" s="498">
        <f>IF($N$560="","",$N$560)</f>
        <v>61</v>
      </c>
      <c r="AE560" s="498"/>
      <c r="AF560" s="498"/>
      <c r="AG560" s="498"/>
      <c r="AH560" s="198"/>
    </row>
    <row r="561" spans="2:34" ht="39.75" customHeight="1" x14ac:dyDescent="0.35">
      <c r="B561" s="195"/>
      <c r="C561" s="578"/>
      <c r="D561" s="584"/>
      <c r="E561" s="512"/>
      <c r="F561" s="537"/>
      <c r="G561" s="501"/>
      <c r="H561" s="542"/>
      <c r="I561" s="541"/>
      <c r="J561" s="546"/>
      <c r="K561" s="442" t="s">
        <v>166</v>
      </c>
      <c r="L561" s="444" t="s">
        <v>959</v>
      </c>
      <c r="M561" s="512"/>
      <c r="N561" s="512"/>
      <c r="O561" s="515"/>
      <c r="P561" s="230"/>
      <c r="T561" s="196"/>
      <c r="U561" s="499"/>
      <c r="V561" s="499"/>
      <c r="W561" s="499"/>
      <c r="X561" s="499"/>
      <c r="Y561" s="499"/>
      <c r="Z561" s="499"/>
      <c r="AA561" s="499"/>
      <c r="AB561" s="499"/>
      <c r="AC561" s="499"/>
      <c r="AD561" s="499"/>
      <c r="AE561" s="499"/>
      <c r="AF561" s="499"/>
      <c r="AG561" s="499"/>
      <c r="AH561" s="198"/>
    </row>
    <row r="562" spans="2:34" ht="39.75" customHeight="1" x14ac:dyDescent="0.35">
      <c r="B562" s="195"/>
      <c r="C562" s="578"/>
      <c r="D562" s="584"/>
      <c r="E562" s="512"/>
      <c r="F562" s="537"/>
      <c r="G562" s="501"/>
      <c r="H562" s="542"/>
      <c r="I562" s="541"/>
      <c r="J562" s="546"/>
      <c r="K562" s="442" t="s">
        <v>167</v>
      </c>
      <c r="L562" s="444" t="s">
        <v>960</v>
      </c>
      <c r="M562" s="512"/>
      <c r="N562" s="512"/>
      <c r="O562" s="515"/>
      <c r="P562" s="230"/>
      <c r="T562" s="196"/>
      <c r="U562" s="499"/>
      <c r="V562" s="499"/>
      <c r="W562" s="499"/>
      <c r="X562" s="499"/>
      <c r="Y562" s="499"/>
      <c r="Z562" s="499"/>
      <c r="AA562" s="499"/>
      <c r="AB562" s="499"/>
      <c r="AC562" s="499"/>
      <c r="AD562" s="499"/>
      <c r="AE562" s="499"/>
      <c r="AF562" s="499"/>
      <c r="AG562" s="499"/>
      <c r="AH562" s="198"/>
    </row>
    <row r="563" spans="2:34" ht="39.75" customHeight="1" x14ac:dyDescent="0.35">
      <c r="B563" s="195"/>
      <c r="C563" s="578"/>
      <c r="D563" s="584"/>
      <c r="E563" s="512"/>
      <c r="F563" s="537"/>
      <c r="G563" s="501"/>
      <c r="H563" s="542"/>
      <c r="I563" s="541"/>
      <c r="J563" s="546"/>
      <c r="K563" s="442" t="s">
        <v>188</v>
      </c>
      <c r="L563" s="444" t="s">
        <v>961</v>
      </c>
      <c r="M563" s="512"/>
      <c r="N563" s="512"/>
      <c r="O563" s="515"/>
      <c r="P563" s="230"/>
      <c r="T563" s="196"/>
      <c r="U563" s="499"/>
      <c r="V563" s="499"/>
      <c r="W563" s="499"/>
      <c r="X563" s="499"/>
      <c r="Y563" s="499"/>
      <c r="Z563" s="499"/>
      <c r="AA563" s="499"/>
      <c r="AB563" s="499"/>
      <c r="AC563" s="499"/>
      <c r="AD563" s="499"/>
      <c r="AE563" s="499"/>
      <c r="AF563" s="499"/>
      <c r="AG563" s="499"/>
      <c r="AH563" s="198"/>
    </row>
    <row r="564" spans="2:34" ht="39.75" customHeight="1" x14ac:dyDescent="0.35">
      <c r="B564" s="195"/>
      <c r="C564" s="578"/>
      <c r="D564" s="584"/>
      <c r="E564" s="512"/>
      <c r="F564" s="537"/>
      <c r="G564" s="501"/>
      <c r="H564" s="542"/>
      <c r="I564" s="541"/>
      <c r="J564" s="546"/>
      <c r="K564" s="442" t="s">
        <v>189</v>
      </c>
      <c r="L564" s="444" t="s">
        <v>962</v>
      </c>
      <c r="M564" s="512"/>
      <c r="N564" s="512"/>
      <c r="O564" s="515"/>
      <c r="P564" s="230"/>
      <c r="T564" s="196"/>
      <c r="U564" s="499"/>
      <c r="V564" s="499"/>
      <c r="W564" s="499"/>
      <c r="X564" s="499"/>
      <c r="Y564" s="499"/>
      <c r="Z564" s="499"/>
      <c r="AA564" s="499"/>
      <c r="AB564" s="499"/>
      <c r="AC564" s="499"/>
      <c r="AD564" s="499"/>
      <c r="AE564" s="499"/>
      <c r="AF564" s="499"/>
      <c r="AG564" s="499"/>
      <c r="AH564" s="198"/>
    </row>
    <row r="565" spans="2:34" ht="39.75" customHeight="1" x14ac:dyDescent="0.35">
      <c r="B565" s="195"/>
      <c r="C565" s="578"/>
      <c r="D565" s="584"/>
      <c r="E565" s="534" t="s">
        <v>134</v>
      </c>
      <c r="F565" s="536">
        <f>IF(SUM(N565:N594)=0,"",AVERAGE(N565:N594))</f>
        <v>67.166666666666671</v>
      </c>
      <c r="G565" s="530">
        <v>66</v>
      </c>
      <c r="H565" s="540" t="s">
        <v>135</v>
      </c>
      <c r="I565" s="541"/>
      <c r="J565" s="545" t="s">
        <v>148</v>
      </c>
      <c r="K565" s="442" t="s">
        <v>165</v>
      </c>
      <c r="L565" s="396" t="s">
        <v>463</v>
      </c>
      <c r="M565" s="511" t="s">
        <v>109</v>
      </c>
      <c r="N565" s="513">
        <v>81</v>
      </c>
      <c r="O565" s="514"/>
      <c r="P565" s="230"/>
      <c r="T565" s="196"/>
      <c r="U565" s="498"/>
      <c r="V565" s="498"/>
      <c r="W565" s="498">
        <f>IF($N$565="","",$N$565)</f>
        <v>81</v>
      </c>
      <c r="X565" s="498"/>
      <c r="Y565" s="498">
        <f>IF($N$565="","",$N$565)</f>
        <v>81</v>
      </c>
      <c r="Z565" s="498">
        <f>IF($N$565="","",$N$565)</f>
        <v>81</v>
      </c>
      <c r="AA565" s="498">
        <f>IF($N$565="","",$N$565)</f>
        <v>81</v>
      </c>
      <c r="AB565" s="498">
        <f>IF($N$565="","",$N$565)</f>
        <v>81</v>
      </c>
      <c r="AC565" s="498"/>
      <c r="AD565" s="498"/>
      <c r="AE565" s="498">
        <f>IF($N$565="","",$N$565)</f>
        <v>81</v>
      </c>
      <c r="AF565" s="498"/>
      <c r="AG565" s="498"/>
      <c r="AH565" s="198"/>
    </row>
    <row r="566" spans="2:34" ht="39.75" customHeight="1" x14ac:dyDescent="0.35">
      <c r="B566" s="195"/>
      <c r="C566" s="578"/>
      <c r="D566" s="584"/>
      <c r="E566" s="534"/>
      <c r="F566" s="536"/>
      <c r="G566" s="501"/>
      <c r="H566" s="542"/>
      <c r="I566" s="541"/>
      <c r="J566" s="546"/>
      <c r="K566" s="442" t="s">
        <v>166</v>
      </c>
      <c r="L566" s="444" t="s">
        <v>464</v>
      </c>
      <c r="M566" s="512"/>
      <c r="N566" s="512"/>
      <c r="O566" s="515"/>
      <c r="P566" s="230"/>
      <c r="T566" s="196"/>
      <c r="U566" s="499"/>
      <c r="V566" s="499"/>
      <c r="W566" s="499"/>
      <c r="X566" s="499"/>
      <c r="Y566" s="499"/>
      <c r="Z566" s="499"/>
      <c r="AA566" s="499"/>
      <c r="AB566" s="499"/>
      <c r="AC566" s="499"/>
      <c r="AD566" s="499"/>
      <c r="AE566" s="499"/>
      <c r="AF566" s="499"/>
      <c r="AG566" s="499"/>
      <c r="AH566" s="198"/>
    </row>
    <row r="567" spans="2:34" ht="39.75" customHeight="1" x14ac:dyDescent="0.35">
      <c r="B567" s="195"/>
      <c r="C567" s="578"/>
      <c r="D567" s="584"/>
      <c r="E567" s="534"/>
      <c r="F567" s="536"/>
      <c r="G567" s="501"/>
      <c r="H567" s="542"/>
      <c r="I567" s="541"/>
      <c r="J567" s="546"/>
      <c r="K567" s="442" t="s">
        <v>167</v>
      </c>
      <c r="L567" s="444" t="s">
        <v>465</v>
      </c>
      <c r="M567" s="512"/>
      <c r="N567" s="512"/>
      <c r="O567" s="515"/>
      <c r="P567" s="230"/>
      <c r="T567" s="196"/>
      <c r="U567" s="499"/>
      <c r="V567" s="499"/>
      <c r="W567" s="499"/>
      <c r="X567" s="499"/>
      <c r="Y567" s="499"/>
      <c r="Z567" s="499"/>
      <c r="AA567" s="499"/>
      <c r="AB567" s="499"/>
      <c r="AC567" s="499"/>
      <c r="AD567" s="499"/>
      <c r="AE567" s="499"/>
      <c r="AF567" s="499"/>
      <c r="AG567" s="499"/>
      <c r="AH567" s="198"/>
    </row>
    <row r="568" spans="2:34" ht="39.75" customHeight="1" x14ac:dyDescent="0.35">
      <c r="B568" s="195"/>
      <c r="C568" s="578"/>
      <c r="D568" s="584"/>
      <c r="E568" s="534"/>
      <c r="F568" s="536"/>
      <c r="G568" s="501"/>
      <c r="H568" s="542"/>
      <c r="I568" s="541"/>
      <c r="J568" s="546"/>
      <c r="K568" s="442" t="s">
        <v>188</v>
      </c>
      <c r="L568" s="444" t="s">
        <v>466</v>
      </c>
      <c r="M568" s="512"/>
      <c r="N568" s="512"/>
      <c r="O568" s="515"/>
      <c r="P568" s="230"/>
      <c r="T568" s="196"/>
      <c r="U568" s="499"/>
      <c r="V568" s="499"/>
      <c r="W568" s="499"/>
      <c r="X568" s="499"/>
      <c r="Y568" s="499"/>
      <c r="Z568" s="499"/>
      <c r="AA568" s="499"/>
      <c r="AB568" s="499"/>
      <c r="AC568" s="499"/>
      <c r="AD568" s="499"/>
      <c r="AE568" s="499"/>
      <c r="AF568" s="499"/>
      <c r="AG568" s="499"/>
      <c r="AH568" s="198"/>
    </row>
    <row r="569" spans="2:34" ht="39.75" customHeight="1" x14ac:dyDescent="0.35">
      <c r="B569" s="195"/>
      <c r="C569" s="578"/>
      <c r="D569" s="584"/>
      <c r="E569" s="534"/>
      <c r="F569" s="536"/>
      <c r="G569" s="501"/>
      <c r="H569" s="542"/>
      <c r="I569" s="541"/>
      <c r="J569" s="546"/>
      <c r="K569" s="442" t="s">
        <v>189</v>
      </c>
      <c r="L569" s="444" t="s">
        <v>467</v>
      </c>
      <c r="M569" s="512"/>
      <c r="N569" s="512"/>
      <c r="O569" s="515"/>
      <c r="P569" s="230"/>
      <c r="T569" s="196"/>
      <c r="U569" s="499"/>
      <c r="V569" s="499"/>
      <c r="W569" s="499"/>
      <c r="X569" s="499"/>
      <c r="Y569" s="499"/>
      <c r="Z569" s="499"/>
      <c r="AA569" s="499"/>
      <c r="AB569" s="499"/>
      <c r="AC569" s="499"/>
      <c r="AD569" s="499"/>
      <c r="AE569" s="499"/>
      <c r="AF569" s="499"/>
      <c r="AG569" s="499"/>
      <c r="AH569" s="198"/>
    </row>
    <row r="570" spans="2:34" ht="39.75" customHeight="1" x14ac:dyDescent="0.35">
      <c r="B570" s="195"/>
      <c r="C570" s="578"/>
      <c r="D570" s="584"/>
      <c r="E570" s="534"/>
      <c r="F570" s="593"/>
      <c r="G570" s="530">
        <v>67</v>
      </c>
      <c r="H570" s="568" t="s">
        <v>897</v>
      </c>
      <c r="I570" s="541"/>
      <c r="J570" s="545" t="s">
        <v>141</v>
      </c>
      <c r="K570" s="442" t="s">
        <v>165</v>
      </c>
      <c r="L570" s="443" t="s">
        <v>898</v>
      </c>
      <c r="M570" s="511" t="s">
        <v>109</v>
      </c>
      <c r="N570" s="513">
        <v>100</v>
      </c>
      <c r="O570" s="514"/>
      <c r="P570" s="230"/>
      <c r="T570" s="196"/>
      <c r="U570" s="498"/>
      <c r="V570" s="498"/>
      <c r="W570" s="498"/>
      <c r="X570" s="498"/>
      <c r="Y570" s="498"/>
      <c r="Z570" s="498"/>
      <c r="AA570" s="498"/>
      <c r="AB570" s="498"/>
      <c r="AC570" s="498">
        <f>IF($N$570="","",$N$570)</f>
        <v>100</v>
      </c>
      <c r="AD570" s="498">
        <f>IF($N$570="","",$N$570)</f>
        <v>100</v>
      </c>
      <c r="AE570" s="498">
        <f>IF($N$570="","",$N$570)</f>
        <v>100</v>
      </c>
      <c r="AF570" s="498"/>
      <c r="AG570" s="498"/>
      <c r="AH570" s="198"/>
    </row>
    <row r="571" spans="2:34" ht="39.75" customHeight="1" x14ac:dyDescent="0.35">
      <c r="B571" s="195"/>
      <c r="C571" s="578"/>
      <c r="D571" s="584"/>
      <c r="E571" s="534"/>
      <c r="F571" s="593"/>
      <c r="G571" s="501"/>
      <c r="H571" s="542"/>
      <c r="I571" s="541"/>
      <c r="J571" s="546"/>
      <c r="K571" s="442" t="s">
        <v>166</v>
      </c>
      <c r="L571" s="443" t="s">
        <v>899</v>
      </c>
      <c r="M571" s="512"/>
      <c r="N571" s="512"/>
      <c r="O571" s="515"/>
      <c r="P571" s="230"/>
      <c r="T571" s="196"/>
      <c r="U571" s="499"/>
      <c r="V571" s="499"/>
      <c r="W571" s="499"/>
      <c r="X571" s="499"/>
      <c r="Y571" s="499"/>
      <c r="Z571" s="499"/>
      <c r="AA571" s="499"/>
      <c r="AB571" s="499"/>
      <c r="AC571" s="499"/>
      <c r="AD571" s="499"/>
      <c r="AE571" s="499"/>
      <c r="AF571" s="499"/>
      <c r="AG571" s="499"/>
      <c r="AH571" s="198"/>
    </row>
    <row r="572" spans="2:34" ht="39.75" customHeight="1" x14ac:dyDescent="0.35">
      <c r="B572" s="195"/>
      <c r="C572" s="578"/>
      <c r="D572" s="584"/>
      <c r="E572" s="534"/>
      <c r="F572" s="593"/>
      <c r="G572" s="501"/>
      <c r="H572" s="542"/>
      <c r="I572" s="541"/>
      <c r="J572" s="546"/>
      <c r="K572" s="442" t="s">
        <v>167</v>
      </c>
      <c r="L572" s="443" t="s">
        <v>900</v>
      </c>
      <c r="M572" s="512"/>
      <c r="N572" s="512"/>
      <c r="O572" s="515"/>
      <c r="P572" s="230"/>
      <c r="T572" s="196"/>
      <c r="U572" s="499"/>
      <c r="V572" s="499"/>
      <c r="W572" s="499"/>
      <c r="X572" s="499"/>
      <c r="Y572" s="499"/>
      <c r="Z572" s="499"/>
      <c r="AA572" s="499"/>
      <c r="AB572" s="499"/>
      <c r="AC572" s="499"/>
      <c r="AD572" s="499"/>
      <c r="AE572" s="499"/>
      <c r="AF572" s="499"/>
      <c r="AG572" s="499"/>
      <c r="AH572" s="198"/>
    </row>
    <row r="573" spans="2:34" ht="39.75" customHeight="1" x14ac:dyDescent="0.35">
      <c r="B573" s="195"/>
      <c r="C573" s="578"/>
      <c r="D573" s="584"/>
      <c r="E573" s="534"/>
      <c r="F573" s="593"/>
      <c r="G573" s="501"/>
      <c r="H573" s="542"/>
      <c r="I573" s="541"/>
      <c r="J573" s="546"/>
      <c r="K573" s="442" t="s">
        <v>188</v>
      </c>
      <c r="L573" s="443" t="s">
        <v>901</v>
      </c>
      <c r="M573" s="512"/>
      <c r="N573" s="512"/>
      <c r="O573" s="515"/>
      <c r="P573" s="230"/>
      <c r="T573" s="196"/>
      <c r="U573" s="499"/>
      <c r="V573" s="499"/>
      <c r="W573" s="499"/>
      <c r="X573" s="499"/>
      <c r="Y573" s="499"/>
      <c r="Z573" s="499"/>
      <c r="AA573" s="499"/>
      <c r="AB573" s="499"/>
      <c r="AC573" s="499"/>
      <c r="AD573" s="499"/>
      <c r="AE573" s="499"/>
      <c r="AF573" s="499"/>
      <c r="AG573" s="499"/>
      <c r="AH573" s="198"/>
    </row>
    <row r="574" spans="2:34" ht="39.75" customHeight="1" x14ac:dyDescent="0.35">
      <c r="B574" s="195"/>
      <c r="C574" s="578"/>
      <c r="D574" s="584"/>
      <c r="E574" s="534"/>
      <c r="F574" s="593"/>
      <c r="G574" s="501"/>
      <c r="H574" s="542"/>
      <c r="I574" s="541"/>
      <c r="J574" s="546"/>
      <c r="K574" s="442" t="s">
        <v>189</v>
      </c>
      <c r="L574" s="443" t="s">
        <v>902</v>
      </c>
      <c r="M574" s="512"/>
      <c r="N574" s="512"/>
      <c r="O574" s="515"/>
      <c r="P574" s="230"/>
      <c r="T574" s="196"/>
      <c r="U574" s="499"/>
      <c r="V574" s="499"/>
      <c r="W574" s="499"/>
      <c r="X574" s="499"/>
      <c r="Y574" s="499"/>
      <c r="Z574" s="499"/>
      <c r="AA574" s="499"/>
      <c r="AB574" s="499"/>
      <c r="AC574" s="499"/>
      <c r="AD574" s="499"/>
      <c r="AE574" s="499"/>
      <c r="AF574" s="499"/>
      <c r="AG574" s="499"/>
      <c r="AH574" s="198"/>
    </row>
    <row r="575" spans="2:34" ht="39.75" customHeight="1" x14ac:dyDescent="0.35">
      <c r="B575" s="195"/>
      <c r="C575" s="578"/>
      <c r="D575" s="584"/>
      <c r="E575" s="534"/>
      <c r="F575" s="593"/>
      <c r="G575" s="530">
        <v>68</v>
      </c>
      <c r="H575" s="540" t="s">
        <v>142</v>
      </c>
      <c r="I575" s="541"/>
      <c r="J575" s="545" t="s">
        <v>143</v>
      </c>
      <c r="K575" s="442" t="s">
        <v>165</v>
      </c>
      <c r="L575" s="444" t="s">
        <v>468</v>
      </c>
      <c r="M575" s="511" t="s">
        <v>109</v>
      </c>
      <c r="N575" s="513">
        <v>21</v>
      </c>
      <c r="O575" s="514"/>
      <c r="P575" s="230"/>
      <c r="T575" s="196"/>
      <c r="U575" s="498"/>
      <c r="V575" s="498"/>
      <c r="W575" s="498"/>
      <c r="X575" s="498"/>
      <c r="Y575" s="498">
        <f>IF($N$575="","",$N$575)</f>
        <v>21</v>
      </c>
      <c r="Z575" s="498"/>
      <c r="AA575" s="498">
        <f>IF($N$575="","",$N$575)</f>
        <v>21</v>
      </c>
      <c r="AB575" s="498"/>
      <c r="AC575" s="498"/>
      <c r="AD575" s="498"/>
      <c r="AE575" s="498"/>
      <c r="AF575" s="498">
        <f>IF($N$575="","",$N$575)</f>
        <v>21</v>
      </c>
      <c r="AG575" s="498"/>
      <c r="AH575" s="198"/>
    </row>
    <row r="576" spans="2:34" ht="39.75" customHeight="1" x14ac:dyDescent="0.35">
      <c r="B576" s="195"/>
      <c r="C576" s="578"/>
      <c r="D576" s="584"/>
      <c r="E576" s="534"/>
      <c r="F576" s="593"/>
      <c r="G576" s="501"/>
      <c r="H576" s="542"/>
      <c r="I576" s="541"/>
      <c r="J576" s="546"/>
      <c r="K576" s="442" t="s">
        <v>166</v>
      </c>
      <c r="L576" s="444" t="s">
        <v>469</v>
      </c>
      <c r="M576" s="512"/>
      <c r="N576" s="512"/>
      <c r="O576" s="515"/>
      <c r="P576" s="230"/>
      <c r="T576" s="196"/>
      <c r="U576" s="499"/>
      <c r="V576" s="499"/>
      <c r="W576" s="499"/>
      <c r="X576" s="499"/>
      <c r="Y576" s="499"/>
      <c r="Z576" s="499"/>
      <c r="AA576" s="499"/>
      <c r="AB576" s="499"/>
      <c r="AC576" s="499"/>
      <c r="AD576" s="499"/>
      <c r="AE576" s="499"/>
      <c r="AF576" s="499"/>
      <c r="AG576" s="499"/>
      <c r="AH576" s="198"/>
    </row>
    <row r="577" spans="2:34" ht="39.75" customHeight="1" x14ac:dyDescent="0.35">
      <c r="B577" s="195"/>
      <c r="C577" s="578"/>
      <c r="D577" s="584"/>
      <c r="E577" s="534"/>
      <c r="F577" s="593"/>
      <c r="G577" s="501"/>
      <c r="H577" s="542"/>
      <c r="I577" s="541"/>
      <c r="J577" s="546"/>
      <c r="K577" s="442" t="s">
        <v>167</v>
      </c>
      <c r="L577" s="444" t="s">
        <v>470</v>
      </c>
      <c r="M577" s="512"/>
      <c r="N577" s="512"/>
      <c r="O577" s="515"/>
      <c r="P577" s="230"/>
      <c r="T577" s="196"/>
      <c r="U577" s="499"/>
      <c r="V577" s="499"/>
      <c r="W577" s="499"/>
      <c r="X577" s="499"/>
      <c r="Y577" s="499"/>
      <c r="Z577" s="499"/>
      <c r="AA577" s="499"/>
      <c r="AB577" s="499"/>
      <c r="AC577" s="499"/>
      <c r="AD577" s="499"/>
      <c r="AE577" s="499"/>
      <c r="AF577" s="499"/>
      <c r="AG577" s="499"/>
      <c r="AH577" s="198"/>
    </row>
    <row r="578" spans="2:34" ht="39.75" customHeight="1" x14ac:dyDescent="0.35">
      <c r="B578" s="195"/>
      <c r="C578" s="578"/>
      <c r="D578" s="584"/>
      <c r="E578" s="534"/>
      <c r="F578" s="593"/>
      <c r="G578" s="501"/>
      <c r="H578" s="542"/>
      <c r="I578" s="541"/>
      <c r="J578" s="546"/>
      <c r="K578" s="442" t="s">
        <v>188</v>
      </c>
      <c r="L578" s="444" t="s">
        <v>471</v>
      </c>
      <c r="M578" s="512"/>
      <c r="N578" s="512"/>
      <c r="O578" s="515"/>
      <c r="P578" s="230"/>
      <c r="T578" s="196"/>
      <c r="U578" s="499"/>
      <c r="V578" s="499"/>
      <c r="W578" s="499"/>
      <c r="X578" s="499"/>
      <c r="Y578" s="499"/>
      <c r="Z578" s="499"/>
      <c r="AA578" s="499"/>
      <c r="AB578" s="499"/>
      <c r="AC578" s="499"/>
      <c r="AD578" s="499"/>
      <c r="AE578" s="499"/>
      <c r="AF578" s="499"/>
      <c r="AG578" s="499"/>
      <c r="AH578" s="198"/>
    </row>
    <row r="579" spans="2:34" ht="39.75" customHeight="1" x14ac:dyDescent="0.35">
      <c r="B579" s="195"/>
      <c r="C579" s="578"/>
      <c r="D579" s="584"/>
      <c r="E579" s="534"/>
      <c r="F579" s="593"/>
      <c r="G579" s="501"/>
      <c r="H579" s="542"/>
      <c r="I579" s="541"/>
      <c r="J579" s="546"/>
      <c r="K579" s="442" t="s">
        <v>189</v>
      </c>
      <c r="L579" s="444" t="s">
        <v>472</v>
      </c>
      <c r="M579" s="512"/>
      <c r="N579" s="512"/>
      <c r="O579" s="515"/>
      <c r="P579" s="230"/>
      <c r="T579" s="196"/>
      <c r="U579" s="499"/>
      <c r="V579" s="499"/>
      <c r="W579" s="499"/>
      <c r="X579" s="499"/>
      <c r="Y579" s="499"/>
      <c r="Z579" s="499"/>
      <c r="AA579" s="499"/>
      <c r="AB579" s="499"/>
      <c r="AC579" s="499"/>
      <c r="AD579" s="499"/>
      <c r="AE579" s="499"/>
      <c r="AF579" s="499"/>
      <c r="AG579" s="499"/>
      <c r="AH579" s="198"/>
    </row>
    <row r="580" spans="2:34" ht="39.75" customHeight="1" x14ac:dyDescent="0.35">
      <c r="B580" s="195"/>
      <c r="C580" s="578"/>
      <c r="D580" s="584"/>
      <c r="E580" s="534"/>
      <c r="F580" s="593"/>
      <c r="G580" s="530">
        <v>69</v>
      </c>
      <c r="H580" s="540" t="s">
        <v>136</v>
      </c>
      <c r="I580" s="541"/>
      <c r="J580" s="545" t="s">
        <v>144</v>
      </c>
      <c r="K580" s="442" t="s">
        <v>165</v>
      </c>
      <c r="L580" s="444" t="s">
        <v>473</v>
      </c>
      <c r="M580" s="511" t="s">
        <v>109</v>
      </c>
      <c r="N580" s="513">
        <v>81</v>
      </c>
      <c r="O580" s="514"/>
      <c r="P580" s="230"/>
      <c r="T580" s="196"/>
      <c r="U580" s="498"/>
      <c r="V580" s="498"/>
      <c r="W580" s="498"/>
      <c r="X580" s="498"/>
      <c r="Y580" s="498">
        <f>IF($N$580="","",$N$580)</f>
        <v>81</v>
      </c>
      <c r="Z580" s="498">
        <f>IF($N$580="","",$N$580)</f>
        <v>81</v>
      </c>
      <c r="AA580" s="498">
        <f>IF($N$580="","",$N$580)</f>
        <v>81</v>
      </c>
      <c r="AB580" s="498"/>
      <c r="AC580" s="498"/>
      <c r="AD580" s="498"/>
      <c r="AE580" s="498"/>
      <c r="AF580" s="498"/>
      <c r="AG580" s="498"/>
      <c r="AH580" s="198"/>
    </row>
    <row r="581" spans="2:34" ht="39.75" customHeight="1" x14ac:dyDescent="0.35">
      <c r="B581" s="195"/>
      <c r="C581" s="578"/>
      <c r="D581" s="584"/>
      <c r="E581" s="534"/>
      <c r="F581" s="593"/>
      <c r="G581" s="501"/>
      <c r="H581" s="542"/>
      <c r="I581" s="541"/>
      <c r="J581" s="546"/>
      <c r="K581" s="442" t="s">
        <v>166</v>
      </c>
      <c r="L581" s="444" t="s">
        <v>474</v>
      </c>
      <c r="M581" s="512"/>
      <c r="N581" s="512"/>
      <c r="O581" s="515"/>
      <c r="P581" s="230"/>
      <c r="T581" s="196"/>
      <c r="U581" s="499"/>
      <c r="V581" s="499"/>
      <c r="W581" s="499"/>
      <c r="X581" s="499"/>
      <c r="Y581" s="499"/>
      <c r="Z581" s="499"/>
      <c r="AA581" s="499"/>
      <c r="AB581" s="499"/>
      <c r="AC581" s="499"/>
      <c r="AD581" s="499"/>
      <c r="AE581" s="499"/>
      <c r="AF581" s="499"/>
      <c r="AG581" s="499"/>
      <c r="AH581" s="198"/>
    </row>
    <row r="582" spans="2:34" ht="39.75" customHeight="1" x14ac:dyDescent="0.35">
      <c r="B582" s="195"/>
      <c r="C582" s="578"/>
      <c r="D582" s="584"/>
      <c r="E582" s="534"/>
      <c r="F582" s="593"/>
      <c r="G582" s="501"/>
      <c r="H582" s="542"/>
      <c r="I582" s="541"/>
      <c r="J582" s="546"/>
      <c r="K582" s="442" t="s">
        <v>167</v>
      </c>
      <c r="L582" s="444" t="s">
        <v>475</v>
      </c>
      <c r="M582" s="512"/>
      <c r="N582" s="512"/>
      <c r="O582" s="515"/>
      <c r="P582" s="230"/>
      <c r="T582" s="196"/>
      <c r="U582" s="499"/>
      <c r="V582" s="499"/>
      <c r="W582" s="499"/>
      <c r="X582" s="499"/>
      <c r="Y582" s="499"/>
      <c r="Z582" s="499"/>
      <c r="AA582" s="499"/>
      <c r="AB582" s="499"/>
      <c r="AC582" s="499"/>
      <c r="AD582" s="499"/>
      <c r="AE582" s="499"/>
      <c r="AF582" s="499"/>
      <c r="AG582" s="499"/>
      <c r="AH582" s="198"/>
    </row>
    <row r="583" spans="2:34" ht="39.75" customHeight="1" x14ac:dyDescent="0.35">
      <c r="B583" s="195"/>
      <c r="C583" s="578"/>
      <c r="D583" s="584"/>
      <c r="E583" s="534"/>
      <c r="F583" s="593"/>
      <c r="G583" s="501"/>
      <c r="H583" s="542"/>
      <c r="I583" s="541"/>
      <c r="J583" s="546"/>
      <c r="K583" s="442" t="s">
        <v>188</v>
      </c>
      <c r="L583" s="444" t="s">
        <v>476</v>
      </c>
      <c r="M583" s="512"/>
      <c r="N583" s="512"/>
      <c r="O583" s="515"/>
      <c r="P583" s="230"/>
      <c r="T583" s="196"/>
      <c r="U583" s="499"/>
      <c r="V583" s="499"/>
      <c r="W583" s="499"/>
      <c r="X583" s="499"/>
      <c r="Y583" s="499"/>
      <c r="Z583" s="499"/>
      <c r="AA583" s="499"/>
      <c r="AB583" s="499"/>
      <c r="AC583" s="499"/>
      <c r="AD583" s="499"/>
      <c r="AE583" s="499"/>
      <c r="AF583" s="499"/>
      <c r="AG583" s="499"/>
      <c r="AH583" s="198"/>
    </row>
    <row r="584" spans="2:34" ht="39.75" customHeight="1" x14ac:dyDescent="0.35">
      <c r="B584" s="195"/>
      <c r="C584" s="578"/>
      <c r="D584" s="584"/>
      <c r="E584" s="534"/>
      <c r="F584" s="593"/>
      <c r="G584" s="501"/>
      <c r="H584" s="542"/>
      <c r="I584" s="541"/>
      <c r="J584" s="546"/>
      <c r="K584" s="442" t="s">
        <v>189</v>
      </c>
      <c r="L584" s="444" t="s">
        <v>477</v>
      </c>
      <c r="M584" s="512"/>
      <c r="N584" s="512"/>
      <c r="O584" s="515"/>
      <c r="P584" s="230"/>
      <c r="T584" s="196"/>
      <c r="U584" s="499"/>
      <c r="V584" s="499"/>
      <c r="W584" s="499"/>
      <c r="X584" s="499"/>
      <c r="Y584" s="499"/>
      <c r="Z584" s="499"/>
      <c r="AA584" s="499"/>
      <c r="AB584" s="499"/>
      <c r="AC584" s="499"/>
      <c r="AD584" s="499"/>
      <c r="AE584" s="499"/>
      <c r="AF584" s="499"/>
      <c r="AG584" s="499"/>
      <c r="AH584" s="198"/>
    </row>
    <row r="585" spans="2:34" ht="39.75" customHeight="1" x14ac:dyDescent="0.35">
      <c r="B585" s="195"/>
      <c r="C585" s="578"/>
      <c r="D585" s="584"/>
      <c r="E585" s="534"/>
      <c r="F585" s="593"/>
      <c r="G585" s="530">
        <v>70</v>
      </c>
      <c r="H585" s="540" t="s">
        <v>153</v>
      </c>
      <c r="I585" s="541"/>
      <c r="J585" s="545" t="s">
        <v>145</v>
      </c>
      <c r="K585" s="442" t="s">
        <v>165</v>
      </c>
      <c r="L585" s="444" t="s">
        <v>478</v>
      </c>
      <c r="M585" s="511" t="s">
        <v>109</v>
      </c>
      <c r="N585" s="513">
        <v>60</v>
      </c>
      <c r="O585" s="514"/>
      <c r="P585" s="230"/>
      <c r="T585" s="196"/>
      <c r="U585" s="498"/>
      <c r="V585" s="498"/>
      <c r="W585" s="498"/>
      <c r="X585" s="498"/>
      <c r="Y585" s="498">
        <f>IF($N$585="","",$N$585)</f>
        <v>60</v>
      </c>
      <c r="Z585" s="498"/>
      <c r="AA585" s="498">
        <f>IF($N$585="","",$N$585)</f>
        <v>60</v>
      </c>
      <c r="AB585" s="498"/>
      <c r="AC585" s="498"/>
      <c r="AD585" s="498"/>
      <c r="AE585" s="498">
        <f>IF($N$585="","",$N$585)</f>
        <v>60</v>
      </c>
      <c r="AF585" s="498"/>
      <c r="AG585" s="498"/>
      <c r="AH585" s="198"/>
    </row>
    <row r="586" spans="2:34" ht="39.75" customHeight="1" x14ac:dyDescent="0.35">
      <c r="B586" s="195"/>
      <c r="C586" s="578"/>
      <c r="D586" s="584"/>
      <c r="E586" s="534"/>
      <c r="F586" s="593"/>
      <c r="G586" s="501"/>
      <c r="H586" s="542"/>
      <c r="I586" s="541"/>
      <c r="J586" s="546"/>
      <c r="K586" s="442" t="s">
        <v>166</v>
      </c>
      <c r="L586" s="444" t="s">
        <v>479</v>
      </c>
      <c r="M586" s="512"/>
      <c r="N586" s="512"/>
      <c r="O586" s="515"/>
      <c r="P586" s="230"/>
      <c r="T586" s="196"/>
      <c r="U586" s="499"/>
      <c r="V586" s="499"/>
      <c r="W586" s="499"/>
      <c r="X586" s="499"/>
      <c r="Y586" s="499"/>
      <c r="Z586" s="499"/>
      <c r="AA586" s="499"/>
      <c r="AB586" s="499"/>
      <c r="AC586" s="499"/>
      <c r="AD586" s="499"/>
      <c r="AE586" s="499"/>
      <c r="AF586" s="499"/>
      <c r="AG586" s="499"/>
      <c r="AH586" s="198"/>
    </row>
    <row r="587" spans="2:34" ht="39.75" customHeight="1" x14ac:dyDescent="0.35">
      <c r="B587" s="195"/>
      <c r="C587" s="578"/>
      <c r="D587" s="584"/>
      <c r="E587" s="534"/>
      <c r="F587" s="593"/>
      <c r="G587" s="501"/>
      <c r="H587" s="542"/>
      <c r="I587" s="541"/>
      <c r="J587" s="546"/>
      <c r="K587" s="442" t="s">
        <v>167</v>
      </c>
      <c r="L587" s="444" t="s">
        <v>480</v>
      </c>
      <c r="M587" s="512"/>
      <c r="N587" s="512"/>
      <c r="O587" s="515"/>
      <c r="P587" s="230"/>
      <c r="T587" s="196"/>
      <c r="U587" s="499"/>
      <c r="V587" s="499"/>
      <c r="W587" s="499"/>
      <c r="X587" s="499"/>
      <c r="Y587" s="499"/>
      <c r="Z587" s="499"/>
      <c r="AA587" s="499"/>
      <c r="AB587" s="499"/>
      <c r="AC587" s="499"/>
      <c r="AD587" s="499"/>
      <c r="AE587" s="499"/>
      <c r="AF587" s="499"/>
      <c r="AG587" s="499"/>
      <c r="AH587" s="198"/>
    </row>
    <row r="588" spans="2:34" ht="39.75" customHeight="1" x14ac:dyDescent="0.35">
      <c r="B588" s="195"/>
      <c r="C588" s="578"/>
      <c r="D588" s="584"/>
      <c r="E588" s="534"/>
      <c r="F588" s="593"/>
      <c r="G588" s="501"/>
      <c r="H588" s="542"/>
      <c r="I588" s="541"/>
      <c r="J588" s="546"/>
      <c r="K588" s="442" t="s">
        <v>188</v>
      </c>
      <c r="L588" s="444" t="s">
        <v>481</v>
      </c>
      <c r="M588" s="512"/>
      <c r="N588" s="512"/>
      <c r="O588" s="515"/>
      <c r="P588" s="230"/>
      <c r="T588" s="196"/>
      <c r="U588" s="499"/>
      <c r="V588" s="499"/>
      <c r="W588" s="499"/>
      <c r="X588" s="499"/>
      <c r="Y588" s="499"/>
      <c r="Z588" s="499"/>
      <c r="AA588" s="499"/>
      <c r="AB588" s="499"/>
      <c r="AC588" s="499"/>
      <c r="AD588" s="499"/>
      <c r="AE588" s="499"/>
      <c r="AF588" s="499"/>
      <c r="AG588" s="499"/>
      <c r="AH588" s="198"/>
    </row>
    <row r="589" spans="2:34" ht="39.75" customHeight="1" x14ac:dyDescent="0.35">
      <c r="B589" s="195"/>
      <c r="C589" s="578"/>
      <c r="D589" s="584"/>
      <c r="E589" s="534"/>
      <c r="F589" s="593"/>
      <c r="G589" s="501"/>
      <c r="H589" s="542"/>
      <c r="I589" s="541"/>
      <c r="J589" s="546"/>
      <c r="K589" s="442" t="s">
        <v>189</v>
      </c>
      <c r="L589" s="444" t="s">
        <v>482</v>
      </c>
      <c r="M589" s="512"/>
      <c r="N589" s="512"/>
      <c r="O589" s="515"/>
      <c r="P589" s="230"/>
      <c r="T589" s="196"/>
      <c r="U589" s="499"/>
      <c r="V589" s="499"/>
      <c r="W589" s="499"/>
      <c r="X589" s="499"/>
      <c r="Y589" s="499"/>
      <c r="Z589" s="499"/>
      <c r="AA589" s="499"/>
      <c r="AB589" s="499"/>
      <c r="AC589" s="499"/>
      <c r="AD589" s="499"/>
      <c r="AE589" s="499"/>
      <c r="AF589" s="499"/>
      <c r="AG589" s="499"/>
      <c r="AH589" s="198"/>
    </row>
    <row r="590" spans="2:34" ht="39.75" customHeight="1" x14ac:dyDescent="0.35">
      <c r="B590" s="195"/>
      <c r="C590" s="578"/>
      <c r="D590" s="584"/>
      <c r="E590" s="534"/>
      <c r="F590" s="593"/>
      <c r="G590" s="530">
        <v>71</v>
      </c>
      <c r="H590" s="540" t="s">
        <v>146</v>
      </c>
      <c r="I590" s="541"/>
      <c r="J590" s="545" t="s">
        <v>147</v>
      </c>
      <c r="K590" s="442" t="s">
        <v>165</v>
      </c>
      <c r="L590" s="444" t="s">
        <v>483</v>
      </c>
      <c r="M590" s="511" t="s">
        <v>109</v>
      </c>
      <c r="N590" s="513">
        <v>60</v>
      </c>
      <c r="O590" s="514"/>
      <c r="P590" s="230"/>
      <c r="T590" s="196"/>
      <c r="U590" s="498"/>
      <c r="V590" s="498"/>
      <c r="W590" s="498"/>
      <c r="X590" s="498"/>
      <c r="Y590" s="498">
        <f>IF($N$590="","",$N$590)</f>
        <v>60</v>
      </c>
      <c r="Z590" s="498">
        <f>IF($N$590="","",$N$590)</f>
        <v>60</v>
      </c>
      <c r="AA590" s="498"/>
      <c r="AB590" s="498"/>
      <c r="AC590" s="498"/>
      <c r="AD590" s="498"/>
      <c r="AE590" s="498"/>
      <c r="AF590" s="498"/>
      <c r="AG590" s="498"/>
      <c r="AH590" s="198"/>
    </row>
    <row r="591" spans="2:34" ht="39.75" customHeight="1" x14ac:dyDescent="0.35">
      <c r="B591" s="195"/>
      <c r="C591" s="579"/>
      <c r="D591" s="585"/>
      <c r="E591" s="512"/>
      <c r="F591" s="537"/>
      <c r="G591" s="501"/>
      <c r="H591" s="542"/>
      <c r="I591" s="541"/>
      <c r="J591" s="546"/>
      <c r="K591" s="442" t="s">
        <v>166</v>
      </c>
      <c r="L591" s="444" t="s">
        <v>484</v>
      </c>
      <c r="M591" s="512"/>
      <c r="N591" s="512"/>
      <c r="O591" s="515"/>
      <c r="P591" s="230"/>
      <c r="T591" s="196"/>
      <c r="U591" s="499"/>
      <c r="V591" s="499"/>
      <c r="W591" s="499"/>
      <c r="X591" s="499"/>
      <c r="Y591" s="499"/>
      <c r="Z591" s="499"/>
      <c r="AA591" s="499"/>
      <c r="AB591" s="499"/>
      <c r="AC591" s="499"/>
      <c r="AD591" s="499"/>
      <c r="AE591" s="499"/>
      <c r="AF591" s="499"/>
      <c r="AG591" s="499"/>
      <c r="AH591" s="198"/>
    </row>
    <row r="592" spans="2:34" ht="39.75" customHeight="1" x14ac:dyDescent="0.35">
      <c r="B592" s="195"/>
      <c r="C592" s="579"/>
      <c r="D592" s="585"/>
      <c r="E592" s="512"/>
      <c r="F592" s="537"/>
      <c r="G592" s="501"/>
      <c r="H592" s="542"/>
      <c r="I592" s="541"/>
      <c r="J592" s="546"/>
      <c r="K592" s="442" t="s">
        <v>167</v>
      </c>
      <c r="L592" s="444" t="s">
        <v>485</v>
      </c>
      <c r="M592" s="512"/>
      <c r="N592" s="512"/>
      <c r="O592" s="515"/>
      <c r="P592" s="230"/>
      <c r="T592" s="196"/>
      <c r="U592" s="499"/>
      <c r="V592" s="499"/>
      <c r="W592" s="499"/>
      <c r="X592" s="499"/>
      <c r="Y592" s="499"/>
      <c r="Z592" s="499"/>
      <c r="AA592" s="499"/>
      <c r="AB592" s="499"/>
      <c r="AC592" s="499"/>
      <c r="AD592" s="499"/>
      <c r="AE592" s="499"/>
      <c r="AF592" s="499"/>
      <c r="AG592" s="499"/>
      <c r="AH592" s="198"/>
    </row>
    <row r="593" spans="2:34" ht="39.75" customHeight="1" x14ac:dyDescent="0.35">
      <c r="B593" s="195"/>
      <c r="C593" s="579"/>
      <c r="D593" s="585"/>
      <c r="E593" s="512"/>
      <c r="F593" s="537"/>
      <c r="G593" s="501"/>
      <c r="H593" s="542"/>
      <c r="I593" s="541"/>
      <c r="J593" s="546"/>
      <c r="K593" s="442" t="s">
        <v>188</v>
      </c>
      <c r="L593" s="444" t="s">
        <v>486</v>
      </c>
      <c r="M593" s="512"/>
      <c r="N593" s="512"/>
      <c r="O593" s="515"/>
      <c r="P593" s="230"/>
      <c r="T593" s="196"/>
      <c r="U593" s="499"/>
      <c r="V593" s="499"/>
      <c r="W593" s="499"/>
      <c r="X593" s="499"/>
      <c r="Y593" s="499"/>
      <c r="Z593" s="499"/>
      <c r="AA593" s="499"/>
      <c r="AB593" s="499"/>
      <c r="AC593" s="499"/>
      <c r="AD593" s="499"/>
      <c r="AE593" s="499"/>
      <c r="AF593" s="499"/>
      <c r="AG593" s="499"/>
      <c r="AH593" s="198"/>
    </row>
    <row r="594" spans="2:34" ht="39.75" customHeight="1" x14ac:dyDescent="0.35">
      <c r="B594" s="195"/>
      <c r="C594" s="589"/>
      <c r="D594" s="590"/>
      <c r="E594" s="535"/>
      <c r="F594" s="538"/>
      <c r="G594" s="539"/>
      <c r="H594" s="543"/>
      <c r="I594" s="544"/>
      <c r="J594" s="547"/>
      <c r="K594" s="446" t="s">
        <v>189</v>
      </c>
      <c r="L594" s="447" t="s">
        <v>487</v>
      </c>
      <c r="M594" s="535"/>
      <c r="N594" s="535"/>
      <c r="O594" s="548"/>
      <c r="P594" s="230"/>
      <c r="T594" s="196"/>
      <c r="U594" s="499"/>
      <c r="V594" s="499"/>
      <c r="W594" s="499"/>
      <c r="X594" s="499"/>
      <c r="Y594" s="499"/>
      <c r="Z594" s="499"/>
      <c r="AA594" s="499"/>
      <c r="AB594" s="499"/>
      <c r="AC594" s="499"/>
      <c r="AD594" s="499"/>
      <c r="AE594" s="499"/>
      <c r="AF594" s="499"/>
      <c r="AG594" s="499"/>
      <c r="AH594" s="198"/>
    </row>
    <row r="595" spans="2:34" ht="39.75" customHeight="1" x14ac:dyDescent="0.35">
      <c r="B595" s="195"/>
      <c r="C595" s="577" t="s">
        <v>2</v>
      </c>
      <c r="D595" s="582">
        <f>IF(SUM(N595:N624)=0,"",AVERAGE(N595:N624))</f>
        <v>75.166666666666671</v>
      </c>
      <c r="E595" s="591" t="s">
        <v>92</v>
      </c>
      <c r="F595" s="592">
        <f>IF(SUM(N595:N599)=0,"",AVERAGE(N595:N599))</f>
        <v>80</v>
      </c>
      <c r="G595" s="599">
        <v>72</v>
      </c>
      <c r="H595" s="565" t="s">
        <v>53</v>
      </c>
      <c r="I595" s="566"/>
      <c r="J595" s="600" t="s">
        <v>86</v>
      </c>
      <c r="K595" s="445" t="s">
        <v>165</v>
      </c>
      <c r="L595" s="398" t="s">
        <v>488</v>
      </c>
      <c r="M595" s="567" t="s">
        <v>109</v>
      </c>
      <c r="N595" s="549">
        <v>80</v>
      </c>
      <c r="O595" s="571"/>
      <c r="P595" s="223"/>
      <c r="T595" s="196"/>
      <c r="U595" s="498"/>
      <c r="V595" s="498"/>
      <c r="W595" s="498"/>
      <c r="X595" s="498"/>
      <c r="Y595" s="498"/>
      <c r="Z595" s="498"/>
      <c r="AA595" s="498"/>
      <c r="AB595" s="498"/>
      <c r="AC595" s="498"/>
      <c r="AD595" s="498"/>
      <c r="AE595" s="498"/>
      <c r="AF595" s="498"/>
      <c r="AG595" s="498">
        <f>IF($N$595="","",$N$595)</f>
        <v>80</v>
      </c>
      <c r="AH595" s="198"/>
    </row>
    <row r="596" spans="2:34" ht="39.75" customHeight="1" x14ac:dyDescent="0.35">
      <c r="B596" s="195"/>
      <c r="C596" s="578"/>
      <c r="D596" s="583"/>
      <c r="E596" s="512"/>
      <c r="F596" s="537"/>
      <c r="G596" s="501"/>
      <c r="H596" s="542"/>
      <c r="I596" s="541"/>
      <c r="J596" s="546"/>
      <c r="K596" s="442" t="s">
        <v>166</v>
      </c>
      <c r="L596" s="444" t="s">
        <v>489</v>
      </c>
      <c r="M596" s="512"/>
      <c r="N596" s="512"/>
      <c r="O596" s="515"/>
      <c r="P596" s="223"/>
      <c r="T596" s="196"/>
      <c r="U596" s="499"/>
      <c r="V596" s="499"/>
      <c r="W596" s="499"/>
      <c r="X596" s="499"/>
      <c r="Y596" s="499"/>
      <c r="Z596" s="499"/>
      <c r="AA596" s="499"/>
      <c r="AB596" s="499"/>
      <c r="AC596" s="499"/>
      <c r="AD596" s="499"/>
      <c r="AE596" s="499"/>
      <c r="AF596" s="499"/>
      <c r="AG596" s="499"/>
      <c r="AH596" s="198"/>
    </row>
    <row r="597" spans="2:34" ht="39.75" customHeight="1" x14ac:dyDescent="0.35">
      <c r="B597" s="195"/>
      <c r="C597" s="578"/>
      <c r="D597" s="583"/>
      <c r="E597" s="512"/>
      <c r="F597" s="537"/>
      <c r="G597" s="501"/>
      <c r="H597" s="542"/>
      <c r="I597" s="541"/>
      <c r="J597" s="546"/>
      <c r="K597" s="442" t="s">
        <v>167</v>
      </c>
      <c r="L597" s="444" t="s">
        <v>490</v>
      </c>
      <c r="M597" s="512"/>
      <c r="N597" s="512"/>
      <c r="O597" s="515"/>
      <c r="P597" s="223"/>
      <c r="T597" s="196"/>
      <c r="U597" s="499"/>
      <c r="V597" s="499"/>
      <c r="W597" s="499"/>
      <c r="X597" s="499"/>
      <c r="Y597" s="499"/>
      <c r="Z597" s="499"/>
      <c r="AA597" s="499"/>
      <c r="AB597" s="499"/>
      <c r="AC597" s="499"/>
      <c r="AD597" s="499"/>
      <c r="AE597" s="499"/>
      <c r="AF597" s="499"/>
      <c r="AG597" s="499"/>
      <c r="AH597" s="198"/>
    </row>
    <row r="598" spans="2:34" ht="39.75" customHeight="1" x14ac:dyDescent="0.35">
      <c r="B598" s="195"/>
      <c r="C598" s="578"/>
      <c r="D598" s="583"/>
      <c r="E598" s="512"/>
      <c r="F598" s="537"/>
      <c r="G598" s="501"/>
      <c r="H598" s="542"/>
      <c r="I598" s="541"/>
      <c r="J598" s="546"/>
      <c r="K598" s="442" t="s">
        <v>188</v>
      </c>
      <c r="L598" s="444" t="s">
        <v>699</v>
      </c>
      <c r="M598" s="512"/>
      <c r="N598" s="512"/>
      <c r="O598" s="515"/>
      <c r="P598" s="223"/>
      <c r="T598" s="196"/>
      <c r="U598" s="499"/>
      <c r="V598" s="499"/>
      <c r="W598" s="499"/>
      <c r="X598" s="499"/>
      <c r="Y598" s="499"/>
      <c r="Z598" s="499"/>
      <c r="AA598" s="499"/>
      <c r="AB598" s="499"/>
      <c r="AC598" s="499"/>
      <c r="AD598" s="499"/>
      <c r="AE598" s="499"/>
      <c r="AF598" s="499"/>
      <c r="AG598" s="499"/>
      <c r="AH598" s="198"/>
    </row>
    <row r="599" spans="2:34" ht="39.75" customHeight="1" x14ac:dyDescent="0.35">
      <c r="B599" s="195"/>
      <c r="C599" s="578"/>
      <c r="D599" s="583"/>
      <c r="E599" s="512"/>
      <c r="F599" s="537"/>
      <c r="G599" s="501"/>
      <c r="H599" s="542"/>
      <c r="I599" s="541"/>
      <c r="J599" s="546"/>
      <c r="K599" s="442" t="s">
        <v>189</v>
      </c>
      <c r="L599" s="444" t="s">
        <v>700</v>
      </c>
      <c r="M599" s="512"/>
      <c r="N599" s="512"/>
      <c r="O599" s="515"/>
      <c r="P599" s="223"/>
      <c r="T599" s="196"/>
      <c r="U599" s="499"/>
      <c r="V599" s="499"/>
      <c r="W599" s="499"/>
      <c r="X599" s="499"/>
      <c r="Y599" s="499"/>
      <c r="Z599" s="499"/>
      <c r="AA599" s="499"/>
      <c r="AB599" s="499"/>
      <c r="AC599" s="499"/>
      <c r="AD599" s="499"/>
      <c r="AE599" s="499"/>
      <c r="AF599" s="499"/>
      <c r="AG599" s="499"/>
      <c r="AH599" s="198"/>
    </row>
    <row r="600" spans="2:34" ht="39.75" customHeight="1" x14ac:dyDescent="0.35">
      <c r="B600" s="195"/>
      <c r="C600" s="578"/>
      <c r="D600" s="584"/>
      <c r="E600" s="534" t="s">
        <v>102</v>
      </c>
      <c r="F600" s="536">
        <f>IF(SUM(N600:N609)=0,"",AVERAGE(N600:N609))</f>
        <v>90</v>
      </c>
      <c r="G600" s="530">
        <v>73</v>
      </c>
      <c r="H600" s="540" t="s">
        <v>54</v>
      </c>
      <c r="I600" s="541"/>
      <c r="J600" s="545" t="s">
        <v>87</v>
      </c>
      <c r="K600" s="442" t="s">
        <v>165</v>
      </c>
      <c r="L600" s="444" t="s">
        <v>491</v>
      </c>
      <c r="M600" s="511" t="s">
        <v>109</v>
      </c>
      <c r="N600" s="513">
        <v>100</v>
      </c>
      <c r="O600" s="514"/>
      <c r="P600" s="223"/>
      <c r="T600" s="196"/>
      <c r="U600" s="498"/>
      <c r="V600" s="498"/>
      <c r="W600" s="498"/>
      <c r="X600" s="498"/>
      <c r="Y600" s="498"/>
      <c r="Z600" s="498">
        <f>IF($N$600="","",$N$600)</f>
        <v>100</v>
      </c>
      <c r="AA600" s="498"/>
      <c r="AB600" s="498"/>
      <c r="AC600" s="498"/>
      <c r="AD600" s="498"/>
      <c r="AE600" s="498">
        <f>IF($N$600="","",$N$600)</f>
        <v>100</v>
      </c>
      <c r="AF600" s="498"/>
      <c r="AG600" s="498"/>
      <c r="AH600" s="198"/>
    </row>
    <row r="601" spans="2:34" ht="39.75" customHeight="1" x14ac:dyDescent="0.35">
      <c r="B601" s="195"/>
      <c r="C601" s="578"/>
      <c r="D601" s="584"/>
      <c r="E601" s="534"/>
      <c r="F601" s="536"/>
      <c r="G601" s="501"/>
      <c r="H601" s="542"/>
      <c r="I601" s="541"/>
      <c r="J601" s="546"/>
      <c r="K601" s="442" t="s">
        <v>166</v>
      </c>
      <c r="L601" s="444" t="s">
        <v>492</v>
      </c>
      <c r="M601" s="512"/>
      <c r="N601" s="512"/>
      <c r="O601" s="515"/>
      <c r="P601" s="223"/>
      <c r="T601" s="196"/>
      <c r="U601" s="499"/>
      <c r="V601" s="499"/>
      <c r="W601" s="499"/>
      <c r="X601" s="499"/>
      <c r="Y601" s="499"/>
      <c r="Z601" s="499"/>
      <c r="AA601" s="499"/>
      <c r="AB601" s="499"/>
      <c r="AC601" s="499"/>
      <c r="AD601" s="499"/>
      <c r="AE601" s="499"/>
      <c r="AF601" s="499"/>
      <c r="AG601" s="499"/>
      <c r="AH601" s="198"/>
    </row>
    <row r="602" spans="2:34" ht="39.75" customHeight="1" x14ac:dyDescent="0.35">
      <c r="B602" s="195"/>
      <c r="C602" s="578"/>
      <c r="D602" s="584"/>
      <c r="E602" s="534"/>
      <c r="F602" s="536"/>
      <c r="G602" s="501"/>
      <c r="H602" s="542"/>
      <c r="I602" s="541"/>
      <c r="J602" s="546"/>
      <c r="K602" s="442" t="s">
        <v>167</v>
      </c>
      <c r="L602" s="443" t="s">
        <v>1119</v>
      </c>
      <c r="M602" s="512"/>
      <c r="N602" s="512"/>
      <c r="O602" s="515"/>
      <c r="P602" s="223"/>
      <c r="T602" s="196"/>
      <c r="U602" s="499"/>
      <c r="V602" s="499"/>
      <c r="W602" s="499"/>
      <c r="X602" s="499"/>
      <c r="Y602" s="499"/>
      <c r="Z602" s="499"/>
      <c r="AA602" s="499"/>
      <c r="AB602" s="499"/>
      <c r="AC602" s="499"/>
      <c r="AD602" s="499"/>
      <c r="AE602" s="499"/>
      <c r="AF602" s="499"/>
      <c r="AG602" s="499"/>
      <c r="AH602" s="198"/>
    </row>
    <row r="603" spans="2:34" ht="39.75" customHeight="1" x14ac:dyDescent="0.35">
      <c r="B603" s="195"/>
      <c r="C603" s="578"/>
      <c r="D603" s="584"/>
      <c r="E603" s="534"/>
      <c r="F603" s="536"/>
      <c r="G603" s="501"/>
      <c r="H603" s="542"/>
      <c r="I603" s="541"/>
      <c r="J603" s="546"/>
      <c r="K603" s="442" t="s">
        <v>188</v>
      </c>
      <c r="L603" s="444" t="s">
        <v>493</v>
      </c>
      <c r="M603" s="512"/>
      <c r="N603" s="512"/>
      <c r="O603" s="515"/>
      <c r="P603" s="223"/>
      <c r="T603" s="196"/>
      <c r="U603" s="499"/>
      <c r="V603" s="499"/>
      <c r="W603" s="499"/>
      <c r="X603" s="499"/>
      <c r="Y603" s="499"/>
      <c r="Z603" s="499"/>
      <c r="AA603" s="499"/>
      <c r="AB603" s="499"/>
      <c r="AC603" s="499"/>
      <c r="AD603" s="499"/>
      <c r="AE603" s="499"/>
      <c r="AF603" s="499"/>
      <c r="AG603" s="499"/>
      <c r="AH603" s="198"/>
    </row>
    <row r="604" spans="2:34" ht="39.75" customHeight="1" x14ac:dyDescent="0.35">
      <c r="B604" s="195"/>
      <c r="C604" s="578"/>
      <c r="D604" s="584"/>
      <c r="E604" s="534"/>
      <c r="F604" s="536"/>
      <c r="G604" s="501"/>
      <c r="H604" s="542"/>
      <c r="I604" s="541"/>
      <c r="J604" s="546"/>
      <c r="K604" s="442" t="s">
        <v>189</v>
      </c>
      <c r="L604" s="444" t="s">
        <v>494</v>
      </c>
      <c r="M604" s="512"/>
      <c r="N604" s="512"/>
      <c r="O604" s="515"/>
      <c r="P604" s="223"/>
      <c r="T604" s="196"/>
      <c r="U604" s="499"/>
      <c r="V604" s="499"/>
      <c r="W604" s="499"/>
      <c r="X604" s="499"/>
      <c r="Y604" s="499"/>
      <c r="Z604" s="499"/>
      <c r="AA604" s="499"/>
      <c r="AB604" s="499"/>
      <c r="AC604" s="499"/>
      <c r="AD604" s="499"/>
      <c r="AE604" s="499"/>
      <c r="AF604" s="499"/>
      <c r="AG604" s="499"/>
      <c r="AH604" s="198"/>
    </row>
    <row r="605" spans="2:34" ht="39.75" customHeight="1" x14ac:dyDescent="0.35">
      <c r="B605" s="195"/>
      <c r="C605" s="578"/>
      <c r="D605" s="584"/>
      <c r="E605" s="534"/>
      <c r="F605" s="593"/>
      <c r="G605" s="530">
        <v>74</v>
      </c>
      <c r="H605" s="568" t="s">
        <v>860</v>
      </c>
      <c r="I605" s="541"/>
      <c r="J605" s="545" t="s">
        <v>88</v>
      </c>
      <c r="K605" s="442" t="s">
        <v>165</v>
      </c>
      <c r="L605" s="444" t="s">
        <v>495</v>
      </c>
      <c r="M605" s="511" t="s">
        <v>109</v>
      </c>
      <c r="N605" s="513">
        <v>80</v>
      </c>
      <c r="O605" s="514"/>
      <c r="P605" s="223"/>
      <c r="T605" s="196"/>
      <c r="U605" s="498"/>
      <c r="V605" s="498"/>
      <c r="W605" s="498"/>
      <c r="X605" s="498">
        <f>IF($N$605="","",$N$605)</f>
        <v>80</v>
      </c>
      <c r="Y605" s="498"/>
      <c r="Z605" s="498"/>
      <c r="AA605" s="498">
        <f>IF($N$605="","",$N$605)</f>
        <v>80</v>
      </c>
      <c r="AB605" s="498"/>
      <c r="AC605" s="498"/>
      <c r="AD605" s="498"/>
      <c r="AE605" s="498"/>
      <c r="AF605" s="498"/>
      <c r="AG605" s="498"/>
      <c r="AH605" s="198"/>
    </row>
    <row r="606" spans="2:34" ht="39.75" customHeight="1" x14ac:dyDescent="0.35">
      <c r="B606" s="195"/>
      <c r="C606" s="579"/>
      <c r="D606" s="585"/>
      <c r="E606" s="512"/>
      <c r="F606" s="537"/>
      <c r="G606" s="501"/>
      <c r="H606" s="542"/>
      <c r="I606" s="541"/>
      <c r="J606" s="546"/>
      <c r="K606" s="442" t="s">
        <v>166</v>
      </c>
      <c r="L606" s="444" t="s">
        <v>496</v>
      </c>
      <c r="M606" s="512"/>
      <c r="N606" s="512"/>
      <c r="O606" s="515"/>
      <c r="P606" s="223"/>
      <c r="T606" s="196"/>
      <c r="U606" s="499"/>
      <c r="V606" s="499"/>
      <c r="W606" s="499"/>
      <c r="X606" s="499"/>
      <c r="Y606" s="499"/>
      <c r="Z606" s="499"/>
      <c r="AA606" s="499"/>
      <c r="AB606" s="499"/>
      <c r="AC606" s="499"/>
      <c r="AD606" s="499"/>
      <c r="AE606" s="499"/>
      <c r="AF606" s="499"/>
      <c r="AG606" s="499"/>
      <c r="AH606" s="198"/>
    </row>
    <row r="607" spans="2:34" ht="39.75" customHeight="1" x14ac:dyDescent="0.35">
      <c r="B607" s="195"/>
      <c r="C607" s="579"/>
      <c r="D607" s="585"/>
      <c r="E607" s="512"/>
      <c r="F607" s="537"/>
      <c r="G607" s="501"/>
      <c r="H607" s="542"/>
      <c r="I607" s="541"/>
      <c r="J607" s="546"/>
      <c r="K607" s="442" t="s">
        <v>167</v>
      </c>
      <c r="L607" s="444" t="s">
        <v>497</v>
      </c>
      <c r="M607" s="512"/>
      <c r="N607" s="512"/>
      <c r="O607" s="515"/>
      <c r="P607" s="223"/>
      <c r="T607" s="196"/>
      <c r="U607" s="499"/>
      <c r="V607" s="499"/>
      <c r="W607" s="499"/>
      <c r="X607" s="499"/>
      <c r="Y607" s="499"/>
      <c r="Z607" s="499"/>
      <c r="AA607" s="499"/>
      <c r="AB607" s="499"/>
      <c r="AC607" s="499"/>
      <c r="AD607" s="499"/>
      <c r="AE607" s="499"/>
      <c r="AF607" s="499"/>
      <c r="AG607" s="499"/>
      <c r="AH607" s="198"/>
    </row>
    <row r="608" spans="2:34" ht="39.75" customHeight="1" x14ac:dyDescent="0.35">
      <c r="B608" s="195"/>
      <c r="C608" s="579"/>
      <c r="D608" s="585"/>
      <c r="E608" s="512"/>
      <c r="F608" s="537"/>
      <c r="G608" s="501"/>
      <c r="H608" s="542"/>
      <c r="I608" s="541"/>
      <c r="J608" s="546"/>
      <c r="K608" s="442" t="s">
        <v>188</v>
      </c>
      <c r="L608" s="444" t="s">
        <v>498</v>
      </c>
      <c r="M608" s="512"/>
      <c r="N608" s="512"/>
      <c r="O608" s="515"/>
      <c r="P608" s="223"/>
      <c r="T608" s="196"/>
      <c r="U608" s="499"/>
      <c r="V608" s="499"/>
      <c r="W608" s="499"/>
      <c r="X608" s="499"/>
      <c r="Y608" s="499"/>
      <c r="Z608" s="499"/>
      <c r="AA608" s="499"/>
      <c r="AB608" s="499"/>
      <c r="AC608" s="499"/>
      <c r="AD608" s="499"/>
      <c r="AE608" s="499"/>
      <c r="AF608" s="499"/>
      <c r="AG608" s="499"/>
      <c r="AH608" s="198"/>
    </row>
    <row r="609" spans="2:34" ht="39.75" customHeight="1" x14ac:dyDescent="0.35">
      <c r="B609" s="195"/>
      <c r="C609" s="579"/>
      <c r="D609" s="585"/>
      <c r="E609" s="512"/>
      <c r="F609" s="537"/>
      <c r="G609" s="501"/>
      <c r="H609" s="542"/>
      <c r="I609" s="541"/>
      <c r="J609" s="546"/>
      <c r="K609" s="442" t="s">
        <v>189</v>
      </c>
      <c r="L609" s="444" t="s">
        <v>499</v>
      </c>
      <c r="M609" s="512"/>
      <c r="N609" s="512"/>
      <c r="O609" s="515"/>
      <c r="P609" s="223"/>
      <c r="T609" s="196"/>
      <c r="U609" s="499"/>
      <c r="V609" s="499"/>
      <c r="W609" s="499"/>
      <c r="X609" s="499"/>
      <c r="Y609" s="499"/>
      <c r="Z609" s="499"/>
      <c r="AA609" s="499"/>
      <c r="AB609" s="499"/>
      <c r="AC609" s="499"/>
      <c r="AD609" s="499"/>
      <c r="AE609" s="499"/>
      <c r="AF609" s="499"/>
      <c r="AG609" s="499"/>
      <c r="AH609" s="198"/>
    </row>
    <row r="610" spans="2:34" ht="39.75" customHeight="1" x14ac:dyDescent="0.35">
      <c r="B610" s="195"/>
      <c r="C610" s="580"/>
      <c r="D610" s="586"/>
      <c r="E610" s="534" t="s">
        <v>694</v>
      </c>
      <c r="F610" s="537">
        <f>IF(SUM(N610:N619)=0,"",AVERAGE(N610:N619))</f>
        <v>55.5</v>
      </c>
      <c r="G610" s="530">
        <v>75</v>
      </c>
      <c r="H610" s="540" t="s">
        <v>676</v>
      </c>
      <c r="I610" s="541"/>
      <c r="J610" s="570" t="s">
        <v>766</v>
      </c>
      <c r="K610" s="442" t="s">
        <v>165</v>
      </c>
      <c r="L610" s="444" t="s">
        <v>677</v>
      </c>
      <c r="M610" s="511" t="s">
        <v>109</v>
      </c>
      <c r="N610" s="513">
        <v>50</v>
      </c>
      <c r="O610" s="514"/>
      <c r="P610" s="223"/>
      <c r="T610" s="196"/>
      <c r="U610" s="498"/>
      <c r="V610" s="498"/>
      <c r="W610" s="498">
        <f>IF($N$610="","",$N$610)</f>
        <v>50</v>
      </c>
      <c r="X610" s="498"/>
      <c r="Y610" s="498">
        <f>IF($N$610="","",$N$610)</f>
        <v>50</v>
      </c>
      <c r="Z610" s="498">
        <f>IF($N$610="","",$N$610)</f>
        <v>50</v>
      </c>
      <c r="AA610" s="498"/>
      <c r="AB610" s="498"/>
      <c r="AC610" s="498"/>
      <c r="AD610" s="498"/>
      <c r="AE610" s="498"/>
      <c r="AF610" s="498"/>
      <c r="AG610" s="498"/>
      <c r="AH610" s="198"/>
    </row>
    <row r="611" spans="2:34" ht="39.75" customHeight="1" x14ac:dyDescent="0.35">
      <c r="B611" s="195"/>
      <c r="C611" s="580"/>
      <c r="D611" s="586"/>
      <c r="E611" s="534"/>
      <c r="F611" s="537"/>
      <c r="G611" s="501"/>
      <c r="H611" s="542"/>
      <c r="I611" s="541"/>
      <c r="J611" s="546"/>
      <c r="K611" s="442" t="s">
        <v>166</v>
      </c>
      <c r="L611" s="444" t="s">
        <v>678</v>
      </c>
      <c r="M611" s="512"/>
      <c r="N611" s="512"/>
      <c r="O611" s="515"/>
      <c r="P611" s="223"/>
      <c r="T611" s="196"/>
      <c r="U611" s="499"/>
      <c r="V611" s="499"/>
      <c r="W611" s="499"/>
      <c r="X611" s="499"/>
      <c r="Y611" s="499"/>
      <c r="Z611" s="499"/>
      <c r="AA611" s="499"/>
      <c r="AB611" s="499"/>
      <c r="AC611" s="499"/>
      <c r="AD611" s="499"/>
      <c r="AE611" s="499"/>
      <c r="AF611" s="499"/>
      <c r="AG611" s="499"/>
      <c r="AH611" s="198"/>
    </row>
    <row r="612" spans="2:34" ht="39.75" customHeight="1" x14ac:dyDescent="0.35">
      <c r="B612" s="195"/>
      <c r="C612" s="580"/>
      <c r="D612" s="586"/>
      <c r="E612" s="534"/>
      <c r="F612" s="537"/>
      <c r="G612" s="501"/>
      <c r="H612" s="542"/>
      <c r="I612" s="541"/>
      <c r="J612" s="546"/>
      <c r="K612" s="442" t="s">
        <v>167</v>
      </c>
      <c r="L612" s="444" t="s">
        <v>679</v>
      </c>
      <c r="M612" s="512"/>
      <c r="N612" s="512"/>
      <c r="O612" s="515"/>
      <c r="P612" s="223"/>
      <c r="T612" s="196"/>
      <c r="U612" s="499"/>
      <c r="V612" s="499"/>
      <c r="W612" s="499"/>
      <c r="X612" s="499"/>
      <c r="Y612" s="499"/>
      <c r="Z612" s="499"/>
      <c r="AA612" s="499"/>
      <c r="AB612" s="499"/>
      <c r="AC612" s="499"/>
      <c r="AD612" s="499"/>
      <c r="AE612" s="499"/>
      <c r="AF612" s="499"/>
      <c r="AG612" s="499"/>
      <c r="AH612" s="198"/>
    </row>
    <row r="613" spans="2:34" ht="39.75" customHeight="1" x14ac:dyDescent="0.35">
      <c r="B613" s="195"/>
      <c r="C613" s="580"/>
      <c r="D613" s="586"/>
      <c r="E613" s="534"/>
      <c r="F613" s="537"/>
      <c r="G613" s="501"/>
      <c r="H613" s="542"/>
      <c r="I613" s="541"/>
      <c r="J613" s="546"/>
      <c r="K613" s="442" t="s">
        <v>188</v>
      </c>
      <c r="L613" s="444" t="s">
        <v>680</v>
      </c>
      <c r="M613" s="512"/>
      <c r="N613" s="512"/>
      <c r="O613" s="515"/>
      <c r="P613" s="223"/>
      <c r="T613" s="196"/>
      <c r="U613" s="499"/>
      <c r="V613" s="499"/>
      <c r="W613" s="499"/>
      <c r="X613" s="499"/>
      <c r="Y613" s="499"/>
      <c r="Z613" s="499"/>
      <c r="AA613" s="499"/>
      <c r="AB613" s="499"/>
      <c r="AC613" s="499"/>
      <c r="AD613" s="499"/>
      <c r="AE613" s="499"/>
      <c r="AF613" s="499"/>
      <c r="AG613" s="499"/>
      <c r="AH613" s="198"/>
    </row>
    <row r="614" spans="2:34" ht="39.75" customHeight="1" x14ac:dyDescent="0.35">
      <c r="B614" s="195"/>
      <c r="C614" s="580"/>
      <c r="D614" s="586"/>
      <c r="E614" s="534"/>
      <c r="F614" s="537"/>
      <c r="G614" s="501"/>
      <c r="H614" s="542"/>
      <c r="I614" s="541"/>
      <c r="J614" s="546"/>
      <c r="K614" s="442" t="s">
        <v>189</v>
      </c>
      <c r="L614" s="444" t="s">
        <v>681</v>
      </c>
      <c r="M614" s="512"/>
      <c r="N614" s="512"/>
      <c r="O614" s="515"/>
      <c r="P614" s="223"/>
      <c r="T614" s="196"/>
      <c r="U614" s="499"/>
      <c r="V614" s="499"/>
      <c r="W614" s="499"/>
      <c r="X614" s="499"/>
      <c r="Y614" s="499"/>
      <c r="Z614" s="499"/>
      <c r="AA614" s="499"/>
      <c r="AB614" s="499"/>
      <c r="AC614" s="499"/>
      <c r="AD614" s="499"/>
      <c r="AE614" s="499"/>
      <c r="AF614" s="499"/>
      <c r="AG614" s="499"/>
      <c r="AH614" s="198"/>
    </row>
    <row r="615" spans="2:34" ht="39.75" customHeight="1" x14ac:dyDescent="0.35">
      <c r="B615" s="195"/>
      <c r="C615" s="580"/>
      <c r="D615" s="586"/>
      <c r="E615" s="534"/>
      <c r="F615" s="537"/>
      <c r="G615" s="530">
        <v>76</v>
      </c>
      <c r="H615" s="568" t="s">
        <v>1120</v>
      </c>
      <c r="I615" s="541"/>
      <c r="J615" s="545" t="s">
        <v>682</v>
      </c>
      <c r="K615" s="442" t="s">
        <v>165</v>
      </c>
      <c r="L615" s="444" t="s">
        <v>683</v>
      </c>
      <c r="M615" s="511" t="s">
        <v>109</v>
      </c>
      <c r="N615" s="588">
        <v>61</v>
      </c>
      <c r="O615" s="514"/>
      <c r="P615" s="223"/>
      <c r="T615" s="196"/>
      <c r="U615" s="498"/>
      <c r="V615" s="498"/>
      <c r="W615" s="498">
        <f>IF($N$615="","",$N$615)</f>
        <v>61</v>
      </c>
      <c r="X615" s="498"/>
      <c r="Y615" s="498"/>
      <c r="Z615" s="498">
        <f>IF($N$615="","",$N$615)</f>
        <v>61</v>
      </c>
      <c r="AA615" s="498"/>
      <c r="AB615" s="498"/>
      <c r="AC615" s="498"/>
      <c r="AD615" s="498"/>
      <c r="AE615" s="498"/>
      <c r="AF615" s="498"/>
      <c r="AG615" s="498"/>
      <c r="AH615" s="198"/>
    </row>
    <row r="616" spans="2:34" ht="39.75" customHeight="1" x14ac:dyDescent="0.35">
      <c r="B616" s="195"/>
      <c r="C616" s="580"/>
      <c r="D616" s="586"/>
      <c r="E616" s="512"/>
      <c r="F616" s="537"/>
      <c r="G616" s="501"/>
      <c r="H616" s="542"/>
      <c r="I616" s="541"/>
      <c r="J616" s="546"/>
      <c r="K616" s="442" t="s">
        <v>166</v>
      </c>
      <c r="L616" s="444" t="s">
        <v>684</v>
      </c>
      <c r="M616" s="512"/>
      <c r="N616" s="512"/>
      <c r="O616" s="515"/>
      <c r="P616" s="223"/>
      <c r="T616" s="196"/>
      <c r="U616" s="499"/>
      <c r="V616" s="499"/>
      <c r="W616" s="499"/>
      <c r="X616" s="499"/>
      <c r="Y616" s="499"/>
      <c r="Z616" s="499"/>
      <c r="AA616" s="499"/>
      <c r="AB616" s="499"/>
      <c r="AC616" s="499"/>
      <c r="AD616" s="499"/>
      <c r="AE616" s="499"/>
      <c r="AF616" s="499"/>
      <c r="AG616" s="499"/>
      <c r="AH616" s="198"/>
    </row>
    <row r="617" spans="2:34" ht="39.75" customHeight="1" x14ac:dyDescent="0.35">
      <c r="B617" s="195"/>
      <c r="C617" s="580"/>
      <c r="D617" s="586"/>
      <c r="E617" s="512"/>
      <c r="F617" s="537"/>
      <c r="G617" s="501"/>
      <c r="H617" s="542"/>
      <c r="I617" s="541"/>
      <c r="J617" s="546"/>
      <c r="K617" s="442" t="s">
        <v>167</v>
      </c>
      <c r="L617" s="444" t="s">
        <v>685</v>
      </c>
      <c r="M617" s="512"/>
      <c r="N617" s="512"/>
      <c r="O617" s="515"/>
      <c r="P617" s="223"/>
      <c r="T617" s="196"/>
      <c r="U617" s="499"/>
      <c r="V617" s="499"/>
      <c r="W617" s="499"/>
      <c r="X617" s="499"/>
      <c r="Y617" s="499"/>
      <c r="Z617" s="499"/>
      <c r="AA617" s="499"/>
      <c r="AB617" s="499"/>
      <c r="AC617" s="499"/>
      <c r="AD617" s="499"/>
      <c r="AE617" s="499"/>
      <c r="AF617" s="499"/>
      <c r="AG617" s="499"/>
      <c r="AH617" s="198"/>
    </row>
    <row r="618" spans="2:34" ht="39.75" customHeight="1" x14ac:dyDescent="0.35">
      <c r="B618" s="195"/>
      <c r="C618" s="580"/>
      <c r="D618" s="586"/>
      <c r="E618" s="512"/>
      <c r="F618" s="537"/>
      <c r="G618" s="501"/>
      <c r="H618" s="542"/>
      <c r="I618" s="541"/>
      <c r="J618" s="546"/>
      <c r="K618" s="442" t="s">
        <v>188</v>
      </c>
      <c r="L618" s="444" t="s">
        <v>686</v>
      </c>
      <c r="M618" s="512"/>
      <c r="N618" s="512"/>
      <c r="O618" s="515"/>
      <c r="P618" s="223"/>
      <c r="T618" s="196"/>
      <c r="U618" s="499"/>
      <c r="V618" s="499"/>
      <c r="W618" s="499"/>
      <c r="X618" s="499"/>
      <c r="Y618" s="499"/>
      <c r="Z618" s="499"/>
      <c r="AA618" s="499"/>
      <c r="AB618" s="499"/>
      <c r="AC618" s="499"/>
      <c r="AD618" s="499"/>
      <c r="AE618" s="499"/>
      <c r="AF618" s="499"/>
      <c r="AG618" s="499"/>
      <c r="AH618" s="198"/>
    </row>
    <row r="619" spans="2:34" ht="39.75" customHeight="1" x14ac:dyDescent="0.35">
      <c r="B619" s="195"/>
      <c r="C619" s="580"/>
      <c r="D619" s="586"/>
      <c r="E619" s="512"/>
      <c r="F619" s="537"/>
      <c r="G619" s="501"/>
      <c r="H619" s="542"/>
      <c r="I619" s="541"/>
      <c r="J619" s="546"/>
      <c r="K619" s="442" t="s">
        <v>189</v>
      </c>
      <c r="L619" s="444" t="s">
        <v>687</v>
      </c>
      <c r="M619" s="512"/>
      <c r="N619" s="512"/>
      <c r="O619" s="515"/>
      <c r="P619" s="223"/>
      <c r="T619" s="196"/>
      <c r="U619" s="499"/>
      <c r="V619" s="499"/>
      <c r="W619" s="499"/>
      <c r="X619" s="499"/>
      <c r="Y619" s="499"/>
      <c r="Z619" s="499"/>
      <c r="AA619" s="499"/>
      <c r="AB619" s="499"/>
      <c r="AC619" s="499"/>
      <c r="AD619" s="499"/>
      <c r="AE619" s="499"/>
      <c r="AF619" s="499"/>
      <c r="AG619" s="499"/>
      <c r="AH619" s="198"/>
    </row>
    <row r="620" spans="2:34" ht="39.75" customHeight="1" x14ac:dyDescent="0.35">
      <c r="B620" s="195"/>
      <c r="C620" s="580"/>
      <c r="D620" s="586"/>
      <c r="E620" s="534" t="s">
        <v>695</v>
      </c>
      <c r="F620" s="537">
        <f>IF(SUM(N620:N624)=0,"",AVERAGE(N620:N624))</f>
        <v>80</v>
      </c>
      <c r="G620" s="530">
        <v>77</v>
      </c>
      <c r="H620" s="540" t="s">
        <v>688</v>
      </c>
      <c r="I620" s="541"/>
      <c r="J620" s="570" t="s">
        <v>702</v>
      </c>
      <c r="K620" s="442" t="s">
        <v>165</v>
      </c>
      <c r="L620" s="444" t="s">
        <v>689</v>
      </c>
      <c r="M620" s="511" t="s">
        <v>109</v>
      </c>
      <c r="N620" s="513">
        <v>80</v>
      </c>
      <c r="O620" s="514"/>
      <c r="P620" s="223"/>
      <c r="T620" s="196"/>
      <c r="U620" s="498"/>
      <c r="V620" s="498"/>
      <c r="W620" s="498"/>
      <c r="X620" s="498"/>
      <c r="Y620" s="498"/>
      <c r="Z620" s="498"/>
      <c r="AA620" s="498"/>
      <c r="AB620" s="498">
        <f>IF($N$620="","",$N$620)</f>
        <v>80</v>
      </c>
      <c r="AC620" s="498"/>
      <c r="AD620" s="498"/>
      <c r="AE620" s="498"/>
      <c r="AF620" s="498">
        <f>IF($N$620="","",$N$620)</f>
        <v>80</v>
      </c>
      <c r="AG620" s="498"/>
      <c r="AH620" s="198"/>
    </row>
    <row r="621" spans="2:34" ht="39.75" customHeight="1" x14ac:dyDescent="0.35">
      <c r="B621" s="195"/>
      <c r="C621" s="580"/>
      <c r="D621" s="586"/>
      <c r="E621" s="512"/>
      <c r="F621" s="537"/>
      <c r="G621" s="501"/>
      <c r="H621" s="542"/>
      <c r="I621" s="541"/>
      <c r="J621" s="546"/>
      <c r="K621" s="442" t="s">
        <v>166</v>
      </c>
      <c r="L621" s="444" t="s">
        <v>690</v>
      </c>
      <c r="M621" s="512"/>
      <c r="N621" s="512"/>
      <c r="O621" s="515"/>
      <c r="P621" s="223"/>
      <c r="T621" s="196"/>
      <c r="U621" s="499"/>
      <c r="V621" s="499"/>
      <c r="W621" s="499"/>
      <c r="X621" s="499"/>
      <c r="Y621" s="499"/>
      <c r="Z621" s="499"/>
      <c r="AA621" s="499"/>
      <c r="AB621" s="499"/>
      <c r="AC621" s="499"/>
      <c r="AD621" s="499"/>
      <c r="AE621" s="499"/>
      <c r="AF621" s="499"/>
      <c r="AG621" s="499"/>
      <c r="AH621" s="198"/>
    </row>
    <row r="622" spans="2:34" ht="39.75" customHeight="1" x14ac:dyDescent="0.35">
      <c r="B622" s="195"/>
      <c r="C622" s="580"/>
      <c r="D622" s="586"/>
      <c r="E622" s="512"/>
      <c r="F622" s="537"/>
      <c r="G622" s="501"/>
      <c r="H622" s="542"/>
      <c r="I622" s="541"/>
      <c r="J622" s="546"/>
      <c r="K622" s="442" t="s">
        <v>167</v>
      </c>
      <c r="L622" s="444" t="s">
        <v>691</v>
      </c>
      <c r="M622" s="512"/>
      <c r="N622" s="512"/>
      <c r="O622" s="515"/>
      <c r="P622" s="451"/>
      <c r="T622" s="196"/>
      <c r="U622" s="499"/>
      <c r="V622" s="499"/>
      <c r="W622" s="499"/>
      <c r="X622" s="499"/>
      <c r="Y622" s="499"/>
      <c r="Z622" s="499"/>
      <c r="AA622" s="499"/>
      <c r="AB622" s="499"/>
      <c r="AC622" s="499"/>
      <c r="AD622" s="499"/>
      <c r="AE622" s="499"/>
      <c r="AF622" s="499"/>
      <c r="AG622" s="499"/>
      <c r="AH622" s="198"/>
    </row>
    <row r="623" spans="2:34" ht="39.75" customHeight="1" x14ac:dyDescent="0.35">
      <c r="B623" s="195"/>
      <c r="C623" s="580"/>
      <c r="D623" s="586"/>
      <c r="E623" s="512"/>
      <c r="F623" s="537"/>
      <c r="G623" s="501"/>
      <c r="H623" s="542"/>
      <c r="I623" s="541"/>
      <c r="J623" s="546"/>
      <c r="K623" s="442" t="s">
        <v>188</v>
      </c>
      <c r="L623" s="444" t="s">
        <v>692</v>
      </c>
      <c r="M623" s="512"/>
      <c r="N623" s="512"/>
      <c r="O623" s="515"/>
      <c r="P623" s="223"/>
      <c r="T623" s="196"/>
      <c r="U623" s="499"/>
      <c r="V623" s="499"/>
      <c r="W623" s="499"/>
      <c r="X623" s="499"/>
      <c r="Y623" s="499"/>
      <c r="Z623" s="499"/>
      <c r="AA623" s="499"/>
      <c r="AB623" s="499"/>
      <c r="AC623" s="499"/>
      <c r="AD623" s="499"/>
      <c r="AE623" s="499"/>
      <c r="AF623" s="499"/>
      <c r="AG623" s="499"/>
      <c r="AH623" s="198"/>
    </row>
    <row r="624" spans="2:34" ht="39.75" customHeight="1" x14ac:dyDescent="0.35">
      <c r="B624" s="195"/>
      <c r="C624" s="581"/>
      <c r="D624" s="587"/>
      <c r="E624" s="535"/>
      <c r="F624" s="538"/>
      <c r="G624" s="539"/>
      <c r="H624" s="543"/>
      <c r="I624" s="544"/>
      <c r="J624" s="547"/>
      <c r="K624" s="446" t="s">
        <v>189</v>
      </c>
      <c r="L624" s="447" t="s">
        <v>693</v>
      </c>
      <c r="M624" s="535"/>
      <c r="N624" s="535"/>
      <c r="O624" s="548"/>
      <c r="P624" s="223"/>
      <c r="T624" s="196"/>
      <c r="U624" s="499"/>
      <c r="V624" s="499"/>
      <c r="W624" s="499"/>
      <c r="X624" s="499"/>
      <c r="Y624" s="499"/>
      <c r="Z624" s="499"/>
      <c r="AA624" s="499"/>
      <c r="AB624" s="499"/>
      <c r="AC624" s="499"/>
      <c r="AD624" s="499"/>
      <c r="AE624" s="499"/>
      <c r="AF624" s="499"/>
      <c r="AG624" s="499"/>
      <c r="AH624" s="198"/>
    </row>
    <row r="625" spans="2:34" ht="5.25" customHeight="1" thickBot="1" x14ac:dyDescent="0.4">
      <c r="B625" s="232"/>
      <c r="C625" s="233"/>
      <c r="D625" s="233"/>
      <c r="E625" s="233"/>
      <c r="F625" s="233"/>
      <c r="G625" s="233"/>
      <c r="H625" s="234"/>
      <c r="I625" s="234"/>
      <c r="J625" s="233"/>
      <c r="K625" s="235"/>
      <c r="L625" s="450"/>
      <c r="M625" s="449"/>
      <c r="N625" s="236"/>
      <c r="O625" s="233"/>
      <c r="P625" s="237"/>
      <c r="T625" s="238"/>
      <c r="U625" s="239">
        <f t="shared" ref="U625:AG625" si="2">IF((SUM(U12:U624))&gt;0,AVERAGE(U12:U624),"")</f>
        <v>80.454545454545453</v>
      </c>
      <c r="V625" s="239">
        <f t="shared" si="2"/>
        <v>80.629629629629633</v>
      </c>
      <c r="W625" s="239">
        <f t="shared" si="2"/>
        <v>79.775000000000006</v>
      </c>
      <c r="X625" s="239">
        <f t="shared" si="2"/>
        <v>91.545454545454547</v>
      </c>
      <c r="Y625" s="239">
        <f t="shared" si="2"/>
        <v>78.083333333333329</v>
      </c>
      <c r="Z625" s="239">
        <f t="shared" si="2"/>
        <v>79.290322580645167</v>
      </c>
      <c r="AA625" s="239">
        <f t="shared" si="2"/>
        <v>85.84210526315789</v>
      </c>
      <c r="AB625" s="239">
        <f t="shared" si="2"/>
        <v>80.25</v>
      </c>
      <c r="AC625" s="239">
        <f t="shared" si="2"/>
        <v>83.666666666666671</v>
      </c>
      <c r="AD625" s="239">
        <f t="shared" si="2"/>
        <v>79.294117647058826</v>
      </c>
      <c r="AE625" s="239">
        <f t="shared" si="2"/>
        <v>82.21621621621621</v>
      </c>
      <c r="AF625" s="239">
        <f t="shared" si="2"/>
        <v>78.466666666666669</v>
      </c>
      <c r="AG625" s="239">
        <f t="shared" si="2"/>
        <v>79.21875</v>
      </c>
      <c r="AH625" s="240"/>
    </row>
    <row r="626" spans="2:34" ht="15.5" x14ac:dyDescent="0.35">
      <c r="L626" s="241"/>
      <c r="M626" s="193"/>
      <c r="N626" s="242"/>
      <c r="U626" s="194"/>
      <c r="V626" s="194"/>
      <c r="W626" s="194"/>
      <c r="X626" s="194"/>
      <c r="Y626" s="194"/>
      <c r="Z626" s="194"/>
      <c r="AA626" s="194"/>
      <c r="AB626" s="194"/>
      <c r="AC626" s="194"/>
      <c r="AD626" s="194"/>
      <c r="AE626" s="194"/>
      <c r="AF626" s="194"/>
      <c r="AG626" s="194"/>
    </row>
    <row r="627" spans="2:34" ht="15.5" hidden="1" x14ac:dyDescent="0.35">
      <c r="L627" s="241"/>
      <c r="M627" s="193"/>
      <c r="N627" s="242"/>
      <c r="O627" s="194"/>
      <c r="P627" s="194"/>
      <c r="U627" s="243"/>
      <c r="V627" s="244"/>
      <c r="W627" s="244"/>
      <c r="X627" s="244"/>
      <c r="Y627" s="244"/>
      <c r="Z627" s="244"/>
      <c r="AA627" s="244"/>
      <c r="AB627" s="244"/>
      <c r="AC627" s="244"/>
      <c r="AD627" s="244"/>
      <c r="AE627" s="244"/>
      <c r="AF627" s="244"/>
      <c r="AG627" s="244"/>
    </row>
    <row r="628" spans="2:34" hidden="1" x14ac:dyDescent="0.35">
      <c r="L628" s="241"/>
    </row>
    <row r="635" spans="2:34" ht="10" hidden="1" x14ac:dyDescent="0.35">
      <c r="H635" s="192"/>
      <c r="I635" s="192"/>
      <c r="K635" s="192"/>
    </row>
    <row r="636" spans="2:34" ht="10" hidden="1" x14ac:dyDescent="0.35">
      <c r="H636" s="192"/>
      <c r="I636" s="192"/>
      <c r="K636" s="192"/>
    </row>
    <row r="637" spans="2:34" ht="10" hidden="1" x14ac:dyDescent="0.35">
      <c r="H637" s="192"/>
      <c r="I637" s="192"/>
      <c r="K637" s="192"/>
    </row>
    <row r="638" spans="2:34" ht="10" hidden="1" x14ac:dyDescent="0.35">
      <c r="H638" s="192"/>
      <c r="I638" s="192"/>
      <c r="K638" s="192"/>
    </row>
    <row r="639" spans="2:34" ht="10" hidden="1" x14ac:dyDescent="0.35">
      <c r="H639" s="192"/>
      <c r="I639" s="192"/>
      <c r="K639" s="192"/>
    </row>
    <row r="781" spans="12:12" x14ac:dyDescent="0.35">
      <c r="L781" s="103"/>
    </row>
  </sheetData>
  <mergeCells count="2480">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0">
    <dataValidation type="whole" operator="equal" allowBlank="1" showInputMessage="1" showErrorMessage="1" sqref="C10:M624 J8:O8">
      <formula1>27253034123005</formula1>
    </dataValidation>
    <dataValidation type="whole" showInputMessage="1" showErrorMessage="1" error="Recuerde registrar un valor entre 0 y 100" sqref="N12:N276 N278:N297 N299:N358 N360:N624">
      <formula1>0</formula1>
      <formula2>100</formula2>
    </dataValidation>
    <dataValidation type="whole" operator="equal" allowBlank="1" showInputMessage="1" showErrorMessage="1" sqref="C1:O6">
      <formula1>2725303412300540000</formula1>
    </dataValidation>
    <dataValidation type="whole" operator="equal" allowBlank="1" showInputMessage="1" showErrorMessage="1" sqref="C625:O625">
      <formula1>8.99456543213873E+25</formula1>
    </dataValidation>
    <dataValidation type="whole" operator="equal" allowBlank="1" showInputMessage="1" showErrorMessage="1" sqref="C626:O781">
      <formula1>8.47158765132487E+23</formula1>
    </dataValidation>
    <dataValidation type="whole" operator="equal" allowBlank="1" showInputMessage="1" showErrorMessage="1" sqref="P1:XFD8 P10:XFD1048576 C9:XFD9">
      <formula1>4.58962254875168E+22</formula1>
    </dataValidation>
    <dataValidation type="whole" operator="equal" allowBlank="1" showInputMessage="1" showErrorMessage="1" sqref="A1:B1048576">
      <formula1>8.76132131268732E+25</formula1>
    </dataValidation>
    <dataValidation type="whole" operator="equal" showInputMessage="1" showErrorMessage="1" sqref="N277">
      <formula1>4.56723165463213E+31</formula1>
    </dataValidation>
    <dataValidation type="whole" operator="equal" showInputMessage="1" showErrorMessage="1" sqref="N298">
      <formula1>8.75123135461532E+22</formula1>
    </dataValidation>
    <dataValidation type="whole" operator="equal" showInputMessage="1" showErrorMessage="1" sqref="N359">
      <formula1>8.54565132154623E+27</formula1>
    </dataValidation>
  </dataValidations>
  <pageMargins left="0.7" right="0.7" top="0.75" bottom="0.75" header="0.3" footer="0.3"/>
  <pageSetup orientation="portrait" r:id="rId1"/>
  <ignoredErrors>
    <ignoredError sqref="D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1"/>
  <sheetViews>
    <sheetView zoomScale="70" zoomScaleNormal="70" workbookViewId="0"/>
  </sheetViews>
  <sheetFormatPr baseColWidth="10" defaultColWidth="0" defaultRowHeight="0" customHeight="1" zeroHeight="1" x14ac:dyDescent="0.3"/>
  <cols>
    <col min="1" max="1" width="1.54296875" style="31" customWidth="1"/>
    <col min="2" max="2" width="1.7265625" style="31" customWidth="1"/>
    <col min="3" max="20" width="11.453125" style="31" customWidth="1"/>
    <col min="21" max="21" width="1" style="31" customWidth="1"/>
    <col min="22" max="22" width="4.1796875" style="31" customWidth="1"/>
    <col min="23" max="16384" width="11.453125" style="31" hidden="1"/>
  </cols>
  <sheetData>
    <row r="1" spans="2:21" ht="7.5" customHeight="1" thickBot="1" x14ac:dyDescent="0.35"/>
    <row r="2" spans="2:21" ht="93.75" customHeight="1" x14ac:dyDescent="0.3">
      <c r="B2" s="28"/>
      <c r="C2" s="29"/>
      <c r="D2" s="29"/>
      <c r="E2" s="29"/>
      <c r="F2" s="29"/>
      <c r="G2" s="29"/>
      <c r="H2" s="29"/>
      <c r="I2" s="29"/>
      <c r="J2" s="29"/>
      <c r="K2" s="29"/>
      <c r="L2" s="29"/>
      <c r="M2" s="29"/>
      <c r="N2" s="29"/>
      <c r="O2" s="29"/>
      <c r="P2" s="29"/>
      <c r="Q2" s="29"/>
      <c r="R2" s="29"/>
      <c r="S2" s="29"/>
      <c r="T2" s="29"/>
      <c r="U2" s="30"/>
    </row>
    <row r="3" spans="2:21" ht="25" x14ac:dyDescent="0.3">
      <c r="B3" s="32"/>
      <c r="C3" s="479" t="s">
        <v>744</v>
      </c>
      <c r="D3" s="479"/>
      <c r="E3" s="479"/>
      <c r="F3" s="479"/>
      <c r="G3" s="479"/>
      <c r="H3" s="479"/>
      <c r="I3" s="479"/>
      <c r="J3" s="479"/>
      <c r="K3" s="479"/>
      <c r="L3" s="479"/>
      <c r="M3" s="479"/>
      <c r="N3" s="479"/>
      <c r="O3" s="479"/>
      <c r="P3" s="479"/>
      <c r="Q3" s="479"/>
      <c r="R3" s="479"/>
      <c r="S3" s="479"/>
      <c r="T3" s="479"/>
      <c r="U3" s="33"/>
    </row>
    <row r="4" spans="2:21" ht="6.75" customHeight="1" x14ac:dyDescent="0.3">
      <c r="B4" s="32"/>
      <c r="C4" s="34"/>
      <c r="D4" s="34"/>
      <c r="E4" s="34"/>
      <c r="F4" s="34"/>
      <c r="G4" s="34"/>
      <c r="H4" s="34"/>
      <c r="I4" s="34"/>
      <c r="J4" s="34"/>
      <c r="K4" s="34"/>
      <c r="L4" s="34"/>
      <c r="M4" s="34"/>
      <c r="N4" s="34"/>
      <c r="O4" s="34"/>
      <c r="P4" s="34"/>
      <c r="Q4" s="34"/>
      <c r="R4" s="34"/>
      <c r="S4" s="34"/>
      <c r="T4" s="34"/>
      <c r="U4" s="33"/>
    </row>
    <row r="5" spans="2:21" ht="14" x14ac:dyDescent="0.3">
      <c r="B5" s="32"/>
      <c r="C5" s="34"/>
      <c r="D5" s="34"/>
      <c r="E5" s="34"/>
      <c r="F5" s="34"/>
      <c r="G5" s="34"/>
      <c r="H5" s="34"/>
      <c r="I5" s="34"/>
      <c r="J5" s="34"/>
      <c r="K5" s="34"/>
      <c r="L5" s="34"/>
      <c r="M5" s="34"/>
      <c r="N5" s="34"/>
      <c r="O5" s="34"/>
      <c r="P5" s="34"/>
      <c r="Q5" s="34"/>
      <c r="R5" s="34"/>
      <c r="S5" s="34"/>
      <c r="T5" s="34"/>
      <c r="U5" s="33"/>
    </row>
    <row r="6" spans="2:21" ht="18" customHeight="1" x14ac:dyDescent="0.4">
      <c r="B6" s="32"/>
      <c r="C6" s="288" t="s">
        <v>173</v>
      </c>
      <c r="D6" s="35"/>
      <c r="E6" s="36"/>
      <c r="F6" s="36"/>
      <c r="G6" s="36"/>
      <c r="H6" s="36"/>
      <c r="I6" s="35"/>
      <c r="J6" s="35"/>
      <c r="K6" s="35"/>
      <c r="L6" s="36"/>
      <c r="M6" s="36"/>
      <c r="N6" s="36"/>
      <c r="O6" s="36"/>
      <c r="P6" s="36"/>
      <c r="Q6" s="36"/>
      <c r="R6" s="36"/>
      <c r="S6" s="36"/>
      <c r="T6" s="36"/>
      <c r="U6" s="33"/>
    </row>
    <row r="7" spans="2:21" ht="14" x14ac:dyDescent="0.3">
      <c r="B7" s="32"/>
      <c r="E7" s="34"/>
      <c r="F7" s="34"/>
      <c r="G7" s="34"/>
      <c r="H7" s="34"/>
      <c r="L7" s="34"/>
      <c r="M7" s="34"/>
      <c r="N7" s="34"/>
      <c r="O7" s="34"/>
      <c r="P7" s="34"/>
      <c r="Q7" s="34"/>
      <c r="R7" s="34"/>
      <c r="S7" s="34"/>
      <c r="T7" s="34"/>
      <c r="U7" s="33"/>
    </row>
    <row r="8" spans="2:21" ht="14" x14ac:dyDescent="0.3">
      <c r="B8" s="32"/>
      <c r="E8" s="34"/>
      <c r="F8" s="34"/>
      <c r="G8" s="34"/>
      <c r="H8" s="34"/>
      <c r="L8" s="34"/>
      <c r="M8" s="34"/>
      <c r="N8" s="34"/>
      <c r="O8" s="34"/>
      <c r="P8" s="34"/>
      <c r="Q8" s="34"/>
      <c r="R8" s="34"/>
      <c r="S8" s="34"/>
      <c r="T8" s="34"/>
      <c r="U8" s="33"/>
    </row>
    <row r="9" spans="2:21" ht="14" x14ac:dyDescent="0.3">
      <c r="B9" s="32"/>
      <c r="E9" s="34"/>
      <c r="F9" s="34"/>
      <c r="G9" s="34"/>
      <c r="H9" s="34"/>
      <c r="I9" s="34"/>
      <c r="L9" s="34"/>
      <c r="M9" s="34"/>
      <c r="N9" s="34"/>
      <c r="O9" s="34"/>
      <c r="P9" s="34"/>
      <c r="Q9" s="34"/>
      <c r="R9" s="34"/>
      <c r="S9" s="34"/>
      <c r="T9" s="34"/>
      <c r="U9" s="33"/>
    </row>
    <row r="10" spans="2:21" ht="14" x14ac:dyDescent="0.3">
      <c r="B10" s="32"/>
      <c r="C10" s="34"/>
      <c r="D10" s="34"/>
      <c r="E10" s="34"/>
      <c r="F10" s="34"/>
      <c r="G10" s="34"/>
      <c r="H10" s="34"/>
      <c r="J10" s="34"/>
      <c r="K10" s="34"/>
      <c r="L10" s="34"/>
      <c r="M10" s="34"/>
      <c r="N10" s="34"/>
      <c r="O10" s="34"/>
      <c r="P10" s="34"/>
      <c r="Q10" s="34"/>
      <c r="R10" s="34"/>
      <c r="S10" s="34"/>
      <c r="T10" s="34"/>
      <c r="U10" s="33"/>
    </row>
    <row r="11" spans="2:21" ht="14" x14ac:dyDescent="0.3">
      <c r="B11" s="32"/>
      <c r="C11" s="34"/>
      <c r="D11" s="34"/>
      <c r="E11" s="34"/>
      <c r="F11" s="34"/>
      <c r="G11" s="34"/>
      <c r="H11" s="34"/>
      <c r="I11" s="34"/>
      <c r="J11" s="34" t="s">
        <v>174</v>
      </c>
      <c r="K11" s="34" t="s">
        <v>163</v>
      </c>
      <c r="L11" s="34"/>
      <c r="M11" s="34"/>
      <c r="N11" s="34"/>
      <c r="O11" s="34"/>
      <c r="P11" s="34"/>
      <c r="Q11" s="34"/>
      <c r="R11" s="34"/>
      <c r="S11" s="34"/>
      <c r="T11" s="34"/>
      <c r="U11" s="33"/>
    </row>
    <row r="12" spans="2:21" ht="14" x14ac:dyDescent="0.3">
      <c r="B12" s="32"/>
      <c r="C12" s="34"/>
      <c r="D12" s="34"/>
      <c r="E12" s="34"/>
      <c r="F12" s="34"/>
      <c r="G12" s="34"/>
      <c r="H12" s="34"/>
      <c r="I12" s="34" t="str">
        <f>Inicio!C5</f>
        <v>POLÍTICA GESTIÓN ESTRATÉGICA DEL TALENTO HUMANO</v>
      </c>
      <c r="J12" s="34">
        <v>100</v>
      </c>
      <c r="K12" s="37">
        <f>+'Autodiagnóstico '!J8</f>
        <v>81.336065573770497</v>
      </c>
      <c r="L12" s="34"/>
      <c r="M12" s="34"/>
      <c r="N12" s="34"/>
      <c r="O12" s="34"/>
      <c r="P12" s="34"/>
      <c r="Q12" s="34"/>
      <c r="R12" s="34"/>
      <c r="S12" s="34"/>
      <c r="T12" s="34"/>
      <c r="U12" s="33"/>
    </row>
    <row r="13" spans="2:21" ht="14" x14ac:dyDescent="0.3">
      <c r="B13" s="32"/>
      <c r="C13" s="34"/>
      <c r="D13" s="34"/>
      <c r="E13" s="34"/>
      <c r="F13" s="34"/>
      <c r="G13" s="34"/>
      <c r="H13" s="34"/>
      <c r="I13" s="34"/>
      <c r="K13" s="34"/>
      <c r="L13" s="34"/>
      <c r="M13" s="34"/>
      <c r="N13" s="34"/>
      <c r="O13" s="34"/>
      <c r="P13" s="34"/>
      <c r="Q13" s="34"/>
      <c r="R13" s="34"/>
      <c r="S13" s="34"/>
      <c r="T13" s="34"/>
      <c r="U13" s="33"/>
    </row>
    <row r="14" spans="2:21" ht="14" x14ac:dyDescent="0.3">
      <c r="B14" s="32"/>
      <c r="C14" s="34"/>
      <c r="D14" s="34"/>
      <c r="E14" s="34"/>
      <c r="F14" s="34"/>
      <c r="G14" s="34"/>
      <c r="H14" s="34"/>
      <c r="I14" s="34"/>
      <c r="J14" s="34"/>
      <c r="K14" s="34"/>
      <c r="L14" s="34"/>
      <c r="M14" s="34"/>
      <c r="N14" s="34"/>
      <c r="O14" s="34"/>
      <c r="P14" s="34"/>
      <c r="Q14" s="34"/>
      <c r="R14" s="34"/>
      <c r="S14" s="34"/>
      <c r="T14" s="34"/>
      <c r="U14" s="33"/>
    </row>
    <row r="15" spans="2:21" ht="14" x14ac:dyDescent="0.3">
      <c r="B15" s="32"/>
      <c r="C15" s="34"/>
      <c r="D15" s="34"/>
      <c r="E15" s="34"/>
      <c r="F15" s="34"/>
      <c r="G15" s="34"/>
      <c r="H15" s="34"/>
      <c r="I15" s="34"/>
      <c r="J15" s="34"/>
      <c r="K15" s="34"/>
      <c r="L15" s="34"/>
      <c r="M15" s="34"/>
      <c r="N15" s="34"/>
      <c r="O15" s="34"/>
      <c r="P15" s="34"/>
      <c r="Q15" s="34"/>
      <c r="R15" s="34"/>
      <c r="S15" s="34"/>
      <c r="T15" s="34"/>
      <c r="U15" s="33"/>
    </row>
    <row r="16" spans="2:21" ht="14" x14ac:dyDescent="0.3">
      <c r="B16" s="32"/>
      <c r="C16" s="34"/>
      <c r="D16" s="34"/>
      <c r="E16" s="34"/>
      <c r="F16" s="34"/>
      <c r="G16" s="34"/>
      <c r="H16" s="34"/>
      <c r="I16" s="34"/>
      <c r="J16" s="34"/>
      <c r="K16" s="34"/>
      <c r="L16" s="34"/>
      <c r="M16" s="34"/>
      <c r="N16" s="34"/>
      <c r="O16" s="34"/>
      <c r="P16" s="34"/>
      <c r="Q16" s="34"/>
      <c r="R16" s="34"/>
      <c r="S16" s="34"/>
      <c r="T16" s="34"/>
      <c r="U16" s="33"/>
    </row>
    <row r="17" spans="2:21" ht="14" x14ac:dyDescent="0.3">
      <c r="B17" s="32"/>
      <c r="C17" s="34"/>
      <c r="D17" s="34"/>
      <c r="E17" s="34"/>
      <c r="F17" s="34"/>
      <c r="G17" s="34"/>
      <c r="H17" s="34"/>
      <c r="I17" s="34"/>
      <c r="J17" s="34"/>
      <c r="K17" s="34"/>
      <c r="L17" s="34"/>
      <c r="M17" s="34"/>
      <c r="N17" s="34"/>
      <c r="O17" s="34"/>
      <c r="P17" s="34"/>
      <c r="Q17" s="34"/>
      <c r="R17" s="34"/>
      <c r="S17" s="34"/>
      <c r="T17" s="34"/>
      <c r="U17" s="33"/>
    </row>
    <row r="18" spans="2:21" ht="14" x14ac:dyDescent="0.3">
      <c r="B18" s="32"/>
      <c r="C18" s="34"/>
      <c r="D18" s="34"/>
      <c r="E18" s="34"/>
      <c r="F18" s="34"/>
      <c r="G18" s="34"/>
      <c r="H18" s="34"/>
      <c r="I18" s="34"/>
      <c r="J18" s="34"/>
      <c r="K18" s="34"/>
      <c r="L18" s="34"/>
      <c r="M18" s="34"/>
      <c r="N18" s="34"/>
      <c r="O18" s="34"/>
      <c r="P18" s="34"/>
      <c r="Q18" s="34"/>
      <c r="R18" s="34"/>
      <c r="S18" s="34"/>
      <c r="T18" s="34"/>
      <c r="U18" s="33"/>
    </row>
    <row r="19" spans="2:21" ht="14" x14ac:dyDescent="0.3">
      <c r="B19" s="32"/>
      <c r="C19" s="34"/>
      <c r="D19" s="34"/>
      <c r="E19" s="34"/>
      <c r="F19" s="34"/>
      <c r="G19" s="34"/>
      <c r="H19" s="34"/>
      <c r="I19" s="34"/>
      <c r="J19" s="34"/>
      <c r="K19" s="34"/>
      <c r="L19" s="34"/>
      <c r="M19" s="34"/>
      <c r="N19" s="34"/>
      <c r="O19" s="34"/>
      <c r="P19" s="34"/>
      <c r="Q19" s="34"/>
      <c r="R19" s="34"/>
      <c r="S19" s="34"/>
      <c r="T19" s="34"/>
      <c r="U19" s="33"/>
    </row>
    <row r="20" spans="2:21" ht="14" x14ac:dyDescent="0.3">
      <c r="B20" s="32"/>
      <c r="C20" s="34"/>
      <c r="D20" s="34"/>
      <c r="E20" s="34"/>
      <c r="F20" s="34"/>
      <c r="G20" s="34"/>
      <c r="H20" s="34"/>
      <c r="I20" s="34"/>
      <c r="J20" s="34"/>
      <c r="K20" s="34"/>
      <c r="L20" s="34"/>
      <c r="M20" s="34"/>
      <c r="N20" s="34"/>
      <c r="O20" s="34"/>
      <c r="P20" s="34"/>
      <c r="Q20" s="34"/>
      <c r="R20" s="34"/>
      <c r="S20" s="34"/>
      <c r="T20" s="34"/>
      <c r="U20" s="33"/>
    </row>
    <row r="21" spans="2:21" ht="14" x14ac:dyDescent="0.3">
      <c r="B21" s="32"/>
      <c r="C21" s="34"/>
      <c r="D21" s="34"/>
      <c r="E21" s="34"/>
      <c r="F21" s="34"/>
      <c r="G21" s="34"/>
      <c r="H21" s="34"/>
      <c r="I21" s="34"/>
      <c r="J21" s="34"/>
      <c r="K21" s="34"/>
      <c r="L21" s="34"/>
      <c r="M21" s="34"/>
      <c r="N21" s="34"/>
      <c r="O21" s="34"/>
      <c r="P21" s="34"/>
      <c r="Q21" s="34"/>
      <c r="R21" s="34"/>
      <c r="S21" s="34"/>
      <c r="T21" s="34"/>
      <c r="U21" s="33"/>
    </row>
    <row r="22" spans="2:21" ht="14" x14ac:dyDescent="0.3">
      <c r="B22" s="32"/>
      <c r="C22" s="34"/>
      <c r="D22" s="34"/>
      <c r="E22" s="34"/>
      <c r="F22" s="34"/>
      <c r="G22" s="34"/>
      <c r="H22" s="34"/>
      <c r="I22" s="34"/>
      <c r="J22" s="34"/>
      <c r="K22" s="34"/>
      <c r="L22" s="34"/>
      <c r="M22" s="34"/>
      <c r="N22" s="34"/>
      <c r="O22" s="34"/>
      <c r="P22" s="34"/>
      <c r="Q22" s="34"/>
      <c r="R22" s="34"/>
      <c r="S22" s="34"/>
      <c r="T22" s="34"/>
      <c r="U22" s="33"/>
    </row>
    <row r="23" spans="2:21" ht="14" x14ac:dyDescent="0.3">
      <c r="B23" s="32"/>
      <c r="C23" s="34"/>
      <c r="D23" s="34"/>
      <c r="E23" s="34"/>
      <c r="F23" s="34"/>
      <c r="G23" s="34"/>
      <c r="H23" s="34"/>
      <c r="I23" s="34"/>
      <c r="J23" s="34"/>
      <c r="K23" s="34"/>
      <c r="L23" s="34"/>
      <c r="M23" s="34"/>
      <c r="N23" s="34"/>
      <c r="O23" s="34"/>
      <c r="P23" s="34"/>
      <c r="Q23" s="34"/>
      <c r="R23" s="34"/>
      <c r="S23" s="34"/>
      <c r="T23" s="34"/>
      <c r="U23" s="33"/>
    </row>
    <row r="24" spans="2:21" ht="14" x14ac:dyDescent="0.3">
      <c r="B24" s="32"/>
      <c r="C24" s="34"/>
      <c r="D24" s="34"/>
      <c r="E24" s="34"/>
      <c r="F24" s="34"/>
      <c r="G24" s="34"/>
      <c r="H24" s="34"/>
      <c r="I24" s="34"/>
      <c r="J24" s="34"/>
      <c r="K24" s="34"/>
      <c r="L24" s="34"/>
      <c r="M24" s="34"/>
      <c r="N24" s="34"/>
      <c r="O24" s="34"/>
      <c r="P24" s="34"/>
      <c r="Q24" s="34"/>
      <c r="R24" s="34"/>
      <c r="S24" s="34"/>
      <c r="T24" s="34"/>
      <c r="U24" s="33"/>
    </row>
    <row r="25" spans="2:21" ht="14" x14ac:dyDescent="0.3">
      <c r="B25" s="32"/>
      <c r="C25" s="34"/>
      <c r="D25" s="34"/>
      <c r="E25" s="34"/>
      <c r="F25" s="34"/>
      <c r="G25" s="34"/>
      <c r="H25" s="34"/>
      <c r="I25" s="34"/>
      <c r="J25" s="34"/>
      <c r="K25" s="34"/>
      <c r="L25" s="34"/>
      <c r="M25" s="34"/>
      <c r="N25" s="34"/>
      <c r="O25" s="34"/>
      <c r="P25" s="34"/>
      <c r="Q25" s="34"/>
      <c r="R25" s="34"/>
      <c r="S25" s="34"/>
      <c r="T25" s="34"/>
      <c r="U25" s="33"/>
    </row>
    <row r="26" spans="2:21" ht="14" x14ac:dyDescent="0.3">
      <c r="B26" s="32"/>
      <c r="C26" s="34"/>
      <c r="D26" s="34"/>
      <c r="E26" s="34"/>
      <c r="F26" s="34"/>
      <c r="G26" s="34"/>
      <c r="H26" s="34"/>
      <c r="I26" s="34"/>
      <c r="J26" s="34"/>
      <c r="K26" s="34"/>
      <c r="L26" s="34"/>
      <c r="M26" s="34"/>
      <c r="N26" s="34"/>
      <c r="O26" s="34"/>
      <c r="P26" s="34"/>
      <c r="Q26" s="34"/>
      <c r="R26" s="34"/>
      <c r="S26" s="34"/>
      <c r="T26" s="34"/>
      <c r="U26" s="33"/>
    </row>
    <row r="27" spans="2:21" ht="14" x14ac:dyDescent="0.3">
      <c r="B27" s="32"/>
      <c r="C27" s="34"/>
      <c r="D27" s="34"/>
      <c r="E27" s="34"/>
      <c r="F27" s="34"/>
      <c r="G27" s="34"/>
      <c r="H27" s="34"/>
      <c r="I27" s="34"/>
      <c r="J27" s="34"/>
      <c r="K27" s="34"/>
      <c r="L27" s="34"/>
      <c r="M27" s="34"/>
      <c r="N27" s="34"/>
      <c r="O27" s="34"/>
      <c r="P27" s="34"/>
      <c r="Q27" s="34"/>
      <c r="R27" s="34"/>
      <c r="S27" s="34"/>
      <c r="T27" s="34"/>
      <c r="U27" s="33"/>
    </row>
    <row r="28" spans="2:21" ht="18" customHeight="1" x14ac:dyDescent="0.4">
      <c r="B28" s="32"/>
      <c r="C28" s="288" t="s">
        <v>502</v>
      </c>
      <c r="D28" s="35"/>
      <c r="E28" s="36"/>
      <c r="F28" s="36"/>
      <c r="G28" s="36"/>
      <c r="H28" s="36"/>
      <c r="I28" s="35"/>
      <c r="J28" s="35"/>
      <c r="K28" s="35"/>
      <c r="L28" s="36"/>
      <c r="M28" s="36"/>
      <c r="N28" s="36"/>
      <c r="O28" s="36"/>
      <c r="P28" s="36"/>
      <c r="Q28" s="36"/>
      <c r="R28" s="36"/>
      <c r="S28" s="36"/>
      <c r="T28" s="36"/>
      <c r="U28" s="33"/>
    </row>
    <row r="29" spans="2:21" ht="14" x14ac:dyDescent="0.3">
      <c r="B29" s="32"/>
      <c r="F29" s="34"/>
      <c r="G29" s="34"/>
      <c r="H29" s="34"/>
      <c r="I29" s="34"/>
      <c r="J29" s="34"/>
      <c r="K29" s="34"/>
      <c r="L29" s="34"/>
      <c r="M29" s="34"/>
      <c r="N29" s="34"/>
      <c r="O29" s="34"/>
      <c r="P29" s="34"/>
      <c r="Q29" s="34"/>
      <c r="R29" s="34"/>
      <c r="S29" s="34"/>
      <c r="T29" s="34"/>
      <c r="U29" s="33"/>
    </row>
    <row r="30" spans="2:21" ht="14" x14ac:dyDescent="0.3">
      <c r="B30" s="32"/>
      <c r="F30" s="34"/>
      <c r="G30" s="34"/>
      <c r="H30" s="34"/>
      <c r="I30" s="34"/>
      <c r="J30" s="34"/>
      <c r="K30" s="34"/>
      <c r="L30" s="34"/>
      <c r="M30" s="34"/>
      <c r="N30" s="34"/>
      <c r="O30" s="34"/>
      <c r="P30" s="34"/>
      <c r="Q30" s="34"/>
      <c r="R30" s="34"/>
      <c r="S30" s="34"/>
      <c r="T30" s="34"/>
      <c r="U30" s="33"/>
    </row>
    <row r="31" spans="2:21" ht="14" x14ac:dyDescent="0.3">
      <c r="B31" s="32"/>
      <c r="F31" s="34"/>
      <c r="G31" s="34"/>
      <c r="H31" s="34"/>
      <c r="I31" s="34"/>
      <c r="J31" s="34"/>
      <c r="K31" s="34"/>
      <c r="L31" s="34"/>
      <c r="M31" s="34"/>
      <c r="N31" s="34"/>
      <c r="O31" s="34"/>
      <c r="P31" s="34"/>
      <c r="Q31" s="34"/>
      <c r="R31" s="34"/>
      <c r="S31" s="34"/>
      <c r="T31" s="34"/>
      <c r="U31" s="33"/>
    </row>
    <row r="32" spans="2:21" ht="14" x14ac:dyDescent="0.3">
      <c r="B32" s="32"/>
      <c r="C32" s="34"/>
      <c r="D32" s="34"/>
      <c r="E32" s="34"/>
      <c r="F32" s="34"/>
      <c r="G32" s="34"/>
      <c r="H32" s="34"/>
      <c r="I32" s="34"/>
      <c r="J32" s="34"/>
      <c r="K32" s="34"/>
      <c r="L32" s="34"/>
      <c r="M32" s="34"/>
      <c r="N32" s="34"/>
      <c r="O32" s="34"/>
      <c r="P32" s="34"/>
      <c r="Q32" s="34"/>
      <c r="R32" s="34"/>
      <c r="S32" s="34"/>
      <c r="T32" s="34"/>
      <c r="U32" s="33"/>
    </row>
    <row r="33" spans="2:21" ht="14" x14ac:dyDescent="0.3">
      <c r="B33" s="32"/>
      <c r="C33" s="34"/>
      <c r="D33" s="34"/>
      <c r="E33" s="34"/>
      <c r="F33" s="34"/>
      <c r="G33" s="34"/>
      <c r="H33" s="34"/>
      <c r="I33" s="34"/>
      <c r="J33" s="34" t="s">
        <v>175</v>
      </c>
      <c r="K33" s="34" t="s">
        <v>176</v>
      </c>
      <c r="L33" s="34" t="s">
        <v>177</v>
      </c>
      <c r="M33" s="34"/>
      <c r="N33" s="34"/>
      <c r="O33" s="34"/>
      <c r="P33" s="34"/>
      <c r="Q33" s="34"/>
      <c r="R33" s="34"/>
      <c r="S33" s="34"/>
      <c r="T33" s="34"/>
      <c r="U33" s="33"/>
    </row>
    <row r="34" spans="2:21" ht="14" x14ac:dyDescent="0.3">
      <c r="B34" s="32"/>
      <c r="C34" s="34"/>
      <c r="D34" s="34"/>
      <c r="E34" s="34"/>
      <c r="F34" s="34"/>
      <c r="G34" s="34"/>
      <c r="H34" s="34"/>
      <c r="I34" s="34"/>
      <c r="J34" s="34" t="str">
        <f>+'Autodiagnóstico '!C12</f>
        <v>PLANEACIÓN</v>
      </c>
      <c r="K34" s="34">
        <v>100</v>
      </c>
      <c r="L34" s="37">
        <f>+'Autodiagnóstico '!D12</f>
        <v>87.291666666666671</v>
      </c>
      <c r="M34" s="34"/>
      <c r="N34" s="34"/>
      <c r="O34" s="34"/>
      <c r="P34" s="34"/>
      <c r="Q34" s="34"/>
      <c r="R34" s="34"/>
      <c r="S34" s="34"/>
      <c r="T34" s="34"/>
      <c r="U34" s="33"/>
    </row>
    <row r="35" spans="2:21" ht="14" x14ac:dyDescent="0.3">
      <c r="B35" s="32"/>
      <c r="C35" s="34"/>
      <c r="D35" s="34"/>
      <c r="E35" s="34"/>
      <c r="F35" s="34"/>
      <c r="G35" s="34"/>
      <c r="H35" s="34"/>
      <c r="I35" s="34"/>
      <c r="J35" s="34" t="str">
        <f>+'Autodiagnóstico '!C132</f>
        <v>INGRESO</v>
      </c>
      <c r="K35" s="34">
        <v>100</v>
      </c>
      <c r="L35" s="37">
        <f>+'Autodiagnóstico '!D132</f>
        <v>79.307692307692307</v>
      </c>
      <c r="M35" s="34"/>
      <c r="N35" s="34"/>
      <c r="O35" s="34"/>
      <c r="P35" s="34"/>
      <c r="Q35" s="34"/>
      <c r="R35" s="34"/>
      <c r="S35" s="34"/>
      <c r="T35" s="34"/>
      <c r="U35" s="33"/>
    </row>
    <row r="36" spans="2:21" ht="14" x14ac:dyDescent="0.3">
      <c r="B36" s="32"/>
      <c r="C36" s="34"/>
      <c r="D36" s="34"/>
      <c r="E36" s="34"/>
      <c r="F36" s="34"/>
      <c r="G36" s="34"/>
      <c r="H36" s="34"/>
      <c r="I36" s="34"/>
      <c r="J36" s="34" t="str">
        <f>+'Autodiagnóstico '!C197</f>
        <v>DESARROLLO</v>
      </c>
      <c r="K36" s="34">
        <v>100</v>
      </c>
      <c r="L36" s="37">
        <f>+'Autodiagnóstico '!D197</f>
        <v>80.329113924050631</v>
      </c>
      <c r="M36" s="38"/>
      <c r="N36" s="34"/>
      <c r="O36" s="34"/>
      <c r="P36" s="34"/>
      <c r="Q36" s="34"/>
      <c r="R36" s="34"/>
      <c r="S36" s="34"/>
      <c r="T36" s="34"/>
      <c r="U36" s="33"/>
    </row>
    <row r="37" spans="2:21" ht="14" x14ac:dyDescent="0.3">
      <c r="B37" s="32"/>
      <c r="C37" s="34"/>
      <c r="D37" s="34"/>
      <c r="E37" s="34"/>
      <c r="F37" s="34"/>
      <c r="G37" s="34"/>
      <c r="H37" s="34"/>
      <c r="I37" s="34"/>
      <c r="J37" s="34" t="str">
        <f>+'Autodiagnóstico '!C595</f>
        <v>RETIRO</v>
      </c>
      <c r="K37" s="34">
        <v>100</v>
      </c>
      <c r="L37" s="37">
        <f>+'Autodiagnóstico '!D595</f>
        <v>75.166666666666671</v>
      </c>
      <c r="M37" s="38"/>
      <c r="N37" s="34"/>
      <c r="O37" s="34"/>
      <c r="P37" s="34"/>
      <c r="Q37" s="34"/>
      <c r="R37" s="34"/>
      <c r="S37" s="34"/>
      <c r="T37" s="34"/>
      <c r="U37" s="33"/>
    </row>
    <row r="38" spans="2:21" ht="14" x14ac:dyDescent="0.3">
      <c r="B38" s="32"/>
      <c r="C38" s="34"/>
      <c r="D38" s="34"/>
      <c r="E38" s="34"/>
      <c r="F38" s="34"/>
      <c r="G38" s="34"/>
      <c r="H38" s="34"/>
      <c r="I38" s="34"/>
      <c r="J38" s="34"/>
      <c r="K38" s="34"/>
      <c r="L38" s="34"/>
      <c r="M38" s="38"/>
      <c r="N38" s="34"/>
      <c r="O38" s="34"/>
      <c r="P38" s="34"/>
      <c r="Q38" s="34"/>
      <c r="R38" s="34"/>
      <c r="S38" s="34"/>
      <c r="T38" s="34"/>
      <c r="U38" s="33"/>
    </row>
    <row r="39" spans="2:21" ht="14" x14ac:dyDescent="0.3">
      <c r="B39" s="32"/>
      <c r="C39" s="34"/>
      <c r="D39" s="34"/>
      <c r="E39" s="34"/>
      <c r="F39" s="34"/>
      <c r="G39" s="34"/>
      <c r="H39" s="34"/>
      <c r="I39" s="34"/>
      <c r="J39" s="34"/>
      <c r="K39" s="34"/>
      <c r="L39" s="34"/>
      <c r="M39" s="38"/>
      <c r="N39" s="34"/>
      <c r="O39" s="34"/>
      <c r="P39" s="34"/>
      <c r="Q39" s="34"/>
      <c r="R39" s="34"/>
      <c r="S39" s="34"/>
      <c r="T39" s="34"/>
      <c r="U39" s="33"/>
    </row>
    <row r="40" spans="2:21" ht="14" x14ac:dyDescent="0.3">
      <c r="B40" s="32"/>
      <c r="C40" s="34"/>
      <c r="D40" s="34"/>
      <c r="E40" s="34"/>
      <c r="F40" s="34"/>
      <c r="G40" s="34"/>
      <c r="H40" s="34"/>
      <c r="I40" s="34"/>
      <c r="J40" s="34"/>
      <c r="K40" s="34"/>
      <c r="L40" s="34"/>
      <c r="M40" s="38"/>
      <c r="N40" s="34"/>
      <c r="O40" s="34"/>
      <c r="P40" s="34"/>
      <c r="Q40" s="34"/>
      <c r="R40" s="34"/>
      <c r="S40" s="34"/>
      <c r="T40" s="34"/>
      <c r="U40" s="33"/>
    </row>
    <row r="41" spans="2:21" ht="14" x14ac:dyDescent="0.3">
      <c r="B41" s="32"/>
      <c r="C41" s="34"/>
      <c r="D41" s="34"/>
      <c r="E41" s="34"/>
      <c r="F41" s="34"/>
      <c r="G41" s="34"/>
      <c r="H41" s="34"/>
      <c r="I41" s="34"/>
      <c r="J41" s="34"/>
      <c r="K41" s="34"/>
      <c r="L41" s="34"/>
      <c r="M41" s="34"/>
      <c r="N41" s="34"/>
      <c r="O41" s="34"/>
      <c r="P41" s="34"/>
      <c r="Q41" s="34"/>
      <c r="R41" s="34"/>
      <c r="S41" s="34"/>
      <c r="T41" s="34"/>
      <c r="U41" s="33"/>
    </row>
    <row r="42" spans="2:21" ht="14" x14ac:dyDescent="0.3">
      <c r="B42" s="32"/>
      <c r="C42" s="34"/>
      <c r="D42" s="34"/>
      <c r="E42" s="34"/>
      <c r="F42" s="34"/>
      <c r="G42" s="34"/>
      <c r="H42" s="34"/>
      <c r="I42" s="34"/>
      <c r="J42" s="34"/>
      <c r="K42" s="34"/>
      <c r="L42" s="34"/>
      <c r="M42" s="38"/>
      <c r="N42" s="34"/>
      <c r="O42" s="34"/>
      <c r="P42" s="34"/>
      <c r="Q42" s="34"/>
      <c r="R42" s="34"/>
      <c r="S42" s="34"/>
      <c r="T42" s="34"/>
      <c r="U42" s="33"/>
    </row>
    <row r="43" spans="2:21" ht="14" x14ac:dyDescent="0.3">
      <c r="B43" s="32"/>
      <c r="C43" s="34"/>
      <c r="D43" s="34"/>
      <c r="E43" s="34"/>
      <c r="F43" s="34"/>
      <c r="G43" s="34"/>
      <c r="H43" s="34"/>
      <c r="I43" s="34"/>
      <c r="J43" s="34"/>
      <c r="K43" s="34"/>
      <c r="L43" s="34"/>
      <c r="M43" s="38"/>
      <c r="N43" s="34"/>
      <c r="O43" s="34"/>
      <c r="P43" s="34"/>
      <c r="Q43" s="34"/>
      <c r="R43" s="34"/>
      <c r="S43" s="34"/>
      <c r="T43" s="34"/>
      <c r="U43" s="33"/>
    </row>
    <row r="44" spans="2:21" ht="14" x14ac:dyDescent="0.3">
      <c r="B44" s="32"/>
      <c r="C44" s="34"/>
      <c r="D44" s="34"/>
      <c r="E44" s="34"/>
      <c r="F44" s="34"/>
      <c r="G44" s="34"/>
      <c r="H44" s="34"/>
      <c r="I44" s="34"/>
      <c r="J44" s="34"/>
      <c r="K44" s="34"/>
      <c r="L44" s="34"/>
      <c r="M44" s="38"/>
      <c r="N44" s="34"/>
      <c r="O44" s="34"/>
      <c r="P44" s="34"/>
      <c r="Q44" s="34"/>
      <c r="R44" s="34"/>
      <c r="S44" s="34"/>
      <c r="T44" s="34"/>
      <c r="U44" s="33"/>
    </row>
    <row r="45" spans="2:21" ht="14" x14ac:dyDescent="0.3">
      <c r="B45" s="32"/>
      <c r="C45" s="34"/>
      <c r="D45" s="34"/>
      <c r="E45" s="34"/>
      <c r="F45" s="34"/>
      <c r="G45" s="34"/>
      <c r="H45" s="34"/>
      <c r="I45" s="34"/>
      <c r="J45" s="34"/>
      <c r="K45" s="34"/>
      <c r="L45" s="34"/>
      <c r="M45" s="38"/>
      <c r="N45" s="34"/>
      <c r="O45" s="34"/>
      <c r="P45" s="34"/>
      <c r="Q45" s="34"/>
      <c r="R45" s="34"/>
      <c r="S45" s="34"/>
      <c r="T45" s="34"/>
      <c r="U45" s="33"/>
    </row>
    <row r="46" spans="2:21" ht="14" x14ac:dyDescent="0.3">
      <c r="B46" s="32"/>
      <c r="C46" s="34"/>
      <c r="D46" s="34"/>
      <c r="E46" s="34"/>
      <c r="F46" s="34"/>
      <c r="G46" s="34"/>
      <c r="H46" s="34"/>
      <c r="I46" s="34"/>
      <c r="J46" s="34"/>
      <c r="K46" s="34"/>
      <c r="L46" s="34"/>
      <c r="M46" s="38"/>
      <c r="N46" s="34"/>
      <c r="O46" s="34"/>
      <c r="P46" s="34"/>
      <c r="Q46" s="34"/>
      <c r="R46" s="34"/>
      <c r="S46" s="34"/>
      <c r="T46" s="34"/>
      <c r="U46" s="33"/>
    </row>
    <row r="47" spans="2:21" ht="14" x14ac:dyDescent="0.3">
      <c r="B47" s="32"/>
      <c r="C47" s="34"/>
      <c r="D47" s="34"/>
      <c r="E47" s="34"/>
      <c r="F47" s="34"/>
      <c r="G47" s="34"/>
      <c r="H47" s="34"/>
      <c r="I47" s="34"/>
      <c r="J47" s="34"/>
      <c r="K47" s="34"/>
      <c r="L47" s="34"/>
      <c r="M47" s="34"/>
      <c r="N47" s="34"/>
      <c r="O47" s="34"/>
      <c r="P47" s="34"/>
      <c r="Q47" s="34"/>
      <c r="R47" s="34"/>
      <c r="S47" s="34"/>
      <c r="T47" s="34"/>
      <c r="U47" s="33"/>
    </row>
    <row r="48" spans="2:21" ht="14" x14ac:dyDescent="0.3">
      <c r="B48" s="32"/>
      <c r="C48" s="34"/>
      <c r="D48" s="34"/>
      <c r="E48" s="34"/>
      <c r="F48" s="34"/>
      <c r="G48" s="34"/>
      <c r="H48" s="34"/>
      <c r="I48" s="34"/>
      <c r="J48" s="34"/>
      <c r="K48" s="34"/>
      <c r="L48" s="34"/>
      <c r="M48" s="34"/>
      <c r="N48" s="34"/>
      <c r="O48" s="34"/>
      <c r="P48" s="34"/>
      <c r="Q48" s="34"/>
      <c r="R48" s="34"/>
      <c r="S48" s="34"/>
      <c r="T48" s="34"/>
      <c r="U48" s="33"/>
    </row>
    <row r="49" spans="2:21" ht="14" x14ac:dyDescent="0.3">
      <c r="B49" s="32"/>
      <c r="C49" s="34"/>
      <c r="D49" s="34"/>
      <c r="E49" s="34"/>
      <c r="F49" s="34"/>
      <c r="G49" s="34"/>
      <c r="H49" s="34"/>
      <c r="I49" s="34"/>
      <c r="J49" s="34"/>
      <c r="K49" s="34"/>
      <c r="L49" s="34"/>
      <c r="M49" s="34"/>
      <c r="N49" s="34"/>
      <c r="O49" s="34"/>
      <c r="P49" s="34"/>
      <c r="Q49" s="34"/>
      <c r="R49" s="34"/>
      <c r="S49" s="34"/>
      <c r="T49" s="34"/>
      <c r="U49" s="33"/>
    </row>
    <row r="50" spans="2:21" ht="14" x14ac:dyDescent="0.3">
      <c r="B50" s="32"/>
      <c r="C50" s="34"/>
      <c r="D50" s="34"/>
      <c r="E50" s="34"/>
      <c r="F50" s="34"/>
      <c r="G50" s="34"/>
      <c r="H50" s="34"/>
      <c r="I50" s="34"/>
      <c r="J50" s="34"/>
      <c r="K50" s="34"/>
      <c r="L50" s="34"/>
      <c r="M50" s="34"/>
      <c r="N50" s="34"/>
      <c r="O50" s="34"/>
      <c r="P50" s="34"/>
      <c r="Q50" s="34"/>
      <c r="R50" s="34"/>
      <c r="S50" s="34"/>
      <c r="T50" s="34"/>
      <c r="U50" s="33"/>
    </row>
    <row r="51" spans="2:21" ht="18" customHeight="1" x14ac:dyDescent="0.4">
      <c r="B51" s="32"/>
      <c r="C51" s="288" t="s">
        <v>178</v>
      </c>
      <c r="D51" s="35"/>
      <c r="E51" s="36"/>
      <c r="F51" s="36"/>
      <c r="G51" s="36"/>
      <c r="H51" s="36"/>
      <c r="I51" s="35"/>
      <c r="J51" s="35"/>
      <c r="K51" s="35"/>
      <c r="L51" s="36"/>
      <c r="M51" s="36"/>
      <c r="N51" s="36"/>
      <c r="O51" s="36"/>
      <c r="P51" s="36"/>
      <c r="Q51" s="36"/>
      <c r="R51" s="36"/>
      <c r="S51" s="36"/>
      <c r="T51" s="36"/>
      <c r="U51" s="33"/>
    </row>
    <row r="52" spans="2:21" ht="14" x14ac:dyDescent="0.3">
      <c r="B52" s="32"/>
      <c r="C52" s="34"/>
      <c r="D52" s="34"/>
      <c r="E52" s="34"/>
      <c r="F52" s="34"/>
      <c r="G52" s="34"/>
      <c r="H52" s="34"/>
      <c r="I52" s="34"/>
      <c r="J52" s="34"/>
      <c r="K52" s="34"/>
      <c r="L52" s="34"/>
      <c r="M52" s="34"/>
      <c r="N52" s="34"/>
      <c r="O52" s="34"/>
      <c r="P52" s="34"/>
      <c r="Q52" s="34"/>
      <c r="R52" s="34"/>
      <c r="S52" s="34"/>
      <c r="T52" s="34"/>
      <c r="U52" s="33"/>
    </row>
    <row r="53" spans="2:21" ht="14" x14ac:dyDescent="0.3">
      <c r="B53" s="32"/>
      <c r="C53" s="34"/>
      <c r="D53" s="34"/>
      <c r="E53" s="34"/>
      <c r="F53" s="34"/>
      <c r="G53" s="34"/>
      <c r="H53" s="34"/>
      <c r="I53" s="34"/>
      <c r="K53" s="664" t="s">
        <v>861</v>
      </c>
      <c r="L53" s="664"/>
      <c r="M53" s="664"/>
      <c r="N53" s="664"/>
      <c r="O53" s="34"/>
      <c r="P53" s="34"/>
      <c r="Q53" s="34"/>
      <c r="R53" s="34"/>
      <c r="S53" s="34"/>
      <c r="T53" s="34"/>
      <c r="U53" s="33"/>
    </row>
    <row r="54" spans="2:21" ht="14" x14ac:dyDescent="0.3">
      <c r="B54" s="32"/>
      <c r="E54" s="34"/>
      <c r="F54" s="34"/>
      <c r="I54" s="39"/>
      <c r="J54" s="34"/>
      <c r="K54" s="663" t="str">
        <f>+'Autodiagnóstico '!C12</f>
        <v>PLANEACIÓN</v>
      </c>
      <c r="L54" s="663"/>
      <c r="M54" s="663"/>
      <c r="N54" s="663"/>
      <c r="O54" s="34"/>
      <c r="P54" s="34"/>
      <c r="Q54" s="34"/>
      <c r="R54" s="34"/>
      <c r="S54" s="34"/>
      <c r="T54" s="34"/>
      <c r="U54" s="33"/>
    </row>
    <row r="55" spans="2:21" ht="14" x14ac:dyDescent="0.3">
      <c r="B55" s="32"/>
      <c r="C55" s="34"/>
      <c r="D55" s="34"/>
      <c r="E55" s="34"/>
      <c r="F55" s="34"/>
      <c r="G55" s="34"/>
      <c r="H55" s="34"/>
      <c r="I55" s="34"/>
      <c r="J55" s="34"/>
      <c r="K55" s="34"/>
      <c r="L55" s="34"/>
      <c r="M55" s="34"/>
      <c r="N55" s="34"/>
      <c r="O55" s="34"/>
      <c r="P55" s="34"/>
      <c r="Q55" s="34"/>
      <c r="R55" s="34"/>
      <c r="S55" s="34"/>
      <c r="T55" s="34"/>
      <c r="U55" s="33"/>
    </row>
    <row r="56" spans="2:21" ht="14" x14ac:dyDescent="0.3">
      <c r="B56" s="32"/>
      <c r="E56" s="34"/>
      <c r="F56" s="34"/>
      <c r="G56" s="34"/>
      <c r="H56" s="34"/>
      <c r="I56" s="34" t="s">
        <v>180</v>
      </c>
      <c r="J56" s="31" t="s">
        <v>174</v>
      </c>
      <c r="K56" s="34" t="s">
        <v>163</v>
      </c>
      <c r="L56" s="34"/>
      <c r="P56" s="34"/>
      <c r="Q56" s="34"/>
      <c r="R56" s="34"/>
      <c r="S56" s="34"/>
      <c r="T56" s="34"/>
      <c r="U56" s="33"/>
    </row>
    <row r="57" spans="2:21" ht="14" x14ac:dyDescent="0.3">
      <c r="B57" s="32"/>
      <c r="E57" s="34"/>
      <c r="F57" s="34"/>
      <c r="G57" s="34"/>
      <c r="H57" s="34"/>
      <c r="I57" s="34" t="str">
        <f>+'Autodiagnóstico '!E12</f>
        <v>Conocimiento normativo y del entorno</v>
      </c>
      <c r="J57" s="31">
        <v>100</v>
      </c>
      <c r="K57" s="48">
        <f>+'Autodiagnóstico '!F12</f>
        <v>90</v>
      </c>
      <c r="L57" s="34"/>
      <c r="P57" s="34"/>
      <c r="Q57" s="34"/>
      <c r="R57" s="34"/>
      <c r="S57" s="34"/>
      <c r="T57" s="34"/>
      <c r="U57" s="33"/>
    </row>
    <row r="58" spans="2:21" ht="14" x14ac:dyDescent="0.3">
      <c r="B58" s="32"/>
      <c r="E58" s="34"/>
      <c r="F58" s="34"/>
      <c r="G58" s="34"/>
      <c r="H58" s="34"/>
      <c r="I58" s="34" t="str">
        <f>+'Autodiagnóstico '!E27</f>
        <v>Gestión de la información</v>
      </c>
      <c r="J58" s="31">
        <v>100</v>
      </c>
      <c r="K58" s="48">
        <f>+'Autodiagnóstico '!F27</f>
        <v>81.900000000000006</v>
      </c>
      <c r="L58" s="34"/>
      <c r="P58" s="34"/>
      <c r="Q58" s="34"/>
      <c r="R58" s="34"/>
      <c r="S58" s="34"/>
      <c r="T58" s="34"/>
      <c r="U58" s="33"/>
    </row>
    <row r="59" spans="2:21" ht="14" x14ac:dyDescent="0.3">
      <c r="B59" s="32"/>
      <c r="E59" s="34"/>
      <c r="F59" s="34"/>
      <c r="G59" s="34"/>
      <c r="H59" s="34"/>
      <c r="I59" s="34" t="str">
        <f>+'Autodiagnóstico '!E77</f>
        <v>Planeación Estratégica</v>
      </c>
      <c r="J59" s="31">
        <v>100</v>
      </c>
      <c r="K59" s="48">
        <f>+'Autodiagnóstico '!F77</f>
        <v>89.555555555555557</v>
      </c>
      <c r="L59" s="34"/>
      <c r="M59" s="34"/>
      <c r="N59" s="34"/>
      <c r="O59" s="34"/>
      <c r="P59" s="34"/>
      <c r="Q59" s="34"/>
      <c r="R59" s="34"/>
      <c r="S59" s="34"/>
      <c r="T59" s="34"/>
      <c r="U59" s="33"/>
    </row>
    <row r="60" spans="2:21" ht="14" x14ac:dyDescent="0.3">
      <c r="B60" s="32"/>
      <c r="E60" s="34"/>
      <c r="F60" s="34"/>
      <c r="G60" s="34"/>
      <c r="H60" s="34"/>
      <c r="I60" s="34" t="str">
        <f>+'Autodiagnóstico '!E122</f>
        <v>Manual de funciones y competencias</v>
      </c>
      <c r="J60" s="31">
        <v>100</v>
      </c>
      <c r="K60" s="48">
        <f>+'Autodiagnóstico '!F122</f>
        <v>100</v>
      </c>
      <c r="L60" s="34"/>
      <c r="M60" s="34"/>
      <c r="N60" s="34"/>
      <c r="O60" s="34"/>
      <c r="P60" s="34"/>
      <c r="Q60" s="34"/>
      <c r="R60" s="34"/>
      <c r="S60" s="34"/>
      <c r="T60" s="34"/>
      <c r="U60" s="33"/>
    </row>
    <row r="61" spans="2:21" ht="14" x14ac:dyDescent="0.3">
      <c r="B61" s="32"/>
      <c r="C61" s="34"/>
      <c r="D61" s="34"/>
      <c r="E61" s="34"/>
      <c r="F61" s="34"/>
      <c r="G61" s="34"/>
      <c r="H61" s="34"/>
      <c r="I61" s="34" t="str">
        <f>+'Autodiagnóstico '!E127</f>
        <v>Arreglo institucional</v>
      </c>
      <c r="J61" s="31">
        <v>100</v>
      </c>
      <c r="K61" s="48">
        <f>+'Autodiagnóstico '!F127</f>
        <v>100</v>
      </c>
      <c r="L61" s="34"/>
      <c r="M61" s="34"/>
      <c r="N61" s="34"/>
      <c r="O61" s="34"/>
      <c r="P61" s="34"/>
      <c r="Q61" s="34"/>
      <c r="R61" s="34"/>
      <c r="S61" s="34"/>
      <c r="T61" s="34"/>
      <c r="U61" s="33"/>
    </row>
    <row r="62" spans="2:21" ht="14" x14ac:dyDescent="0.3">
      <c r="B62" s="32"/>
      <c r="C62" s="34"/>
      <c r="D62" s="34"/>
      <c r="E62" s="34"/>
      <c r="F62" s="34"/>
      <c r="G62" s="34"/>
      <c r="H62" s="34"/>
      <c r="I62" s="34"/>
      <c r="J62" s="34"/>
      <c r="K62" s="34"/>
      <c r="L62" s="34"/>
      <c r="M62" s="34"/>
      <c r="N62" s="34"/>
      <c r="O62" s="34"/>
      <c r="P62" s="34"/>
      <c r="Q62" s="34"/>
      <c r="R62" s="34"/>
      <c r="S62" s="34"/>
      <c r="T62" s="34"/>
      <c r="U62" s="33"/>
    </row>
    <row r="63" spans="2:21" ht="14" x14ac:dyDescent="0.3">
      <c r="B63" s="32"/>
      <c r="C63" s="34"/>
      <c r="D63" s="34"/>
      <c r="E63" s="34"/>
      <c r="F63" s="34"/>
      <c r="G63" s="34"/>
      <c r="H63" s="34"/>
      <c r="I63" s="34"/>
      <c r="J63" s="34"/>
      <c r="K63" s="34"/>
      <c r="L63" s="34"/>
      <c r="M63" s="34"/>
      <c r="N63" s="34"/>
      <c r="O63" s="34"/>
      <c r="P63" s="34"/>
      <c r="Q63" s="34"/>
      <c r="R63" s="34"/>
      <c r="S63" s="34"/>
      <c r="T63" s="34"/>
      <c r="U63" s="33"/>
    </row>
    <row r="64" spans="2:21" ht="14" x14ac:dyDescent="0.3">
      <c r="B64" s="32"/>
      <c r="C64" s="34"/>
      <c r="D64" s="34"/>
      <c r="E64" s="34"/>
      <c r="F64" s="34"/>
      <c r="G64" s="34"/>
      <c r="H64" s="34"/>
      <c r="I64" s="34"/>
      <c r="J64" s="34"/>
      <c r="K64" s="34"/>
      <c r="L64" s="34"/>
      <c r="M64" s="34"/>
      <c r="N64" s="34"/>
      <c r="O64" s="34"/>
      <c r="P64" s="34"/>
      <c r="Q64" s="34"/>
      <c r="R64" s="34"/>
      <c r="S64" s="34"/>
      <c r="T64" s="34"/>
      <c r="U64" s="33"/>
    </row>
    <row r="65" spans="2:21" ht="14" x14ac:dyDescent="0.3">
      <c r="B65" s="32"/>
      <c r="C65" s="34"/>
      <c r="D65" s="34"/>
      <c r="E65" s="34"/>
      <c r="F65" s="34"/>
      <c r="G65" s="34"/>
      <c r="H65" s="34"/>
      <c r="I65" s="34"/>
      <c r="J65" s="34"/>
      <c r="K65" s="34"/>
      <c r="L65" s="34"/>
      <c r="M65" s="34"/>
      <c r="N65" s="34"/>
      <c r="O65" s="34"/>
      <c r="P65" s="34"/>
      <c r="Q65" s="34"/>
      <c r="R65" s="34"/>
      <c r="S65" s="34"/>
      <c r="T65" s="34"/>
      <c r="U65" s="33"/>
    </row>
    <row r="66" spans="2:21" ht="14" x14ac:dyDescent="0.3">
      <c r="B66" s="32"/>
      <c r="C66" s="34"/>
      <c r="D66" s="34"/>
      <c r="E66" s="34"/>
      <c r="F66" s="34"/>
      <c r="G66" s="34"/>
      <c r="H66" s="34"/>
      <c r="I66" s="34"/>
      <c r="J66" s="34"/>
      <c r="K66" s="34"/>
      <c r="L66" s="34"/>
      <c r="M66" s="34"/>
      <c r="N66" s="34"/>
      <c r="O66" s="34"/>
      <c r="P66" s="34"/>
      <c r="Q66" s="34"/>
      <c r="R66" s="34"/>
      <c r="S66" s="34"/>
      <c r="T66" s="34"/>
      <c r="U66" s="33"/>
    </row>
    <row r="67" spans="2:21" ht="14" x14ac:dyDescent="0.3">
      <c r="B67" s="32"/>
      <c r="C67" s="34"/>
      <c r="D67" s="34"/>
      <c r="E67" s="34"/>
      <c r="F67" s="34"/>
      <c r="G67" s="34"/>
      <c r="H67" s="34"/>
      <c r="I67" s="34"/>
      <c r="J67" s="34"/>
      <c r="K67" s="34"/>
      <c r="L67" s="34"/>
      <c r="M67" s="34"/>
      <c r="N67" s="34"/>
      <c r="O67" s="34"/>
      <c r="P67" s="34"/>
      <c r="Q67" s="34"/>
      <c r="R67" s="34"/>
      <c r="S67" s="34"/>
      <c r="T67" s="34"/>
      <c r="U67" s="33"/>
    </row>
    <row r="68" spans="2:21" ht="14" x14ac:dyDescent="0.3">
      <c r="B68" s="32"/>
      <c r="C68" s="34"/>
      <c r="D68" s="34"/>
      <c r="E68" s="34"/>
      <c r="F68" s="34"/>
      <c r="G68" s="34"/>
      <c r="H68" s="34"/>
      <c r="I68" s="34"/>
      <c r="J68" s="34"/>
      <c r="K68" s="34"/>
      <c r="L68" s="34"/>
      <c r="M68" s="34"/>
      <c r="N68" s="34"/>
      <c r="O68" s="34"/>
      <c r="P68" s="34"/>
      <c r="Q68" s="34"/>
      <c r="R68" s="34"/>
      <c r="S68" s="34"/>
      <c r="T68" s="34"/>
      <c r="U68" s="33"/>
    </row>
    <row r="69" spans="2:21" ht="14" x14ac:dyDescent="0.3">
      <c r="B69" s="32"/>
      <c r="C69" s="34"/>
      <c r="D69" s="34"/>
      <c r="E69" s="34"/>
      <c r="F69" s="34"/>
      <c r="G69" s="34"/>
      <c r="H69" s="34"/>
      <c r="I69" s="34"/>
      <c r="J69" s="34"/>
      <c r="K69" s="34"/>
      <c r="L69" s="34"/>
      <c r="M69" s="34"/>
      <c r="N69" s="34"/>
      <c r="O69" s="34"/>
      <c r="P69" s="34"/>
      <c r="Q69" s="34"/>
      <c r="R69" s="34"/>
      <c r="S69" s="34"/>
      <c r="T69" s="34"/>
      <c r="U69" s="33"/>
    </row>
    <row r="70" spans="2:21" ht="14" x14ac:dyDescent="0.3">
      <c r="B70" s="32"/>
      <c r="C70" s="34"/>
      <c r="D70" s="34"/>
      <c r="E70" s="34"/>
      <c r="F70" s="34"/>
      <c r="G70" s="34"/>
      <c r="H70" s="34"/>
      <c r="I70" s="34"/>
      <c r="J70" s="34"/>
      <c r="K70" s="34"/>
      <c r="L70" s="34"/>
      <c r="M70" s="34"/>
      <c r="N70" s="34"/>
      <c r="O70" s="34"/>
      <c r="P70" s="34"/>
      <c r="Q70" s="34"/>
      <c r="R70" s="34"/>
      <c r="S70" s="34"/>
      <c r="T70" s="34"/>
      <c r="U70" s="33"/>
    </row>
    <row r="71" spans="2:21" ht="14" x14ac:dyDescent="0.3">
      <c r="B71" s="32"/>
      <c r="C71" s="34"/>
      <c r="D71" s="34"/>
      <c r="E71" s="34"/>
      <c r="F71" s="34"/>
      <c r="G71" s="34"/>
      <c r="H71" s="34"/>
      <c r="I71" s="34"/>
      <c r="J71" s="34"/>
      <c r="K71" s="34"/>
      <c r="L71" s="34"/>
      <c r="M71" s="34"/>
      <c r="N71" s="34"/>
      <c r="O71" s="34"/>
      <c r="P71" s="34"/>
      <c r="Q71" s="34"/>
      <c r="R71" s="34"/>
      <c r="S71" s="34"/>
      <c r="T71" s="34"/>
      <c r="U71" s="33"/>
    </row>
    <row r="72" spans="2:21" ht="14" x14ac:dyDescent="0.3">
      <c r="B72" s="32"/>
      <c r="C72" s="34"/>
      <c r="D72" s="34"/>
      <c r="E72" s="34"/>
      <c r="F72" s="34"/>
      <c r="G72" s="34"/>
      <c r="H72" s="34"/>
      <c r="I72" s="34"/>
      <c r="J72" s="34"/>
      <c r="K72" s="34"/>
      <c r="L72" s="34"/>
      <c r="M72" s="34"/>
      <c r="N72" s="34"/>
      <c r="O72" s="34"/>
      <c r="P72" s="34"/>
      <c r="Q72" s="34"/>
      <c r="R72" s="34"/>
      <c r="S72" s="34"/>
      <c r="T72" s="34"/>
      <c r="U72" s="33"/>
    </row>
    <row r="73" spans="2:21" ht="14" x14ac:dyDescent="0.3">
      <c r="B73" s="32"/>
      <c r="C73" s="34"/>
      <c r="D73" s="34"/>
      <c r="E73" s="34"/>
      <c r="F73" s="34"/>
      <c r="G73" s="34"/>
      <c r="H73" s="34"/>
      <c r="I73" s="34"/>
      <c r="J73" s="34"/>
      <c r="K73" s="34"/>
      <c r="L73" s="34"/>
      <c r="M73" s="34"/>
      <c r="N73" s="34"/>
      <c r="O73" s="34"/>
      <c r="P73" s="34"/>
      <c r="Q73" s="34"/>
      <c r="R73" s="34"/>
      <c r="S73" s="34"/>
      <c r="T73" s="34"/>
      <c r="U73" s="33"/>
    </row>
    <row r="74" spans="2:21" ht="14" x14ac:dyDescent="0.3">
      <c r="B74" s="32"/>
      <c r="C74" s="34"/>
      <c r="D74" s="34"/>
      <c r="E74" s="34"/>
      <c r="F74" s="34"/>
      <c r="G74" s="34"/>
      <c r="H74" s="34"/>
      <c r="I74" s="34"/>
      <c r="J74" s="34"/>
      <c r="K74" s="34"/>
      <c r="L74" s="34"/>
      <c r="M74" s="34"/>
      <c r="N74" s="34"/>
      <c r="O74" s="34"/>
      <c r="P74" s="34"/>
      <c r="Q74" s="34"/>
      <c r="R74" s="34"/>
      <c r="S74" s="34"/>
      <c r="T74" s="34"/>
      <c r="U74" s="33"/>
    </row>
    <row r="75" spans="2:21" ht="14" x14ac:dyDescent="0.3">
      <c r="B75" s="32"/>
      <c r="C75" s="34"/>
      <c r="D75" s="34"/>
      <c r="E75" s="34"/>
      <c r="F75" s="34"/>
      <c r="G75" s="34"/>
      <c r="H75" s="34"/>
      <c r="I75" s="34"/>
      <c r="J75" s="34"/>
      <c r="K75" s="34"/>
      <c r="L75" s="34"/>
      <c r="M75" s="34"/>
      <c r="N75" s="34"/>
      <c r="O75" s="34"/>
      <c r="P75" s="34"/>
      <c r="Q75" s="34"/>
      <c r="R75" s="34"/>
      <c r="S75" s="34"/>
      <c r="T75" s="34"/>
      <c r="U75" s="33"/>
    </row>
    <row r="76" spans="2:21" ht="14" x14ac:dyDescent="0.3">
      <c r="B76" s="32"/>
      <c r="C76" s="34"/>
      <c r="D76" s="34"/>
      <c r="E76" s="34"/>
      <c r="F76" s="34"/>
      <c r="G76" s="34"/>
      <c r="H76" s="34"/>
      <c r="I76" s="34"/>
      <c r="K76" s="664" t="s">
        <v>862</v>
      </c>
      <c r="L76" s="664"/>
      <c r="M76" s="664"/>
      <c r="N76" s="664"/>
      <c r="O76" s="34"/>
      <c r="P76" s="34"/>
      <c r="Q76" s="34"/>
      <c r="R76" s="34"/>
      <c r="S76" s="34"/>
      <c r="T76" s="34"/>
      <c r="U76" s="33"/>
    </row>
    <row r="77" spans="2:21" ht="14" x14ac:dyDescent="0.3">
      <c r="B77" s="32"/>
      <c r="C77" s="34"/>
      <c r="D77" s="34"/>
      <c r="E77" s="34"/>
      <c r="F77" s="34"/>
      <c r="G77" s="34"/>
      <c r="H77" s="34"/>
      <c r="I77" s="34"/>
      <c r="K77" s="663" t="str">
        <f>+'Autodiagnóstico '!C132</f>
        <v>INGRESO</v>
      </c>
      <c r="L77" s="663"/>
      <c r="M77" s="663"/>
      <c r="N77" s="663"/>
      <c r="O77" s="34"/>
      <c r="P77" s="34"/>
      <c r="Q77" s="34"/>
      <c r="R77" s="34"/>
      <c r="S77" s="34"/>
      <c r="T77" s="34"/>
      <c r="U77" s="33"/>
    </row>
    <row r="78" spans="2:21" ht="14" x14ac:dyDescent="0.3">
      <c r="B78" s="32"/>
      <c r="C78" s="34"/>
      <c r="D78" s="34"/>
      <c r="E78" s="34"/>
      <c r="F78" s="34"/>
      <c r="G78" s="34"/>
      <c r="H78" s="34"/>
      <c r="I78" s="34"/>
      <c r="J78" s="34"/>
      <c r="K78" s="34"/>
      <c r="L78" s="34"/>
      <c r="M78" s="34"/>
      <c r="N78" s="34"/>
      <c r="O78" s="34"/>
      <c r="P78" s="34"/>
      <c r="Q78" s="34"/>
      <c r="R78" s="34"/>
      <c r="S78" s="34"/>
      <c r="T78" s="34"/>
      <c r="U78" s="33"/>
    </row>
    <row r="79" spans="2:21" ht="14" x14ac:dyDescent="0.3">
      <c r="B79" s="32"/>
      <c r="C79" s="34"/>
      <c r="D79" s="40"/>
      <c r="E79" s="34"/>
      <c r="F79" s="34"/>
      <c r="G79" s="34"/>
      <c r="H79" s="34"/>
      <c r="I79" s="34"/>
      <c r="J79" s="34" t="s">
        <v>180</v>
      </c>
      <c r="K79" s="31" t="s">
        <v>174</v>
      </c>
      <c r="L79" s="34" t="s">
        <v>163</v>
      </c>
      <c r="M79" s="34"/>
      <c r="N79" s="34"/>
      <c r="O79" s="34"/>
      <c r="P79" s="34"/>
      <c r="Q79" s="34"/>
      <c r="R79" s="34"/>
      <c r="S79" s="34"/>
      <c r="T79" s="34"/>
      <c r="U79" s="33"/>
    </row>
    <row r="80" spans="2:21" ht="14" x14ac:dyDescent="0.3">
      <c r="B80" s="32"/>
      <c r="C80" s="34"/>
      <c r="D80" s="34"/>
      <c r="E80" s="34"/>
      <c r="F80" s="34"/>
      <c r="G80" s="34"/>
      <c r="H80" s="34"/>
      <c r="I80" s="34"/>
      <c r="J80" s="34" t="str">
        <f>+'Autodiagnóstico '!E132</f>
        <v>Provisión del empleo</v>
      </c>
      <c r="K80" s="31">
        <v>100</v>
      </c>
      <c r="L80" s="48">
        <f>+'Autodiagnóstico '!F132</f>
        <v>87.6</v>
      </c>
      <c r="M80" s="34"/>
      <c r="N80" s="34"/>
      <c r="O80" s="34"/>
      <c r="P80" s="34"/>
      <c r="Q80" s="34"/>
      <c r="R80" s="34"/>
      <c r="S80" s="34"/>
      <c r="T80" s="34"/>
      <c r="U80" s="33"/>
    </row>
    <row r="81" spans="2:21" ht="14" x14ac:dyDescent="0.3">
      <c r="B81" s="32"/>
      <c r="C81" s="34"/>
      <c r="D81" s="34"/>
      <c r="E81" s="34"/>
      <c r="F81" s="34"/>
      <c r="G81" s="34"/>
      <c r="H81" s="34"/>
      <c r="I81" s="34"/>
      <c r="J81" s="34" t="str">
        <f>+'Autodiagnóstico '!E157</f>
        <v>Gestión de la información</v>
      </c>
      <c r="K81" s="31">
        <v>100</v>
      </c>
      <c r="L81" s="48">
        <f>+'Autodiagnóstico '!F157</f>
        <v>70</v>
      </c>
      <c r="M81" s="34"/>
      <c r="N81" s="34"/>
      <c r="O81" s="34"/>
      <c r="P81" s="34"/>
      <c r="Q81" s="34"/>
      <c r="R81" s="34"/>
      <c r="S81" s="34"/>
      <c r="T81" s="34"/>
      <c r="U81" s="33"/>
    </row>
    <row r="82" spans="2:21" ht="14" x14ac:dyDescent="0.3">
      <c r="B82" s="32"/>
      <c r="C82" s="34"/>
      <c r="D82" s="34"/>
      <c r="E82" s="34"/>
      <c r="F82" s="34"/>
      <c r="G82" s="34"/>
      <c r="H82" s="34"/>
      <c r="I82" s="34"/>
      <c r="J82" s="34" t="str">
        <f>+'Autodiagnóstico '!E172</f>
        <v>Meritocracia</v>
      </c>
      <c r="K82" s="31">
        <v>100</v>
      </c>
      <c r="L82" s="48">
        <f>+'Autodiagnóstico '!F172</f>
        <v>71</v>
      </c>
      <c r="M82" s="34"/>
      <c r="N82" s="34"/>
      <c r="O82" s="34"/>
      <c r="P82" s="34"/>
      <c r="Q82" s="34"/>
      <c r="R82" s="34"/>
      <c r="S82" s="34"/>
      <c r="T82" s="34"/>
      <c r="U82" s="33"/>
    </row>
    <row r="83" spans="2:21" ht="14" x14ac:dyDescent="0.3">
      <c r="B83" s="32"/>
      <c r="C83" s="34"/>
      <c r="D83" s="34"/>
      <c r="E83" s="34"/>
      <c r="F83" s="34"/>
      <c r="G83" s="34"/>
      <c r="H83" s="34"/>
      <c r="I83" s="34"/>
      <c r="J83" s="34" t="str">
        <f>+'Autodiagnóstico '!E182</f>
        <v>Gestión del desempeño</v>
      </c>
      <c r="K83" s="31">
        <v>100</v>
      </c>
      <c r="L83" s="48">
        <f>+'Autodiagnóstico '!F182</f>
        <v>81</v>
      </c>
      <c r="M83" s="34"/>
      <c r="N83" s="34"/>
      <c r="O83" s="34"/>
      <c r="P83" s="34"/>
      <c r="Q83" s="34"/>
      <c r="R83" s="34"/>
      <c r="S83" s="34"/>
      <c r="T83" s="34"/>
      <c r="U83" s="33"/>
    </row>
    <row r="84" spans="2:21" ht="14" x14ac:dyDescent="0.3">
      <c r="B84" s="32"/>
      <c r="C84" s="34"/>
      <c r="D84" s="34"/>
      <c r="E84" s="34"/>
      <c r="F84" s="34"/>
      <c r="G84" s="34"/>
      <c r="H84" s="34"/>
      <c r="I84" s="34"/>
      <c r="J84" s="34" t="str">
        <f>+'Autodiagnóstico '!E187</f>
        <v>Conocimiento institucional</v>
      </c>
      <c r="K84" s="31">
        <v>100</v>
      </c>
      <c r="L84" s="48">
        <f>+'Autodiagnóstico '!F187</f>
        <v>100</v>
      </c>
      <c r="M84" s="34"/>
      <c r="N84" s="34"/>
      <c r="O84" s="34"/>
      <c r="P84" s="34"/>
      <c r="Q84" s="34"/>
      <c r="R84" s="34"/>
      <c r="S84" s="34"/>
      <c r="T84" s="34"/>
      <c r="U84" s="33"/>
    </row>
    <row r="85" spans="2:21" ht="14" x14ac:dyDescent="0.3">
      <c r="B85" s="32"/>
      <c r="C85" s="34"/>
      <c r="D85" s="34"/>
      <c r="E85" s="34"/>
      <c r="F85" s="34"/>
      <c r="G85" s="34"/>
      <c r="H85" s="34"/>
      <c r="I85" s="34"/>
      <c r="J85" s="34" t="str">
        <f>+'Autodiagnóstico '!E192</f>
        <v>Inclusión</v>
      </c>
      <c r="K85" s="31">
        <v>100</v>
      </c>
      <c r="L85" s="48">
        <f>+'Autodiagnóstico '!F192</f>
        <v>60</v>
      </c>
      <c r="N85" s="34"/>
      <c r="O85" s="34"/>
      <c r="P85" s="34"/>
      <c r="Q85" s="34"/>
      <c r="R85" s="34"/>
      <c r="S85" s="34"/>
      <c r="T85" s="34"/>
      <c r="U85" s="33"/>
    </row>
    <row r="86" spans="2:21" ht="14" x14ac:dyDescent="0.3">
      <c r="B86" s="32"/>
      <c r="C86" s="34"/>
      <c r="D86" s="34"/>
      <c r="E86" s="34"/>
      <c r="F86" s="34"/>
      <c r="G86" s="34"/>
      <c r="H86" s="34"/>
      <c r="I86" s="34"/>
      <c r="J86" s="34"/>
      <c r="K86" s="34"/>
      <c r="N86" s="34"/>
      <c r="O86" s="34"/>
      <c r="P86" s="34"/>
      <c r="Q86" s="34"/>
      <c r="R86" s="34"/>
      <c r="S86" s="34"/>
      <c r="T86" s="34"/>
      <c r="U86" s="33"/>
    </row>
    <row r="87" spans="2:21" ht="14" x14ac:dyDescent="0.3">
      <c r="B87" s="32"/>
      <c r="C87" s="34"/>
      <c r="D87" s="34"/>
      <c r="E87" s="34"/>
      <c r="F87" s="34"/>
      <c r="G87" s="34"/>
      <c r="H87" s="34"/>
      <c r="I87" s="34"/>
      <c r="J87" s="34"/>
      <c r="K87" s="34"/>
      <c r="N87" s="34"/>
      <c r="O87" s="34"/>
      <c r="P87" s="34"/>
      <c r="Q87" s="34"/>
      <c r="R87" s="34"/>
      <c r="S87" s="34"/>
      <c r="T87" s="34"/>
      <c r="U87" s="33"/>
    </row>
    <row r="88" spans="2:21" ht="14" x14ac:dyDescent="0.3">
      <c r="B88" s="32"/>
      <c r="C88" s="34"/>
      <c r="D88" s="34"/>
      <c r="E88" s="34"/>
      <c r="F88" s="34"/>
      <c r="G88" s="34"/>
      <c r="H88" s="34"/>
      <c r="I88" s="34"/>
      <c r="J88" s="34"/>
      <c r="K88" s="34"/>
      <c r="N88" s="34"/>
      <c r="O88" s="34"/>
      <c r="P88" s="34"/>
      <c r="Q88" s="34"/>
      <c r="R88" s="34"/>
      <c r="S88" s="34"/>
      <c r="T88" s="34"/>
      <c r="U88" s="33"/>
    </row>
    <row r="89" spans="2:21" ht="14" x14ac:dyDescent="0.3">
      <c r="B89" s="32"/>
      <c r="C89" s="34"/>
      <c r="D89" s="34"/>
      <c r="E89" s="34"/>
      <c r="F89" s="34"/>
      <c r="G89" s="34"/>
      <c r="H89" s="34"/>
      <c r="I89" s="34"/>
      <c r="J89" s="34"/>
      <c r="K89" s="34"/>
      <c r="L89" s="34"/>
      <c r="M89" s="34"/>
      <c r="N89" s="34"/>
      <c r="O89" s="34"/>
      <c r="P89" s="34"/>
      <c r="Q89" s="34"/>
      <c r="R89" s="34"/>
      <c r="S89" s="34"/>
      <c r="T89" s="34"/>
      <c r="U89" s="33"/>
    </row>
    <row r="90" spans="2:21" ht="14" x14ac:dyDescent="0.3">
      <c r="B90" s="32"/>
      <c r="C90" s="34"/>
      <c r="D90" s="34"/>
      <c r="E90" s="34"/>
      <c r="F90" s="34"/>
      <c r="G90" s="34"/>
      <c r="H90" s="34"/>
      <c r="I90" s="34"/>
      <c r="J90" s="34"/>
      <c r="K90" s="34"/>
      <c r="L90" s="34"/>
      <c r="M90" s="34"/>
      <c r="N90" s="34"/>
      <c r="O90" s="34"/>
      <c r="P90" s="34"/>
      <c r="Q90" s="34"/>
      <c r="R90" s="34"/>
      <c r="S90" s="34"/>
      <c r="T90" s="34"/>
      <c r="U90" s="33"/>
    </row>
    <row r="91" spans="2:21" ht="14" x14ac:dyDescent="0.3">
      <c r="B91" s="32"/>
      <c r="C91" s="34"/>
      <c r="D91" s="34"/>
      <c r="E91" s="34"/>
      <c r="F91" s="34"/>
      <c r="G91" s="34"/>
      <c r="H91" s="34"/>
      <c r="I91" s="34"/>
      <c r="J91" s="34"/>
      <c r="K91" s="34"/>
      <c r="L91" s="34"/>
      <c r="M91" s="34"/>
      <c r="N91" s="34"/>
      <c r="O91" s="34"/>
      <c r="P91" s="34"/>
      <c r="Q91" s="34"/>
      <c r="R91" s="34"/>
      <c r="S91" s="34"/>
      <c r="T91" s="34"/>
      <c r="U91" s="33"/>
    </row>
    <row r="92" spans="2:21" ht="14" x14ac:dyDescent="0.3">
      <c r="B92" s="32"/>
      <c r="C92" s="34"/>
      <c r="D92" s="34"/>
      <c r="E92" s="34"/>
      <c r="F92" s="34"/>
      <c r="G92" s="34"/>
      <c r="H92" s="34"/>
      <c r="I92" s="34"/>
      <c r="J92" s="34"/>
      <c r="K92" s="34"/>
      <c r="L92" s="34"/>
      <c r="M92" s="34"/>
      <c r="N92" s="34"/>
      <c r="O92" s="34"/>
      <c r="P92" s="34"/>
      <c r="Q92" s="34"/>
      <c r="R92" s="34"/>
      <c r="S92" s="34"/>
      <c r="T92" s="34"/>
      <c r="U92" s="33"/>
    </row>
    <row r="93" spans="2:21" ht="14" x14ac:dyDescent="0.3">
      <c r="B93" s="32"/>
      <c r="C93" s="34"/>
      <c r="D93" s="34"/>
      <c r="E93" s="34"/>
      <c r="F93" s="34"/>
      <c r="G93" s="34"/>
      <c r="H93" s="34"/>
      <c r="I93" s="34"/>
      <c r="J93" s="34"/>
      <c r="K93" s="34"/>
      <c r="L93" s="34"/>
      <c r="M93" s="34"/>
      <c r="N93" s="34"/>
      <c r="O93" s="34"/>
      <c r="P93" s="34"/>
      <c r="Q93" s="34"/>
      <c r="R93" s="34"/>
      <c r="S93" s="34"/>
      <c r="T93" s="34"/>
      <c r="U93" s="33"/>
    </row>
    <row r="94" spans="2:21" ht="14" x14ac:dyDescent="0.3">
      <c r="B94" s="32"/>
      <c r="C94" s="34"/>
      <c r="D94" s="34"/>
      <c r="E94" s="34"/>
      <c r="F94" s="34"/>
      <c r="G94" s="34"/>
      <c r="H94" s="34"/>
      <c r="I94" s="34"/>
      <c r="J94" s="34"/>
      <c r="K94" s="34"/>
      <c r="L94" s="34"/>
      <c r="M94" s="34"/>
      <c r="N94" s="34"/>
      <c r="O94" s="34"/>
      <c r="P94" s="34"/>
      <c r="Q94" s="34"/>
      <c r="R94" s="34"/>
      <c r="S94" s="34"/>
      <c r="T94" s="34"/>
      <c r="U94" s="33"/>
    </row>
    <row r="95" spans="2:21" ht="14" x14ac:dyDescent="0.3">
      <c r="B95" s="32"/>
      <c r="C95" s="34"/>
      <c r="D95" s="34"/>
      <c r="E95" s="34"/>
      <c r="F95" s="34"/>
      <c r="G95" s="34"/>
      <c r="H95" s="34"/>
      <c r="I95" s="34"/>
      <c r="J95" s="34"/>
      <c r="K95" s="34"/>
      <c r="L95" s="34"/>
      <c r="M95" s="34"/>
      <c r="N95" s="34"/>
      <c r="O95" s="34"/>
      <c r="P95" s="34"/>
      <c r="Q95" s="34"/>
      <c r="R95" s="34"/>
      <c r="S95" s="34"/>
      <c r="T95" s="34"/>
      <c r="U95" s="33"/>
    </row>
    <row r="96" spans="2:21" ht="14" x14ac:dyDescent="0.3">
      <c r="B96" s="32"/>
      <c r="C96" s="34"/>
      <c r="D96" s="34"/>
      <c r="E96" s="34"/>
      <c r="F96" s="34"/>
      <c r="G96" s="34"/>
      <c r="H96" s="34"/>
      <c r="I96" s="34"/>
      <c r="J96" s="34"/>
      <c r="K96" s="34"/>
      <c r="L96" s="34"/>
      <c r="M96" s="34"/>
      <c r="N96" s="34"/>
      <c r="O96" s="34"/>
      <c r="P96" s="34"/>
      <c r="Q96" s="34"/>
      <c r="R96" s="34"/>
      <c r="S96" s="34"/>
      <c r="T96" s="34"/>
      <c r="U96" s="33"/>
    </row>
    <row r="97" spans="2:21" ht="14" x14ac:dyDescent="0.3">
      <c r="B97" s="32"/>
      <c r="C97" s="34"/>
      <c r="D97" s="34"/>
      <c r="E97" s="34"/>
      <c r="F97" s="34"/>
      <c r="G97" s="34"/>
      <c r="H97" s="34"/>
      <c r="I97" s="34"/>
      <c r="J97" s="34"/>
      <c r="K97" s="34"/>
      <c r="L97" s="34"/>
      <c r="M97" s="34"/>
      <c r="N97" s="34"/>
      <c r="O97" s="34"/>
      <c r="P97" s="34"/>
      <c r="Q97" s="34"/>
      <c r="R97" s="34"/>
      <c r="S97" s="34"/>
      <c r="T97" s="34"/>
      <c r="U97" s="33"/>
    </row>
    <row r="98" spans="2:21" ht="14" x14ac:dyDescent="0.3">
      <c r="B98" s="32"/>
      <c r="C98" s="34"/>
      <c r="D98" s="34"/>
      <c r="E98" s="34"/>
      <c r="F98" s="34"/>
      <c r="G98" s="34"/>
      <c r="H98" s="34"/>
      <c r="I98" s="34"/>
      <c r="J98" s="34"/>
      <c r="K98" s="34"/>
      <c r="L98" s="34"/>
      <c r="M98" s="34"/>
      <c r="N98" s="34"/>
      <c r="O98" s="34"/>
      <c r="P98" s="34"/>
      <c r="Q98" s="34"/>
      <c r="R98" s="34"/>
      <c r="S98" s="34"/>
      <c r="T98" s="34"/>
      <c r="U98" s="33"/>
    </row>
    <row r="99" spans="2:21" ht="14" x14ac:dyDescent="0.3">
      <c r="B99" s="32"/>
      <c r="C99" s="34"/>
      <c r="D99" s="34"/>
      <c r="E99" s="34"/>
      <c r="F99" s="34"/>
      <c r="G99" s="34"/>
      <c r="H99" s="34"/>
      <c r="I99" s="34"/>
      <c r="J99" s="34"/>
      <c r="K99" s="34"/>
      <c r="L99" s="34"/>
      <c r="M99" s="34"/>
      <c r="N99" s="34"/>
      <c r="O99" s="34"/>
      <c r="P99" s="34"/>
      <c r="Q99" s="34"/>
      <c r="R99" s="34"/>
      <c r="S99" s="34"/>
      <c r="T99" s="34"/>
      <c r="U99" s="33"/>
    </row>
    <row r="100" spans="2:21" ht="14" x14ac:dyDescent="0.3">
      <c r="B100" s="32"/>
      <c r="C100" s="34"/>
      <c r="D100" s="34"/>
      <c r="E100" s="34"/>
      <c r="F100" s="34"/>
      <c r="G100" s="34"/>
      <c r="H100" s="34"/>
      <c r="I100" s="34"/>
      <c r="J100" s="34"/>
      <c r="K100" s="664" t="s">
        <v>863</v>
      </c>
      <c r="L100" s="664"/>
      <c r="M100" s="664"/>
      <c r="N100" s="664"/>
      <c r="O100" s="34"/>
      <c r="P100" s="34"/>
      <c r="Q100" s="34"/>
      <c r="R100" s="34"/>
      <c r="S100" s="34"/>
      <c r="T100" s="34"/>
      <c r="U100" s="33"/>
    </row>
    <row r="101" spans="2:21" ht="14" x14ac:dyDescent="0.3">
      <c r="B101" s="32"/>
      <c r="C101" s="34"/>
      <c r="D101" s="34"/>
      <c r="E101" s="34"/>
      <c r="F101" s="34"/>
      <c r="G101" s="34"/>
      <c r="H101" s="34"/>
      <c r="I101" s="34"/>
      <c r="J101" s="34"/>
      <c r="K101" s="663" t="str">
        <f>+'Autodiagnóstico '!C197</f>
        <v>DESARROLLO</v>
      </c>
      <c r="L101" s="663"/>
      <c r="M101" s="663"/>
      <c r="N101" s="663"/>
      <c r="O101" s="34"/>
      <c r="P101" s="34"/>
      <c r="Q101" s="34"/>
      <c r="R101" s="34"/>
      <c r="S101" s="34"/>
      <c r="T101" s="34"/>
      <c r="U101" s="33"/>
    </row>
    <row r="102" spans="2:21" ht="14" x14ac:dyDescent="0.3">
      <c r="B102" s="32"/>
      <c r="C102" s="34"/>
      <c r="D102" s="34"/>
      <c r="E102" s="34"/>
      <c r="F102" s="34"/>
      <c r="G102" s="34"/>
      <c r="H102" s="34"/>
      <c r="I102" s="34"/>
      <c r="J102" s="34"/>
      <c r="K102" s="34"/>
      <c r="L102" s="34"/>
      <c r="M102" s="34"/>
      <c r="N102" s="34"/>
      <c r="O102" s="34"/>
      <c r="P102" s="34"/>
      <c r="Q102" s="34"/>
      <c r="R102" s="34"/>
      <c r="S102" s="34"/>
      <c r="T102" s="34"/>
      <c r="U102" s="33"/>
    </row>
    <row r="103" spans="2:21" ht="14" x14ac:dyDescent="0.3">
      <c r="B103" s="32"/>
      <c r="C103" s="34"/>
      <c r="D103" s="34"/>
      <c r="E103" s="34"/>
      <c r="F103" s="34"/>
      <c r="G103" s="34"/>
      <c r="H103" s="34"/>
      <c r="I103" s="34"/>
      <c r="J103" s="34"/>
      <c r="K103" s="34"/>
      <c r="L103" s="34"/>
      <c r="M103" s="34"/>
      <c r="N103" s="34"/>
      <c r="O103" s="34"/>
      <c r="P103" s="34"/>
      <c r="Q103" s="34"/>
      <c r="R103" s="34"/>
      <c r="S103" s="34"/>
      <c r="T103" s="34"/>
      <c r="U103" s="33"/>
    </row>
    <row r="104" spans="2:21" ht="14" x14ac:dyDescent="0.3">
      <c r="B104" s="32"/>
      <c r="C104" s="34"/>
      <c r="D104" s="34"/>
      <c r="E104" s="34"/>
      <c r="F104" s="34"/>
      <c r="G104" s="34"/>
      <c r="H104" s="34"/>
      <c r="I104" s="34"/>
      <c r="J104" s="34"/>
      <c r="K104" s="34"/>
      <c r="L104" s="34"/>
      <c r="M104" s="34"/>
      <c r="N104" s="34"/>
      <c r="O104" s="34"/>
      <c r="P104" s="34"/>
      <c r="Q104" s="34"/>
      <c r="R104" s="34"/>
      <c r="S104" s="34"/>
      <c r="T104" s="34"/>
      <c r="U104" s="33"/>
    </row>
    <row r="105" spans="2:21" ht="14" x14ac:dyDescent="0.3">
      <c r="B105" s="32"/>
      <c r="C105" s="34"/>
      <c r="D105" s="34"/>
      <c r="E105" s="34"/>
      <c r="F105" s="34"/>
      <c r="G105" s="34"/>
      <c r="H105" s="34"/>
      <c r="I105" s="34"/>
      <c r="J105" s="34" t="s">
        <v>180</v>
      </c>
      <c r="K105" s="31" t="s">
        <v>174</v>
      </c>
      <c r="L105" s="34" t="s">
        <v>163</v>
      </c>
      <c r="M105" s="34"/>
      <c r="N105" s="34"/>
      <c r="O105" s="34"/>
      <c r="P105" s="34"/>
      <c r="Q105" s="34"/>
      <c r="R105" s="34"/>
      <c r="S105" s="34"/>
      <c r="T105" s="34"/>
      <c r="U105" s="33"/>
    </row>
    <row r="106" spans="2:21" ht="14" x14ac:dyDescent="0.3">
      <c r="B106" s="32"/>
      <c r="C106" s="34"/>
      <c r="D106" s="34"/>
      <c r="E106" s="34"/>
      <c r="F106" s="34"/>
      <c r="G106" s="34"/>
      <c r="H106" s="34"/>
      <c r="I106" s="34"/>
      <c r="J106" s="34" t="str">
        <f>+'Autodiagnóstico '!E197</f>
        <v>Conocimiento institucional</v>
      </c>
      <c r="K106" s="31">
        <v>100</v>
      </c>
      <c r="L106" s="48">
        <f>+'Autodiagnóstico '!F197</f>
        <v>100</v>
      </c>
      <c r="M106" s="34"/>
      <c r="N106" s="34"/>
      <c r="O106" s="34"/>
      <c r="P106" s="34"/>
      <c r="Q106" s="34"/>
      <c r="R106" s="34"/>
      <c r="S106" s="34"/>
      <c r="T106" s="34"/>
      <c r="U106" s="33"/>
    </row>
    <row r="107" spans="2:21" ht="14" x14ac:dyDescent="0.3">
      <c r="B107" s="32"/>
      <c r="C107" s="34"/>
      <c r="D107" s="34"/>
      <c r="E107" s="34"/>
      <c r="F107" s="34"/>
      <c r="G107" s="34"/>
      <c r="H107" s="34"/>
      <c r="I107" s="34"/>
      <c r="J107" s="34" t="str">
        <f>+'Autodiagnóstico '!E202</f>
        <v>Gestión de la información</v>
      </c>
      <c r="K107" s="31">
        <v>100</v>
      </c>
      <c r="L107" s="48">
        <f>+'Autodiagnóstico '!F202</f>
        <v>77.75</v>
      </c>
      <c r="M107" s="34"/>
      <c r="N107" s="34"/>
      <c r="O107" s="34"/>
      <c r="P107" s="34"/>
      <c r="Q107" s="34"/>
      <c r="R107" s="34"/>
      <c r="S107" s="34"/>
      <c r="T107" s="34"/>
      <c r="U107" s="33"/>
    </row>
    <row r="108" spans="2:21" ht="14" x14ac:dyDescent="0.3">
      <c r="B108" s="32"/>
      <c r="C108" s="34"/>
      <c r="D108" s="34"/>
      <c r="E108" s="34"/>
      <c r="F108" s="34"/>
      <c r="G108" s="34"/>
      <c r="H108" s="34"/>
      <c r="I108" s="34"/>
      <c r="J108" s="34" t="str">
        <f>+'Autodiagnóstico '!E222</f>
        <v>Gestión del desempeño</v>
      </c>
      <c r="K108" s="31">
        <v>100</v>
      </c>
      <c r="L108" s="48">
        <f>+'Autodiagnóstico '!F222</f>
        <v>64.571428571428569</v>
      </c>
      <c r="M108" s="34"/>
      <c r="N108" s="34"/>
      <c r="O108" s="34"/>
      <c r="P108" s="34"/>
      <c r="Q108" s="34"/>
      <c r="R108" s="34"/>
      <c r="S108" s="34"/>
      <c r="T108" s="34"/>
      <c r="U108" s="33"/>
    </row>
    <row r="109" spans="2:21" ht="14" x14ac:dyDescent="0.3">
      <c r="B109" s="32"/>
      <c r="C109" s="34"/>
      <c r="D109" s="34"/>
      <c r="E109" s="34"/>
      <c r="F109" s="34"/>
      <c r="G109" s="34"/>
      <c r="H109" s="34"/>
      <c r="I109" s="34"/>
      <c r="J109" s="34" t="str">
        <f>+'Autodiagnóstico '!E257</f>
        <v>Capacitación</v>
      </c>
      <c r="K109" s="31">
        <v>100</v>
      </c>
      <c r="L109" s="48">
        <f>+'Autodiagnóstico '!F257</f>
        <v>85.538461538461533</v>
      </c>
      <c r="M109" s="34"/>
      <c r="N109" s="34"/>
      <c r="O109" s="34"/>
      <c r="P109" s="34"/>
      <c r="Q109" s="34"/>
      <c r="R109" s="34"/>
      <c r="S109" s="34"/>
      <c r="T109" s="34"/>
      <c r="U109" s="33"/>
    </row>
    <row r="110" spans="2:21" ht="14" x14ac:dyDescent="0.3">
      <c r="B110" s="32"/>
      <c r="C110" s="34"/>
      <c r="D110" s="34"/>
      <c r="E110" s="34"/>
      <c r="F110" s="34"/>
      <c r="G110" s="34"/>
      <c r="H110" s="34"/>
      <c r="I110" s="34"/>
      <c r="J110" s="34" t="str">
        <f>+'Autodiagnóstico '!E324</f>
        <v xml:space="preserve">Bienestar </v>
      </c>
      <c r="K110" s="31">
        <v>100</v>
      </c>
      <c r="L110" s="48">
        <f>+'Autodiagnóstico '!F324</f>
        <v>82.608695652173907</v>
      </c>
      <c r="M110" s="34"/>
      <c r="N110" s="34"/>
      <c r="O110" s="34"/>
      <c r="P110" s="34"/>
      <c r="Q110" s="34"/>
      <c r="R110" s="34"/>
      <c r="S110" s="34"/>
      <c r="T110" s="34"/>
      <c r="U110" s="33"/>
    </row>
    <row r="111" spans="2:21" ht="14" x14ac:dyDescent="0.3">
      <c r="B111" s="32"/>
      <c r="C111" s="34"/>
      <c r="D111" s="34"/>
      <c r="E111" s="34"/>
      <c r="F111" s="34"/>
      <c r="G111" s="34"/>
      <c r="H111" s="34"/>
      <c r="I111" s="34"/>
      <c r="J111" s="34" t="str">
        <f>+'Autodiagnóstico '!E440</f>
        <v>Administración del talento humano</v>
      </c>
      <c r="K111" s="31">
        <v>100</v>
      </c>
      <c r="L111" s="48">
        <f>+'Autodiagnóstico '!F440</f>
        <v>73</v>
      </c>
      <c r="M111" s="34"/>
      <c r="N111" s="34"/>
      <c r="O111" s="34"/>
      <c r="P111" s="34"/>
      <c r="Q111" s="34"/>
      <c r="R111" s="34"/>
      <c r="S111" s="34"/>
      <c r="T111" s="34"/>
      <c r="U111" s="33"/>
    </row>
    <row r="112" spans="2:21" ht="14" x14ac:dyDescent="0.3">
      <c r="B112" s="32"/>
      <c r="C112" s="34"/>
      <c r="D112" s="34"/>
      <c r="E112" s="34"/>
      <c r="F112" s="34"/>
      <c r="G112" s="34"/>
      <c r="H112" s="34"/>
      <c r="I112" s="34"/>
      <c r="J112" s="34" t="str">
        <f>+'Autodiagnóstico '!E480</f>
        <v>Clima organizacional y cambio cultural</v>
      </c>
      <c r="K112" s="31">
        <v>100</v>
      </c>
      <c r="L112" s="48">
        <f>+'Autodiagnóstico '!F480</f>
        <v>92.909090909090907</v>
      </c>
      <c r="M112" s="34"/>
      <c r="N112" s="34"/>
      <c r="O112" s="34"/>
      <c r="P112" s="34"/>
      <c r="Q112" s="34"/>
      <c r="R112" s="34"/>
      <c r="S112" s="34"/>
      <c r="T112" s="34"/>
      <c r="U112" s="33"/>
    </row>
    <row r="113" spans="2:21" ht="14" x14ac:dyDescent="0.3">
      <c r="B113" s="32"/>
      <c r="C113" s="34"/>
      <c r="D113" s="34"/>
      <c r="E113" s="34"/>
      <c r="F113" s="34"/>
      <c r="G113" s="34"/>
      <c r="H113" s="34"/>
      <c r="I113" s="34"/>
      <c r="J113" s="34" t="str">
        <f>+'Autodiagnóstico '!E535</f>
        <v>Seguridad y salud en el trabajo</v>
      </c>
      <c r="K113" s="31">
        <v>100</v>
      </c>
      <c r="L113" s="48">
        <f>+'Autodiagnóstico '!F535</f>
        <v>93.666666666666671</v>
      </c>
      <c r="M113" s="34"/>
      <c r="N113" s="34"/>
      <c r="O113" s="34"/>
      <c r="P113" s="34"/>
      <c r="Q113" s="34"/>
      <c r="R113" s="34"/>
      <c r="S113" s="34"/>
      <c r="T113" s="34"/>
      <c r="U113" s="33"/>
    </row>
    <row r="114" spans="2:21" ht="14" x14ac:dyDescent="0.3">
      <c r="B114" s="32"/>
      <c r="C114" s="34"/>
      <c r="D114" s="34"/>
      <c r="E114" s="34"/>
      <c r="F114" s="34"/>
      <c r="G114" s="34"/>
      <c r="H114" s="34"/>
      <c r="I114" s="34"/>
      <c r="J114" s="34" t="str">
        <f>+'Autodiagnóstico '!E550</f>
        <v>Valores</v>
      </c>
      <c r="K114" s="31">
        <v>100</v>
      </c>
      <c r="L114" s="48">
        <f>+'Autodiagnóstico '!F550</f>
        <v>100</v>
      </c>
      <c r="M114" s="34"/>
      <c r="N114" s="34"/>
      <c r="O114" s="34"/>
      <c r="P114" s="34"/>
      <c r="Q114" s="34"/>
      <c r="R114" s="34"/>
      <c r="S114" s="34"/>
      <c r="T114" s="34"/>
      <c r="U114" s="33"/>
    </row>
    <row r="115" spans="2:21" ht="14" x14ac:dyDescent="0.3">
      <c r="B115" s="32"/>
      <c r="C115" s="34"/>
      <c r="D115" s="34"/>
      <c r="E115" s="34"/>
      <c r="F115" s="34"/>
      <c r="G115" s="34"/>
      <c r="H115" s="34"/>
      <c r="I115" s="34"/>
      <c r="J115" s="34" t="str">
        <f>+'Autodiagnóstico '!E555</f>
        <v>Contratistas</v>
      </c>
      <c r="K115" s="31">
        <v>100</v>
      </c>
      <c r="L115" s="48">
        <f>+'Autodiagnóstico '!F555</f>
        <v>20</v>
      </c>
      <c r="M115" s="34"/>
      <c r="N115" s="34"/>
      <c r="O115" s="34"/>
      <c r="P115" s="34"/>
      <c r="Q115" s="34"/>
      <c r="R115" s="34"/>
      <c r="S115" s="34"/>
      <c r="T115" s="34"/>
      <c r="U115" s="33"/>
    </row>
    <row r="116" spans="2:21" ht="14" x14ac:dyDescent="0.3">
      <c r="B116" s="32"/>
      <c r="C116" s="34"/>
      <c r="D116" s="34"/>
      <c r="E116" s="34"/>
      <c r="F116" s="34"/>
      <c r="G116" s="34"/>
      <c r="H116" s="34"/>
      <c r="I116" s="34"/>
      <c r="J116" s="34" t="str">
        <f>+'Autodiagnóstico '!E560</f>
        <v>Negociación colectiva</v>
      </c>
      <c r="K116" s="31">
        <v>100</v>
      </c>
      <c r="L116" s="48">
        <f>+'Autodiagnóstico '!F560</f>
        <v>61</v>
      </c>
      <c r="M116" s="34"/>
      <c r="N116" s="34"/>
      <c r="O116" s="34"/>
      <c r="P116" s="34"/>
      <c r="Q116" s="34"/>
      <c r="R116" s="34"/>
      <c r="S116" s="34"/>
      <c r="T116" s="34"/>
      <c r="U116" s="33"/>
    </row>
    <row r="117" spans="2:21" ht="14" x14ac:dyDescent="0.3">
      <c r="B117" s="32"/>
      <c r="C117" s="34"/>
      <c r="D117" s="34"/>
      <c r="E117" s="34"/>
      <c r="F117" s="34"/>
      <c r="G117" s="34"/>
      <c r="H117" s="34"/>
      <c r="I117" s="34"/>
      <c r="J117" s="34" t="str">
        <f>+'Autodiagnóstico '!E565</f>
        <v>Gerencia Pública</v>
      </c>
      <c r="K117" s="31">
        <v>100</v>
      </c>
      <c r="L117" s="48">
        <f>+'Autodiagnóstico '!F565</f>
        <v>67.166666666666671</v>
      </c>
      <c r="M117" s="34"/>
      <c r="N117" s="34"/>
      <c r="O117" s="34"/>
      <c r="P117" s="34"/>
      <c r="Q117" s="34"/>
      <c r="R117" s="34"/>
      <c r="S117" s="34"/>
      <c r="T117" s="34"/>
      <c r="U117" s="33"/>
    </row>
    <row r="118" spans="2:21" ht="14" x14ac:dyDescent="0.3">
      <c r="B118" s="32"/>
      <c r="C118" s="34"/>
      <c r="D118" s="34"/>
      <c r="E118" s="34"/>
      <c r="F118" s="34"/>
      <c r="G118" s="34"/>
      <c r="H118" s="34"/>
      <c r="I118" s="34"/>
      <c r="J118" s="34"/>
      <c r="K118" s="34"/>
      <c r="L118" s="34"/>
      <c r="M118" s="34"/>
      <c r="N118" s="34"/>
      <c r="O118" s="34"/>
      <c r="P118" s="34"/>
      <c r="Q118" s="34"/>
      <c r="R118" s="34"/>
      <c r="S118" s="34"/>
      <c r="T118" s="34"/>
      <c r="U118" s="33"/>
    </row>
    <row r="119" spans="2:21" ht="14" x14ac:dyDescent="0.3">
      <c r="B119" s="32"/>
      <c r="C119" s="34"/>
      <c r="D119" s="34"/>
      <c r="E119" s="34"/>
      <c r="F119" s="34"/>
      <c r="G119" s="34"/>
      <c r="H119" s="34"/>
      <c r="I119" s="34"/>
      <c r="J119" s="34"/>
      <c r="K119" s="34"/>
      <c r="L119" s="34"/>
      <c r="M119" s="34"/>
      <c r="N119" s="34"/>
      <c r="O119" s="34"/>
      <c r="P119" s="34"/>
      <c r="Q119" s="34"/>
      <c r="R119" s="34"/>
      <c r="S119" s="34"/>
      <c r="T119" s="34"/>
      <c r="U119" s="33"/>
    </row>
    <row r="120" spans="2:21" ht="14" x14ac:dyDescent="0.3">
      <c r="B120" s="32"/>
      <c r="C120" s="34"/>
      <c r="D120" s="34"/>
      <c r="E120" s="34"/>
      <c r="F120" s="34"/>
      <c r="G120" s="34"/>
      <c r="H120" s="34"/>
      <c r="I120" s="34"/>
      <c r="J120" s="34"/>
      <c r="K120" s="34"/>
      <c r="L120" s="34"/>
      <c r="M120" s="34"/>
      <c r="N120" s="34"/>
      <c r="O120" s="34"/>
      <c r="P120" s="34"/>
      <c r="Q120" s="34"/>
      <c r="R120" s="34"/>
      <c r="S120" s="34"/>
      <c r="T120" s="34"/>
      <c r="U120" s="33"/>
    </row>
    <row r="121" spans="2:21" ht="14" x14ac:dyDescent="0.3">
      <c r="B121" s="32"/>
      <c r="C121" s="34"/>
      <c r="D121" s="34"/>
      <c r="E121" s="34"/>
      <c r="F121" s="34"/>
      <c r="G121" s="34"/>
      <c r="H121" s="34"/>
      <c r="I121" s="34"/>
      <c r="J121" s="34"/>
      <c r="K121" s="34"/>
      <c r="L121" s="34"/>
      <c r="M121" s="34"/>
      <c r="N121" s="34"/>
      <c r="O121" s="34"/>
      <c r="P121" s="34"/>
      <c r="Q121" s="34"/>
      <c r="R121" s="34"/>
      <c r="S121" s="34"/>
      <c r="T121" s="34"/>
      <c r="U121" s="33"/>
    </row>
    <row r="122" spans="2:21" ht="14" x14ac:dyDescent="0.3">
      <c r="B122" s="32"/>
      <c r="C122" s="34"/>
      <c r="D122" s="34"/>
      <c r="E122" s="34"/>
      <c r="F122" s="34"/>
      <c r="G122" s="34"/>
      <c r="H122" s="34"/>
      <c r="I122" s="34"/>
      <c r="J122" s="34"/>
      <c r="K122" s="34"/>
      <c r="L122" s="34"/>
      <c r="M122" s="34"/>
      <c r="N122" s="34"/>
      <c r="O122" s="34"/>
      <c r="P122" s="34"/>
      <c r="Q122" s="34"/>
      <c r="R122" s="34"/>
      <c r="S122" s="34"/>
      <c r="T122" s="34"/>
      <c r="U122" s="33"/>
    </row>
    <row r="123" spans="2:21" ht="14" x14ac:dyDescent="0.3">
      <c r="B123" s="32"/>
      <c r="C123" s="34"/>
      <c r="D123" s="34"/>
      <c r="E123" s="34"/>
      <c r="F123" s="34"/>
      <c r="G123" s="34"/>
      <c r="H123" s="34"/>
      <c r="I123" s="34"/>
      <c r="J123" s="34"/>
      <c r="K123" s="34"/>
      <c r="L123" s="34"/>
      <c r="M123" s="34"/>
      <c r="N123" s="34"/>
      <c r="O123" s="34"/>
      <c r="P123" s="34"/>
      <c r="Q123" s="34"/>
      <c r="R123" s="34"/>
      <c r="S123" s="34"/>
      <c r="T123" s="34"/>
      <c r="U123" s="33"/>
    </row>
    <row r="124" spans="2:21" ht="14" x14ac:dyDescent="0.3">
      <c r="B124" s="32"/>
      <c r="C124" s="34"/>
      <c r="D124" s="34"/>
      <c r="E124" s="34"/>
      <c r="F124" s="34"/>
      <c r="G124" s="34"/>
      <c r="H124" s="34"/>
      <c r="I124" s="34"/>
      <c r="J124" s="34"/>
      <c r="K124" s="34"/>
      <c r="L124" s="34"/>
      <c r="M124" s="34"/>
      <c r="N124" s="34"/>
      <c r="O124" s="34"/>
      <c r="P124" s="34"/>
      <c r="Q124" s="34"/>
      <c r="R124" s="34"/>
      <c r="S124" s="34"/>
      <c r="T124" s="34"/>
      <c r="U124" s="33"/>
    </row>
    <row r="125" spans="2:21" ht="14" x14ac:dyDescent="0.3">
      <c r="B125" s="32"/>
      <c r="C125" s="34"/>
      <c r="D125" s="34"/>
      <c r="E125" s="34"/>
      <c r="F125" s="34"/>
      <c r="G125" s="34"/>
      <c r="H125" s="34"/>
      <c r="I125" s="34"/>
      <c r="J125" s="34"/>
      <c r="K125" s="34"/>
      <c r="L125" s="34"/>
      <c r="M125" s="34"/>
      <c r="N125" s="34"/>
      <c r="O125" s="34"/>
      <c r="P125" s="34"/>
      <c r="Q125" s="34"/>
      <c r="R125" s="34"/>
      <c r="S125" s="34"/>
      <c r="T125" s="34"/>
      <c r="U125" s="33"/>
    </row>
    <row r="126" spans="2:21" ht="14" x14ac:dyDescent="0.3">
      <c r="B126" s="32"/>
      <c r="C126" s="34"/>
      <c r="D126" s="34"/>
      <c r="E126" s="34"/>
      <c r="F126" s="34"/>
      <c r="G126" s="34"/>
      <c r="H126" s="34"/>
      <c r="I126" s="34"/>
      <c r="J126" s="34"/>
      <c r="K126" s="34"/>
      <c r="L126" s="34"/>
      <c r="M126" s="34"/>
      <c r="N126" s="34"/>
      <c r="O126" s="34"/>
      <c r="P126" s="34"/>
      <c r="Q126" s="34"/>
      <c r="R126" s="34"/>
      <c r="S126" s="34"/>
      <c r="T126" s="34"/>
      <c r="U126" s="33"/>
    </row>
    <row r="127" spans="2:21" ht="14" x14ac:dyDescent="0.3">
      <c r="B127" s="32"/>
      <c r="C127" s="34"/>
      <c r="D127" s="34"/>
      <c r="E127" s="34"/>
      <c r="F127" s="34"/>
      <c r="G127" s="34"/>
      <c r="H127" s="34"/>
      <c r="I127" s="34"/>
      <c r="J127" s="34"/>
      <c r="K127" s="664" t="s">
        <v>864</v>
      </c>
      <c r="L127" s="664"/>
      <c r="M127" s="664"/>
      <c r="N127" s="664"/>
      <c r="O127" s="34"/>
      <c r="P127" s="34"/>
      <c r="Q127" s="34"/>
      <c r="R127" s="34"/>
      <c r="S127" s="34"/>
      <c r="T127" s="34"/>
      <c r="U127" s="33"/>
    </row>
    <row r="128" spans="2:21" ht="14" x14ac:dyDescent="0.3">
      <c r="B128" s="32"/>
      <c r="C128" s="34"/>
      <c r="D128" s="34"/>
      <c r="E128" s="34"/>
      <c r="F128" s="34"/>
      <c r="G128" s="34"/>
      <c r="H128" s="34"/>
      <c r="I128" s="34"/>
      <c r="J128" s="34"/>
      <c r="K128" s="663" t="str">
        <f>+'Autodiagnóstico '!C595</f>
        <v>RETIRO</v>
      </c>
      <c r="L128" s="663"/>
      <c r="M128" s="663"/>
      <c r="N128" s="663"/>
      <c r="O128" s="34"/>
      <c r="P128" s="34"/>
      <c r="Q128" s="34"/>
      <c r="R128" s="34"/>
      <c r="S128" s="34"/>
      <c r="T128" s="34"/>
      <c r="U128" s="33"/>
    </row>
    <row r="129" spans="2:21" ht="14" x14ac:dyDescent="0.3">
      <c r="B129" s="32"/>
      <c r="C129" s="34"/>
      <c r="D129" s="34"/>
      <c r="E129" s="34"/>
      <c r="F129" s="34"/>
      <c r="G129" s="34"/>
      <c r="H129" s="34"/>
      <c r="I129" s="34"/>
      <c r="J129" s="34"/>
      <c r="K129" s="34"/>
      <c r="L129" s="34"/>
      <c r="M129" s="34"/>
      <c r="N129" s="34"/>
      <c r="O129" s="34"/>
      <c r="P129" s="34"/>
      <c r="Q129" s="34"/>
      <c r="R129" s="34"/>
      <c r="S129" s="34"/>
      <c r="T129" s="34"/>
      <c r="U129" s="33"/>
    </row>
    <row r="130" spans="2:21" ht="14" x14ac:dyDescent="0.3">
      <c r="B130" s="32"/>
      <c r="C130" s="34"/>
      <c r="D130" s="34"/>
      <c r="E130" s="34"/>
      <c r="F130" s="34"/>
      <c r="G130" s="34"/>
      <c r="H130" s="34"/>
      <c r="I130" s="34"/>
      <c r="J130" s="34" t="s">
        <v>180</v>
      </c>
      <c r="K130" s="31" t="s">
        <v>174</v>
      </c>
      <c r="L130" s="34" t="s">
        <v>163</v>
      </c>
      <c r="M130" s="34"/>
      <c r="N130" s="34"/>
      <c r="O130" s="34"/>
      <c r="P130" s="34"/>
      <c r="Q130" s="34"/>
      <c r="R130" s="34"/>
      <c r="S130" s="34"/>
      <c r="T130" s="34"/>
      <c r="U130" s="33"/>
    </row>
    <row r="131" spans="2:21" ht="14" x14ac:dyDescent="0.3">
      <c r="B131" s="32"/>
      <c r="C131" s="34"/>
      <c r="D131" s="34"/>
      <c r="E131" s="34"/>
      <c r="F131" s="34"/>
      <c r="G131" s="34"/>
      <c r="H131" s="34"/>
      <c r="I131" s="34"/>
      <c r="J131" s="34" t="str">
        <f>+'Autodiagnóstico '!E595</f>
        <v>Gestión de la información</v>
      </c>
      <c r="K131" s="31">
        <v>100</v>
      </c>
      <c r="L131" s="48">
        <f>+'Autodiagnóstico '!F595</f>
        <v>80</v>
      </c>
      <c r="M131" s="34"/>
      <c r="N131" s="34"/>
      <c r="O131" s="34"/>
      <c r="P131" s="34"/>
      <c r="Q131" s="34"/>
      <c r="R131" s="34"/>
      <c r="S131" s="34"/>
      <c r="T131" s="34"/>
      <c r="U131" s="33"/>
    </row>
    <row r="132" spans="2:21" ht="14" x14ac:dyDescent="0.3">
      <c r="B132" s="32"/>
      <c r="C132" s="34"/>
      <c r="D132" s="34"/>
      <c r="E132" s="34"/>
      <c r="F132" s="34"/>
      <c r="G132" s="34"/>
      <c r="H132" s="34"/>
      <c r="I132" s="34"/>
      <c r="J132" s="34" t="str">
        <f>+'Autodiagnóstico '!E600</f>
        <v>Administración del talento humano</v>
      </c>
      <c r="K132" s="31">
        <v>100</v>
      </c>
      <c r="L132" s="48">
        <f>+'Autodiagnóstico '!F600</f>
        <v>90</v>
      </c>
      <c r="M132" s="34"/>
      <c r="N132" s="34"/>
      <c r="O132" s="34"/>
      <c r="P132" s="34"/>
      <c r="Q132" s="34"/>
      <c r="R132" s="34"/>
      <c r="S132" s="34"/>
      <c r="T132" s="34"/>
      <c r="U132" s="33"/>
    </row>
    <row r="133" spans="2:21" ht="14" x14ac:dyDescent="0.3">
      <c r="B133" s="32"/>
      <c r="C133" s="34"/>
      <c r="D133" s="34"/>
      <c r="E133" s="34"/>
      <c r="F133" s="34"/>
      <c r="G133" s="34"/>
      <c r="H133" s="34"/>
      <c r="I133" s="34"/>
      <c r="J133" s="34" t="str">
        <f>+'Autodiagnóstico '!E610</f>
        <v>Desvinculación asistida</v>
      </c>
      <c r="K133" s="31">
        <v>100</v>
      </c>
      <c r="L133" s="31">
        <f>+'Autodiagnóstico '!F610</f>
        <v>55.5</v>
      </c>
      <c r="M133" s="34"/>
      <c r="N133" s="34"/>
      <c r="O133" s="34"/>
      <c r="P133" s="34"/>
      <c r="Q133" s="34"/>
      <c r="R133" s="34"/>
      <c r="S133" s="34"/>
      <c r="T133" s="34"/>
      <c r="U133" s="33"/>
    </row>
    <row r="134" spans="2:21" ht="14" x14ac:dyDescent="0.3">
      <c r="B134" s="32"/>
      <c r="C134" s="34"/>
      <c r="D134" s="34"/>
      <c r="E134" s="34"/>
      <c r="F134" s="34"/>
      <c r="G134" s="34"/>
      <c r="H134" s="34"/>
      <c r="I134" s="34"/>
      <c r="J134" s="34" t="str">
        <f>+'Autodiagnóstico '!E620</f>
        <v>Gestión del conocimiento</v>
      </c>
      <c r="K134" s="31">
        <v>100</v>
      </c>
      <c r="L134" s="34">
        <f>+'Autodiagnóstico '!F620</f>
        <v>80</v>
      </c>
      <c r="M134" s="34"/>
      <c r="N134" s="34"/>
      <c r="O134" s="34"/>
      <c r="P134" s="34"/>
      <c r="Q134" s="34"/>
      <c r="R134" s="34"/>
      <c r="S134" s="34"/>
      <c r="T134" s="34"/>
      <c r="U134" s="33"/>
    </row>
    <row r="135" spans="2:21" ht="14" x14ac:dyDescent="0.3">
      <c r="B135" s="32"/>
      <c r="C135" s="34"/>
      <c r="D135" s="34"/>
      <c r="E135" s="34"/>
      <c r="F135" s="34"/>
      <c r="G135" s="34"/>
      <c r="H135" s="34"/>
      <c r="I135" s="34"/>
      <c r="J135" s="34"/>
      <c r="K135" s="34"/>
      <c r="L135" s="34"/>
      <c r="M135" s="34"/>
      <c r="N135" s="34"/>
      <c r="O135" s="34"/>
      <c r="P135" s="34"/>
      <c r="Q135" s="34"/>
      <c r="R135" s="34"/>
      <c r="S135" s="34"/>
      <c r="T135" s="34"/>
      <c r="U135" s="33"/>
    </row>
    <row r="136" spans="2:21" ht="14" x14ac:dyDescent="0.3">
      <c r="B136" s="32"/>
      <c r="C136" s="34"/>
      <c r="D136" s="34"/>
      <c r="E136" s="34"/>
      <c r="F136" s="34"/>
      <c r="G136" s="34"/>
      <c r="H136" s="34"/>
      <c r="I136" s="34"/>
      <c r="J136" s="34"/>
      <c r="K136" s="34"/>
      <c r="L136" s="34"/>
      <c r="M136" s="34"/>
      <c r="N136" s="34"/>
      <c r="O136" s="34"/>
      <c r="P136" s="34"/>
      <c r="Q136" s="34"/>
      <c r="R136" s="34"/>
      <c r="S136" s="34"/>
      <c r="T136" s="34"/>
      <c r="U136" s="33"/>
    </row>
    <row r="137" spans="2:21" ht="14" x14ac:dyDescent="0.3">
      <c r="B137" s="32"/>
      <c r="C137" s="34"/>
      <c r="D137" s="34"/>
      <c r="E137" s="34"/>
      <c r="F137" s="34"/>
      <c r="G137" s="34"/>
      <c r="H137" s="34"/>
      <c r="I137" s="34"/>
      <c r="J137" s="34"/>
      <c r="K137" s="34"/>
      <c r="L137" s="34"/>
      <c r="M137" s="34"/>
      <c r="N137" s="34"/>
      <c r="O137" s="34"/>
      <c r="P137" s="34"/>
      <c r="Q137" s="34"/>
      <c r="R137" s="34"/>
      <c r="S137" s="34"/>
      <c r="T137" s="34"/>
      <c r="U137" s="33"/>
    </row>
    <row r="138" spans="2:21" ht="14" x14ac:dyDescent="0.3">
      <c r="B138" s="32"/>
      <c r="C138" s="34"/>
      <c r="D138" s="34"/>
      <c r="E138" s="34"/>
      <c r="F138" s="34"/>
      <c r="G138" s="34"/>
      <c r="H138" s="34"/>
      <c r="I138" s="34"/>
      <c r="J138" s="34"/>
      <c r="K138" s="34"/>
      <c r="L138" s="34"/>
      <c r="M138" s="34"/>
      <c r="N138" s="34"/>
      <c r="O138" s="34"/>
      <c r="P138" s="34"/>
      <c r="Q138" s="34"/>
      <c r="R138" s="34"/>
      <c r="S138" s="34"/>
      <c r="T138" s="34"/>
      <c r="U138" s="33"/>
    </row>
    <row r="139" spans="2:21" ht="14" x14ac:dyDescent="0.3">
      <c r="B139" s="32"/>
      <c r="C139" s="34"/>
      <c r="D139" s="34"/>
      <c r="E139" s="34"/>
      <c r="F139" s="34"/>
      <c r="G139" s="34"/>
      <c r="H139" s="34"/>
      <c r="I139" s="34"/>
      <c r="J139" s="34"/>
      <c r="K139" s="34"/>
      <c r="L139" s="34"/>
      <c r="M139" s="34"/>
      <c r="N139" s="34"/>
      <c r="O139" s="34"/>
      <c r="P139" s="34"/>
      <c r="Q139" s="34"/>
      <c r="R139" s="34"/>
      <c r="S139" s="34"/>
      <c r="T139" s="34"/>
      <c r="U139" s="33"/>
    </row>
    <row r="140" spans="2:21" ht="14" x14ac:dyDescent="0.3">
      <c r="B140" s="32"/>
      <c r="C140" s="34"/>
      <c r="D140" s="34"/>
      <c r="E140" s="34"/>
      <c r="F140" s="34"/>
      <c r="G140" s="34"/>
      <c r="H140" s="34"/>
      <c r="I140" s="34"/>
      <c r="J140" s="34"/>
      <c r="K140" s="34"/>
      <c r="L140" s="34"/>
      <c r="M140" s="34"/>
      <c r="N140" s="34"/>
      <c r="O140" s="34"/>
      <c r="P140" s="34"/>
      <c r="Q140" s="34"/>
      <c r="R140" s="34"/>
      <c r="S140" s="34"/>
      <c r="T140" s="34"/>
      <c r="U140" s="33"/>
    </row>
    <row r="141" spans="2:21" ht="14" x14ac:dyDescent="0.3">
      <c r="B141" s="32"/>
      <c r="C141" s="34"/>
      <c r="D141" s="34"/>
      <c r="E141" s="34"/>
      <c r="F141" s="34"/>
      <c r="G141" s="34"/>
      <c r="H141" s="34"/>
      <c r="I141" s="34"/>
      <c r="J141" s="34"/>
      <c r="K141" s="34"/>
      <c r="L141" s="34"/>
      <c r="M141" s="34"/>
      <c r="N141" s="34"/>
      <c r="O141" s="34"/>
      <c r="P141" s="34"/>
      <c r="Q141" s="34"/>
      <c r="R141" s="34"/>
      <c r="S141" s="34"/>
      <c r="T141" s="34"/>
      <c r="U141" s="33"/>
    </row>
    <row r="142" spans="2:21" ht="14" x14ac:dyDescent="0.3">
      <c r="B142" s="32"/>
      <c r="C142" s="34"/>
      <c r="D142" s="34"/>
      <c r="E142" s="34"/>
      <c r="F142" s="34"/>
      <c r="G142" s="34"/>
      <c r="H142" s="34"/>
      <c r="I142" s="34"/>
      <c r="J142" s="34"/>
      <c r="K142" s="34"/>
      <c r="L142" s="34"/>
      <c r="M142" s="34"/>
      <c r="N142" s="34"/>
      <c r="O142" s="34"/>
      <c r="P142" s="34"/>
      <c r="Q142" s="34"/>
      <c r="R142" s="34"/>
      <c r="S142" s="34"/>
      <c r="T142" s="34"/>
      <c r="U142" s="33"/>
    </row>
    <row r="143" spans="2:21" ht="14" x14ac:dyDescent="0.3">
      <c r="B143" s="32"/>
      <c r="C143" s="34"/>
      <c r="D143" s="34"/>
      <c r="E143" s="34"/>
      <c r="F143" s="34"/>
      <c r="G143" s="34"/>
      <c r="H143" s="34"/>
      <c r="I143" s="34"/>
      <c r="J143" s="34"/>
      <c r="K143" s="34"/>
      <c r="L143" s="34"/>
      <c r="M143" s="34"/>
      <c r="N143" s="34"/>
      <c r="O143" s="34"/>
      <c r="P143" s="34"/>
      <c r="Q143" s="34"/>
      <c r="R143" s="34"/>
      <c r="S143" s="34"/>
      <c r="T143" s="34"/>
      <c r="U143" s="33"/>
    </row>
    <row r="144" spans="2:21" ht="14" x14ac:dyDescent="0.3">
      <c r="B144" s="32"/>
      <c r="C144" s="34"/>
      <c r="D144" s="34"/>
      <c r="E144" s="34"/>
      <c r="F144" s="34"/>
      <c r="G144" s="34"/>
      <c r="H144" s="34"/>
      <c r="I144" s="34"/>
      <c r="J144" s="34"/>
      <c r="K144" s="34"/>
      <c r="L144" s="34"/>
      <c r="M144" s="34"/>
      <c r="N144" s="34"/>
      <c r="O144" s="34"/>
      <c r="P144" s="34"/>
      <c r="Q144" s="34"/>
      <c r="R144" s="34"/>
      <c r="S144" s="34"/>
      <c r="T144" s="34"/>
      <c r="U144" s="33"/>
    </row>
    <row r="145" spans="2:21" ht="14" x14ac:dyDescent="0.3">
      <c r="B145" s="32"/>
      <c r="C145" s="34"/>
      <c r="D145" s="34"/>
      <c r="E145" s="34"/>
      <c r="F145" s="34"/>
      <c r="G145" s="34"/>
      <c r="H145" s="34"/>
      <c r="I145" s="34"/>
      <c r="J145" s="34"/>
      <c r="K145" s="34"/>
      <c r="L145" s="34"/>
      <c r="M145" s="34"/>
      <c r="N145" s="34"/>
      <c r="O145" s="34"/>
      <c r="P145" s="34"/>
      <c r="Q145" s="34"/>
      <c r="R145" s="34"/>
      <c r="S145" s="34"/>
      <c r="T145" s="34"/>
      <c r="U145" s="33"/>
    </row>
    <row r="146" spans="2:21" ht="14" x14ac:dyDescent="0.3">
      <c r="B146" s="32"/>
      <c r="C146" s="34"/>
      <c r="D146" s="34"/>
      <c r="E146" s="34"/>
      <c r="F146" s="34"/>
      <c r="G146" s="34"/>
      <c r="H146" s="34"/>
      <c r="I146" s="34"/>
      <c r="J146" s="34"/>
      <c r="K146" s="34"/>
      <c r="L146" s="34"/>
      <c r="M146" s="34"/>
      <c r="N146" s="34"/>
      <c r="O146" s="34"/>
      <c r="P146" s="34"/>
      <c r="Q146" s="34"/>
      <c r="R146" s="34"/>
      <c r="S146" s="34"/>
      <c r="T146" s="34"/>
      <c r="U146" s="33"/>
    </row>
    <row r="147" spans="2:21" ht="14" x14ac:dyDescent="0.3">
      <c r="B147" s="32"/>
      <c r="C147" s="34"/>
      <c r="D147" s="34"/>
      <c r="E147" s="34"/>
      <c r="F147" s="34"/>
      <c r="G147" s="34"/>
      <c r="H147" s="34"/>
      <c r="I147" s="34"/>
      <c r="J147" s="34"/>
      <c r="K147" s="34"/>
      <c r="L147" s="34"/>
      <c r="M147" s="34"/>
      <c r="N147" s="34"/>
      <c r="O147" s="34"/>
      <c r="P147" s="34"/>
      <c r="Q147" s="34"/>
      <c r="R147" s="34"/>
      <c r="S147" s="34"/>
      <c r="T147" s="34"/>
      <c r="U147" s="33"/>
    </row>
    <row r="148" spans="2:21" ht="14" x14ac:dyDescent="0.3">
      <c r="B148" s="32"/>
      <c r="C148" s="34"/>
      <c r="D148" s="34"/>
      <c r="E148" s="34"/>
      <c r="F148" s="34"/>
      <c r="G148" s="34"/>
      <c r="H148" s="34"/>
      <c r="I148" s="34"/>
      <c r="J148" s="34"/>
      <c r="K148" s="34"/>
      <c r="L148" s="34"/>
      <c r="M148" s="34"/>
      <c r="N148" s="34"/>
      <c r="O148" s="34"/>
      <c r="P148" s="34"/>
      <c r="Q148" s="34"/>
      <c r="R148" s="34"/>
      <c r="S148" s="34"/>
      <c r="T148" s="34"/>
      <c r="U148" s="33"/>
    </row>
    <row r="149" spans="2:21" ht="14" x14ac:dyDescent="0.3">
      <c r="B149" s="32"/>
      <c r="C149" s="34"/>
      <c r="D149" s="34"/>
      <c r="E149" s="34"/>
      <c r="F149" s="34"/>
      <c r="G149" s="34"/>
      <c r="H149" s="34"/>
      <c r="I149" s="34"/>
      <c r="J149" s="34"/>
      <c r="K149" s="34"/>
      <c r="L149" s="34"/>
      <c r="M149" s="34"/>
      <c r="N149" s="34"/>
      <c r="O149" s="34"/>
      <c r="P149" s="34"/>
      <c r="Q149" s="34"/>
      <c r="R149" s="34"/>
      <c r="S149" s="34"/>
      <c r="T149" s="34"/>
      <c r="U149" s="33"/>
    </row>
    <row r="150" spans="2:21" ht="18" customHeight="1" x14ac:dyDescent="0.4">
      <c r="B150" s="32"/>
      <c r="C150" s="288" t="s">
        <v>634</v>
      </c>
      <c r="D150" s="35"/>
      <c r="E150" s="36"/>
      <c r="F150" s="36"/>
      <c r="G150" s="36"/>
      <c r="H150" s="36"/>
      <c r="I150" s="35"/>
      <c r="J150" s="35"/>
      <c r="K150" s="35"/>
      <c r="L150" s="36"/>
      <c r="M150" s="36"/>
      <c r="N150" s="36"/>
      <c r="O150" s="36"/>
      <c r="P150" s="36"/>
      <c r="Q150" s="36"/>
      <c r="R150" s="36"/>
      <c r="S150" s="36"/>
      <c r="T150" s="36"/>
      <c r="U150" s="33"/>
    </row>
    <row r="151" spans="2:21" ht="14" x14ac:dyDescent="0.3">
      <c r="B151" s="32"/>
      <c r="C151" s="34"/>
      <c r="D151" s="34"/>
      <c r="E151" s="34"/>
      <c r="F151" s="34"/>
      <c r="G151" s="34"/>
      <c r="H151" s="34"/>
      <c r="I151" s="34"/>
      <c r="J151" s="34"/>
      <c r="K151" s="34"/>
      <c r="L151" s="34"/>
      <c r="M151" s="34"/>
      <c r="N151" s="34"/>
      <c r="O151" s="34"/>
      <c r="P151" s="34"/>
      <c r="Q151" s="34"/>
      <c r="R151" s="34"/>
      <c r="S151" s="34"/>
      <c r="T151" s="34"/>
      <c r="U151" s="33"/>
    </row>
    <row r="152" spans="2:21" ht="14" x14ac:dyDescent="0.3">
      <c r="B152" s="32"/>
      <c r="C152" s="34"/>
      <c r="D152" s="34"/>
      <c r="E152" s="34"/>
      <c r="F152" s="34"/>
      <c r="G152" s="34"/>
      <c r="H152" s="34"/>
      <c r="I152" s="34"/>
      <c r="J152" s="34"/>
      <c r="K152" s="34"/>
      <c r="L152" s="34"/>
      <c r="M152" s="34"/>
      <c r="N152" s="34"/>
      <c r="O152" s="34"/>
      <c r="P152" s="34"/>
      <c r="Q152" s="34"/>
      <c r="R152" s="34"/>
      <c r="S152" s="34"/>
      <c r="T152" s="34"/>
      <c r="U152" s="33"/>
    </row>
    <row r="153" spans="2:21" ht="14" x14ac:dyDescent="0.3">
      <c r="B153" s="32"/>
      <c r="C153" s="34"/>
      <c r="D153" s="34"/>
      <c r="E153" s="34"/>
      <c r="F153" s="34"/>
      <c r="G153" s="34"/>
      <c r="H153" s="34"/>
      <c r="I153" s="34"/>
      <c r="J153" s="34"/>
      <c r="K153" s="664"/>
      <c r="L153" s="664"/>
      <c r="M153" s="664"/>
      <c r="N153" s="664"/>
      <c r="O153" s="34"/>
      <c r="P153" s="34"/>
      <c r="Q153" s="34"/>
      <c r="R153" s="34"/>
      <c r="S153" s="34"/>
      <c r="T153" s="34"/>
      <c r="U153" s="33"/>
    </row>
    <row r="154" spans="2:21" ht="14" x14ac:dyDescent="0.3">
      <c r="B154" s="32"/>
      <c r="C154" s="34"/>
      <c r="D154" s="34"/>
      <c r="E154" s="34"/>
      <c r="F154" s="34"/>
      <c r="G154" s="34"/>
      <c r="H154" s="34"/>
      <c r="I154" s="34"/>
      <c r="J154" s="34"/>
      <c r="K154" s="34"/>
      <c r="L154" s="34"/>
      <c r="M154" s="34"/>
      <c r="N154" s="34"/>
      <c r="O154" s="34"/>
      <c r="P154" s="34"/>
      <c r="Q154" s="34"/>
      <c r="R154" s="34"/>
      <c r="S154" s="34"/>
      <c r="T154" s="34"/>
      <c r="U154" s="33"/>
    </row>
    <row r="155" spans="2:21" ht="14" x14ac:dyDescent="0.3">
      <c r="B155" s="32"/>
      <c r="C155" s="34"/>
      <c r="D155" s="34"/>
      <c r="E155" s="34"/>
      <c r="F155" s="34"/>
      <c r="G155" s="34"/>
      <c r="H155" s="34"/>
      <c r="I155" s="34"/>
      <c r="J155" s="34"/>
      <c r="K155" s="34"/>
      <c r="L155" s="34"/>
      <c r="M155" s="34"/>
      <c r="N155" s="34"/>
      <c r="O155" s="34"/>
      <c r="P155" s="34"/>
      <c r="Q155" s="34"/>
      <c r="R155" s="34"/>
      <c r="S155" s="34"/>
      <c r="T155" s="34"/>
      <c r="U155" s="33"/>
    </row>
    <row r="156" spans="2:21" ht="14" x14ac:dyDescent="0.3">
      <c r="B156" s="32"/>
      <c r="C156" s="34"/>
      <c r="D156" s="34"/>
      <c r="E156" s="34"/>
      <c r="F156" s="34"/>
      <c r="G156" s="34"/>
      <c r="H156" s="34"/>
      <c r="I156" s="34" t="s">
        <v>612</v>
      </c>
      <c r="J156" s="34" t="s">
        <v>613</v>
      </c>
      <c r="K156" s="34" t="s">
        <v>614</v>
      </c>
      <c r="L156" s="34"/>
      <c r="M156" s="34"/>
      <c r="N156" s="34"/>
      <c r="O156" s="34"/>
      <c r="P156" s="34"/>
      <c r="Q156" s="34"/>
      <c r="R156" s="34"/>
      <c r="S156" s="34"/>
      <c r="T156" s="34"/>
      <c r="U156" s="33"/>
    </row>
    <row r="157" spans="2:21" ht="14" x14ac:dyDescent="0.3">
      <c r="B157" s="32"/>
      <c r="C157" s="34"/>
      <c r="D157" s="34"/>
      <c r="E157" s="34"/>
      <c r="F157" s="34"/>
      <c r="G157" s="34"/>
      <c r="H157" s="34"/>
      <c r="I157" s="65" t="s">
        <v>616</v>
      </c>
      <c r="J157" s="34">
        <v>100</v>
      </c>
      <c r="K157" s="48">
        <f>+'Resultados Rutas'!E11</f>
        <v>83.101157407407413</v>
      </c>
      <c r="L157" s="34"/>
      <c r="M157" s="34"/>
      <c r="N157" s="34"/>
      <c r="O157" s="34"/>
      <c r="P157" s="34"/>
      <c r="Q157" s="34"/>
      <c r="R157" s="34"/>
      <c r="S157" s="34"/>
      <c r="T157" s="34"/>
      <c r="U157" s="33"/>
    </row>
    <row r="158" spans="2:21" ht="14" x14ac:dyDescent="0.3">
      <c r="B158" s="32"/>
      <c r="C158" s="34"/>
      <c r="D158" s="34"/>
      <c r="E158" s="34"/>
      <c r="F158" s="34"/>
      <c r="G158" s="34"/>
      <c r="H158" s="34"/>
      <c r="I158" s="65" t="s">
        <v>617</v>
      </c>
      <c r="J158" s="34">
        <v>100</v>
      </c>
      <c r="K158" s="48">
        <f>+'Resultados Rutas'!E16</f>
        <v>80.866440294284104</v>
      </c>
      <c r="L158" s="34"/>
      <c r="M158" s="34"/>
      <c r="N158" s="34"/>
      <c r="O158" s="34"/>
      <c r="P158" s="34"/>
      <c r="Q158" s="34"/>
      <c r="R158" s="34"/>
      <c r="S158" s="34"/>
      <c r="T158" s="34"/>
      <c r="U158" s="33"/>
    </row>
    <row r="159" spans="2:21" ht="14" x14ac:dyDescent="0.3">
      <c r="B159" s="32"/>
      <c r="C159" s="34"/>
      <c r="D159" s="34"/>
      <c r="E159" s="34"/>
      <c r="F159" s="34"/>
      <c r="G159" s="34"/>
      <c r="H159" s="34"/>
      <c r="I159" s="65" t="s">
        <v>615</v>
      </c>
      <c r="J159" s="34">
        <v>100</v>
      </c>
      <c r="K159" s="48">
        <f>+'Resultados Rutas'!E21</f>
        <v>81.480392156862749</v>
      </c>
      <c r="L159" s="34"/>
      <c r="M159" s="34"/>
      <c r="N159" s="34"/>
      <c r="O159" s="34"/>
      <c r="P159" s="34"/>
      <c r="Q159" s="34"/>
      <c r="R159" s="34"/>
      <c r="S159" s="34"/>
      <c r="T159" s="34"/>
      <c r="U159" s="33"/>
    </row>
    <row r="160" spans="2:21" ht="14" x14ac:dyDescent="0.3">
      <c r="B160" s="32"/>
      <c r="C160" s="34"/>
      <c r="D160" s="34"/>
      <c r="E160" s="34"/>
      <c r="F160" s="34"/>
      <c r="G160" s="34"/>
      <c r="H160" s="34"/>
      <c r="I160" s="65" t="s">
        <v>618</v>
      </c>
      <c r="J160" s="34">
        <v>100</v>
      </c>
      <c r="K160" s="48">
        <f>+'Resultados Rutas'!E24</f>
        <v>80.341441441441447</v>
      </c>
      <c r="L160" s="34"/>
      <c r="M160" s="34"/>
      <c r="N160" s="34"/>
      <c r="O160" s="34"/>
      <c r="P160" s="34"/>
      <c r="Q160" s="34"/>
      <c r="R160" s="34"/>
      <c r="S160" s="34"/>
      <c r="T160" s="34"/>
      <c r="U160" s="33"/>
    </row>
    <row r="161" spans="2:21" ht="14" x14ac:dyDescent="0.3">
      <c r="B161" s="32"/>
      <c r="C161" s="34"/>
      <c r="D161" s="34"/>
      <c r="E161" s="34"/>
      <c r="F161" s="34"/>
      <c r="G161" s="34"/>
      <c r="H161" s="34"/>
      <c r="I161" s="65" t="s">
        <v>719</v>
      </c>
      <c r="J161" s="34">
        <v>100</v>
      </c>
      <c r="K161" s="48">
        <f>+'Resultados Rutas'!E27</f>
        <v>79.21875</v>
      </c>
      <c r="L161" s="34"/>
      <c r="M161" s="34"/>
      <c r="N161" s="34"/>
      <c r="O161" s="34"/>
      <c r="P161" s="34"/>
      <c r="Q161" s="34"/>
      <c r="R161" s="34"/>
      <c r="S161" s="34"/>
      <c r="T161" s="34"/>
      <c r="U161" s="33"/>
    </row>
    <row r="162" spans="2:21" ht="14" x14ac:dyDescent="0.3">
      <c r="B162" s="32"/>
      <c r="C162" s="34"/>
      <c r="D162" s="34"/>
      <c r="E162" s="34"/>
      <c r="F162" s="34"/>
      <c r="G162" s="34"/>
      <c r="H162" s="34"/>
      <c r="I162" s="34"/>
      <c r="J162" s="34"/>
      <c r="K162" s="34"/>
      <c r="L162" s="34"/>
      <c r="M162" s="34"/>
      <c r="N162" s="34"/>
      <c r="O162" s="34"/>
      <c r="P162" s="34"/>
      <c r="Q162" s="34"/>
      <c r="R162" s="34"/>
      <c r="S162" s="34"/>
      <c r="T162" s="34"/>
      <c r="U162" s="33"/>
    </row>
    <row r="163" spans="2:21" ht="14" x14ac:dyDescent="0.3">
      <c r="B163" s="32"/>
      <c r="C163" s="34"/>
      <c r="D163" s="34"/>
      <c r="E163" s="34"/>
      <c r="F163" s="34"/>
      <c r="G163" s="34"/>
      <c r="H163" s="34"/>
      <c r="I163" s="34"/>
      <c r="J163" s="34"/>
      <c r="K163" s="34"/>
      <c r="L163" s="34"/>
      <c r="M163" s="34"/>
      <c r="N163" s="34"/>
      <c r="O163" s="34"/>
      <c r="P163" s="34"/>
      <c r="Q163" s="34"/>
      <c r="R163" s="34"/>
      <c r="S163" s="34"/>
      <c r="T163" s="34"/>
      <c r="U163" s="33"/>
    </row>
    <row r="164" spans="2:21" ht="14" x14ac:dyDescent="0.3">
      <c r="B164" s="32"/>
      <c r="C164" s="34"/>
      <c r="D164" s="34"/>
      <c r="E164" s="34"/>
      <c r="F164" s="34"/>
      <c r="G164" s="34"/>
      <c r="H164" s="34"/>
      <c r="I164" s="34"/>
      <c r="J164" s="34"/>
      <c r="K164" s="34"/>
      <c r="L164" s="34"/>
      <c r="M164" s="34"/>
      <c r="N164" s="34"/>
      <c r="O164" s="34"/>
      <c r="P164" s="34"/>
      <c r="Q164" s="34"/>
      <c r="R164" s="34"/>
      <c r="S164" s="34"/>
      <c r="T164" s="34"/>
      <c r="U164" s="33"/>
    </row>
    <row r="165" spans="2:21" ht="14" x14ac:dyDescent="0.3">
      <c r="B165" s="32"/>
      <c r="C165" s="34"/>
      <c r="D165" s="34"/>
      <c r="E165" s="34"/>
      <c r="F165" s="34"/>
      <c r="G165" s="34"/>
      <c r="H165" s="34"/>
      <c r="I165" s="34"/>
      <c r="J165" s="34"/>
      <c r="K165" s="34"/>
      <c r="L165" s="34"/>
      <c r="M165" s="34"/>
      <c r="N165" s="34"/>
      <c r="O165" s="34"/>
      <c r="P165" s="34"/>
      <c r="Q165" s="34"/>
      <c r="R165" s="34"/>
      <c r="S165" s="34"/>
      <c r="T165" s="34"/>
      <c r="U165" s="33"/>
    </row>
    <row r="166" spans="2:21" ht="14" x14ac:dyDescent="0.3">
      <c r="B166" s="32"/>
      <c r="C166" s="34"/>
      <c r="D166" s="34"/>
      <c r="E166" s="34"/>
      <c r="F166" s="34"/>
      <c r="G166" s="34"/>
      <c r="H166" s="34"/>
      <c r="I166" s="34"/>
      <c r="J166" s="34"/>
      <c r="K166" s="34"/>
      <c r="L166" s="34"/>
      <c r="M166" s="34"/>
      <c r="N166" s="34"/>
      <c r="O166" s="34"/>
      <c r="P166" s="34"/>
      <c r="Q166" s="34"/>
      <c r="R166" s="34"/>
      <c r="S166" s="34"/>
      <c r="T166" s="34"/>
      <c r="U166" s="33"/>
    </row>
    <row r="167" spans="2:21" ht="14" x14ac:dyDescent="0.3">
      <c r="B167" s="32"/>
      <c r="C167" s="34"/>
      <c r="D167" s="34"/>
      <c r="E167" s="34"/>
      <c r="F167" s="34"/>
      <c r="G167" s="34"/>
      <c r="H167" s="34"/>
      <c r="I167" s="34"/>
      <c r="J167" s="34"/>
      <c r="K167" s="34"/>
      <c r="L167" s="34"/>
      <c r="M167" s="34"/>
      <c r="N167" s="34"/>
      <c r="O167" s="34"/>
      <c r="P167" s="34"/>
      <c r="Q167" s="34"/>
      <c r="R167" s="34"/>
      <c r="S167" s="34"/>
      <c r="T167" s="34"/>
      <c r="U167" s="33"/>
    </row>
    <row r="168" spans="2:21" ht="14" x14ac:dyDescent="0.3">
      <c r="B168" s="32"/>
      <c r="C168" s="34"/>
      <c r="D168" s="34"/>
      <c r="E168" s="34"/>
      <c r="F168" s="34"/>
      <c r="G168" s="34"/>
      <c r="H168" s="34"/>
      <c r="I168" s="34"/>
      <c r="J168" s="34"/>
      <c r="K168" s="34"/>
      <c r="L168" s="34"/>
      <c r="M168" s="34"/>
      <c r="N168" s="34"/>
      <c r="O168" s="34"/>
      <c r="P168" s="34"/>
      <c r="Q168" s="34"/>
      <c r="R168" s="34"/>
      <c r="S168" s="34"/>
      <c r="T168" s="34"/>
      <c r="U168" s="33"/>
    </row>
    <row r="169" spans="2:21" ht="14" x14ac:dyDescent="0.3">
      <c r="B169" s="32"/>
      <c r="C169" s="34"/>
      <c r="D169" s="34"/>
      <c r="E169" s="34"/>
      <c r="F169" s="34"/>
      <c r="G169" s="34"/>
      <c r="H169" s="34"/>
      <c r="I169" s="34"/>
      <c r="J169" s="34"/>
      <c r="K169" s="34"/>
      <c r="L169" s="34"/>
      <c r="M169" s="34"/>
      <c r="N169" s="34"/>
      <c r="O169" s="34"/>
      <c r="P169" s="34"/>
      <c r="Q169" s="34"/>
      <c r="R169" s="34"/>
      <c r="S169" s="34"/>
      <c r="T169" s="34"/>
      <c r="U169" s="33"/>
    </row>
    <row r="170" spans="2:21" ht="14" x14ac:dyDescent="0.3">
      <c r="B170" s="32"/>
      <c r="C170" s="34"/>
      <c r="D170" s="34"/>
      <c r="E170" s="34"/>
      <c r="F170" s="34"/>
      <c r="G170" s="34"/>
      <c r="H170" s="34"/>
      <c r="I170" s="34"/>
      <c r="J170" s="34"/>
      <c r="K170" s="34"/>
      <c r="L170" s="34"/>
      <c r="M170" s="34"/>
      <c r="N170" s="34"/>
      <c r="O170" s="34"/>
      <c r="P170" s="34"/>
      <c r="Q170" s="34"/>
      <c r="R170" s="34"/>
      <c r="S170" s="34"/>
      <c r="T170" s="34"/>
      <c r="U170" s="33"/>
    </row>
    <row r="171" spans="2:21" ht="14" x14ac:dyDescent="0.3">
      <c r="B171" s="32"/>
      <c r="C171" s="34"/>
      <c r="D171" s="34"/>
      <c r="E171" s="34"/>
      <c r="F171" s="34"/>
      <c r="G171" s="34"/>
      <c r="H171" s="34"/>
      <c r="I171" s="34"/>
      <c r="J171" s="34"/>
      <c r="K171" s="34"/>
      <c r="L171" s="34"/>
      <c r="M171" s="34"/>
      <c r="N171" s="34"/>
      <c r="O171" s="34"/>
      <c r="P171" s="34"/>
      <c r="Q171" s="34"/>
      <c r="R171" s="34"/>
      <c r="S171" s="34"/>
      <c r="T171" s="34"/>
      <c r="U171" s="33"/>
    </row>
    <row r="172" spans="2:21" ht="14" x14ac:dyDescent="0.3">
      <c r="B172" s="32"/>
      <c r="C172" s="34"/>
      <c r="D172" s="34"/>
      <c r="E172" s="34"/>
      <c r="F172" s="34"/>
      <c r="G172" s="34"/>
      <c r="H172" s="34"/>
      <c r="I172" s="34"/>
      <c r="J172" s="34"/>
      <c r="K172" s="34"/>
      <c r="L172" s="34"/>
      <c r="M172" s="34"/>
      <c r="N172" s="34"/>
      <c r="O172" s="34"/>
      <c r="P172" s="34"/>
      <c r="Q172" s="34"/>
      <c r="R172" s="34"/>
      <c r="S172" s="34"/>
      <c r="T172" s="34"/>
      <c r="U172" s="33"/>
    </row>
    <row r="173" spans="2:21" ht="18" x14ac:dyDescent="0.4">
      <c r="B173" s="32"/>
      <c r="C173" s="288" t="s">
        <v>619</v>
      </c>
      <c r="D173" s="35"/>
      <c r="E173" s="36"/>
      <c r="F173" s="36"/>
      <c r="G173" s="36"/>
      <c r="H173" s="36"/>
      <c r="I173" s="35"/>
      <c r="J173" s="35"/>
      <c r="K173" s="35"/>
      <c r="L173" s="36"/>
      <c r="M173" s="36"/>
      <c r="N173" s="36"/>
      <c r="O173" s="36"/>
      <c r="P173" s="36"/>
      <c r="Q173" s="36"/>
      <c r="R173" s="36"/>
      <c r="S173" s="36"/>
      <c r="T173" s="36"/>
      <c r="U173" s="33"/>
    </row>
    <row r="174" spans="2:21" s="182" customFormat="1" ht="15.5" x14ac:dyDescent="0.35">
      <c r="B174" s="273"/>
      <c r="C174" s="274"/>
      <c r="E174" s="38"/>
      <c r="F174" s="38"/>
      <c r="G174" s="38"/>
      <c r="H174" s="38"/>
      <c r="L174" s="38"/>
      <c r="M174" s="38"/>
      <c r="N174" s="38"/>
      <c r="O174" s="38"/>
      <c r="P174" s="38"/>
      <c r="Q174" s="38"/>
      <c r="R174" s="38"/>
      <c r="S174" s="38"/>
      <c r="T174" s="38"/>
      <c r="U174" s="275"/>
    </row>
    <row r="175" spans="2:21" s="182" customFormat="1" ht="15.5" x14ac:dyDescent="0.35">
      <c r="B175" s="273"/>
      <c r="C175" s="274"/>
      <c r="E175" s="38"/>
      <c r="F175" s="38"/>
      <c r="G175" s="38"/>
      <c r="H175" s="38"/>
      <c r="L175" s="38"/>
      <c r="M175" s="38"/>
      <c r="N175" s="38"/>
      <c r="O175" s="38"/>
      <c r="P175" s="38"/>
      <c r="Q175" s="38"/>
      <c r="R175" s="38"/>
      <c r="S175" s="38"/>
      <c r="T175" s="38"/>
      <c r="U175" s="275"/>
    </row>
    <row r="176" spans="2:21" s="182" customFormat="1" ht="15.5" x14ac:dyDescent="0.35">
      <c r="B176" s="273"/>
      <c r="C176" s="274"/>
      <c r="E176" s="38"/>
      <c r="F176" s="38"/>
      <c r="G176" s="38"/>
      <c r="H176" s="34"/>
      <c r="I176" s="34"/>
      <c r="J176" s="34"/>
      <c r="L176" s="38"/>
      <c r="M176" s="38"/>
      <c r="N176" s="38"/>
      <c r="O176" s="38"/>
      <c r="P176" s="38"/>
      <c r="Q176" s="38"/>
      <c r="R176" s="38"/>
      <c r="S176" s="38"/>
      <c r="T176" s="38"/>
      <c r="U176" s="275"/>
    </row>
    <row r="177" spans="2:21" s="182" customFormat="1" ht="15.5" x14ac:dyDescent="0.35">
      <c r="B177" s="273"/>
      <c r="C177" s="274"/>
      <c r="E177" s="38"/>
      <c r="F177" s="38"/>
      <c r="G177" s="34" t="s">
        <v>722</v>
      </c>
      <c r="H177" s="34" t="s">
        <v>620</v>
      </c>
      <c r="I177" s="34" t="s">
        <v>161</v>
      </c>
      <c r="J177" s="34" t="s">
        <v>158</v>
      </c>
      <c r="L177" s="38"/>
      <c r="M177" s="38"/>
      <c r="N177" s="38"/>
      <c r="O177" s="38"/>
      <c r="P177" s="38"/>
      <c r="Q177" s="38"/>
      <c r="R177" s="38"/>
      <c r="S177" s="38"/>
      <c r="T177" s="38"/>
      <c r="U177" s="275"/>
    </row>
    <row r="178" spans="2:21" s="182" customFormat="1" ht="15.5" x14ac:dyDescent="0.35">
      <c r="B178" s="273"/>
      <c r="C178" s="274"/>
      <c r="E178" s="38"/>
      <c r="F178" s="38"/>
      <c r="G178" s="666" t="s">
        <v>616</v>
      </c>
      <c r="H178" s="65" t="s">
        <v>555</v>
      </c>
      <c r="I178" s="34">
        <v>100</v>
      </c>
      <c r="J178" s="48">
        <f>+'Resultados Rutas'!M11</f>
        <v>80.454545454545453</v>
      </c>
      <c r="L178" s="38"/>
      <c r="M178" s="38"/>
      <c r="N178" s="38"/>
      <c r="O178" s="38"/>
      <c r="P178" s="38"/>
      <c r="Q178" s="38"/>
      <c r="R178" s="38"/>
      <c r="S178" s="38"/>
      <c r="T178" s="38"/>
      <c r="U178" s="275"/>
    </row>
    <row r="179" spans="2:21" s="182" customFormat="1" ht="15.5" x14ac:dyDescent="0.35">
      <c r="B179" s="273"/>
      <c r="C179" s="274"/>
      <c r="E179" s="38"/>
      <c r="F179" s="38"/>
      <c r="G179" s="667"/>
      <c r="H179" s="34" t="s">
        <v>621</v>
      </c>
      <c r="I179" s="34">
        <v>100</v>
      </c>
      <c r="J179" s="48">
        <f>+'Resultados Rutas'!M12</f>
        <v>80.629629629629633</v>
      </c>
      <c r="L179" s="38"/>
      <c r="M179" s="38"/>
      <c r="N179" s="38"/>
      <c r="O179" s="38"/>
      <c r="P179" s="38"/>
      <c r="Q179" s="38"/>
      <c r="R179" s="38"/>
      <c r="S179" s="38"/>
      <c r="T179" s="38"/>
      <c r="U179" s="275"/>
    </row>
    <row r="180" spans="2:21" s="182" customFormat="1" ht="15.5" x14ac:dyDescent="0.35">
      <c r="B180" s="273"/>
      <c r="C180" s="274"/>
      <c r="E180" s="38"/>
      <c r="F180" s="38"/>
      <c r="G180" s="667"/>
      <c r="H180" s="34" t="s">
        <v>557</v>
      </c>
      <c r="I180" s="34">
        <v>100</v>
      </c>
      <c r="J180" s="48">
        <f>+'Resultados Rutas'!M13</f>
        <v>79.775000000000006</v>
      </c>
      <c r="L180" s="38"/>
      <c r="M180" s="38"/>
      <c r="N180" s="38"/>
      <c r="O180" s="38"/>
      <c r="P180" s="38"/>
      <c r="Q180" s="38"/>
      <c r="R180" s="38"/>
      <c r="S180" s="38"/>
      <c r="T180" s="38"/>
      <c r="U180" s="275"/>
    </row>
    <row r="181" spans="2:21" s="182" customFormat="1" ht="15.5" x14ac:dyDescent="0.35">
      <c r="B181" s="273"/>
      <c r="C181" s="274"/>
      <c r="E181" s="38"/>
      <c r="F181" s="38"/>
      <c r="G181" s="667"/>
      <c r="H181" s="34" t="s">
        <v>19</v>
      </c>
      <c r="I181" s="34">
        <v>100</v>
      </c>
      <c r="J181" s="48">
        <f>+'Resultados Rutas'!M14</f>
        <v>91.545454545454547</v>
      </c>
      <c r="L181" s="38"/>
      <c r="M181" s="38"/>
      <c r="N181" s="38"/>
      <c r="O181" s="38"/>
      <c r="P181" s="38"/>
      <c r="Q181" s="38"/>
      <c r="R181" s="38"/>
      <c r="S181" s="38"/>
      <c r="T181" s="38"/>
      <c r="U181" s="275"/>
    </row>
    <row r="182" spans="2:21" s="182" customFormat="1" ht="15.5" x14ac:dyDescent="0.35">
      <c r="B182" s="273"/>
      <c r="C182" s="274"/>
      <c r="E182" s="38"/>
      <c r="F182" s="38"/>
      <c r="G182" s="666" t="s">
        <v>617</v>
      </c>
      <c r="H182" s="34" t="s">
        <v>559</v>
      </c>
      <c r="I182" s="34">
        <v>100</v>
      </c>
      <c r="J182" s="48">
        <f>+'Resultados Rutas'!M16</f>
        <v>78.083333333333329</v>
      </c>
      <c r="L182" s="38"/>
      <c r="M182" s="38"/>
      <c r="N182" s="38"/>
      <c r="O182" s="38"/>
      <c r="P182" s="38"/>
      <c r="Q182" s="38"/>
      <c r="R182" s="38"/>
      <c r="S182" s="38"/>
      <c r="T182" s="38"/>
      <c r="U182" s="275"/>
    </row>
    <row r="183" spans="2:21" s="182" customFormat="1" ht="15.5" x14ac:dyDescent="0.35">
      <c r="B183" s="273"/>
      <c r="C183" s="274"/>
      <c r="E183" s="38"/>
      <c r="F183" s="38"/>
      <c r="G183" s="667"/>
      <c r="H183" s="34" t="s">
        <v>560</v>
      </c>
      <c r="I183" s="34">
        <v>100</v>
      </c>
      <c r="J183" s="48">
        <f>+'Resultados Rutas'!M17</f>
        <v>79.290322580645167</v>
      </c>
      <c r="L183" s="38"/>
      <c r="M183" s="38"/>
      <c r="N183" s="38"/>
      <c r="O183" s="38"/>
      <c r="P183" s="38"/>
      <c r="Q183" s="38"/>
      <c r="R183" s="38"/>
      <c r="S183" s="38"/>
      <c r="T183" s="38"/>
      <c r="U183" s="275"/>
    </row>
    <row r="184" spans="2:21" s="182" customFormat="1" ht="15.5" x14ac:dyDescent="0.35">
      <c r="B184" s="273"/>
      <c r="C184" s="274"/>
      <c r="E184" s="38"/>
      <c r="F184" s="38"/>
      <c r="G184" s="667"/>
      <c r="H184" s="34" t="s">
        <v>561</v>
      </c>
      <c r="I184" s="34">
        <v>100</v>
      </c>
      <c r="J184" s="48">
        <f>+'Resultados Rutas'!M18</f>
        <v>85.84210526315789</v>
      </c>
      <c r="L184" s="38"/>
      <c r="M184" s="38"/>
      <c r="N184" s="38"/>
      <c r="O184" s="38"/>
      <c r="P184" s="38"/>
      <c r="Q184" s="38"/>
      <c r="R184" s="38"/>
      <c r="S184" s="38"/>
      <c r="T184" s="38"/>
      <c r="U184" s="275"/>
    </row>
    <row r="185" spans="2:21" s="182" customFormat="1" ht="15.5" x14ac:dyDescent="0.35">
      <c r="B185" s="273"/>
      <c r="C185" s="274"/>
      <c r="E185" s="38"/>
      <c r="F185" s="38"/>
      <c r="G185" s="667"/>
      <c r="H185" s="34" t="s">
        <v>562</v>
      </c>
      <c r="I185" s="34">
        <v>100</v>
      </c>
      <c r="J185" s="48">
        <f>+'Resultados Rutas'!M19</f>
        <v>80.25</v>
      </c>
      <c r="L185" s="38"/>
      <c r="M185" s="38"/>
      <c r="N185" s="38"/>
      <c r="O185" s="38"/>
      <c r="P185" s="38"/>
      <c r="Q185" s="38"/>
      <c r="R185" s="38"/>
      <c r="S185" s="38"/>
      <c r="T185" s="38"/>
      <c r="U185" s="275"/>
    </row>
    <row r="186" spans="2:21" s="182" customFormat="1" ht="15.5" x14ac:dyDescent="0.35">
      <c r="B186" s="273"/>
      <c r="C186" s="274"/>
      <c r="E186" s="38"/>
      <c r="F186" s="38"/>
      <c r="G186" s="495" t="s">
        <v>615</v>
      </c>
      <c r="H186" s="34" t="s">
        <v>563</v>
      </c>
      <c r="I186" s="34">
        <v>100</v>
      </c>
      <c r="J186" s="48">
        <f>+'Resultados Rutas'!M21</f>
        <v>83.666666666666671</v>
      </c>
      <c r="L186" s="38"/>
      <c r="M186" s="38"/>
      <c r="N186" s="38"/>
      <c r="O186" s="38"/>
      <c r="P186" s="38"/>
      <c r="Q186" s="38"/>
      <c r="R186" s="38"/>
      <c r="S186" s="38"/>
      <c r="T186" s="38"/>
      <c r="U186" s="275"/>
    </row>
    <row r="187" spans="2:21" s="182" customFormat="1" ht="15.5" x14ac:dyDescent="0.35">
      <c r="B187" s="273"/>
      <c r="C187" s="274"/>
      <c r="E187" s="38"/>
      <c r="F187" s="38"/>
      <c r="G187" s="667"/>
      <c r="H187" s="34" t="s">
        <v>564</v>
      </c>
      <c r="I187" s="34">
        <v>100</v>
      </c>
      <c r="J187" s="48">
        <f>+'Resultados Rutas'!M22</f>
        <v>79.294117647058826</v>
      </c>
      <c r="L187" s="38"/>
      <c r="M187" s="38"/>
      <c r="N187" s="38"/>
      <c r="O187" s="38"/>
      <c r="P187" s="38"/>
      <c r="Q187" s="38"/>
      <c r="R187" s="38"/>
      <c r="S187" s="38"/>
      <c r="T187" s="38"/>
      <c r="U187" s="275"/>
    </row>
    <row r="188" spans="2:21" s="182" customFormat="1" ht="15.5" x14ac:dyDescent="0.35">
      <c r="B188" s="273"/>
      <c r="C188" s="274"/>
      <c r="E188" s="38"/>
      <c r="F188" s="38"/>
      <c r="G188" s="495" t="s">
        <v>723</v>
      </c>
      <c r="H188" s="34" t="s">
        <v>565</v>
      </c>
      <c r="I188" s="34">
        <v>100</v>
      </c>
      <c r="J188" s="48">
        <f>+'Resultados Rutas'!M24</f>
        <v>82.21621621621621</v>
      </c>
      <c r="L188" s="38"/>
      <c r="M188" s="38"/>
      <c r="N188" s="38"/>
      <c r="O188" s="38"/>
      <c r="P188" s="38"/>
      <c r="Q188" s="38"/>
      <c r="R188" s="38"/>
      <c r="S188" s="38"/>
      <c r="T188" s="38"/>
      <c r="U188" s="275"/>
    </row>
    <row r="189" spans="2:21" s="182" customFormat="1" ht="15.5" x14ac:dyDescent="0.35">
      <c r="B189" s="273"/>
      <c r="C189" s="274"/>
      <c r="E189" s="38"/>
      <c r="F189" s="38"/>
      <c r="G189" s="667"/>
      <c r="H189" s="34" t="s">
        <v>622</v>
      </c>
      <c r="I189" s="34">
        <v>100</v>
      </c>
      <c r="J189" s="48">
        <f>+'Resultados Rutas'!M25</f>
        <v>78.466666666666669</v>
      </c>
      <c r="L189" s="38"/>
      <c r="M189" s="38"/>
      <c r="N189" s="38"/>
      <c r="O189" s="38"/>
      <c r="P189" s="38"/>
      <c r="Q189" s="38"/>
      <c r="R189" s="38"/>
      <c r="S189" s="38"/>
      <c r="T189" s="38"/>
      <c r="U189" s="275"/>
    </row>
    <row r="190" spans="2:21" s="182" customFormat="1" ht="15.5" x14ac:dyDescent="0.35">
      <c r="B190" s="273"/>
      <c r="C190" s="274"/>
      <c r="E190" s="38"/>
      <c r="F190" s="38"/>
      <c r="G190" s="34" t="s">
        <v>724</v>
      </c>
      <c r="H190" s="34" t="s">
        <v>623</v>
      </c>
      <c r="I190" s="34">
        <v>100</v>
      </c>
      <c r="J190" s="48">
        <f>+'Resultados Rutas'!M27</f>
        <v>79.21875</v>
      </c>
      <c r="L190" s="38"/>
      <c r="M190" s="38"/>
      <c r="N190" s="38"/>
      <c r="O190" s="38"/>
      <c r="P190" s="38"/>
      <c r="Q190" s="38"/>
      <c r="R190" s="38"/>
      <c r="S190" s="38"/>
      <c r="T190" s="38"/>
      <c r="U190" s="275"/>
    </row>
    <row r="191" spans="2:21" s="182" customFormat="1" ht="15.5" x14ac:dyDescent="0.35">
      <c r="B191" s="273"/>
      <c r="C191" s="274"/>
      <c r="E191" s="38"/>
      <c r="F191" s="38"/>
      <c r="G191" s="34"/>
      <c r="H191" s="34"/>
      <c r="I191" s="34"/>
      <c r="J191" s="34"/>
      <c r="L191" s="38"/>
      <c r="M191" s="38"/>
      <c r="N191" s="38"/>
      <c r="O191" s="38"/>
      <c r="P191" s="38"/>
      <c r="Q191" s="38"/>
      <c r="R191" s="38"/>
      <c r="S191" s="38"/>
      <c r="T191" s="38"/>
      <c r="U191" s="275"/>
    </row>
    <row r="192" spans="2:21" s="182" customFormat="1" ht="15.5" x14ac:dyDescent="0.35">
      <c r="B192" s="273"/>
      <c r="C192" s="274"/>
      <c r="E192" s="38"/>
      <c r="F192" s="38"/>
      <c r="G192" s="38"/>
      <c r="H192" s="38"/>
      <c r="L192" s="38"/>
      <c r="M192" s="38"/>
      <c r="N192" s="38"/>
      <c r="O192" s="38"/>
      <c r="P192" s="38"/>
      <c r="Q192" s="38"/>
      <c r="R192" s="38"/>
      <c r="S192" s="38"/>
      <c r="T192" s="38"/>
      <c r="U192" s="275"/>
    </row>
    <row r="193" spans="2:21" s="182" customFormat="1" ht="15.5" x14ac:dyDescent="0.35">
      <c r="B193" s="273"/>
      <c r="C193" s="274"/>
      <c r="E193" s="38"/>
      <c r="F193" s="38"/>
      <c r="G193" s="38"/>
      <c r="H193" s="38"/>
      <c r="L193" s="38"/>
      <c r="M193" s="38"/>
      <c r="N193" s="38"/>
      <c r="O193" s="38"/>
      <c r="P193" s="38"/>
      <c r="Q193" s="38"/>
      <c r="R193" s="38"/>
      <c r="S193" s="38"/>
      <c r="T193" s="38"/>
      <c r="U193" s="275"/>
    </row>
    <row r="194" spans="2:21" ht="14" x14ac:dyDescent="0.3">
      <c r="B194" s="32"/>
      <c r="C194" s="34"/>
      <c r="D194" s="34"/>
      <c r="E194" s="34"/>
      <c r="F194" s="34"/>
      <c r="K194" s="34"/>
      <c r="L194" s="34"/>
      <c r="M194" s="34"/>
      <c r="N194" s="34"/>
      <c r="O194" s="34"/>
      <c r="P194" s="34"/>
      <c r="Q194" s="34"/>
      <c r="R194" s="34"/>
      <c r="S194" s="34"/>
      <c r="T194" s="34"/>
      <c r="U194" s="33"/>
    </row>
    <row r="195" spans="2:21" ht="14" x14ac:dyDescent="0.3">
      <c r="B195" s="32"/>
      <c r="C195" s="34"/>
      <c r="D195" s="34"/>
      <c r="E195" s="34"/>
      <c r="F195" s="34"/>
      <c r="K195" s="34"/>
      <c r="L195" s="34"/>
      <c r="M195" s="34"/>
      <c r="N195" s="34"/>
      <c r="O195" s="34"/>
      <c r="P195" s="34"/>
      <c r="Q195" s="34"/>
      <c r="R195" s="34"/>
      <c r="S195" s="34"/>
      <c r="T195" s="34"/>
      <c r="U195" s="33"/>
    </row>
    <row r="196" spans="2:21" ht="14" x14ac:dyDescent="0.3">
      <c r="B196" s="32"/>
      <c r="C196" s="34"/>
      <c r="D196" s="34"/>
      <c r="E196" s="34"/>
      <c r="F196" s="34"/>
      <c r="G196" s="34"/>
      <c r="H196" s="34"/>
      <c r="I196" s="34"/>
      <c r="J196" s="34"/>
      <c r="K196" s="34"/>
      <c r="L196" s="34"/>
      <c r="M196" s="34"/>
      <c r="N196" s="34"/>
      <c r="O196" s="34"/>
      <c r="P196" s="34"/>
      <c r="Q196" s="34"/>
      <c r="R196" s="34"/>
      <c r="S196" s="34"/>
      <c r="T196" s="34"/>
      <c r="U196" s="33"/>
    </row>
    <row r="197" spans="2:21" ht="14" x14ac:dyDescent="0.3">
      <c r="B197" s="32"/>
      <c r="C197" s="34"/>
      <c r="D197" s="34"/>
      <c r="E197" s="34"/>
      <c r="F197" s="34"/>
      <c r="G197" s="34"/>
      <c r="H197" s="34"/>
      <c r="I197" s="34"/>
      <c r="J197" s="34"/>
      <c r="K197" s="34"/>
      <c r="L197" s="34"/>
      <c r="M197" s="34"/>
      <c r="N197" s="34"/>
      <c r="O197" s="34"/>
      <c r="P197" s="34"/>
      <c r="Q197" s="34"/>
      <c r="R197" s="34"/>
      <c r="S197" s="34"/>
      <c r="T197" s="34"/>
      <c r="U197" s="33"/>
    </row>
    <row r="198" spans="2:21" ht="14.5" thickBot="1" x14ac:dyDescent="0.35">
      <c r="B198" s="41"/>
      <c r="C198" s="42"/>
      <c r="D198" s="42"/>
      <c r="E198" s="42"/>
      <c r="F198" s="42"/>
      <c r="G198" s="42"/>
      <c r="H198" s="42"/>
      <c r="I198" s="42"/>
      <c r="J198" s="42"/>
      <c r="K198" s="42"/>
      <c r="L198" s="42"/>
      <c r="M198" s="42"/>
      <c r="N198" s="42"/>
      <c r="O198" s="42"/>
      <c r="P198" s="42"/>
      <c r="Q198" s="42"/>
      <c r="R198" s="42"/>
      <c r="S198" s="42"/>
      <c r="T198" s="42"/>
      <c r="U198" s="43"/>
    </row>
    <row r="199" spans="2:21" ht="14" x14ac:dyDescent="0.3"/>
    <row r="200" spans="2:21" ht="14" x14ac:dyDescent="0.3"/>
    <row r="201" spans="2:21" ht="14" x14ac:dyDescent="0.3"/>
    <row r="202" spans="2:21" ht="14" x14ac:dyDescent="0.3">
      <c r="C202" s="44"/>
      <c r="D202" s="45"/>
      <c r="E202" s="45"/>
      <c r="F202" s="45"/>
      <c r="O202" s="46"/>
      <c r="P202" s="47"/>
    </row>
    <row r="203" spans="2:21" ht="14" x14ac:dyDescent="0.3">
      <c r="O203" s="46"/>
      <c r="P203" s="47"/>
    </row>
    <row r="204" spans="2:21" ht="14" x14ac:dyDescent="0.3">
      <c r="O204" s="46"/>
      <c r="P204" s="47"/>
    </row>
    <row r="205" spans="2:21" ht="14" x14ac:dyDescent="0.3"/>
    <row r="206" spans="2:21" ht="18" x14ac:dyDescent="0.4">
      <c r="K206" s="665"/>
      <c r="L206" s="665"/>
      <c r="N206" s="66"/>
      <c r="O206" s="66"/>
      <c r="P206" s="67"/>
      <c r="Q206" s="67"/>
    </row>
    <row r="207" spans="2:21" ht="14" x14ac:dyDescent="0.3"/>
    <row r="208" spans="2:21" ht="14" x14ac:dyDescent="0.3"/>
    <row r="209" ht="14.25" hidden="1" customHeight="1" x14ac:dyDescent="0.3"/>
    <row r="210" ht="14.25" hidden="1" customHeight="1" x14ac:dyDescent="0.3"/>
    <row r="211" ht="14.25" hidden="1" customHeight="1" x14ac:dyDescent="0.3"/>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formula1>85693214578896500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opLeftCell="A12" zoomScale="70" zoomScaleNormal="70" workbookViewId="0">
      <selection activeCell="D24" sqref="D24:D25"/>
    </sheetView>
  </sheetViews>
  <sheetFormatPr baseColWidth="10" defaultColWidth="0" defaultRowHeight="14" zeroHeight="1" x14ac:dyDescent="0.35"/>
  <cols>
    <col min="1" max="1" width="4.453125" style="75" customWidth="1"/>
    <col min="2" max="3" width="0.81640625" style="75" customWidth="1"/>
    <col min="4" max="4" width="31.7265625" style="75" customWidth="1"/>
    <col min="5" max="5" width="27.453125" style="75" customWidth="1"/>
    <col min="6" max="6" width="11.453125" style="75" hidden="1" customWidth="1"/>
    <col min="7" max="12" width="11.453125" style="75" customWidth="1"/>
    <col min="13" max="13" width="19.81640625" style="75" customWidth="1"/>
    <col min="14" max="14" width="4.54296875" style="75" customWidth="1"/>
    <col min="15" max="15" width="5.54296875" style="75" customWidth="1"/>
    <col min="16" max="16" width="11.453125" style="75" customWidth="1"/>
    <col min="17" max="22" width="0" style="75" hidden="1" customWidth="1"/>
    <col min="23" max="16384" width="11.453125" style="75" hidden="1"/>
  </cols>
  <sheetData>
    <row r="1" spans="2:16" ht="7.5" customHeight="1" thickBot="1" x14ac:dyDescent="0.4"/>
    <row r="2" spans="2:16" ht="102.75" customHeight="1" x14ac:dyDescent="0.35">
      <c r="B2" s="76"/>
      <c r="C2" s="77"/>
      <c r="D2" s="77"/>
      <c r="E2" s="77"/>
      <c r="F2" s="77"/>
      <c r="G2" s="77"/>
      <c r="H2" s="77"/>
      <c r="I2" s="77"/>
      <c r="J2" s="77"/>
      <c r="K2" s="77"/>
      <c r="L2" s="77"/>
      <c r="M2" s="77"/>
      <c r="N2" s="77"/>
      <c r="O2" s="78"/>
    </row>
    <row r="3" spans="2:16" ht="3.75" customHeight="1" x14ac:dyDescent="0.35">
      <c r="B3" s="79"/>
      <c r="C3" s="80"/>
      <c r="D3" s="81"/>
      <c r="E3" s="81"/>
      <c r="F3" s="81"/>
      <c r="G3" s="81"/>
      <c r="H3" s="81"/>
      <c r="I3" s="81"/>
      <c r="J3" s="81"/>
      <c r="K3" s="81"/>
      <c r="L3" s="81"/>
      <c r="M3" s="81"/>
      <c r="N3" s="82"/>
      <c r="O3" s="83"/>
    </row>
    <row r="4" spans="2:16" ht="27.5" x14ac:dyDescent="0.35">
      <c r="B4" s="79"/>
      <c r="C4" s="84"/>
      <c r="D4" s="687" t="s">
        <v>637</v>
      </c>
      <c r="E4" s="688"/>
      <c r="F4" s="688"/>
      <c r="G4" s="688"/>
      <c r="H4" s="688"/>
      <c r="I4" s="688"/>
      <c r="J4" s="688"/>
      <c r="K4" s="688"/>
      <c r="L4" s="688"/>
      <c r="M4" s="689"/>
      <c r="N4" s="85"/>
      <c r="O4" s="83"/>
    </row>
    <row r="5" spans="2:16" s="91" customFormat="1" ht="3" customHeight="1" x14ac:dyDescent="0.35">
      <c r="B5" s="86"/>
      <c r="C5" s="87"/>
      <c r="D5" s="88"/>
      <c r="E5" s="88"/>
      <c r="F5" s="88"/>
      <c r="G5" s="88"/>
      <c r="H5" s="88"/>
      <c r="I5" s="88"/>
      <c r="J5" s="88"/>
      <c r="K5" s="88"/>
      <c r="L5" s="88"/>
      <c r="M5" s="88"/>
      <c r="N5" s="89"/>
      <c r="O5" s="90"/>
    </row>
    <row r="6" spans="2:16" ht="9" customHeight="1" x14ac:dyDescent="0.35">
      <c r="B6" s="79"/>
      <c r="C6" s="92"/>
      <c r="D6" s="60"/>
      <c r="E6" s="60"/>
      <c r="F6" s="60"/>
      <c r="G6" s="60"/>
      <c r="H6" s="60"/>
      <c r="I6" s="60"/>
      <c r="J6" s="60"/>
      <c r="K6" s="60"/>
      <c r="L6" s="60"/>
      <c r="M6" s="60"/>
      <c r="N6" s="60"/>
      <c r="O6" s="83"/>
    </row>
    <row r="7" spans="2:16" ht="4.5" customHeight="1" x14ac:dyDescent="0.35">
      <c r="B7" s="79"/>
      <c r="C7" s="92"/>
      <c r="D7" s="92"/>
      <c r="E7" s="92"/>
      <c r="F7" s="92"/>
      <c r="G7" s="92"/>
      <c r="H7" s="92"/>
      <c r="I7" s="92"/>
      <c r="J7" s="92"/>
      <c r="K7" s="92"/>
      <c r="L7" s="92"/>
      <c r="M7" s="92"/>
      <c r="N7" s="92"/>
      <c r="O7" s="83"/>
    </row>
    <row r="8" spans="2:16" ht="4.5" customHeight="1" x14ac:dyDescent="0.35">
      <c r="B8" s="79"/>
      <c r="C8" s="80"/>
      <c r="D8" s="81"/>
      <c r="E8" s="81"/>
      <c r="F8" s="81"/>
      <c r="G8" s="81"/>
      <c r="H8" s="81"/>
      <c r="I8" s="81"/>
      <c r="J8" s="81"/>
      <c r="K8" s="81"/>
      <c r="L8" s="81"/>
      <c r="M8" s="81"/>
      <c r="N8" s="82"/>
      <c r="O8" s="83"/>
    </row>
    <row r="9" spans="2:16" ht="28.5" customHeight="1" x14ac:dyDescent="0.35">
      <c r="B9" s="79"/>
      <c r="C9" s="84"/>
      <c r="D9" s="690" t="s">
        <v>568</v>
      </c>
      <c r="E9" s="690"/>
      <c r="F9" s="690"/>
      <c r="G9" s="690"/>
      <c r="H9" s="690"/>
      <c r="I9" s="690"/>
      <c r="J9" s="690"/>
      <c r="K9" s="690"/>
      <c r="L9" s="690"/>
      <c r="M9" s="690"/>
      <c r="N9" s="93"/>
      <c r="O9" s="83"/>
    </row>
    <row r="10" spans="2:16" ht="5.25" customHeight="1" x14ac:dyDescent="0.35">
      <c r="B10" s="79"/>
      <c r="C10" s="94"/>
      <c r="D10" s="95"/>
      <c r="E10" s="95"/>
      <c r="F10" s="95"/>
      <c r="G10" s="95"/>
      <c r="H10" s="95"/>
      <c r="I10" s="95"/>
      <c r="J10" s="95"/>
      <c r="K10" s="95"/>
      <c r="L10" s="95"/>
      <c r="M10" s="95"/>
      <c r="N10" s="96"/>
      <c r="O10" s="83"/>
    </row>
    <row r="11" spans="2:16" ht="33" customHeight="1" x14ac:dyDescent="0.35">
      <c r="B11" s="79"/>
      <c r="C11" s="84"/>
      <c r="D11" s="671" t="s">
        <v>569</v>
      </c>
      <c r="E11" s="681">
        <f>IF(M11="","",IF(M12="","",IF(M13="","",IF(M14="","",AVERAGE(M11:M14)))))</f>
        <v>83.101157407407413</v>
      </c>
      <c r="F11" s="685" t="s">
        <v>569</v>
      </c>
      <c r="G11" s="683" t="s">
        <v>570</v>
      </c>
      <c r="H11" s="683"/>
      <c r="I11" s="683"/>
      <c r="J11" s="683"/>
      <c r="K11" s="683"/>
      <c r="L11" s="683"/>
      <c r="M11" s="97">
        <f>+'Autodiagnóstico '!U$625</f>
        <v>80.454545454545453</v>
      </c>
      <c r="N11" s="98"/>
      <c r="O11" s="83"/>
    </row>
    <row r="12" spans="2:16" ht="32.25" customHeight="1" x14ac:dyDescent="0.35">
      <c r="B12" s="79"/>
      <c r="C12" s="84"/>
      <c r="D12" s="680"/>
      <c r="E12" s="682"/>
      <c r="F12" s="686"/>
      <c r="G12" s="683" t="s">
        <v>571</v>
      </c>
      <c r="H12" s="683"/>
      <c r="I12" s="683"/>
      <c r="J12" s="683"/>
      <c r="K12" s="683"/>
      <c r="L12" s="683"/>
      <c r="M12" s="97">
        <f>+'Autodiagnóstico '!V$625</f>
        <v>80.629629629629633</v>
      </c>
      <c r="N12" s="98"/>
      <c r="O12" s="83"/>
    </row>
    <row r="13" spans="2:16" ht="30" customHeight="1" x14ac:dyDescent="0.35">
      <c r="B13" s="79"/>
      <c r="C13" s="84"/>
      <c r="D13" s="680"/>
      <c r="E13" s="682"/>
      <c r="F13" s="686"/>
      <c r="G13" s="684" t="s">
        <v>572</v>
      </c>
      <c r="H13" s="684"/>
      <c r="I13" s="684"/>
      <c r="J13" s="684"/>
      <c r="K13" s="684"/>
      <c r="L13" s="684"/>
      <c r="M13" s="97">
        <f>+'Autodiagnóstico '!W$625</f>
        <v>79.775000000000006</v>
      </c>
      <c r="N13" s="98"/>
      <c r="O13" s="83"/>
    </row>
    <row r="14" spans="2:16" ht="30" customHeight="1" x14ac:dyDescent="0.35">
      <c r="B14" s="79"/>
      <c r="C14" s="84"/>
      <c r="D14" s="672"/>
      <c r="E14" s="682"/>
      <c r="F14" s="679"/>
      <c r="G14" s="684" t="s">
        <v>573</v>
      </c>
      <c r="H14" s="684"/>
      <c r="I14" s="684"/>
      <c r="J14" s="684"/>
      <c r="K14" s="684"/>
      <c r="L14" s="684"/>
      <c r="M14" s="97">
        <f>+'Autodiagnóstico '!X$625</f>
        <v>91.545454545454547</v>
      </c>
      <c r="N14" s="98"/>
      <c r="O14" s="83"/>
      <c r="P14" s="338"/>
    </row>
    <row r="15" spans="2:16" ht="5.25" customHeight="1" x14ac:dyDescent="0.35">
      <c r="B15" s="79"/>
      <c r="C15" s="94"/>
      <c r="D15" s="178"/>
      <c r="E15" s="61"/>
      <c r="F15" s="61"/>
      <c r="G15" s="71"/>
      <c r="H15" s="71"/>
      <c r="I15" s="71"/>
      <c r="J15" s="99"/>
      <c r="K15" s="99"/>
      <c r="L15" s="99"/>
      <c r="M15" s="100"/>
      <c r="N15" s="101"/>
      <c r="O15" s="83"/>
    </row>
    <row r="16" spans="2:16" ht="31.5" customHeight="1" x14ac:dyDescent="0.35">
      <c r="B16" s="79"/>
      <c r="C16" s="84"/>
      <c r="D16" s="671" t="s">
        <v>583</v>
      </c>
      <c r="E16" s="681">
        <f>IF(M16="","",IF(M17="","",IF(M18="","",IF(M19="","",AVERAGE(M16:M19)))))</f>
        <v>80.866440294284104</v>
      </c>
      <c r="F16" s="685" t="s">
        <v>642</v>
      </c>
      <c r="G16" s="683" t="s">
        <v>574</v>
      </c>
      <c r="H16" s="683"/>
      <c r="I16" s="683"/>
      <c r="J16" s="683"/>
      <c r="K16" s="683"/>
      <c r="L16" s="683"/>
      <c r="M16" s="97">
        <f>+'Autodiagnóstico '!Y625</f>
        <v>78.083333333333329</v>
      </c>
      <c r="N16" s="102"/>
      <c r="O16" s="83"/>
    </row>
    <row r="17" spans="2:16" ht="35.25" customHeight="1" x14ac:dyDescent="0.35">
      <c r="B17" s="79"/>
      <c r="C17" s="84"/>
      <c r="D17" s="680"/>
      <c r="E17" s="682"/>
      <c r="F17" s="686"/>
      <c r="G17" s="683" t="s">
        <v>575</v>
      </c>
      <c r="H17" s="683"/>
      <c r="I17" s="683"/>
      <c r="J17" s="683"/>
      <c r="K17" s="683"/>
      <c r="L17" s="683"/>
      <c r="M17" s="97">
        <f>+'Autodiagnóstico '!Z625</f>
        <v>79.290322580645167</v>
      </c>
      <c r="N17" s="102"/>
      <c r="O17" s="83"/>
    </row>
    <row r="18" spans="2:16" ht="30" customHeight="1" x14ac:dyDescent="0.35">
      <c r="B18" s="79"/>
      <c r="C18" s="84"/>
      <c r="D18" s="680"/>
      <c r="E18" s="682"/>
      <c r="F18" s="686"/>
      <c r="G18" s="684" t="s">
        <v>576</v>
      </c>
      <c r="H18" s="684"/>
      <c r="I18" s="684"/>
      <c r="J18" s="684"/>
      <c r="K18" s="684"/>
      <c r="L18" s="684"/>
      <c r="M18" s="97">
        <f>+'Autodiagnóstico '!AA625</f>
        <v>85.84210526315789</v>
      </c>
      <c r="N18" s="102"/>
      <c r="O18" s="83"/>
    </row>
    <row r="19" spans="2:16" ht="30" customHeight="1" x14ac:dyDescent="0.35">
      <c r="B19" s="79"/>
      <c r="C19" s="84"/>
      <c r="D19" s="672"/>
      <c r="E19" s="682"/>
      <c r="F19" s="679"/>
      <c r="G19" s="684" t="s">
        <v>577</v>
      </c>
      <c r="H19" s="684"/>
      <c r="I19" s="684"/>
      <c r="J19" s="684"/>
      <c r="K19" s="684"/>
      <c r="L19" s="684"/>
      <c r="M19" s="97">
        <f>+'Autodiagnóstico '!AB625</f>
        <v>80.25</v>
      </c>
      <c r="N19" s="102"/>
      <c r="O19" s="83"/>
      <c r="P19" s="338"/>
    </row>
    <row r="20" spans="2:16" ht="5.25" customHeight="1" x14ac:dyDescent="0.35">
      <c r="B20" s="79"/>
      <c r="C20" s="94"/>
      <c r="D20" s="178"/>
      <c r="E20" s="61"/>
      <c r="F20" s="61"/>
      <c r="G20" s="71"/>
      <c r="H20" s="71"/>
      <c r="I20" s="71"/>
      <c r="J20" s="99"/>
      <c r="K20" s="99"/>
      <c r="L20" s="99"/>
      <c r="M20" s="100"/>
      <c r="N20" s="101"/>
      <c r="O20" s="83"/>
    </row>
    <row r="21" spans="2:16" ht="36.75" customHeight="1" x14ac:dyDescent="0.35">
      <c r="B21" s="79"/>
      <c r="C21" s="84"/>
      <c r="D21" s="671" t="s">
        <v>584</v>
      </c>
      <c r="E21" s="673">
        <f>IF(M21="","",IF(M22="","",AVERAGE(M21:M22)))</f>
        <v>81.480392156862749</v>
      </c>
      <c r="F21" s="678" t="s">
        <v>584</v>
      </c>
      <c r="G21" s="675" t="s">
        <v>578</v>
      </c>
      <c r="H21" s="676"/>
      <c r="I21" s="676"/>
      <c r="J21" s="676"/>
      <c r="K21" s="676"/>
      <c r="L21" s="677"/>
      <c r="M21" s="97">
        <f>+'Autodiagnóstico '!AC625</f>
        <v>83.666666666666671</v>
      </c>
      <c r="N21" s="102"/>
      <c r="O21" s="83"/>
    </row>
    <row r="22" spans="2:16" ht="36" customHeight="1" x14ac:dyDescent="0.35">
      <c r="B22" s="79"/>
      <c r="C22" s="84"/>
      <c r="D22" s="672"/>
      <c r="E22" s="674"/>
      <c r="F22" s="679"/>
      <c r="G22" s="675" t="s">
        <v>579</v>
      </c>
      <c r="H22" s="676"/>
      <c r="I22" s="676"/>
      <c r="J22" s="676"/>
      <c r="K22" s="676"/>
      <c r="L22" s="677"/>
      <c r="M22" s="97">
        <f>+'Autodiagnóstico '!AD625</f>
        <v>79.294117647058826</v>
      </c>
      <c r="N22" s="102"/>
      <c r="O22" s="83"/>
      <c r="P22"/>
    </row>
    <row r="23" spans="2:16" ht="5.25" customHeight="1" x14ac:dyDescent="0.35">
      <c r="B23" s="79"/>
      <c r="C23" s="94"/>
      <c r="D23" s="178"/>
      <c r="E23" s="61"/>
      <c r="F23" s="61"/>
      <c r="G23" s="318"/>
      <c r="H23" s="318"/>
      <c r="I23" s="318"/>
      <c r="J23" s="319"/>
      <c r="K23" s="319"/>
      <c r="L23" s="319"/>
      <c r="M23" s="100"/>
      <c r="N23" s="101"/>
      <c r="O23" s="83"/>
    </row>
    <row r="24" spans="2:16" ht="40" customHeight="1" x14ac:dyDescent="0.35">
      <c r="B24" s="79"/>
      <c r="C24" s="84"/>
      <c r="D24" s="671" t="s">
        <v>585</v>
      </c>
      <c r="E24" s="673">
        <f>IF(M24="","",IF(M25="","",AVERAGE(M24:M25)))</f>
        <v>80.341441441441447</v>
      </c>
      <c r="F24" s="678" t="s">
        <v>585</v>
      </c>
      <c r="G24" s="675" t="s">
        <v>580</v>
      </c>
      <c r="H24" s="676"/>
      <c r="I24" s="676"/>
      <c r="J24" s="676"/>
      <c r="K24" s="676"/>
      <c r="L24" s="677"/>
      <c r="M24" s="97">
        <f>+'Autodiagnóstico '!AE$625</f>
        <v>82.21621621621621</v>
      </c>
      <c r="N24" s="102"/>
      <c r="O24" s="83"/>
    </row>
    <row r="25" spans="2:16" ht="40" customHeight="1" x14ac:dyDescent="0.35">
      <c r="B25" s="79"/>
      <c r="C25" s="84"/>
      <c r="D25" s="672"/>
      <c r="E25" s="674"/>
      <c r="F25" s="679"/>
      <c r="G25" s="668" t="s">
        <v>581</v>
      </c>
      <c r="H25" s="669"/>
      <c r="I25" s="669"/>
      <c r="J25" s="669"/>
      <c r="K25" s="669"/>
      <c r="L25" s="670"/>
      <c r="M25" s="97">
        <f>+'Autodiagnóstico '!AF$625</f>
        <v>78.466666666666669</v>
      </c>
      <c r="N25" s="102"/>
      <c r="O25" s="83"/>
      <c r="P25" s="103"/>
    </row>
    <row r="26" spans="2:16" ht="5.25" customHeight="1" x14ac:dyDescent="0.35">
      <c r="B26" s="79"/>
      <c r="C26" s="94"/>
      <c r="D26" s="178"/>
      <c r="E26" s="61"/>
      <c r="F26" s="61"/>
      <c r="G26" s="318"/>
      <c r="H26" s="318"/>
      <c r="I26" s="318"/>
      <c r="J26" s="319"/>
      <c r="K26" s="319"/>
      <c r="L26" s="319"/>
      <c r="M26" s="100"/>
      <c r="N26" s="101"/>
      <c r="O26" s="83"/>
    </row>
    <row r="27" spans="2:16" ht="80.25" customHeight="1" x14ac:dyDescent="0.35">
      <c r="B27" s="79"/>
      <c r="C27" s="84"/>
      <c r="D27" s="179" t="s">
        <v>718</v>
      </c>
      <c r="E27" s="146">
        <f>IF(M27="","",M27)</f>
        <v>79.21875</v>
      </c>
      <c r="F27" s="180" t="s">
        <v>721</v>
      </c>
      <c r="G27" s="668" t="s">
        <v>582</v>
      </c>
      <c r="H27" s="669"/>
      <c r="I27" s="669"/>
      <c r="J27" s="669"/>
      <c r="K27" s="669"/>
      <c r="L27" s="670"/>
      <c r="M27" s="97">
        <f>+'Autodiagnóstico '!AG$625</f>
        <v>79.21875</v>
      </c>
      <c r="N27" s="102"/>
      <c r="O27" s="83"/>
    </row>
    <row r="28" spans="2:16" ht="3.75" customHeight="1" x14ac:dyDescent="0.35">
      <c r="B28" s="79"/>
      <c r="C28" s="104"/>
      <c r="D28" s="105"/>
      <c r="E28" s="105"/>
      <c r="F28" s="105"/>
      <c r="G28" s="105"/>
      <c r="H28" s="105"/>
      <c r="I28" s="105"/>
      <c r="J28" s="105"/>
      <c r="K28" s="105"/>
      <c r="L28" s="105"/>
      <c r="M28" s="105"/>
      <c r="N28" s="106"/>
      <c r="O28" s="83"/>
    </row>
    <row r="29" spans="2:16" ht="3.75" customHeight="1" thickBot="1" x14ac:dyDescent="0.4">
      <c r="B29" s="107"/>
      <c r="C29" s="108"/>
      <c r="D29" s="108"/>
      <c r="E29" s="108"/>
      <c r="F29" s="108"/>
      <c r="G29" s="108"/>
      <c r="H29" s="108"/>
      <c r="I29" s="108"/>
      <c r="J29" s="108"/>
      <c r="K29" s="108"/>
      <c r="L29" s="108"/>
      <c r="M29" s="108"/>
      <c r="N29" s="108"/>
      <c r="O29" s="109"/>
    </row>
    <row r="30" spans="2:16" x14ac:dyDescent="0.35"/>
    <row r="31" spans="2:16" ht="16.5" hidden="1" customHeight="1" x14ac:dyDescent="0.35">
      <c r="E31" s="181">
        <f>MIN($E$11:$E$27)</f>
        <v>79.21875</v>
      </c>
    </row>
    <row r="32" spans="2:16" x14ac:dyDescent="0.35"/>
    <row r="33" spans="5:5" hidden="1" x14ac:dyDescent="0.35">
      <c r="E33" s="177"/>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zoomScale="70" zoomScaleNormal="70" workbookViewId="0">
      <selection activeCell="N10" sqref="N10:N13"/>
    </sheetView>
  </sheetViews>
  <sheetFormatPr baseColWidth="10" defaultColWidth="0" defaultRowHeight="14" zeroHeight="1" x14ac:dyDescent="0.35"/>
  <cols>
    <col min="1" max="1" width="1.1796875" style="110" customWidth="1"/>
    <col min="2" max="2" width="0.7265625" style="110" customWidth="1"/>
    <col min="3" max="3" width="6" style="110" customWidth="1"/>
    <col min="4" max="4" width="17.81640625" style="110" customWidth="1"/>
    <col min="5" max="5" width="51.54296875" style="110" customWidth="1"/>
    <col min="6" max="6" width="3.54296875" style="110" customWidth="1"/>
    <col min="7" max="7" width="3" style="110" customWidth="1"/>
    <col min="8" max="8" width="106.1796875" style="110" hidden="1" customWidth="1"/>
    <col min="9" max="9" width="1.1796875" style="110" customWidth="1"/>
    <col min="10" max="10" width="36" style="110" customWidth="1"/>
    <col min="11" max="11" width="0.7265625" style="110" customWidth="1"/>
    <col min="12" max="12" width="36" style="110" customWidth="1"/>
    <col min="13" max="13" width="0.7265625" style="110" customWidth="1"/>
    <col min="14" max="14" width="36" style="110" customWidth="1"/>
    <col min="15" max="15" width="0.7265625" style="110" customWidth="1"/>
    <col min="16" max="16" width="36" style="110" customWidth="1"/>
    <col min="17" max="17" width="1.1796875" style="110" customWidth="1"/>
    <col min="18" max="18" width="3.81640625" style="110" customWidth="1"/>
    <col min="19" max="19" width="1.26953125" style="110" customWidth="1"/>
    <col min="20" max="16384" width="11.453125" style="110" hidden="1"/>
  </cols>
  <sheetData>
    <row r="1" spans="2:17" ht="8.25" customHeight="1" thickBot="1" x14ac:dyDescent="0.4"/>
    <row r="2" spans="2:17" ht="82.5" customHeight="1" x14ac:dyDescent="0.35">
      <c r="B2" s="289"/>
      <c r="C2" s="290"/>
      <c r="D2" s="290"/>
      <c r="E2" s="290"/>
      <c r="F2" s="290"/>
      <c r="G2" s="290"/>
      <c r="H2" s="290"/>
      <c r="I2" s="290"/>
      <c r="J2" s="290"/>
      <c r="K2" s="290"/>
      <c r="L2" s="290"/>
      <c r="M2" s="290"/>
      <c r="N2" s="290"/>
      <c r="O2" s="290"/>
      <c r="P2" s="290"/>
      <c r="Q2" s="291"/>
    </row>
    <row r="3" spans="2:17" ht="4.5" customHeight="1" x14ac:dyDescent="0.35">
      <c r="B3" s="292"/>
      <c r="C3" s="113"/>
      <c r="D3" s="113"/>
      <c r="E3" s="113"/>
      <c r="F3" s="113"/>
      <c r="G3" s="113"/>
      <c r="H3" s="113"/>
      <c r="I3" s="113"/>
      <c r="J3" s="113"/>
      <c r="K3" s="113"/>
      <c r="L3" s="113"/>
      <c r="M3" s="113"/>
      <c r="N3" s="113"/>
      <c r="O3" s="113"/>
      <c r="P3" s="113"/>
      <c r="Q3" s="293"/>
    </row>
    <row r="4" spans="2:17" ht="34.5" customHeight="1" x14ac:dyDescent="0.35">
      <c r="B4" s="111"/>
      <c r="C4" s="733" t="s">
        <v>747</v>
      </c>
      <c r="D4" s="734"/>
      <c r="E4" s="734"/>
      <c r="F4" s="734"/>
      <c r="G4" s="734"/>
      <c r="H4" s="734"/>
      <c r="I4" s="734"/>
      <c r="J4" s="734"/>
      <c r="K4" s="734"/>
      <c r="L4" s="734"/>
      <c r="M4" s="734"/>
      <c r="N4" s="734"/>
      <c r="O4" s="734"/>
      <c r="P4" s="735"/>
      <c r="Q4" s="112"/>
    </row>
    <row r="5" spans="2:17" ht="5.25" customHeight="1" x14ac:dyDescent="0.35">
      <c r="B5" s="111"/>
      <c r="C5" s="113"/>
      <c r="D5" s="113"/>
      <c r="E5" s="736"/>
      <c r="F5" s="736"/>
      <c r="G5" s="114"/>
      <c r="H5" s="115"/>
      <c r="I5" s="113"/>
      <c r="J5" s="113"/>
      <c r="K5" s="114"/>
      <c r="L5" s="115"/>
      <c r="M5" s="114"/>
      <c r="N5" s="115"/>
      <c r="O5" s="114"/>
      <c r="P5" s="115"/>
      <c r="Q5" s="112"/>
    </row>
    <row r="6" spans="2:17" ht="26.25" customHeight="1" x14ac:dyDescent="0.35">
      <c r="B6" s="111"/>
      <c r="C6" s="737" t="s">
        <v>588</v>
      </c>
      <c r="D6" s="738"/>
      <c r="E6" s="738"/>
      <c r="F6" s="739"/>
      <c r="G6" s="116"/>
      <c r="H6" s="117"/>
      <c r="I6" s="740">
        <v>5</v>
      </c>
      <c r="J6" s="741"/>
      <c r="K6" s="118"/>
      <c r="L6" s="742">
        <v>6</v>
      </c>
      <c r="M6" s="119"/>
      <c r="N6" s="743">
        <v>7</v>
      </c>
      <c r="O6" s="119"/>
      <c r="P6" s="744">
        <v>8</v>
      </c>
      <c r="Q6" s="112"/>
    </row>
    <row r="7" spans="2:17" ht="5.25" customHeight="1" x14ac:dyDescent="0.35">
      <c r="B7" s="111"/>
      <c r="C7" s="120"/>
      <c r="D7" s="120"/>
      <c r="E7" s="720"/>
      <c r="F7" s="720"/>
      <c r="G7" s="116"/>
      <c r="H7" s="117"/>
      <c r="I7" s="740"/>
      <c r="J7" s="741"/>
      <c r="K7" s="118"/>
      <c r="L7" s="742"/>
      <c r="M7" s="119"/>
      <c r="N7" s="743"/>
      <c r="O7" s="119"/>
      <c r="P7" s="744"/>
      <c r="Q7" s="112"/>
    </row>
    <row r="8" spans="2:17" ht="31.5" customHeight="1" x14ac:dyDescent="0.35">
      <c r="B8" s="111"/>
      <c r="C8" s="745">
        <v>1</v>
      </c>
      <c r="D8" s="747" t="s">
        <v>643</v>
      </c>
      <c r="E8" s="724" t="s">
        <v>704</v>
      </c>
      <c r="F8" s="725"/>
      <c r="G8" s="116"/>
      <c r="H8" s="117"/>
      <c r="I8" s="740"/>
      <c r="J8" s="741"/>
      <c r="K8" s="118"/>
      <c r="L8" s="742"/>
      <c r="M8" s="119"/>
      <c r="N8" s="743"/>
      <c r="O8" s="119"/>
      <c r="P8" s="744"/>
      <c r="Q8" s="112"/>
    </row>
    <row r="9" spans="2:17" ht="104.25" customHeight="1" x14ac:dyDescent="0.35">
      <c r="B9" s="111"/>
      <c r="C9" s="746"/>
      <c r="D9" s="748"/>
      <c r="E9" s="749" t="str">
        <f>IF('Resultados Rutas'!E31=0,"",VLOOKUP('Resultados Rutas'!$E$31,'Resultados Rutas'!$E$11:$F$27,2,FALSE))</f>
        <v>RUTA DEL ANÁLISIS DE DATOS
Conociendo el talento</v>
      </c>
      <c r="F9" s="750"/>
      <c r="G9" s="116"/>
      <c r="H9" s="117"/>
      <c r="I9" s="755" t="s">
        <v>590</v>
      </c>
      <c r="J9" s="756"/>
      <c r="K9" s="121"/>
      <c r="L9" s="467" t="s">
        <v>591</v>
      </c>
      <c r="M9" s="123"/>
      <c r="N9" s="122" t="s">
        <v>592</v>
      </c>
      <c r="O9" s="123"/>
      <c r="P9" s="122" t="s">
        <v>593</v>
      </c>
      <c r="Q9" s="112"/>
    </row>
    <row r="10" spans="2:17" ht="3" customHeight="1" x14ac:dyDescent="0.35">
      <c r="B10" s="111"/>
      <c r="C10" s="120"/>
      <c r="D10" s="120"/>
      <c r="E10" s="720"/>
      <c r="F10" s="720"/>
      <c r="G10" s="116"/>
      <c r="H10" s="117"/>
      <c r="I10" s="757" t="s">
        <v>1141</v>
      </c>
      <c r="J10" s="758"/>
      <c r="K10" s="121"/>
      <c r="L10" s="728" t="s">
        <v>1170</v>
      </c>
      <c r="M10" s="466"/>
      <c r="N10" s="705" t="s">
        <v>1167</v>
      </c>
      <c r="O10" s="123"/>
      <c r="P10" s="707"/>
      <c r="Q10" s="112"/>
    </row>
    <row r="11" spans="2:17" ht="171.75" customHeight="1" x14ac:dyDescent="0.35">
      <c r="B11" s="111"/>
      <c r="C11" s="751">
        <v>2</v>
      </c>
      <c r="D11" s="721" t="s">
        <v>610</v>
      </c>
      <c r="E11" s="724" t="s">
        <v>594</v>
      </c>
      <c r="F11" s="725"/>
      <c r="G11" s="116"/>
      <c r="H11" s="117"/>
      <c r="I11" s="713"/>
      <c r="J11" s="714"/>
      <c r="K11" s="121"/>
      <c r="L11" s="729"/>
      <c r="M11" s="466"/>
      <c r="N11" s="705"/>
      <c r="O11" s="123"/>
      <c r="P11" s="707"/>
      <c r="Q11" s="112"/>
    </row>
    <row r="12" spans="2:17" ht="113.25" customHeight="1" x14ac:dyDescent="0.35">
      <c r="B12" s="111"/>
      <c r="C12" s="752"/>
      <c r="D12" s="722"/>
      <c r="E12" s="726" t="s">
        <v>596</v>
      </c>
      <c r="F12" s="727"/>
      <c r="G12" s="116"/>
      <c r="H12" s="117"/>
      <c r="I12" s="713"/>
      <c r="J12" s="714"/>
      <c r="K12" s="121"/>
      <c r="L12" s="729"/>
      <c r="M12" s="466"/>
      <c r="N12" s="705"/>
      <c r="O12" s="123"/>
      <c r="P12" s="707"/>
      <c r="Q12" s="112"/>
    </row>
    <row r="13" spans="2:17" ht="205.5" customHeight="1" x14ac:dyDescent="0.35">
      <c r="B13" s="111"/>
      <c r="C13" s="752"/>
      <c r="D13" s="722"/>
      <c r="E13" s="726" t="s">
        <v>603</v>
      </c>
      <c r="F13" s="727"/>
      <c r="G13" s="116"/>
      <c r="H13" s="117"/>
      <c r="I13" s="715"/>
      <c r="J13" s="716"/>
      <c r="K13" s="121"/>
      <c r="L13" s="730"/>
      <c r="M13" s="466"/>
      <c r="N13" s="706"/>
      <c r="O13" s="123"/>
      <c r="P13" s="708"/>
      <c r="Q13" s="112"/>
    </row>
    <row r="14" spans="2:17" ht="89.25" customHeight="1" x14ac:dyDescent="0.35">
      <c r="B14" s="111"/>
      <c r="C14" s="753"/>
      <c r="D14" s="723"/>
      <c r="E14" s="709" t="s">
        <v>604</v>
      </c>
      <c r="F14" s="710"/>
      <c r="G14" s="116"/>
      <c r="H14" s="117"/>
      <c r="I14" s="711" t="s">
        <v>1140</v>
      </c>
      <c r="J14" s="712"/>
      <c r="K14" s="121"/>
      <c r="L14" s="728" t="s">
        <v>1169</v>
      </c>
      <c r="M14" s="466"/>
      <c r="N14" s="717" t="s">
        <v>1168</v>
      </c>
      <c r="O14" s="123"/>
      <c r="P14" s="699"/>
      <c r="Q14" s="112"/>
    </row>
    <row r="15" spans="2:17" ht="5.25" customHeight="1" x14ac:dyDescent="0.35">
      <c r="B15" s="111"/>
      <c r="C15" s="120"/>
      <c r="D15" s="120"/>
      <c r="E15" s="720"/>
      <c r="F15" s="720"/>
      <c r="G15" s="116"/>
      <c r="H15" s="117"/>
      <c r="I15" s="713"/>
      <c r="J15" s="714"/>
      <c r="K15" s="121"/>
      <c r="L15" s="731"/>
      <c r="M15" s="466"/>
      <c r="N15" s="718"/>
      <c r="O15" s="123"/>
      <c r="P15" s="700"/>
      <c r="Q15" s="112"/>
    </row>
    <row r="16" spans="2:17" ht="95.25" customHeight="1" x14ac:dyDescent="0.35">
      <c r="B16" s="111"/>
      <c r="C16" s="124">
        <v>3</v>
      </c>
      <c r="D16" s="697" t="s">
        <v>785</v>
      </c>
      <c r="E16" s="697"/>
      <c r="F16" s="698"/>
      <c r="G16" s="116"/>
      <c r="H16" s="117"/>
      <c r="I16" s="713"/>
      <c r="J16" s="714"/>
      <c r="K16" s="121"/>
      <c r="L16" s="731"/>
      <c r="M16" s="466"/>
      <c r="N16" s="718"/>
      <c r="O16" s="123"/>
      <c r="P16" s="700"/>
      <c r="Q16" s="112"/>
    </row>
    <row r="17" spans="2:17" ht="5.25" customHeight="1" x14ac:dyDescent="0.35">
      <c r="B17" s="111"/>
      <c r="C17" s="120"/>
      <c r="D17" s="352"/>
      <c r="E17" s="696"/>
      <c r="F17" s="696"/>
      <c r="G17" s="116"/>
      <c r="H17" s="117"/>
      <c r="I17" s="715"/>
      <c r="J17" s="716"/>
      <c r="K17" s="121"/>
      <c r="L17" s="732"/>
      <c r="M17" s="116"/>
      <c r="N17" s="719"/>
      <c r="O17" s="125"/>
      <c r="P17" s="701"/>
      <c r="Q17" s="112"/>
    </row>
    <row r="18" spans="2:17" ht="54.75" customHeight="1" x14ac:dyDescent="0.35">
      <c r="B18" s="126"/>
      <c r="C18" s="127">
        <v>4</v>
      </c>
      <c r="D18" s="697" t="s">
        <v>717</v>
      </c>
      <c r="E18" s="697"/>
      <c r="F18" s="698"/>
      <c r="G18" s="128"/>
      <c r="H18" s="117"/>
      <c r="I18" s="711" t="s">
        <v>1142</v>
      </c>
      <c r="J18" s="712"/>
      <c r="K18" s="121"/>
      <c r="L18" s="728" t="s">
        <v>1171</v>
      </c>
      <c r="M18" s="466"/>
      <c r="N18" s="702" t="s">
        <v>1172</v>
      </c>
      <c r="O18" s="123"/>
      <c r="P18" s="699"/>
      <c r="Q18" s="112"/>
    </row>
    <row r="19" spans="2:17" ht="6" customHeight="1" x14ac:dyDescent="0.35">
      <c r="B19" s="111"/>
      <c r="C19" s="120"/>
      <c r="D19" s="352"/>
      <c r="E19" s="696"/>
      <c r="F19" s="696"/>
      <c r="G19" s="116"/>
      <c r="H19" s="117"/>
      <c r="I19" s="713"/>
      <c r="J19" s="714"/>
      <c r="K19" s="121"/>
      <c r="L19" s="729"/>
      <c r="M19" s="466"/>
      <c r="N19" s="703"/>
      <c r="O19" s="123"/>
      <c r="P19" s="700"/>
      <c r="Q19" s="112"/>
    </row>
    <row r="20" spans="2:17" ht="78" customHeight="1" x14ac:dyDescent="0.35">
      <c r="B20" s="126"/>
      <c r="C20" s="129">
        <v>5</v>
      </c>
      <c r="D20" s="697" t="s">
        <v>865</v>
      </c>
      <c r="E20" s="697"/>
      <c r="F20" s="698"/>
      <c r="G20" s="128"/>
      <c r="H20" s="117"/>
      <c r="I20" s="713"/>
      <c r="J20" s="714"/>
      <c r="K20" s="121"/>
      <c r="L20" s="729"/>
      <c r="M20" s="466"/>
      <c r="N20" s="703"/>
      <c r="O20" s="123"/>
      <c r="P20" s="700"/>
      <c r="Q20" s="112"/>
    </row>
    <row r="21" spans="2:17" ht="5.25" customHeight="1" x14ac:dyDescent="0.35">
      <c r="B21" s="111"/>
      <c r="C21" s="120"/>
      <c r="D21" s="352"/>
      <c r="E21" s="696"/>
      <c r="F21" s="696"/>
      <c r="G21" s="116"/>
      <c r="H21" s="117"/>
      <c r="I21" s="715"/>
      <c r="J21" s="716"/>
      <c r="K21" s="121"/>
      <c r="L21" s="730"/>
      <c r="M21" s="116"/>
      <c r="N21" s="704"/>
      <c r="O21" s="125"/>
      <c r="P21" s="701"/>
      <c r="Q21" s="112"/>
    </row>
    <row r="22" spans="2:17" ht="56.25" customHeight="1" x14ac:dyDescent="0.35">
      <c r="B22" s="126"/>
      <c r="C22" s="130">
        <v>6</v>
      </c>
      <c r="D22" s="697" t="s">
        <v>786</v>
      </c>
      <c r="E22" s="697"/>
      <c r="F22" s="698"/>
      <c r="G22" s="128"/>
      <c r="H22" s="117"/>
      <c r="I22" s="711" t="s">
        <v>1143</v>
      </c>
      <c r="J22" s="712"/>
      <c r="K22" s="121"/>
      <c r="L22" s="728" t="s">
        <v>1174</v>
      </c>
      <c r="M22" s="466"/>
      <c r="N22" s="691" t="s">
        <v>1173</v>
      </c>
      <c r="O22" s="123"/>
      <c r="P22" s="699"/>
      <c r="Q22" s="112"/>
    </row>
    <row r="23" spans="2:17" ht="5.25" customHeight="1" x14ac:dyDescent="0.35">
      <c r="B23" s="111"/>
      <c r="C23" s="120"/>
      <c r="D23" s="352"/>
      <c r="E23" s="696"/>
      <c r="F23" s="696"/>
      <c r="G23" s="116"/>
      <c r="H23" s="117"/>
      <c r="I23" s="713"/>
      <c r="J23" s="714"/>
      <c r="K23" s="121"/>
      <c r="L23" s="729"/>
      <c r="M23" s="466"/>
      <c r="N23" s="692"/>
      <c r="O23" s="123"/>
      <c r="P23" s="700"/>
      <c r="Q23" s="112"/>
    </row>
    <row r="24" spans="2:17" ht="60" customHeight="1" x14ac:dyDescent="0.35">
      <c r="B24" s="126"/>
      <c r="C24" s="131">
        <v>7</v>
      </c>
      <c r="D24" s="697" t="s">
        <v>866</v>
      </c>
      <c r="E24" s="697"/>
      <c r="F24" s="698"/>
      <c r="G24" s="128"/>
      <c r="H24" s="117"/>
      <c r="I24" s="713"/>
      <c r="J24" s="714"/>
      <c r="K24" s="121"/>
      <c r="L24" s="729"/>
      <c r="M24" s="466"/>
      <c r="N24" s="692"/>
      <c r="O24" s="123"/>
      <c r="P24" s="700"/>
      <c r="Q24" s="112"/>
    </row>
    <row r="25" spans="2:17" ht="5.25" customHeight="1" x14ac:dyDescent="0.35">
      <c r="B25" s="111"/>
      <c r="C25" s="120"/>
      <c r="D25" s="352"/>
      <c r="E25" s="696"/>
      <c r="F25" s="696"/>
      <c r="G25" s="116"/>
      <c r="H25" s="117"/>
      <c r="I25" s="713"/>
      <c r="J25" s="714"/>
      <c r="K25" s="121"/>
      <c r="L25" s="729"/>
      <c r="M25" s="116"/>
      <c r="N25" s="692"/>
      <c r="O25" s="125"/>
      <c r="P25" s="701"/>
      <c r="Q25" s="112"/>
    </row>
    <row r="26" spans="2:17" ht="37.5" customHeight="1" x14ac:dyDescent="0.35">
      <c r="B26" s="126"/>
      <c r="C26" s="132">
        <v>8</v>
      </c>
      <c r="D26" s="697" t="s">
        <v>867</v>
      </c>
      <c r="E26" s="697"/>
      <c r="F26" s="698"/>
      <c r="G26" s="128"/>
      <c r="H26" s="117"/>
      <c r="I26" s="713"/>
      <c r="J26" s="714"/>
      <c r="K26" s="121"/>
      <c r="L26" s="729"/>
      <c r="M26" s="466"/>
      <c r="N26" s="692"/>
      <c r="O26" s="123"/>
      <c r="P26" s="694"/>
      <c r="Q26" s="112"/>
    </row>
    <row r="27" spans="2:17" ht="5.25" customHeight="1" x14ac:dyDescent="0.35">
      <c r="B27" s="111"/>
      <c r="C27" s="120"/>
      <c r="D27" s="352"/>
      <c r="E27" s="696"/>
      <c r="F27" s="696"/>
      <c r="G27" s="116"/>
      <c r="H27" s="117"/>
      <c r="I27" s="713"/>
      <c r="J27" s="714"/>
      <c r="K27" s="121"/>
      <c r="L27" s="729"/>
      <c r="M27" s="466"/>
      <c r="N27" s="692"/>
      <c r="O27" s="123"/>
      <c r="P27" s="694"/>
      <c r="Q27" s="112"/>
    </row>
    <row r="28" spans="2:17" ht="37.5" customHeight="1" x14ac:dyDescent="0.35">
      <c r="B28" s="126"/>
      <c r="C28" s="133">
        <v>9</v>
      </c>
      <c r="D28" s="697" t="s">
        <v>611</v>
      </c>
      <c r="E28" s="697"/>
      <c r="F28" s="698"/>
      <c r="G28" s="128"/>
      <c r="H28" s="117"/>
      <c r="I28" s="759"/>
      <c r="J28" s="760"/>
      <c r="K28" s="121"/>
      <c r="L28" s="730"/>
      <c r="M28" s="466"/>
      <c r="N28" s="693"/>
      <c r="O28" s="123"/>
      <c r="P28" s="695"/>
      <c r="Q28" s="112"/>
    </row>
    <row r="29" spans="2:17" ht="4.5" customHeight="1" thickBot="1" x14ac:dyDescent="0.4">
      <c r="B29" s="134"/>
      <c r="C29" s="135"/>
      <c r="D29" s="135"/>
      <c r="E29" s="135"/>
      <c r="F29" s="135"/>
      <c r="G29" s="136"/>
      <c r="H29" s="135"/>
      <c r="I29" s="136"/>
      <c r="J29" s="136"/>
      <c r="K29" s="136"/>
      <c r="L29" s="136"/>
      <c r="M29" s="136"/>
      <c r="N29" s="135"/>
      <c r="O29" s="136"/>
      <c r="P29" s="135"/>
      <c r="Q29" s="137"/>
    </row>
    <row r="30" spans="2:17" x14ac:dyDescent="0.35"/>
    <row r="35" spans="5:13" ht="3.75" hidden="1" customHeight="1" x14ac:dyDescent="0.35"/>
    <row r="36" spans="5:13" ht="19.5" hidden="1" customHeight="1" x14ac:dyDescent="0.35">
      <c r="H36" s="63" t="s">
        <v>589</v>
      </c>
    </row>
    <row r="37" spans="5:13" ht="19.5" hidden="1" customHeight="1" x14ac:dyDescent="0.4">
      <c r="E37" s="66"/>
      <c r="H37" s="63"/>
      <c r="J37" s="754"/>
      <c r="K37" s="754"/>
      <c r="L37" s="754"/>
      <c r="M37" s="754"/>
    </row>
    <row r="38" spans="5:13" ht="19.5" hidden="1" customHeight="1" x14ac:dyDescent="0.35">
      <c r="H38" s="63"/>
    </row>
    <row r="39" spans="5:13" ht="19.5" hidden="1" customHeight="1" x14ac:dyDescent="0.35">
      <c r="H39" s="63" t="s">
        <v>597</v>
      </c>
    </row>
    <row r="40" spans="5:13" ht="19.5" hidden="1" customHeight="1" x14ac:dyDescent="0.35">
      <c r="H40" s="64" t="s">
        <v>598</v>
      </c>
    </row>
    <row r="41" spans="5:13" ht="19.5" hidden="1" customHeight="1" x14ac:dyDescent="0.35">
      <c r="H41" s="31"/>
      <c r="J41"/>
    </row>
    <row r="42" spans="5:13" ht="19.5" hidden="1" customHeight="1" x14ac:dyDescent="0.3">
      <c r="H42" s="31"/>
    </row>
    <row r="43" spans="5:13" hidden="1" x14ac:dyDescent="0.35">
      <c r="H43" s="68" t="s">
        <v>599</v>
      </c>
    </row>
    <row r="44" spans="5:13" ht="15" hidden="1" customHeight="1" x14ac:dyDescent="0.35">
      <c r="H44" s="68" t="s">
        <v>600</v>
      </c>
    </row>
    <row r="45" spans="5:13" hidden="1" x14ac:dyDescent="0.35">
      <c r="H45" s="69" t="s">
        <v>601</v>
      </c>
    </row>
    <row r="46" spans="5:13" hidden="1" x14ac:dyDescent="0.35">
      <c r="H46" s="69" t="s">
        <v>596</v>
      </c>
    </row>
    <row r="47" spans="5:13" hidden="1" x14ac:dyDescent="0.35">
      <c r="H47" s="68" t="s">
        <v>602</v>
      </c>
    </row>
    <row r="48" spans="5:13" ht="15" hidden="1" customHeight="1" x14ac:dyDescent="0.35">
      <c r="H48" s="68" t="s">
        <v>595</v>
      </c>
    </row>
    <row r="49" spans="8:8" hidden="1" x14ac:dyDescent="0.35">
      <c r="H49" s="69" t="s">
        <v>603</v>
      </c>
    </row>
    <row r="50" spans="8:8" hidden="1" x14ac:dyDescent="0.35">
      <c r="H50" s="69" t="s">
        <v>604</v>
      </c>
    </row>
    <row r="51" spans="8:8" hidden="1" x14ac:dyDescent="0.35">
      <c r="H51" s="72" t="s">
        <v>605</v>
      </c>
    </row>
    <row r="52" spans="8:8" hidden="1" x14ac:dyDescent="0.35">
      <c r="H52" s="72" t="s">
        <v>606</v>
      </c>
    </row>
    <row r="53" spans="8:8" hidden="1" x14ac:dyDescent="0.35">
      <c r="H53" s="70" t="s">
        <v>607</v>
      </c>
    </row>
    <row r="54" spans="8:8" hidden="1" x14ac:dyDescent="0.35">
      <c r="H54" s="70" t="s">
        <v>608</v>
      </c>
    </row>
    <row r="55" spans="8:8" hidden="1" x14ac:dyDescent="0.35">
      <c r="H55" s="70" t="s">
        <v>609</v>
      </c>
    </row>
  </sheetData>
  <mergeCells count="53">
    <mergeCell ref="C11:C14"/>
    <mergeCell ref="E10:F10"/>
    <mergeCell ref="L37:M37"/>
    <mergeCell ref="J37:K37"/>
    <mergeCell ref="I9:J9"/>
    <mergeCell ref="I10:J13"/>
    <mergeCell ref="D18:F18"/>
    <mergeCell ref="I18:J21"/>
    <mergeCell ref="D22:F22"/>
    <mergeCell ref="D26:F26"/>
    <mergeCell ref="L18:L21"/>
    <mergeCell ref="I22:J28"/>
    <mergeCell ref="L22:L28"/>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N14:N17"/>
    <mergeCell ref="P14:P17"/>
    <mergeCell ref="E15:F15"/>
    <mergeCell ref="D16:F16"/>
    <mergeCell ref="E17:F17"/>
    <mergeCell ref="D11:D14"/>
    <mergeCell ref="E11:F11"/>
    <mergeCell ref="E12:F12"/>
    <mergeCell ref="E13:F13"/>
    <mergeCell ref="L10:L13"/>
    <mergeCell ref="L14:L17"/>
    <mergeCell ref="N18:N21"/>
    <mergeCell ref="P18:P21"/>
    <mergeCell ref="E19:F19"/>
    <mergeCell ref="D20:F20"/>
    <mergeCell ref="E21:F21"/>
    <mergeCell ref="N22:N28"/>
    <mergeCell ref="P26:P28"/>
    <mergeCell ref="E27:F27"/>
    <mergeCell ref="D28:F28"/>
    <mergeCell ref="P22:P25"/>
    <mergeCell ref="E23:F23"/>
    <mergeCell ref="D24:F24"/>
    <mergeCell ref="E25:F25"/>
  </mergeCells>
  <dataValidations count="5">
    <dataValidation operator="equal" allowBlank="1" showInputMessage="1" showErrorMessage="1" errorTitle="ATENCIÓN" error="No se pueden modificar datos aquí" sqref="H36:H40"/>
    <dataValidation type="whole" operator="equal" allowBlank="1" showErrorMessage="1" errorTitle="ERROR" error="No debe modificar estas celdas" sqref="B16:B28">
      <formula1>457854785458745000</formula1>
    </dataValidation>
    <dataValidation operator="equal" allowBlank="1" showErrorMessage="1" errorTitle="ERROR" error="No debe modificar estas celdas" sqref="A1:B1 H1:XFD1 L29:L47 I29:I47 L10 J29:J47 K10:K47 J10:J21 I10:I22 M10:M47 O10:R47 N10:N22 N29:N47"/>
    <dataValidation type="whole" operator="equal" allowBlank="1" showInputMessage="1" showErrorMessage="1" sqref="C1:G1 A2:XFD9 C10:D1048576 G10:G1048576 E10:F11 E15:F1048576">
      <formula1>27253034123005</formula1>
    </dataValidation>
    <dataValidation type="list" operator="equal" allowBlank="1" showInputMessage="1" showErrorMessage="1" sqref="E12:F12 E13:F13 E14:F14">
      <formula1>$H$43:$H$55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139"/>
  <sheetViews>
    <sheetView topLeftCell="A31" workbookViewId="0"/>
  </sheetViews>
  <sheetFormatPr baseColWidth="10" defaultColWidth="0" defaultRowHeight="14" zeroHeight="1" x14ac:dyDescent="0.3"/>
  <cols>
    <col min="1" max="1" width="2.26953125" style="31" customWidth="1"/>
    <col min="2" max="2" width="0.81640625" style="31" customWidth="1"/>
    <col min="3" max="3" width="7.1796875" style="31" customWidth="1"/>
    <col min="4" max="4" width="15.81640625" style="31" customWidth="1"/>
    <col min="5" max="5" width="5.26953125" style="432" bestFit="1" customWidth="1"/>
    <col min="6" max="6" width="48" style="31" bestFit="1" customWidth="1"/>
    <col min="7" max="7" width="25.81640625" style="31" hidden="1" customWidth="1"/>
    <col min="8" max="8" width="1" style="153" customWidth="1"/>
    <col min="9" max="9" width="13.26953125" style="103" bestFit="1" customWidth="1"/>
    <col min="10" max="11" width="12.7265625" style="103" customWidth="1"/>
    <col min="12" max="12" width="19.54296875" style="103" customWidth="1"/>
    <col min="13" max="13" width="18.1796875" style="103" bestFit="1" customWidth="1"/>
    <col min="14" max="14" width="18.26953125" style="103" bestFit="1" customWidth="1"/>
    <col min="15" max="17" width="12.7265625" style="103" customWidth="1"/>
    <col min="18" max="18" width="31.7265625" style="103" bestFit="1" customWidth="1"/>
    <col min="19" max="19" width="25.1796875" style="103" bestFit="1" customWidth="1"/>
    <col min="20" max="20" width="30.81640625" style="103" bestFit="1" customWidth="1"/>
    <col min="21" max="21" width="18.453125" style="103" hidden="1" customWidth="1"/>
    <col min="22" max="22" width="0.7265625" style="31" customWidth="1"/>
    <col min="23" max="23" width="11.453125" style="31" customWidth="1"/>
    <col min="24" max="25" width="0" style="31" hidden="1" customWidth="1"/>
    <col min="26" max="16384" width="11.453125" style="31" hidden="1"/>
  </cols>
  <sheetData>
    <row r="1" spans="2:23" ht="10.5" customHeight="1" thickBot="1" x14ac:dyDescent="0.35"/>
    <row r="2" spans="2:23" ht="94" customHeight="1" x14ac:dyDescent="0.3">
      <c r="B2" s="28"/>
      <c r="C2" s="29"/>
      <c r="D2" s="29"/>
      <c r="E2" s="433"/>
      <c r="F2" s="29"/>
      <c r="G2" s="29"/>
      <c r="H2" s="393"/>
      <c r="I2" s="147"/>
      <c r="J2" s="147"/>
      <c r="K2" s="147"/>
      <c r="L2" s="147"/>
      <c r="M2" s="147"/>
      <c r="N2" s="147"/>
      <c r="O2" s="147"/>
      <c r="P2" s="147"/>
      <c r="Q2" s="147"/>
      <c r="R2" s="147"/>
      <c r="S2" s="147"/>
      <c r="T2" s="147"/>
      <c r="U2" s="147"/>
      <c r="V2" s="30"/>
    </row>
    <row r="3" spans="2:23" s="103" customFormat="1" ht="6" customHeight="1" x14ac:dyDescent="0.35">
      <c r="B3" s="148"/>
      <c r="C3" s="149"/>
      <c r="D3" s="149"/>
      <c r="E3" s="434"/>
      <c r="F3" s="149"/>
      <c r="G3" s="149"/>
      <c r="H3" s="152"/>
      <c r="I3" s="149"/>
      <c r="J3" s="149"/>
      <c r="K3" s="149"/>
      <c r="L3" s="149"/>
      <c r="M3" s="149"/>
      <c r="N3" s="149"/>
      <c r="O3" s="149"/>
      <c r="P3" s="149"/>
      <c r="Q3" s="149"/>
      <c r="R3" s="149"/>
      <c r="S3" s="149"/>
      <c r="T3" s="149"/>
      <c r="U3" s="149"/>
      <c r="V3" s="170"/>
    </row>
    <row r="4" spans="2:23" s="103" customFormat="1" ht="27.5" x14ac:dyDescent="0.35">
      <c r="B4" s="148"/>
      <c r="C4" s="761" t="s">
        <v>896</v>
      </c>
      <c r="D4" s="761"/>
      <c r="E4" s="761"/>
      <c r="F4" s="762"/>
      <c r="G4" s="762"/>
      <c r="H4" s="762"/>
      <c r="I4" s="762"/>
      <c r="J4" s="762"/>
      <c r="K4" s="762"/>
      <c r="L4" s="762"/>
      <c r="M4" s="762"/>
      <c r="N4" s="762"/>
      <c r="O4" s="762"/>
      <c r="P4" s="762"/>
      <c r="Q4" s="762"/>
      <c r="R4" s="762"/>
      <c r="S4" s="762"/>
      <c r="T4" s="762"/>
      <c r="U4" s="763"/>
      <c r="V4" s="170"/>
    </row>
    <row r="5" spans="2:23" s="103" customFormat="1" ht="5.25" customHeight="1" thickBot="1" x14ac:dyDescent="0.4">
      <c r="B5" s="148"/>
      <c r="C5" s="60"/>
      <c r="D5" s="60"/>
      <c r="E5" s="60"/>
      <c r="F5" s="149"/>
      <c r="G5" s="149"/>
      <c r="H5" s="152"/>
      <c r="I5" s="149"/>
      <c r="J5" s="149"/>
      <c r="K5" s="149"/>
      <c r="L5" s="149"/>
      <c r="M5" s="149"/>
      <c r="N5" s="149"/>
      <c r="O5" s="149"/>
      <c r="P5" s="149"/>
      <c r="Q5" s="149"/>
      <c r="R5" s="149"/>
      <c r="S5" s="149"/>
      <c r="T5" s="149"/>
      <c r="U5" s="394"/>
      <c r="V5" s="170"/>
    </row>
    <row r="6" spans="2:23" s="150" customFormat="1" ht="26" x14ac:dyDescent="0.35">
      <c r="B6" s="151"/>
      <c r="C6" s="776" t="s">
        <v>587</v>
      </c>
      <c r="D6" s="777"/>
      <c r="E6" s="778"/>
      <c r="F6" s="778"/>
      <c r="G6" s="779"/>
      <c r="H6" s="154"/>
      <c r="I6" s="770" t="s">
        <v>616</v>
      </c>
      <c r="J6" s="771"/>
      <c r="K6" s="771"/>
      <c r="L6" s="772"/>
      <c r="M6" s="773" t="s">
        <v>617</v>
      </c>
      <c r="N6" s="771"/>
      <c r="O6" s="771"/>
      <c r="P6" s="772"/>
      <c r="Q6" s="774" t="s">
        <v>615</v>
      </c>
      <c r="R6" s="775"/>
      <c r="S6" s="774" t="s">
        <v>618</v>
      </c>
      <c r="T6" s="775"/>
      <c r="U6" s="253" t="s">
        <v>720</v>
      </c>
      <c r="V6" s="171"/>
    </row>
    <row r="7" spans="2:23" s="150" customFormat="1" x14ac:dyDescent="0.3">
      <c r="B7" s="151"/>
      <c r="C7" s="780"/>
      <c r="D7" s="781"/>
      <c r="E7" s="781"/>
      <c r="F7" s="781"/>
      <c r="G7" s="782"/>
      <c r="H7" s="154"/>
      <c r="I7" s="155"/>
      <c r="J7" s="156"/>
      <c r="K7" s="156"/>
      <c r="L7" s="157"/>
      <c r="M7" s="158"/>
      <c r="N7" s="156"/>
      <c r="O7" s="156"/>
      <c r="P7" s="157"/>
      <c r="Q7" s="158"/>
      <c r="R7" s="156"/>
      <c r="S7" s="156"/>
      <c r="T7" s="157"/>
      <c r="U7" s="159"/>
      <c r="V7" s="171"/>
    </row>
    <row r="8" spans="2:23" s="150" customFormat="1" ht="38" thickBot="1" x14ac:dyDescent="0.4">
      <c r="B8" s="151"/>
      <c r="C8" s="783"/>
      <c r="D8" s="784"/>
      <c r="E8" s="784"/>
      <c r="F8" s="784"/>
      <c r="G8" s="785"/>
      <c r="H8" s="154"/>
      <c r="I8" s="160" t="s">
        <v>555</v>
      </c>
      <c r="J8" s="161" t="s">
        <v>556</v>
      </c>
      <c r="K8" s="161" t="s">
        <v>557</v>
      </c>
      <c r="L8" s="460" t="s">
        <v>558</v>
      </c>
      <c r="M8" s="163" t="s">
        <v>559</v>
      </c>
      <c r="N8" s="161" t="s">
        <v>560</v>
      </c>
      <c r="O8" s="461" t="s">
        <v>561</v>
      </c>
      <c r="P8" s="460" t="s">
        <v>562</v>
      </c>
      <c r="Q8" s="163" t="s">
        <v>563</v>
      </c>
      <c r="R8" s="162" t="s">
        <v>564</v>
      </c>
      <c r="S8" s="163" t="s">
        <v>565</v>
      </c>
      <c r="T8" s="162" t="s">
        <v>566</v>
      </c>
      <c r="U8" s="164" t="s">
        <v>567</v>
      </c>
      <c r="V8" s="171"/>
    </row>
    <row r="9" spans="2:23" ht="2.15" customHeight="1" x14ac:dyDescent="0.3">
      <c r="B9" s="32"/>
      <c r="C9" s="34"/>
      <c r="D9" s="34"/>
      <c r="E9" s="425"/>
      <c r="F9" s="34"/>
      <c r="G9" s="34"/>
      <c r="I9" s="34"/>
      <c r="J9" s="149"/>
      <c r="K9" s="149"/>
      <c r="L9" s="149"/>
      <c r="M9" s="149"/>
      <c r="N9" s="149"/>
      <c r="O9" s="149"/>
      <c r="P9" s="149"/>
      <c r="Q9" s="149"/>
      <c r="R9" s="149"/>
      <c r="S9" s="149"/>
      <c r="T9" s="149"/>
      <c r="U9" s="149"/>
      <c r="V9" s="170"/>
      <c r="W9" s="34"/>
    </row>
    <row r="10" spans="2:23" ht="32.25" customHeight="1" x14ac:dyDescent="0.3">
      <c r="B10" s="172"/>
      <c r="C10" s="764" t="s">
        <v>640</v>
      </c>
      <c r="D10" s="765"/>
      <c r="E10" s="765"/>
      <c r="F10" s="766"/>
      <c r="G10" s="790" t="s">
        <v>103</v>
      </c>
      <c r="H10" s="165"/>
      <c r="I10" s="350"/>
      <c r="J10" s="144"/>
      <c r="K10" s="144"/>
      <c r="L10" s="144"/>
      <c r="M10" s="144"/>
      <c r="N10" s="144"/>
      <c r="O10" s="144"/>
      <c r="P10" s="144"/>
      <c r="Q10" s="144"/>
      <c r="R10" s="144"/>
      <c r="S10" s="144"/>
      <c r="T10" s="144"/>
      <c r="U10" s="145"/>
      <c r="V10" s="33"/>
    </row>
    <row r="11" spans="2:23" ht="13.5" customHeight="1" x14ac:dyDescent="0.3">
      <c r="B11" s="172"/>
      <c r="C11" s="767"/>
      <c r="D11" s="768"/>
      <c r="E11" s="768"/>
      <c r="F11" s="769"/>
      <c r="G11" s="791"/>
      <c r="H11" s="165"/>
      <c r="I11" s="351"/>
      <c r="J11" s="166"/>
      <c r="K11" s="166"/>
      <c r="L11" s="166"/>
      <c r="M11" s="166"/>
      <c r="N11" s="166"/>
      <c r="O11" s="166"/>
      <c r="P11" s="166"/>
      <c r="Q11" s="166"/>
      <c r="R11" s="166"/>
      <c r="S11" s="166"/>
      <c r="T11" s="166"/>
      <c r="U11" s="176"/>
      <c r="V11" s="33"/>
    </row>
    <row r="12" spans="2:23" ht="37.5" hidden="1" x14ac:dyDescent="0.3">
      <c r="B12" s="172"/>
      <c r="C12" s="786" t="str">
        <f>+Referencias!C7</f>
        <v>PLANEACIÓN</v>
      </c>
      <c r="D12" s="786" t="str">
        <f>+Referencias!D7</f>
        <v>Conocimiento normativo y del entorno</v>
      </c>
      <c r="E12" s="435">
        <f>+Referencias!E7</f>
        <v>1</v>
      </c>
      <c r="F12" s="431" t="str">
        <f>+Referencias!F7</f>
        <v>Conocer y considerar el propósito, las funciones y el tipo de entidad; conocer su entorno; y vincular la planeación estratégica en los diseños de planeación del área.</v>
      </c>
      <c r="G12" s="423"/>
      <c r="H12" s="167"/>
      <c r="I12" s="294"/>
      <c r="J12" s="294"/>
      <c r="K12" s="294"/>
      <c r="L12" s="296"/>
      <c r="M12" s="296"/>
      <c r="N12" s="296"/>
      <c r="O12" s="296"/>
      <c r="P12" s="296"/>
      <c r="Q12" s="296"/>
      <c r="R12" s="296"/>
      <c r="S12" s="296" t="s">
        <v>641</v>
      </c>
      <c r="T12" s="296" t="s">
        <v>641</v>
      </c>
      <c r="U12" s="296"/>
      <c r="V12" s="173"/>
    </row>
    <row r="13" spans="2:23" ht="25" hidden="1" x14ac:dyDescent="0.3">
      <c r="B13" s="172"/>
      <c r="C13" s="787"/>
      <c r="D13" s="787"/>
      <c r="E13" s="435">
        <f>+Referencias!E8</f>
        <v>2</v>
      </c>
      <c r="F13" s="431" t="str">
        <f>+Referencias!F8</f>
        <v xml:space="preserve">Conocer y considerar toda la normatividad aplicable al proceso de TH </v>
      </c>
      <c r="G13" s="423"/>
      <c r="H13" s="167"/>
      <c r="I13" s="294"/>
      <c r="J13" s="294"/>
      <c r="K13" s="294"/>
      <c r="L13" s="296"/>
      <c r="M13" s="296"/>
      <c r="N13" s="296"/>
      <c r="O13" s="296"/>
      <c r="P13" s="296"/>
      <c r="Q13" s="296"/>
      <c r="R13" s="296"/>
      <c r="S13" s="296" t="s">
        <v>641</v>
      </c>
      <c r="T13" s="296" t="s">
        <v>641</v>
      </c>
      <c r="U13" s="296"/>
      <c r="V13" s="173"/>
    </row>
    <row r="14" spans="2:23" ht="37.5" hidden="1" x14ac:dyDescent="0.3">
      <c r="B14" s="172"/>
      <c r="C14" s="787"/>
      <c r="D14" s="788"/>
      <c r="E14" s="435">
        <f>+Referencias!E9</f>
        <v>3</v>
      </c>
      <c r="F14" s="431" t="str">
        <f>+Referencias!F9</f>
        <v>Conocer y considerar los lineamientos institucionales macro relacionados con la entidad, emitidos por Función Pública, CNSC, ESAP y Presidencia de la República.</v>
      </c>
      <c r="G14" s="423"/>
      <c r="H14" s="167"/>
      <c r="I14" s="294"/>
      <c r="J14" s="294"/>
      <c r="K14" s="294"/>
      <c r="L14" s="296"/>
      <c r="M14" s="296"/>
      <c r="N14" s="296" t="s">
        <v>641</v>
      </c>
      <c r="O14" s="296"/>
      <c r="P14" s="296" t="s">
        <v>641</v>
      </c>
      <c r="Q14" s="296" t="s">
        <v>641</v>
      </c>
      <c r="R14" s="296"/>
      <c r="S14" s="296"/>
      <c r="T14" s="296"/>
      <c r="U14" s="296"/>
      <c r="V14" s="173"/>
    </row>
    <row r="15" spans="2:23" ht="25" hidden="1" x14ac:dyDescent="0.3">
      <c r="B15" s="172"/>
      <c r="C15" s="787"/>
      <c r="D15" s="786" t="str">
        <f>+Referencias!D10</f>
        <v>Gestión de la información</v>
      </c>
      <c r="E15" s="435">
        <f>+Referencias!E10</f>
        <v>4</v>
      </c>
      <c r="F15" s="431" t="str">
        <f>+Referencias!F10</f>
        <v>Gestionar la información en el SIGEP (Servidores Públicos)</v>
      </c>
      <c r="G15" s="300"/>
      <c r="H15" s="167"/>
      <c r="I15" s="295"/>
      <c r="J15" s="295"/>
      <c r="K15" s="295"/>
      <c r="L15" s="439"/>
      <c r="M15" s="439"/>
      <c r="N15" s="439"/>
      <c r="O15" s="439"/>
      <c r="P15" s="439"/>
      <c r="Q15" s="439"/>
      <c r="R15" s="439"/>
      <c r="S15" s="296"/>
      <c r="T15" s="439"/>
      <c r="U15" s="439" t="s">
        <v>641</v>
      </c>
      <c r="V15" s="173"/>
    </row>
    <row r="16" spans="2:23" ht="19" hidden="1" x14ac:dyDescent="0.3">
      <c r="B16" s="172"/>
      <c r="C16" s="787"/>
      <c r="D16" s="787"/>
      <c r="E16" s="435">
        <f>+Referencias!E11</f>
        <v>5</v>
      </c>
      <c r="F16" s="431" t="str">
        <f>+Referencias!F11</f>
        <v>Gestionar la información en el SIGEP (Contratistas)</v>
      </c>
      <c r="G16" s="423"/>
      <c r="H16" s="167"/>
      <c r="I16" s="294"/>
      <c r="J16" s="294"/>
      <c r="K16" s="294"/>
      <c r="L16" s="296"/>
      <c r="M16" s="296"/>
      <c r="N16" s="296"/>
      <c r="O16" s="296"/>
      <c r="P16" s="296"/>
      <c r="Q16" s="296"/>
      <c r="R16" s="296"/>
      <c r="S16" s="296"/>
      <c r="T16" s="296"/>
      <c r="U16" s="296" t="s">
        <v>641</v>
      </c>
      <c r="V16" s="173"/>
    </row>
    <row r="17" spans="2:23" ht="19" hidden="1" x14ac:dyDescent="0.3">
      <c r="B17" s="172"/>
      <c r="C17" s="787"/>
      <c r="D17" s="787"/>
      <c r="E17" s="435">
        <f>+Referencias!E12</f>
        <v>6</v>
      </c>
      <c r="F17" s="431" t="str">
        <f>+Referencias!F12</f>
        <v>Verificar la información cargada en el SIGEP</v>
      </c>
      <c r="G17" s="421"/>
      <c r="H17" s="168"/>
      <c r="I17" s="294"/>
      <c r="J17" s="294"/>
      <c r="K17" s="294"/>
      <c r="L17" s="296"/>
      <c r="M17" s="296"/>
      <c r="N17" s="296"/>
      <c r="O17" s="296"/>
      <c r="P17" s="296"/>
      <c r="Q17" s="296"/>
      <c r="R17" s="296"/>
      <c r="S17" s="296"/>
      <c r="T17" s="296"/>
      <c r="U17" s="296" t="s">
        <v>641</v>
      </c>
      <c r="V17" s="173"/>
    </row>
    <row r="18" spans="2:23" ht="87.5" hidden="1" x14ac:dyDescent="0.4">
      <c r="B18" s="172"/>
      <c r="C18" s="787"/>
      <c r="D18" s="787"/>
      <c r="E18" s="435">
        <f>+Referencias!E13</f>
        <v>7</v>
      </c>
      <c r="F18" s="431" t="str">
        <f>+Referencias!F13</f>
        <v>Contar con un mecanismo de información que permita visualizar en tiempo real la planta de personal y generar reportes, articulado con la nómina o independiente, diferenciando:
- Planta global y planta estructural, por grupos internos de trabajo</v>
      </c>
      <c r="G18" s="421"/>
      <c r="H18" s="168"/>
      <c r="I18" s="294"/>
      <c r="J18" s="294"/>
      <c r="K18" s="294"/>
      <c r="L18" s="296"/>
      <c r="M18" s="296"/>
      <c r="N18" s="296"/>
      <c r="O18" s="296"/>
      <c r="P18" s="296"/>
      <c r="Q18" s="296"/>
      <c r="R18" s="296"/>
      <c r="S18" s="296"/>
      <c r="T18" s="296"/>
      <c r="U18" s="296" t="s">
        <v>641</v>
      </c>
      <c r="V18" s="173"/>
      <c r="W18" s="370"/>
    </row>
    <row r="19" spans="2:23" ht="75" hidden="1" x14ac:dyDescent="0.3">
      <c r="B19" s="172"/>
      <c r="C19" s="787"/>
      <c r="D19" s="787"/>
      <c r="E19" s="435">
        <f>+Referencias!E14</f>
        <v>8</v>
      </c>
      <c r="F19" s="431" t="str">
        <f>+Referencias!F14</f>
        <v>Contar con un mecanismo de información que permita visualizar en tiempo real la planta de personal y generar reportes, articulado con la nómina o independiente, diferenciando:
- Tipos de vinculación, nivel, código, grado</v>
      </c>
      <c r="G19" s="421"/>
      <c r="H19" s="168"/>
      <c r="I19" s="294"/>
      <c r="J19" s="294"/>
      <c r="K19" s="294"/>
      <c r="L19" s="296"/>
      <c r="M19" s="296"/>
      <c r="N19" s="296"/>
      <c r="O19" s="296"/>
      <c r="P19" s="296"/>
      <c r="Q19" s="296"/>
      <c r="R19" s="296"/>
      <c r="S19" s="296"/>
      <c r="T19" s="296"/>
      <c r="U19" s="296" t="s">
        <v>641</v>
      </c>
      <c r="V19" s="173"/>
    </row>
    <row r="20" spans="2:23" ht="75" hidden="1" x14ac:dyDescent="0.3">
      <c r="B20" s="172"/>
      <c r="C20" s="787"/>
      <c r="D20" s="787"/>
      <c r="E20" s="435">
        <f>+Referencias!E15</f>
        <v>9</v>
      </c>
      <c r="F20" s="431" t="str">
        <f>+Referencias!F15</f>
        <v>Contar con un mecanismo de información que permita visualizar en tiempo real la planta de personal y generar reportes, articulado con la nómina o independiente, diferenciando:
- Antigüedad en el Estado, nivel académico y género</v>
      </c>
      <c r="G20" s="421"/>
      <c r="H20" s="168"/>
      <c r="I20" s="294"/>
      <c r="J20" s="294"/>
      <c r="K20" s="294"/>
      <c r="L20" s="296"/>
      <c r="M20" s="296"/>
      <c r="N20" s="296"/>
      <c r="O20" s="296"/>
      <c r="P20" s="296"/>
      <c r="Q20" s="296"/>
      <c r="R20" s="296"/>
      <c r="S20" s="296"/>
      <c r="T20" s="296"/>
      <c r="U20" s="296" t="s">
        <v>641</v>
      </c>
      <c r="V20" s="173"/>
    </row>
    <row r="21" spans="2:23" ht="75" hidden="1" x14ac:dyDescent="0.3">
      <c r="B21" s="172"/>
      <c r="C21" s="787"/>
      <c r="D21" s="787"/>
      <c r="E21" s="435">
        <f>+Referencias!E16</f>
        <v>10</v>
      </c>
      <c r="F21" s="431" t="str">
        <f>+Referencias!F16</f>
        <v>Contar con un mecanismo de información que permita visualizar en tiempo real la planta de personal y generar reportes, articulado con la nómina o independiente, diferenciando:
- Cargos en vacancia definitiva o temporal por niveles</v>
      </c>
      <c r="G21" s="421"/>
      <c r="H21" s="168"/>
      <c r="I21" s="294"/>
      <c r="J21" s="294"/>
      <c r="K21" s="294"/>
      <c r="L21" s="296"/>
      <c r="M21" s="296"/>
      <c r="N21" s="296"/>
      <c r="O21" s="296"/>
      <c r="P21" s="296"/>
      <c r="Q21" s="296"/>
      <c r="R21" s="296"/>
      <c r="S21" s="296"/>
      <c r="T21" s="296"/>
      <c r="U21" s="296" t="s">
        <v>641</v>
      </c>
      <c r="V21" s="173"/>
    </row>
    <row r="22" spans="2:23" ht="75" hidden="1" x14ac:dyDescent="0.3">
      <c r="B22" s="172"/>
      <c r="C22" s="787"/>
      <c r="D22" s="787"/>
      <c r="E22" s="435">
        <f>+Referencias!E17</f>
        <v>11</v>
      </c>
      <c r="F22" s="431" t="str">
        <f>+Referencias!F17</f>
        <v>Contar con un mecanismo de información que permita visualizar en tiempo real la planta de personal y generar reportes, articulado con la nómina o independiente, diferenciando:
- Perfiles de Empleos</v>
      </c>
      <c r="G22" s="421"/>
      <c r="H22" s="168"/>
      <c r="I22" s="294"/>
      <c r="J22" s="294"/>
      <c r="K22" s="294"/>
      <c r="L22" s="296"/>
      <c r="M22" s="296"/>
      <c r="N22" s="296"/>
      <c r="O22" s="296"/>
      <c r="P22" s="296"/>
      <c r="Q22" s="296"/>
      <c r="R22" s="296"/>
      <c r="S22" s="296"/>
      <c r="T22" s="296"/>
      <c r="U22" s="296" t="s">
        <v>641</v>
      </c>
      <c r="V22" s="173"/>
    </row>
    <row r="23" spans="2:23" ht="100" hidden="1" x14ac:dyDescent="0.3">
      <c r="B23" s="172"/>
      <c r="C23" s="787"/>
      <c r="D23" s="787"/>
      <c r="E23" s="435">
        <f>+Referencias!E18</f>
        <v>12</v>
      </c>
      <c r="F23" s="431"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421"/>
      <c r="H23" s="168"/>
      <c r="I23" s="294"/>
      <c r="J23" s="294"/>
      <c r="K23" s="294"/>
      <c r="L23" s="296"/>
      <c r="M23" s="296"/>
      <c r="N23" s="296"/>
      <c r="O23" s="296"/>
      <c r="P23" s="296" t="s">
        <v>641</v>
      </c>
      <c r="Q23" s="296"/>
      <c r="R23" s="296"/>
      <c r="S23" s="296"/>
      <c r="T23" s="296"/>
      <c r="U23" s="296" t="s">
        <v>641</v>
      </c>
      <c r="V23" s="173"/>
    </row>
    <row r="24" spans="2:23" ht="212.5" hidden="1" x14ac:dyDescent="0.3">
      <c r="B24" s="172"/>
      <c r="C24" s="787"/>
      <c r="D24" s="788"/>
      <c r="E24" s="435">
        <f>+Referencias!E19</f>
        <v>13</v>
      </c>
      <c r="F24" s="431"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421"/>
      <c r="H24" s="168"/>
      <c r="I24" s="294"/>
      <c r="J24" s="294"/>
      <c r="K24" s="294"/>
      <c r="L24" s="296"/>
      <c r="M24" s="296"/>
      <c r="N24" s="296"/>
      <c r="O24" s="296"/>
      <c r="P24" s="296"/>
      <c r="Q24" s="296"/>
      <c r="R24" s="296"/>
      <c r="S24" s="296" t="s">
        <v>641</v>
      </c>
      <c r="T24" s="296" t="s">
        <v>641</v>
      </c>
      <c r="U24" s="296" t="s">
        <v>641</v>
      </c>
      <c r="V24" s="173"/>
    </row>
    <row r="25" spans="2:23" ht="25" hidden="1" x14ac:dyDescent="0.3">
      <c r="B25" s="172"/>
      <c r="C25" s="787"/>
      <c r="D25" s="786" t="str">
        <f>+Referencias!D20</f>
        <v>Planeación Estratégica</v>
      </c>
      <c r="E25" s="435">
        <f>+Referencias!E20</f>
        <v>14</v>
      </c>
      <c r="F25" s="431" t="str">
        <f>+Referencias!F20</f>
        <v>Diseñar la planeación estratégica del talento humano, que contemple:</v>
      </c>
      <c r="G25" s="421"/>
      <c r="H25" s="168"/>
      <c r="I25" s="294"/>
      <c r="J25" s="296"/>
      <c r="K25" s="294"/>
      <c r="L25" s="296" t="s">
        <v>641</v>
      </c>
      <c r="M25" s="296"/>
      <c r="N25" s="296"/>
      <c r="O25" s="296"/>
      <c r="P25" s="296"/>
      <c r="Q25" s="296"/>
      <c r="R25" s="296"/>
      <c r="S25" s="296" t="s">
        <v>641</v>
      </c>
      <c r="T25" s="296" t="s">
        <v>641</v>
      </c>
      <c r="U25" s="296"/>
      <c r="V25" s="173"/>
    </row>
    <row r="26" spans="2:23" ht="37.5" hidden="1" x14ac:dyDescent="0.3">
      <c r="B26" s="172"/>
      <c r="C26" s="787"/>
      <c r="D26" s="787"/>
      <c r="E26" s="435" t="str">
        <f>+Referencias!E21</f>
        <v>14A</v>
      </c>
      <c r="F26" s="431" t="str">
        <f>+Referencias!F21</f>
        <v>Plan anual de vacantes y Plan de Previsión de Recursos Humanos que prevea y programe los recursos necesarios para proveer las vacantes mediante concurso</v>
      </c>
      <c r="G26" s="421"/>
      <c r="H26" s="168"/>
      <c r="I26" s="294"/>
      <c r="J26" s="294" t="s">
        <v>641</v>
      </c>
      <c r="K26" s="294"/>
      <c r="L26" s="296"/>
      <c r="M26" s="296"/>
      <c r="N26" s="296"/>
      <c r="O26" s="296"/>
      <c r="P26" s="296"/>
      <c r="Q26" s="296"/>
      <c r="R26" s="296"/>
      <c r="S26" s="296"/>
      <c r="T26" s="296"/>
      <c r="U26" s="296" t="s">
        <v>641</v>
      </c>
      <c r="V26" s="173"/>
    </row>
    <row r="27" spans="2:23" ht="19" hidden="1" x14ac:dyDescent="0.3">
      <c r="B27" s="172"/>
      <c r="C27" s="787"/>
      <c r="D27" s="787"/>
      <c r="E27" s="435" t="str">
        <f>+Referencias!E22</f>
        <v>14B</v>
      </c>
      <c r="F27" s="431" t="str">
        <f>+Referencias!F22</f>
        <v>Plan Institucional de Capacitación</v>
      </c>
      <c r="G27" s="421"/>
      <c r="H27" s="168"/>
      <c r="I27" s="294"/>
      <c r="J27" s="296"/>
      <c r="K27" s="296"/>
      <c r="L27" s="296"/>
      <c r="M27" s="296" t="s">
        <v>641</v>
      </c>
      <c r="N27" s="296"/>
      <c r="O27" s="296"/>
      <c r="P27" s="296" t="s">
        <v>641</v>
      </c>
      <c r="Q27" s="296" t="s">
        <v>641</v>
      </c>
      <c r="R27" s="296" t="s">
        <v>641</v>
      </c>
      <c r="S27" s="296"/>
      <c r="T27" s="296"/>
      <c r="U27" s="296"/>
      <c r="V27" s="173"/>
    </row>
    <row r="28" spans="2:23" ht="19" x14ac:dyDescent="0.3">
      <c r="B28" s="172"/>
      <c r="C28" s="787"/>
      <c r="D28" s="787"/>
      <c r="E28" s="435" t="str">
        <f>+Referencias!E23</f>
        <v>14C</v>
      </c>
      <c r="F28" s="431" t="str">
        <f>+Referencias!F23</f>
        <v>Plan de bienestar e incentivos</v>
      </c>
      <c r="G28" s="421"/>
      <c r="H28" s="168"/>
      <c r="I28" s="296"/>
      <c r="J28" s="294" t="s">
        <v>641</v>
      </c>
      <c r="K28" s="294" t="s">
        <v>641</v>
      </c>
      <c r="L28" s="296" t="s">
        <v>641</v>
      </c>
      <c r="M28" s="296" t="s">
        <v>641</v>
      </c>
      <c r="N28" s="296" t="s">
        <v>641</v>
      </c>
      <c r="O28" s="296" t="s">
        <v>641</v>
      </c>
      <c r="P28" s="296"/>
      <c r="Q28" s="296"/>
      <c r="R28" s="296"/>
      <c r="S28" s="296"/>
      <c r="T28" s="296"/>
      <c r="U28" s="296"/>
      <c r="V28" s="173"/>
    </row>
    <row r="29" spans="2:23" ht="19" hidden="1" x14ac:dyDescent="0.3">
      <c r="B29" s="172"/>
      <c r="C29" s="787"/>
      <c r="D29" s="787"/>
      <c r="E29" s="435" t="str">
        <f>+Referencias!E24</f>
        <v>14D</v>
      </c>
      <c r="F29" s="431" t="str">
        <f>+Referencias!F24</f>
        <v>Plan de seguridad y salud en el trabajo</v>
      </c>
      <c r="G29" s="421"/>
      <c r="H29" s="168"/>
      <c r="I29" s="294" t="s">
        <v>641</v>
      </c>
      <c r="J29" s="294"/>
      <c r="K29" s="294"/>
      <c r="L29" s="296"/>
      <c r="M29" s="296"/>
      <c r="N29" s="296" t="s">
        <v>641</v>
      </c>
      <c r="O29" s="296"/>
      <c r="P29" s="296"/>
      <c r="Q29" s="296"/>
      <c r="R29" s="296"/>
      <c r="S29" s="296"/>
      <c r="T29" s="296"/>
      <c r="U29" s="296"/>
      <c r="V29" s="173"/>
    </row>
    <row r="30" spans="2:23" ht="19" hidden="1" x14ac:dyDescent="0.3">
      <c r="B30" s="172"/>
      <c r="C30" s="787"/>
      <c r="D30" s="787"/>
      <c r="E30" s="435" t="str">
        <f>+Referencias!E25</f>
        <v>14E</v>
      </c>
      <c r="F30" s="431" t="str">
        <f>+Referencias!F25</f>
        <v>Monitoreo y seguimiento del SIGEP</v>
      </c>
      <c r="G30" s="421"/>
      <c r="H30" s="168"/>
      <c r="I30" s="294"/>
      <c r="J30" s="294"/>
      <c r="K30" s="294"/>
      <c r="L30" s="296"/>
      <c r="M30" s="296"/>
      <c r="N30" s="296"/>
      <c r="O30" s="296"/>
      <c r="P30" s="296"/>
      <c r="Q30" s="296"/>
      <c r="R30" s="296"/>
      <c r="S30" s="296"/>
      <c r="T30" s="296"/>
      <c r="U30" s="296" t="s">
        <v>641</v>
      </c>
      <c r="V30" s="173"/>
    </row>
    <row r="31" spans="2:23" ht="19" x14ac:dyDescent="0.3">
      <c r="B31" s="172"/>
      <c r="C31" s="787"/>
      <c r="D31" s="787"/>
      <c r="E31" s="435" t="str">
        <f>+Referencias!E26</f>
        <v>14F</v>
      </c>
      <c r="F31" s="431" t="str">
        <f>+Referencias!F26</f>
        <v>Evaluación de desempeño</v>
      </c>
      <c r="G31" s="421"/>
      <c r="H31" s="168"/>
      <c r="I31" s="294"/>
      <c r="J31" s="294"/>
      <c r="K31" s="296"/>
      <c r="L31" s="296" t="s">
        <v>641</v>
      </c>
      <c r="M31" s="296" t="s">
        <v>641</v>
      </c>
      <c r="N31" s="296" t="s">
        <v>641</v>
      </c>
      <c r="O31" s="296" t="s">
        <v>641</v>
      </c>
      <c r="P31" s="296"/>
      <c r="Q31" s="296" t="s">
        <v>641</v>
      </c>
      <c r="R31" s="296" t="s">
        <v>641</v>
      </c>
      <c r="S31" s="296" t="s">
        <v>641</v>
      </c>
      <c r="T31" s="296"/>
      <c r="U31" s="296"/>
      <c r="V31" s="173"/>
    </row>
    <row r="32" spans="2:23" ht="37.5" hidden="1" x14ac:dyDescent="0.3">
      <c r="B32" s="172"/>
      <c r="C32" s="787"/>
      <c r="D32" s="787"/>
      <c r="E32" s="435" t="str">
        <f>+Referencias!E27</f>
        <v>14G</v>
      </c>
      <c r="F32" s="431" t="str">
        <f>+Referencias!F27</f>
        <v>Inducción y reinducción (Se agrega en el Plan Estratégico de Talento Humano, dado que éste contiene al Plan Institucional de Capacitación - Decreto 612 de 2018)</v>
      </c>
      <c r="G32" s="421"/>
      <c r="H32" s="168"/>
      <c r="I32" s="296"/>
      <c r="J32" s="296"/>
      <c r="K32" s="296" t="s">
        <v>641</v>
      </c>
      <c r="L32" s="296"/>
      <c r="M32" s="296"/>
      <c r="N32" s="296" t="s">
        <v>641</v>
      </c>
      <c r="O32" s="296"/>
      <c r="P32" s="296" t="s">
        <v>641</v>
      </c>
      <c r="Q32" s="296"/>
      <c r="R32" s="296" t="s">
        <v>641</v>
      </c>
      <c r="S32" s="296"/>
      <c r="T32" s="296" t="s">
        <v>641</v>
      </c>
      <c r="U32" s="296"/>
      <c r="V32" s="173"/>
    </row>
    <row r="33" spans="2:22" ht="50" hidden="1" x14ac:dyDescent="0.3">
      <c r="B33" s="172"/>
      <c r="C33" s="787"/>
      <c r="D33" s="788"/>
      <c r="E33" s="435" t="str">
        <f>+Referencias!E28</f>
        <v>14H</v>
      </c>
      <c r="F33" s="431" t="str">
        <f>+Referencias!F28</f>
        <v>Medición, análisis y mejoramiento del clima organizacional (Se agrega en el Plan estratégico de Talento Humano, dado que éste contiene al Plan de Bienestar y Estímulos - Decreto 612 de 2018)</v>
      </c>
      <c r="G33" s="421"/>
      <c r="H33" s="168"/>
      <c r="I33" s="294" t="s">
        <v>641</v>
      </c>
      <c r="J33" s="294" t="s">
        <v>641</v>
      </c>
      <c r="K33" s="294" t="s">
        <v>641</v>
      </c>
      <c r="L33" s="296"/>
      <c r="M33" s="296" t="s">
        <v>641</v>
      </c>
      <c r="N33" s="296" t="s">
        <v>641</v>
      </c>
      <c r="O33" s="296"/>
      <c r="P33" s="296"/>
      <c r="Q33" s="296"/>
      <c r="R33" s="296"/>
      <c r="S33" s="296"/>
      <c r="T33" s="296"/>
      <c r="U33" s="296"/>
      <c r="V33" s="173"/>
    </row>
    <row r="34" spans="2:22" ht="37.5" hidden="1" x14ac:dyDescent="0.3">
      <c r="B34" s="172"/>
      <c r="C34" s="787"/>
      <c r="D34" s="431" t="str">
        <f>+Referencias!D29</f>
        <v>Manual de funciones y competencias</v>
      </c>
      <c r="E34" s="435">
        <f>+Referencias!E29</f>
        <v>15</v>
      </c>
      <c r="F34" s="431" t="str">
        <f>+Referencias!F29</f>
        <v>Contar con un manual de funciones y competencias ajustado a las directrices vigentes</v>
      </c>
      <c r="G34" s="421"/>
      <c r="H34" s="168"/>
      <c r="I34" s="294"/>
      <c r="J34" s="294"/>
      <c r="K34" s="294"/>
      <c r="L34" s="296"/>
      <c r="M34" s="296"/>
      <c r="N34" s="296"/>
      <c r="O34" s="296"/>
      <c r="P34" s="296"/>
      <c r="Q34" s="296"/>
      <c r="R34" s="296"/>
      <c r="S34" s="296"/>
      <c r="T34" s="296" t="s">
        <v>641</v>
      </c>
      <c r="U34" s="296"/>
      <c r="V34" s="173"/>
    </row>
    <row r="35" spans="2:22" ht="25" x14ac:dyDescent="0.3">
      <c r="B35" s="172"/>
      <c r="C35" s="788"/>
      <c r="D35" s="431" t="str">
        <f>+Referencias!D30</f>
        <v>Arreglo institucional</v>
      </c>
      <c r="E35" s="435">
        <f>+Referencias!E30</f>
        <v>16</v>
      </c>
      <c r="F35" s="431" t="str">
        <f>+Referencias!F30</f>
        <v>Contar con un área estratégica para la gerencia del TH</v>
      </c>
      <c r="G35" s="421"/>
      <c r="H35" s="168"/>
      <c r="I35" s="294"/>
      <c r="J35" s="294"/>
      <c r="K35" s="294"/>
      <c r="L35" s="296" t="s">
        <v>641</v>
      </c>
      <c r="M35" s="296" t="s">
        <v>641</v>
      </c>
      <c r="N35" s="296"/>
      <c r="O35" s="296" t="s">
        <v>641</v>
      </c>
      <c r="P35" s="296"/>
      <c r="Q35" s="296"/>
      <c r="R35" s="296"/>
      <c r="S35" s="296"/>
      <c r="T35" s="296"/>
      <c r="U35" s="296"/>
      <c r="V35" s="173"/>
    </row>
    <row r="36" spans="2:22" ht="25" hidden="1" x14ac:dyDescent="0.3">
      <c r="B36" s="172"/>
      <c r="C36" s="786" t="str">
        <f>+Referencias!C31</f>
        <v>INGRESO</v>
      </c>
      <c r="D36" s="786" t="str">
        <f>+Referencias!D31</f>
        <v>Provisión del empleo</v>
      </c>
      <c r="E36" s="435">
        <f>+Referencias!E31</f>
        <v>17</v>
      </c>
      <c r="F36" s="431" t="str">
        <f>+Referencias!F31</f>
        <v>Proveer las vacantes definitivas de forma temporal mediante la figura de encargo, eficientemente</v>
      </c>
      <c r="G36" s="421"/>
      <c r="H36" s="168"/>
      <c r="I36" s="294"/>
      <c r="J36" s="294"/>
      <c r="K36" s="294"/>
      <c r="L36" s="296"/>
      <c r="M36" s="296"/>
      <c r="N36" s="296"/>
      <c r="O36" s="296"/>
      <c r="P36" s="296"/>
      <c r="Q36" s="296"/>
      <c r="R36" s="296"/>
      <c r="S36" s="296" t="s">
        <v>641</v>
      </c>
      <c r="T36" s="296" t="s">
        <v>641</v>
      </c>
      <c r="U36" s="296" t="s">
        <v>641</v>
      </c>
      <c r="V36" s="173"/>
    </row>
    <row r="37" spans="2:22" ht="25" hidden="1" x14ac:dyDescent="0.3">
      <c r="B37" s="172"/>
      <c r="C37" s="787"/>
      <c r="D37" s="787"/>
      <c r="E37" s="435">
        <f>+Referencias!E32</f>
        <v>18</v>
      </c>
      <c r="F37" s="431" t="str">
        <f>+Referencias!F32</f>
        <v>Proveer las vacantes definitivas oportunamente, de acuerdo con el Plan Anual de Vacantes</v>
      </c>
      <c r="G37" s="421"/>
      <c r="H37" s="168"/>
      <c r="I37" s="294"/>
      <c r="J37" s="294"/>
      <c r="K37" s="294"/>
      <c r="L37" s="296"/>
      <c r="M37" s="296"/>
      <c r="N37" s="296"/>
      <c r="O37" s="296"/>
      <c r="P37" s="296"/>
      <c r="Q37" s="296"/>
      <c r="R37" s="296"/>
      <c r="S37" s="296" t="s">
        <v>641</v>
      </c>
      <c r="T37" s="296" t="s">
        <v>641</v>
      </c>
      <c r="U37" s="296" t="s">
        <v>641</v>
      </c>
      <c r="V37" s="173"/>
    </row>
    <row r="38" spans="2:22" ht="25" hidden="1" x14ac:dyDescent="0.3">
      <c r="B38" s="172"/>
      <c r="C38" s="787"/>
      <c r="D38" s="787"/>
      <c r="E38" s="435">
        <f>+Referencias!E33</f>
        <v>19</v>
      </c>
      <c r="F38" s="431" t="str">
        <f>+Referencias!F33</f>
        <v>Proveer las vacantes definitivas temporalmente mediante nombramientos provisionales, eficientemente</v>
      </c>
      <c r="G38" s="421"/>
      <c r="H38" s="168"/>
      <c r="I38" s="294"/>
      <c r="J38" s="294"/>
      <c r="K38" s="294"/>
      <c r="L38" s="296"/>
      <c r="M38" s="296"/>
      <c r="N38" s="296"/>
      <c r="O38" s="296"/>
      <c r="P38" s="296"/>
      <c r="Q38" s="296"/>
      <c r="R38" s="296"/>
      <c r="S38" s="296" t="s">
        <v>641</v>
      </c>
      <c r="T38" s="296" t="s">
        <v>641</v>
      </c>
      <c r="U38" s="296" t="s">
        <v>641</v>
      </c>
      <c r="V38" s="173"/>
    </row>
    <row r="39" spans="2:22" ht="25" hidden="1" x14ac:dyDescent="0.3">
      <c r="B39" s="172"/>
      <c r="C39" s="787"/>
      <c r="D39" s="787"/>
      <c r="E39" s="435">
        <f>+Referencias!E34</f>
        <v>20</v>
      </c>
      <c r="F39" s="431" t="str">
        <f>+Referencias!F34</f>
        <v>Contar con las listas de elegibles vigentes en su entidad hasta su vencimiento</v>
      </c>
      <c r="G39" s="421"/>
      <c r="H39" s="168"/>
      <c r="I39" s="294"/>
      <c r="J39" s="294"/>
      <c r="K39" s="296"/>
      <c r="L39" s="296"/>
      <c r="M39" s="296"/>
      <c r="N39" s="296"/>
      <c r="O39" s="296"/>
      <c r="P39" s="296"/>
      <c r="Q39" s="296"/>
      <c r="R39" s="296"/>
      <c r="S39" s="296" t="s">
        <v>641</v>
      </c>
      <c r="T39" s="296"/>
      <c r="U39" s="296" t="s">
        <v>641</v>
      </c>
      <c r="V39" s="173"/>
    </row>
    <row r="40" spans="2:22" ht="37.5" hidden="1" x14ac:dyDescent="0.3">
      <c r="B40" s="172"/>
      <c r="C40" s="787"/>
      <c r="D40" s="788"/>
      <c r="E40" s="435">
        <f>+Referencias!E35</f>
        <v>21</v>
      </c>
      <c r="F40" s="431" t="str">
        <f>+Referencias!F35</f>
        <v>Contar con mecanismos para verificar si existen servidores de carrera administrativa con derecho preferencial para ser encargados</v>
      </c>
      <c r="G40" s="421"/>
      <c r="H40" s="168"/>
      <c r="I40" s="294"/>
      <c r="J40" s="294"/>
      <c r="K40" s="294" t="s">
        <v>641</v>
      </c>
      <c r="L40" s="296"/>
      <c r="M40" s="296"/>
      <c r="N40" s="296" t="s">
        <v>641</v>
      </c>
      <c r="O40" s="296"/>
      <c r="P40" s="296"/>
      <c r="Q40" s="296"/>
      <c r="R40" s="296"/>
      <c r="S40" s="296"/>
      <c r="T40" s="296"/>
      <c r="U40" s="296" t="s">
        <v>641</v>
      </c>
      <c r="V40" s="173"/>
    </row>
    <row r="41" spans="2:22" ht="25" hidden="1" x14ac:dyDescent="0.3">
      <c r="B41" s="172"/>
      <c r="C41" s="787"/>
      <c r="D41" s="786" t="str">
        <f>+Referencias!D36</f>
        <v>Gestión de la información</v>
      </c>
      <c r="E41" s="435">
        <f>+Referencias!E36</f>
        <v>22</v>
      </c>
      <c r="F41" s="431" t="str">
        <f>+Referencias!F36</f>
        <v>Contar con la trazabilidad electrónica o física de la historia laboral de cada servidor</v>
      </c>
      <c r="G41" s="421"/>
      <c r="H41" s="168"/>
      <c r="I41" s="294"/>
      <c r="J41" s="296"/>
      <c r="K41" s="296"/>
      <c r="L41" s="296"/>
      <c r="M41" s="296"/>
      <c r="N41" s="296"/>
      <c r="O41" s="296"/>
      <c r="P41" s="296"/>
      <c r="Q41" s="296"/>
      <c r="R41" s="296"/>
      <c r="S41" s="296"/>
      <c r="T41" s="296"/>
      <c r="U41" s="296" t="s">
        <v>641</v>
      </c>
      <c r="V41" s="173"/>
    </row>
    <row r="42" spans="2:22" ht="25" hidden="1" x14ac:dyDescent="0.3">
      <c r="B42" s="172"/>
      <c r="C42" s="787"/>
      <c r="D42" s="787"/>
      <c r="E42" s="435">
        <f>+Referencias!E37</f>
        <v>23</v>
      </c>
      <c r="F42" s="431" t="str">
        <f>+Referencias!F37</f>
        <v>Registrar y analizar las vacantes y los tiempos de cubrimiento, especialmente de los gerentes públicos</v>
      </c>
      <c r="G42" s="421"/>
      <c r="H42" s="168"/>
      <c r="I42" s="294"/>
      <c r="J42" s="296" t="s">
        <v>641</v>
      </c>
      <c r="K42" s="296" t="s">
        <v>641</v>
      </c>
      <c r="L42" s="296"/>
      <c r="M42" s="296"/>
      <c r="N42" s="296"/>
      <c r="O42" s="296"/>
      <c r="P42" s="296"/>
      <c r="Q42" s="296"/>
      <c r="R42" s="296"/>
      <c r="S42" s="438"/>
      <c r="T42" s="438"/>
      <c r="U42" s="438" t="s">
        <v>641</v>
      </c>
      <c r="V42" s="173"/>
    </row>
    <row r="43" spans="2:22" ht="62.5" hidden="1" x14ac:dyDescent="0.3">
      <c r="B43" s="172"/>
      <c r="C43" s="787"/>
      <c r="D43" s="788"/>
      <c r="E43" s="435">
        <f>+Referencias!E38</f>
        <v>24</v>
      </c>
      <c r="F43" s="431"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421"/>
      <c r="H43" s="168"/>
      <c r="I43" s="294"/>
      <c r="J43" s="294"/>
      <c r="K43" s="296"/>
      <c r="L43" s="296"/>
      <c r="M43" s="296"/>
      <c r="N43" s="296"/>
      <c r="O43" s="296"/>
      <c r="P43" s="296"/>
      <c r="Q43" s="296"/>
      <c r="R43" s="296"/>
      <c r="S43" s="296" t="s">
        <v>641</v>
      </c>
      <c r="T43" s="296" t="s">
        <v>641</v>
      </c>
      <c r="U43" s="296" t="s">
        <v>641</v>
      </c>
      <c r="V43" s="173"/>
    </row>
    <row r="44" spans="2:22" s="182" customFormat="1" ht="37.5" hidden="1" x14ac:dyDescent="0.3">
      <c r="B44" s="183"/>
      <c r="C44" s="787"/>
      <c r="D44" s="786" t="str">
        <f>+Referencias!D39</f>
        <v>Meritocracia</v>
      </c>
      <c r="E44" s="435">
        <f>+Referencias!E39</f>
        <v>25</v>
      </c>
      <c r="F44" s="431" t="str">
        <f>+Referencias!F39</f>
        <v>Contar con mecanismos para evaluar competencias para los candidatos a cubrir vacantes temporales o de libre nombramiento y remoción.</v>
      </c>
      <c r="G44" s="184"/>
      <c r="H44" s="185"/>
      <c r="I44" s="296"/>
      <c r="J44" s="296"/>
      <c r="K44" s="296" t="s">
        <v>641</v>
      </c>
      <c r="L44" s="296"/>
      <c r="M44" s="296"/>
      <c r="N44" s="296"/>
      <c r="O44" s="296"/>
      <c r="P44" s="296" t="s">
        <v>641</v>
      </c>
      <c r="Q44" s="296"/>
      <c r="R44" s="296"/>
      <c r="S44" s="438"/>
      <c r="T44" s="438" t="s">
        <v>641</v>
      </c>
      <c r="U44" s="296"/>
      <c r="V44" s="186"/>
    </row>
    <row r="45" spans="2:22" ht="25" hidden="1" x14ac:dyDescent="0.3">
      <c r="B45" s="172"/>
      <c r="C45" s="787"/>
      <c r="D45" s="788"/>
      <c r="E45" s="435">
        <f>+Referencias!E40</f>
        <v>26</v>
      </c>
      <c r="F45" s="431" t="str">
        <f>+Referencias!F40</f>
        <v xml:space="preserve">Enviar oportunamente las solicitudes de inscripción o de actualización en carrera administrativa a la CNSC </v>
      </c>
      <c r="G45" s="421"/>
      <c r="H45" s="168"/>
      <c r="I45" s="294"/>
      <c r="J45" s="294"/>
      <c r="K45" s="294"/>
      <c r="L45" s="296"/>
      <c r="M45" s="296"/>
      <c r="N45" s="296"/>
      <c r="O45" s="296"/>
      <c r="P45" s="296"/>
      <c r="Q45" s="296"/>
      <c r="R45" s="296"/>
      <c r="S45" s="296" t="s">
        <v>641</v>
      </c>
      <c r="T45" s="296" t="s">
        <v>641</v>
      </c>
      <c r="U45" s="296"/>
      <c r="V45" s="173"/>
    </row>
    <row r="46" spans="2:22" ht="37.5" hidden="1" x14ac:dyDescent="0.3">
      <c r="B46" s="172"/>
      <c r="C46" s="787"/>
      <c r="D46" s="431" t="str">
        <f>+Referencias!D41</f>
        <v>Gestión del desempeño</v>
      </c>
      <c r="E46" s="435">
        <f>+Referencias!E41</f>
        <v>27</v>
      </c>
      <c r="F46" s="431" t="str">
        <f>+Referencias!F41</f>
        <v>Verificar que se realice adecuadamente la evaluación de periodo de prueba a los servidores nuevos de carrera administrativa, de acuerdo con la normatividad vigente</v>
      </c>
      <c r="G46" s="421"/>
      <c r="H46" s="168"/>
      <c r="I46" s="294"/>
      <c r="J46" s="294"/>
      <c r="K46" s="294"/>
      <c r="L46" s="296"/>
      <c r="M46" s="296"/>
      <c r="N46" s="296"/>
      <c r="O46" s="296"/>
      <c r="P46" s="296"/>
      <c r="Q46" s="296"/>
      <c r="R46" s="296"/>
      <c r="S46" s="296" t="s">
        <v>641</v>
      </c>
      <c r="T46" s="296"/>
      <c r="U46" s="296"/>
      <c r="V46" s="173"/>
    </row>
    <row r="47" spans="2:22" ht="25" hidden="1" x14ac:dyDescent="0.3">
      <c r="B47" s="172"/>
      <c r="C47" s="787"/>
      <c r="D47" s="431" t="str">
        <f>+Referencias!D42</f>
        <v>Conocimiento institucional</v>
      </c>
      <c r="E47" s="435">
        <f>+Referencias!E42</f>
        <v>28</v>
      </c>
      <c r="F47" s="431" t="str">
        <f>+Referencias!F42</f>
        <v>Realizar inducción a todo servidor público que se vincule a la entidad</v>
      </c>
      <c r="G47" s="421"/>
      <c r="H47" s="168"/>
      <c r="I47" s="294"/>
      <c r="J47" s="294"/>
      <c r="K47" s="296"/>
      <c r="L47" s="296"/>
      <c r="M47" s="296"/>
      <c r="N47" s="296" t="s">
        <v>641</v>
      </c>
      <c r="O47" s="296"/>
      <c r="P47" s="296" t="s">
        <v>641</v>
      </c>
      <c r="Q47" s="296" t="s">
        <v>641</v>
      </c>
      <c r="R47" s="296" t="s">
        <v>641</v>
      </c>
      <c r="S47" s="296"/>
      <c r="T47" s="296"/>
      <c r="U47" s="296"/>
      <c r="V47" s="173"/>
    </row>
    <row r="48" spans="2:22" ht="37.5" hidden="1" x14ac:dyDescent="0.3">
      <c r="B48" s="172"/>
      <c r="C48" s="788"/>
      <c r="D48" s="431" t="str">
        <f>+Referencias!D43</f>
        <v>Inclusión</v>
      </c>
      <c r="E48" s="435">
        <f>+Referencias!E43</f>
        <v>29</v>
      </c>
      <c r="F48" s="431" t="str">
        <f>+Referencias!F43</f>
        <v>Cumplimiento del Decreto 2011 de 2017 relacionado con el porcentaje de vinculación de personas con discapacidad en la planta de empleos de la entidad</v>
      </c>
      <c r="G48" s="421"/>
      <c r="H48" s="168"/>
      <c r="I48" s="294"/>
      <c r="J48" s="294"/>
      <c r="K48" s="294"/>
      <c r="L48" s="296"/>
      <c r="M48" s="296"/>
      <c r="N48" s="296" t="s">
        <v>641</v>
      </c>
      <c r="O48" s="296"/>
      <c r="P48" s="296"/>
      <c r="Q48" s="296"/>
      <c r="R48" s="296" t="s">
        <v>641</v>
      </c>
      <c r="S48" s="296"/>
      <c r="T48" s="296" t="s">
        <v>641</v>
      </c>
      <c r="U48" s="296" t="s">
        <v>641</v>
      </c>
      <c r="V48" s="173"/>
    </row>
    <row r="49" spans="2:22" ht="25" hidden="1" x14ac:dyDescent="0.3">
      <c r="B49" s="172"/>
      <c r="C49" s="786" t="str">
        <f>+Referencias!C44</f>
        <v>DESARROLLO</v>
      </c>
      <c r="D49" s="431" t="str">
        <f>+Referencias!D44</f>
        <v>Conocimiento institucional</v>
      </c>
      <c r="E49" s="435">
        <f>+Referencias!E44</f>
        <v>30</v>
      </c>
      <c r="F49" s="431" t="str">
        <f>+Referencias!F44</f>
        <v>Realizar reinducción a todos los servidores máximo cada dos años</v>
      </c>
      <c r="G49" s="421"/>
      <c r="H49" s="168"/>
      <c r="I49" s="294"/>
      <c r="J49" s="296"/>
      <c r="K49" s="294" t="s">
        <v>641</v>
      </c>
      <c r="L49" s="296"/>
      <c r="M49" s="296"/>
      <c r="N49" s="296" t="s">
        <v>641</v>
      </c>
      <c r="O49" s="296"/>
      <c r="P49" s="296" t="s">
        <v>641</v>
      </c>
      <c r="Q49" s="296" t="s">
        <v>641</v>
      </c>
      <c r="R49" s="296" t="s">
        <v>641</v>
      </c>
      <c r="S49" s="296"/>
      <c r="T49" s="296"/>
      <c r="U49" s="296"/>
      <c r="V49" s="173"/>
    </row>
    <row r="50" spans="2:22" ht="25" hidden="1" x14ac:dyDescent="0.3">
      <c r="B50" s="172"/>
      <c r="C50" s="787"/>
      <c r="D50" s="786" t="str">
        <f>+Referencias!D45</f>
        <v>Gestión de la información</v>
      </c>
      <c r="E50" s="435">
        <f>+Referencias!E45</f>
        <v>31</v>
      </c>
      <c r="F50" s="431" t="str">
        <f>+Referencias!F45</f>
        <v>Llevar registros apropiados del número de gerentes públicos que hay en la entidad, así como de su movilidad</v>
      </c>
      <c r="G50" s="421"/>
      <c r="H50" s="168"/>
      <c r="I50" s="294"/>
      <c r="J50" s="294"/>
      <c r="K50" s="296"/>
      <c r="L50" s="296"/>
      <c r="M50" s="296"/>
      <c r="N50" s="296"/>
      <c r="O50" s="296"/>
      <c r="P50" s="296"/>
      <c r="Q50" s="296"/>
      <c r="R50" s="296"/>
      <c r="S50" s="296"/>
      <c r="T50" s="296"/>
      <c r="U50" s="296" t="s">
        <v>641</v>
      </c>
      <c r="V50" s="173"/>
    </row>
    <row r="51" spans="2:22" ht="100" hidden="1" x14ac:dyDescent="0.3">
      <c r="B51" s="172"/>
      <c r="C51" s="787"/>
      <c r="D51" s="787"/>
      <c r="E51" s="435">
        <f>+Referencias!E46</f>
        <v>32</v>
      </c>
      <c r="F51" s="431"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421"/>
      <c r="H51" s="168"/>
      <c r="I51" s="294"/>
      <c r="J51" s="296" t="s">
        <v>641</v>
      </c>
      <c r="K51" s="296"/>
      <c r="L51" s="296"/>
      <c r="M51" s="296" t="s">
        <v>641</v>
      </c>
      <c r="N51" s="296"/>
      <c r="O51" s="296"/>
      <c r="P51" s="296"/>
      <c r="Q51" s="296"/>
      <c r="R51" s="296"/>
      <c r="S51" s="296" t="s">
        <v>641</v>
      </c>
      <c r="T51" s="296"/>
      <c r="U51" s="296" t="s">
        <v>641</v>
      </c>
      <c r="V51" s="173"/>
    </row>
    <row r="52" spans="2:22" ht="87.5" hidden="1" x14ac:dyDescent="0.3">
      <c r="B52" s="172"/>
      <c r="C52" s="787"/>
      <c r="D52" s="787"/>
      <c r="E52" s="435">
        <f>+Referencias!E47</f>
        <v>33</v>
      </c>
      <c r="F52" s="431"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424"/>
      <c r="H52" s="168"/>
      <c r="I52" s="295"/>
      <c r="J52" s="297"/>
      <c r="K52" s="297" t="s">
        <v>641</v>
      </c>
      <c r="L52" s="439"/>
      <c r="M52" s="439" t="s">
        <v>641</v>
      </c>
      <c r="N52" s="439" t="s">
        <v>641</v>
      </c>
      <c r="O52" s="439"/>
      <c r="P52" s="439" t="s">
        <v>641</v>
      </c>
      <c r="Q52" s="439"/>
      <c r="R52" s="439"/>
      <c r="S52" s="296"/>
      <c r="T52" s="296"/>
      <c r="U52" s="439" t="s">
        <v>641</v>
      </c>
      <c r="V52" s="173"/>
    </row>
    <row r="53" spans="2:22" ht="50" hidden="1" x14ac:dyDescent="0.3">
      <c r="B53" s="172"/>
      <c r="C53" s="787"/>
      <c r="D53" s="788"/>
      <c r="E53" s="435">
        <f>+Referencias!E48</f>
        <v>34</v>
      </c>
      <c r="F53" s="431" t="str">
        <f>+Referencias!F48</f>
        <v>Llevar registros de todas las actividades de bienestar y capacitación realizadas, y contar con información sistematizada sobre número de asistentes y servidores que participaron en las actividades, incluyendo familiares.</v>
      </c>
      <c r="G53" s="421"/>
      <c r="H53" s="168"/>
      <c r="I53" s="294"/>
      <c r="J53" s="294" t="s">
        <v>641</v>
      </c>
      <c r="K53" s="294" t="s">
        <v>641</v>
      </c>
      <c r="L53" s="296"/>
      <c r="M53" s="296"/>
      <c r="N53" s="296"/>
      <c r="O53" s="296"/>
      <c r="P53" s="296" t="s">
        <v>641</v>
      </c>
      <c r="Q53" s="296"/>
      <c r="R53" s="296"/>
      <c r="S53" s="296"/>
      <c r="T53" s="296"/>
      <c r="U53" s="296" t="s">
        <v>641</v>
      </c>
      <c r="V53" s="173"/>
    </row>
    <row r="54" spans="2:22" ht="25" hidden="1" x14ac:dyDescent="0.3">
      <c r="B54" s="172"/>
      <c r="C54" s="787"/>
      <c r="D54" s="786" t="str">
        <f>+Referencias!D49</f>
        <v>Gestión del desempeño</v>
      </c>
      <c r="E54" s="435">
        <f>+Referencias!E49</f>
        <v>35</v>
      </c>
      <c r="F54" s="431" t="str">
        <f>+Referencias!F49</f>
        <v>Adopción mediante acto administrativo del sistema de evaluación del desempeño y los acuerdos de gestión</v>
      </c>
      <c r="G54" s="421"/>
      <c r="H54" s="168"/>
      <c r="I54" s="294"/>
      <c r="J54" s="294"/>
      <c r="K54" s="296"/>
      <c r="L54" s="296"/>
      <c r="M54" s="296"/>
      <c r="N54" s="296"/>
      <c r="O54" s="296"/>
      <c r="P54" s="296"/>
      <c r="Q54" s="296"/>
      <c r="R54" s="296"/>
      <c r="S54" s="296" t="s">
        <v>641</v>
      </c>
      <c r="T54" s="296" t="s">
        <v>641</v>
      </c>
      <c r="U54" s="296"/>
      <c r="V54" s="173"/>
    </row>
    <row r="55" spans="2:22" ht="37.5" hidden="1" x14ac:dyDescent="0.3">
      <c r="B55" s="172"/>
      <c r="C55" s="787"/>
      <c r="D55" s="787"/>
      <c r="E55" s="435">
        <f>+Referencias!E50</f>
        <v>36</v>
      </c>
      <c r="F55" s="431" t="str">
        <f>+Referencias!F50</f>
        <v>Se ha facilitado el proceso de acuerdos de gestión implementando la normatividad vigente y haciendo las capacitaciones correspondientes</v>
      </c>
      <c r="G55" s="421"/>
      <c r="H55" s="168"/>
      <c r="I55" s="294"/>
      <c r="J55" s="294"/>
      <c r="K55" s="296"/>
      <c r="L55" s="296"/>
      <c r="M55" s="296"/>
      <c r="N55" s="296"/>
      <c r="O55" s="296"/>
      <c r="P55" s="296" t="s">
        <v>641</v>
      </c>
      <c r="Q55" s="296"/>
      <c r="R55" s="296"/>
      <c r="S55" s="296" t="s">
        <v>641</v>
      </c>
      <c r="T55" s="296" t="s">
        <v>641</v>
      </c>
      <c r="U55" s="296"/>
      <c r="V55" s="173"/>
    </row>
    <row r="56" spans="2:22" ht="37.5" hidden="1" x14ac:dyDescent="0.3">
      <c r="B56" s="172"/>
      <c r="C56" s="787"/>
      <c r="D56" s="787"/>
      <c r="E56" s="435">
        <f>+Referencias!E51</f>
        <v>37</v>
      </c>
      <c r="F56" s="431" t="str">
        <f>+Referencias!F51</f>
        <v>Llevar a cabo las labores de evaluación de desempeño de conformidad con la normatividad vigente y llevar los registros correspondientes, en sus respectivas fases.</v>
      </c>
      <c r="G56" s="421"/>
      <c r="H56" s="168"/>
      <c r="I56" s="294"/>
      <c r="J56" s="294"/>
      <c r="K56" s="294" t="s">
        <v>641</v>
      </c>
      <c r="L56" s="296"/>
      <c r="M56" s="296"/>
      <c r="N56" s="296"/>
      <c r="O56" s="296"/>
      <c r="P56" s="296" t="s">
        <v>641</v>
      </c>
      <c r="Q56" s="296"/>
      <c r="R56" s="296" t="s">
        <v>641</v>
      </c>
      <c r="S56" s="296" t="s">
        <v>641</v>
      </c>
      <c r="T56" s="296" t="s">
        <v>641</v>
      </c>
      <c r="U56" s="296" t="s">
        <v>641</v>
      </c>
      <c r="V56" s="173"/>
    </row>
    <row r="57" spans="2:22" ht="25" hidden="1" x14ac:dyDescent="0.3">
      <c r="B57" s="172"/>
      <c r="C57" s="787"/>
      <c r="D57" s="787"/>
      <c r="E57" s="435">
        <f>+Referencias!E52</f>
        <v>38</v>
      </c>
      <c r="F57" s="431" t="str">
        <f>+Referencias!F52</f>
        <v>Establecer y hacer seguimiento a los planes de mejoramiento individual teniendo en cuenta:</v>
      </c>
      <c r="G57" s="421"/>
      <c r="H57" s="168"/>
      <c r="I57" s="294"/>
      <c r="J57" s="294"/>
      <c r="K57" s="294" t="s">
        <v>641</v>
      </c>
      <c r="L57" s="296"/>
      <c r="M57" s="296" t="s">
        <v>641</v>
      </c>
      <c r="N57" s="296"/>
      <c r="O57" s="296"/>
      <c r="P57" s="296"/>
      <c r="Q57" s="296"/>
      <c r="R57" s="296"/>
      <c r="S57" s="296" t="s">
        <v>641</v>
      </c>
      <c r="T57" s="296"/>
      <c r="U57" s="296"/>
      <c r="V57" s="173"/>
    </row>
    <row r="58" spans="2:22" ht="19" hidden="1" x14ac:dyDescent="0.3">
      <c r="B58" s="172"/>
      <c r="C58" s="787"/>
      <c r="D58" s="787"/>
      <c r="E58" s="435" t="str">
        <f>+Referencias!E53</f>
        <v>38A</v>
      </c>
      <c r="F58" s="431" t="str">
        <f>+Referencias!F53</f>
        <v>Evaluación del desempeño</v>
      </c>
      <c r="G58" s="421"/>
      <c r="H58" s="168"/>
      <c r="I58" s="294"/>
      <c r="J58" s="294"/>
      <c r="K58" s="294"/>
      <c r="L58" s="296"/>
      <c r="M58" s="296"/>
      <c r="N58" s="296"/>
      <c r="O58" s="296"/>
      <c r="P58" s="296"/>
      <c r="Q58" s="296"/>
      <c r="R58" s="296"/>
      <c r="S58" s="296" t="s">
        <v>641</v>
      </c>
      <c r="T58" s="296" t="s">
        <v>641</v>
      </c>
      <c r="U58" s="296"/>
      <c r="V58" s="173"/>
    </row>
    <row r="59" spans="2:22" ht="25" hidden="1" x14ac:dyDescent="0.3">
      <c r="B59" s="172"/>
      <c r="C59" s="787"/>
      <c r="D59" s="787"/>
      <c r="E59" s="435" t="str">
        <f>+Referencias!E54</f>
        <v>38B</v>
      </c>
      <c r="F59" s="431" t="str">
        <f>+Referencias!F54</f>
        <v>Diagnóstico de necesidades de capacitación realizada por Talento Humano</v>
      </c>
      <c r="G59" s="421"/>
      <c r="H59" s="168"/>
      <c r="I59" s="294"/>
      <c r="J59" s="294"/>
      <c r="K59" s="294"/>
      <c r="L59" s="296"/>
      <c r="M59" s="296"/>
      <c r="N59" s="296"/>
      <c r="O59" s="296"/>
      <c r="P59" s="296" t="s">
        <v>641</v>
      </c>
      <c r="Q59" s="296"/>
      <c r="R59" s="296"/>
      <c r="S59" s="296"/>
      <c r="T59" s="296"/>
      <c r="U59" s="296"/>
      <c r="V59" s="173"/>
    </row>
    <row r="60" spans="2:22" ht="37.5" hidden="1" x14ac:dyDescent="0.3">
      <c r="B60" s="172"/>
      <c r="C60" s="787"/>
      <c r="D60" s="788"/>
      <c r="E60" s="435">
        <f>+Referencias!E55</f>
        <v>39</v>
      </c>
      <c r="F60" s="431" t="str">
        <f>+Referencias!F55</f>
        <v>Establecer mecanismos de evaluación periódica del desempeño en torno al servicio al ciudadano diferentes a las obligatorias.</v>
      </c>
      <c r="G60" s="421"/>
      <c r="H60" s="168"/>
      <c r="I60" s="294"/>
      <c r="J60" s="294"/>
      <c r="K60" s="294"/>
      <c r="L60" s="296"/>
      <c r="M60" s="296"/>
      <c r="N60" s="296"/>
      <c r="O60" s="296"/>
      <c r="P60" s="296"/>
      <c r="Q60" s="296" t="s">
        <v>641</v>
      </c>
      <c r="R60" s="296" t="s">
        <v>641</v>
      </c>
      <c r="S60" s="296" t="s">
        <v>641</v>
      </c>
      <c r="T60" s="296" t="s">
        <v>641</v>
      </c>
      <c r="U60" s="296"/>
      <c r="V60" s="173"/>
    </row>
    <row r="61" spans="2:22" ht="37.5" hidden="1" x14ac:dyDescent="0.3">
      <c r="B61" s="172"/>
      <c r="C61" s="787"/>
      <c r="D61" s="786" t="str">
        <f>+Referencias!D56</f>
        <v>Capacitación</v>
      </c>
      <c r="E61" s="435">
        <f>+Referencias!E56</f>
        <v>40</v>
      </c>
      <c r="F61" s="431" t="str">
        <f>+Referencias!F56</f>
        <v>Elaborar el plan institucional de capacitación (Formulación del Programa Institucional de Aprendizaje) teniendo en cuenta los siguientes elementos:</v>
      </c>
      <c r="G61" s="421"/>
      <c r="H61" s="168"/>
      <c r="I61" s="294"/>
      <c r="J61" s="294"/>
      <c r="K61" s="294"/>
      <c r="L61" s="296"/>
      <c r="M61" s="296"/>
      <c r="N61" s="296"/>
      <c r="O61" s="296"/>
      <c r="P61" s="296" t="s">
        <v>641</v>
      </c>
      <c r="Q61" s="296"/>
      <c r="R61" s="296"/>
      <c r="S61" s="296"/>
      <c r="T61" s="296"/>
      <c r="U61" s="296"/>
      <c r="V61" s="173"/>
    </row>
    <row r="62" spans="2:22" ht="25" hidden="1" x14ac:dyDescent="0.3">
      <c r="B62" s="172"/>
      <c r="C62" s="787"/>
      <c r="D62" s="787"/>
      <c r="E62" s="435" t="str">
        <f>+Referencias!E57</f>
        <v>40A</v>
      </c>
      <c r="F62" s="431" t="str">
        <f>+Referencias!F57</f>
        <v>Diagnóstico de necesidades de la entidad y de los gerentes públicos</v>
      </c>
      <c r="G62" s="421"/>
      <c r="H62" s="168"/>
      <c r="I62" s="294"/>
      <c r="J62" s="294"/>
      <c r="K62" s="294"/>
      <c r="L62" s="296"/>
      <c r="M62" s="296" t="s">
        <v>641</v>
      </c>
      <c r="N62" s="296"/>
      <c r="O62" s="296"/>
      <c r="P62" s="296" t="s">
        <v>641</v>
      </c>
      <c r="Q62" s="296" t="s">
        <v>641</v>
      </c>
      <c r="R62" s="296"/>
      <c r="S62" s="296"/>
      <c r="T62" s="296"/>
      <c r="U62" s="296"/>
      <c r="V62" s="173"/>
    </row>
    <row r="63" spans="2:22" ht="19" hidden="1" x14ac:dyDescent="0.3">
      <c r="B63" s="172"/>
      <c r="C63" s="787"/>
      <c r="D63" s="787"/>
      <c r="E63" s="435" t="str">
        <f>+Referencias!E58</f>
        <v>40B</v>
      </c>
      <c r="F63" s="431" t="str">
        <f>+Referencias!F58</f>
        <v>Orientaciones de la alta dirección</v>
      </c>
      <c r="G63" s="430"/>
      <c r="H63" s="169"/>
      <c r="I63" s="296"/>
      <c r="J63" s="296"/>
      <c r="K63" s="296"/>
      <c r="L63" s="296"/>
      <c r="M63" s="296" t="s">
        <v>641</v>
      </c>
      <c r="N63" s="296"/>
      <c r="O63" s="296"/>
      <c r="P63" s="296" t="s">
        <v>641</v>
      </c>
      <c r="Q63" s="296"/>
      <c r="R63" s="296"/>
      <c r="S63" s="296"/>
      <c r="T63" s="296"/>
      <c r="U63" s="296"/>
      <c r="V63" s="173"/>
    </row>
    <row r="64" spans="2:22" ht="19" hidden="1" x14ac:dyDescent="0.3">
      <c r="B64" s="172"/>
      <c r="C64" s="787"/>
      <c r="D64" s="787"/>
      <c r="E64" s="435" t="str">
        <f>+Referencias!E59</f>
        <v>40C</v>
      </c>
      <c r="F64" s="431" t="str">
        <f>+Referencias!F59</f>
        <v>Oferta del sector Función Pública</v>
      </c>
      <c r="G64" s="421"/>
      <c r="H64" s="168"/>
      <c r="I64" s="294"/>
      <c r="J64" s="294"/>
      <c r="K64" s="294"/>
      <c r="L64" s="296"/>
      <c r="M64" s="296"/>
      <c r="N64" s="296"/>
      <c r="O64" s="296"/>
      <c r="P64" s="296" t="s">
        <v>641</v>
      </c>
      <c r="Q64" s="296"/>
      <c r="R64" s="296"/>
      <c r="S64" s="296"/>
      <c r="T64" s="296"/>
      <c r="U64" s="296"/>
      <c r="V64" s="173"/>
    </row>
    <row r="65" spans="2:22" ht="19" hidden="1" x14ac:dyDescent="0.3">
      <c r="B65" s="172"/>
      <c r="C65" s="787"/>
      <c r="D65" s="787"/>
      <c r="E65" s="435"/>
      <c r="F65" s="431" t="str">
        <f>+Referencias!F60</f>
        <v>Desglosándolo en las siguientes fases:</v>
      </c>
      <c r="G65" s="421"/>
      <c r="H65" s="168"/>
      <c r="I65" s="294"/>
      <c r="J65" s="294"/>
      <c r="K65" s="294"/>
      <c r="L65" s="296"/>
      <c r="M65" s="296"/>
      <c r="N65" s="296"/>
      <c r="O65" s="296"/>
      <c r="P65" s="296"/>
      <c r="Q65" s="296"/>
      <c r="R65" s="296"/>
      <c r="S65" s="296"/>
      <c r="T65" s="296"/>
      <c r="U65" s="296"/>
      <c r="V65" s="173"/>
    </row>
    <row r="66" spans="2:22" ht="25" hidden="1" x14ac:dyDescent="0.3">
      <c r="B66" s="172"/>
      <c r="C66" s="787"/>
      <c r="D66" s="787"/>
      <c r="E66" s="435" t="str">
        <f>+Referencias!E61</f>
        <v>40D</v>
      </c>
      <c r="F66" s="431" t="str">
        <f>+Referencias!F61</f>
        <v>Elaboración del diagnóstico de necesidades de aprendizaje organizacional</v>
      </c>
      <c r="G66" s="421"/>
      <c r="H66" s="168"/>
      <c r="I66" s="294"/>
      <c r="J66" s="294"/>
      <c r="K66" s="294"/>
      <c r="L66" s="296"/>
      <c r="M66" s="296"/>
      <c r="N66" s="296"/>
      <c r="O66" s="296"/>
      <c r="P66" s="296" t="s">
        <v>641</v>
      </c>
      <c r="Q66" s="296"/>
      <c r="R66" s="296"/>
      <c r="S66" s="296"/>
      <c r="T66" s="296"/>
      <c r="U66" s="296"/>
      <c r="V66" s="173"/>
    </row>
    <row r="67" spans="2:22" ht="25" hidden="1" x14ac:dyDescent="0.3">
      <c r="B67" s="172"/>
      <c r="C67" s="787"/>
      <c r="D67" s="787"/>
      <c r="E67" s="435" t="str">
        <f>+Referencias!E62</f>
        <v>40E</v>
      </c>
      <c r="F67" s="431" t="str">
        <f>+Referencias!F62</f>
        <v>Formulación del componente de capacitación del Plan Estratégico de Talento Humano</v>
      </c>
      <c r="G67" s="421"/>
      <c r="H67" s="168"/>
      <c r="I67" s="294"/>
      <c r="J67" s="294"/>
      <c r="K67" s="294"/>
      <c r="L67" s="296"/>
      <c r="M67" s="296"/>
      <c r="N67" s="296"/>
      <c r="O67" s="296"/>
      <c r="P67" s="296" t="s">
        <v>641</v>
      </c>
      <c r="Q67" s="296"/>
      <c r="R67" s="296"/>
      <c r="S67" s="296"/>
      <c r="T67" s="296"/>
      <c r="U67" s="296"/>
      <c r="V67" s="173"/>
    </row>
    <row r="68" spans="2:22" ht="25" hidden="1" x14ac:dyDescent="0.3">
      <c r="B68" s="172"/>
      <c r="C68" s="787"/>
      <c r="D68" s="787"/>
      <c r="E68" s="435" t="str">
        <f>+Referencias!E63</f>
        <v>40F</v>
      </c>
      <c r="F68" s="431" t="str">
        <f>+Referencias!F63</f>
        <v>Diseño y aplicación de los programas de aprendizaje: inducción, entrenamiento y capacitación</v>
      </c>
      <c r="G68" s="421"/>
      <c r="H68" s="168"/>
      <c r="I68" s="294"/>
      <c r="J68" s="294"/>
      <c r="K68" s="294"/>
      <c r="L68" s="296"/>
      <c r="M68" s="296"/>
      <c r="N68" s="296"/>
      <c r="O68" s="296"/>
      <c r="P68" s="296" t="s">
        <v>641</v>
      </c>
      <c r="Q68" s="296"/>
      <c r="R68" s="296"/>
      <c r="S68" s="296"/>
      <c r="T68" s="296"/>
      <c r="U68" s="296"/>
      <c r="V68" s="173"/>
    </row>
    <row r="69" spans="2:22" ht="25" hidden="1" x14ac:dyDescent="0.3">
      <c r="B69" s="172"/>
      <c r="C69" s="787"/>
      <c r="D69" s="787"/>
      <c r="E69" s="435" t="str">
        <f>+Referencias!E64</f>
        <v>40G</v>
      </c>
      <c r="F69" s="431" t="str">
        <f>+Referencias!F64</f>
        <v>Seguimiento y evaluación de los programas de aprendizaje</v>
      </c>
      <c r="G69" s="421"/>
      <c r="H69" s="168"/>
      <c r="I69" s="294"/>
      <c r="J69" s="294"/>
      <c r="K69" s="294"/>
      <c r="L69" s="296"/>
      <c r="M69" s="296"/>
      <c r="N69" s="296"/>
      <c r="O69" s="296"/>
      <c r="P69" s="296" t="s">
        <v>641</v>
      </c>
      <c r="Q69" s="296"/>
      <c r="R69" s="296" t="s">
        <v>641</v>
      </c>
      <c r="S69" s="296" t="s">
        <v>641</v>
      </c>
      <c r="T69" s="296"/>
      <c r="U69" s="296"/>
      <c r="V69" s="173"/>
    </row>
    <row r="70" spans="2:22" ht="62.5" hidden="1" x14ac:dyDescent="0.3">
      <c r="B70" s="172"/>
      <c r="C70" s="787"/>
      <c r="D70" s="787"/>
      <c r="E70" s="435"/>
      <c r="F70" s="431" t="str">
        <f>+Referencias!F65</f>
        <v>Incluyendo contenidos que impacten las tres dimensiones de las competencias (ser, hacer y saber) en cada uno de los siguientes ejes temáticos, de acuerdo con el Diagnóstico de Necesidades de Aprendizaje Organizacional:</v>
      </c>
      <c r="G70" s="421"/>
      <c r="H70" s="168"/>
      <c r="I70" s="294"/>
      <c r="J70" s="294"/>
      <c r="K70" s="294"/>
      <c r="L70" s="296"/>
      <c r="M70" s="296"/>
      <c r="N70" s="296"/>
      <c r="O70" s="296"/>
      <c r="P70" s="296"/>
      <c r="Q70" s="296"/>
      <c r="R70" s="296"/>
      <c r="S70" s="296"/>
      <c r="T70" s="296"/>
      <c r="U70" s="296"/>
      <c r="V70" s="173"/>
    </row>
    <row r="71" spans="2:22" ht="19" hidden="1" x14ac:dyDescent="0.3">
      <c r="B71" s="172"/>
      <c r="C71" s="787"/>
      <c r="D71" s="787"/>
      <c r="E71" s="435" t="str">
        <f>+Referencias!E66</f>
        <v>40H</v>
      </c>
      <c r="F71" s="431" t="str">
        <f>+Referencias!F66</f>
        <v>Gobernanza para la Paz</v>
      </c>
      <c r="G71" s="421"/>
      <c r="H71" s="168"/>
      <c r="I71" s="294"/>
      <c r="J71" s="294"/>
      <c r="K71" s="294"/>
      <c r="L71" s="296"/>
      <c r="M71" s="296"/>
      <c r="N71" s="296"/>
      <c r="O71" s="296" t="s">
        <v>641</v>
      </c>
      <c r="P71" s="296" t="s">
        <v>641</v>
      </c>
      <c r="Q71" s="296"/>
      <c r="R71" s="296"/>
      <c r="S71" s="296"/>
      <c r="T71" s="296" t="s">
        <v>641</v>
      </c>
      <c r="U71" s="296"/>
      <c r="V71" s="173"/>
    </row>
    <row r="72" spans="2:22" ht="19" hidden="1" x14ac:dyDescent="0.3">
      <c r="B72" s="172"/>
      <c r="C72" s="787"/>
      <c r="D72" s="787"/>
      <c r="E72" s="435" t="str">
        <f>+Referencias!E67</f>
        <v>40I</v>
      </c>
      <c r="F72" s="431" t="str">
        <f>+Referencias!F67</f>
        <v>Gestión del Conocimiento</v>
      </c>
      <c r="G72" s="421"/>
      <c r="H72" s="168"/>
      <c r="I72" s="294"/>
      <c r="J72" s="294"/>
      <c r="K72" s="294"/>
      <c r="L72" s="296"/>
      <c r="M72" s="296"/>
      <c r="N72" s="296"/>
      <c r="O72" s="296"/>
      <c r="P72" s="296" t="s">
        <v>641</v>
      </c>
      <c r="Q72" s="296" t="s">
        <v>641</v>
      </c>
      <c r="R72" s="296"/>
      <c r="S72" s="296" t="s">
        <v>641</v>
      </c>
      <c r="T72" s="296" t="s">
        <v>641</v>
      </c>
      <c r="U72" s="296"/>
      <c r="V72" s="173"/>
    </row>
    <row r="73" spans="2:22" ht="19" hidden="1" x14ac:dyDescent="0.3">
      <c r="B73" s="172"/>
      <c r="C73" s="787"/>
      <c r="D73" s="787"/>
      <c r="E73" s="435" t="str">
        <f>+Referencias!E68</f>
        <v>40J</v>
      </c>
      <c r="F73" s="431" t="str">
        <f>+Referencias!F68</f>
        <v>Creación de Valor Público</v>
      </c>
      <c r="G73" s="421"/>
      <c r="H73" s="168"/>
      <c r="I73" s="294"/>
      <c r="J73" s="296"/>
      <c r="K73" s="296"/>
      <c r="L73" s="296"/>
      <c r="M73" s="296"/>
      <c r="N73" s="296"/>
      <c r="O73" s="296"/>
      <c r="P73" s="296" t="s">
        <v>641</v>
      </c>
      <c r="Q73" s="296" t="s">
        <v>641</v>
      </c>
      <c r="R73" s="296"/>
      <c r="S73" s="296" t="s">
        <v>641</v>
      </c>
      <c r="T73" s="296" t="s">
        <v>641</v>
      </c>
      <c r="U73" s="296"/>
      <c r="V73" s="173"/>
    </row>
    <row r="74" spans="2:22" ht="37.5" hidden="1" x14ac:dyDescent="0.3">
      <c r="B74" s="172"/>
      <c r="C74" s="787"/>
      <c r="D74" s="787"/>
      <c r="E74" s="435" t="str">
        <f>+Referencias!E69</f>
        <v>40K</v>
      </c>
      <c r="F74" s="431" t="str">
        <f>+Referencias!F69</f>
        <v>Otras temáticas establecidas por la normatividad vigente (gestión documental, derecho de acceso a la información, etc.)</v>
      </c>
      <c r="G74" s="421"/>
      <c r="H74" s="168"/>
      <c r="I74" s="294"/>
      <c r="J74" s="294"/>
      <c r="K74" s="294"/>
      <c r="L74" s="296"/>
      <c r="M74" s="296"/>
      <c r="N74" s="296"/>
      <c r="O74" s="296"/>
      <c r="P74" s="296" t="s">
        <v>641</v>
      </c>
      <c r="Q74" s="296"/>
      <c r="R74" s="296"/>
      <c r="S74" s="296" t="s">
        <v>641</v>
      </c>
      <c r="T74" s="296"/>
      <c r="U74" s="296"/>
      <c r="V74" s="173"/>
    </row>
    <row r="75" spans="2:22" ht="19" hidden="1" x14ac:dyDescent="0.3">
      <c r="B75" s="172"/>
      <c r="C75" s="787"/>
      <c r="D75" s="788"/>
      <c r="E75" s="435">
        <f>+Referencias!E70</f>
        <v>41</v>
      </c>
      <c r="F75" s="431" t="str">
        <f>+Referencias!F70</f>
        <v>Desarrollar el programa de bilingüismo en la entidad</v>
      </c>
      <c r="G75" s="421"/>
      <c r="H75" s="168"/>
      <c r="I75" s="294"/>
      <c r="J75" s="294"/>
      <c r="K75" s="294"/>
      <c r="L75" s="296"/>
      <c r="M75" s="296"/>
      <c r="N75" s="296"/>
      <c r="O75" s="296"/>
      <c r="P75" s="296" t="s">
        <v>641</v>
      </c>
      <c r="Q75" s="296"/>
      <c r="R75" s="296"/>
      <c r="S75" s="296"/>
      <c r="T75" s="296"/>
      <c r="U75" s="296"/>
      <c r="V75" s="173"/>
    </row>
    <row r="76" spans="2:22" ht="25" hidden="1" x14ac:dyDescent="0.3">
      <c r="B76" s="172"/>
      <c r="C76" s="787"/>
      <c r="D76" s="786" t="str">
        <f>+Referencias!D71</f>
        <v xml:space="preserve">Bienestar </v>
      </c>
      <c r="E76" s="435">
        <f>+Referencias!E71</f>
        <v>42</v>
      </c>
      <c r="F76" s="431" t="str">
        <f>+Referencias!F71</f>
        <v>Elaborar el plan de bienestar e incentivos, teniendo en cuenta los siguientes elementos:</v>
      </c>
      <c r="G76" s="421"/>
      <c r="H76" s="168"/>
      <c r="I76" s="294"/>
      <c r="J76" s="294" t="s">
        <v>641</v>
      </c>
      <c r="K76" s="296" t="s">
        <v>641</v>
      </c>
      <c r="L76" s="296"/>
      <c r="M76" s="296" t="s">
        <v>641</v>
      </c>
      <c r="N76" s="296"/>
      <c r="O76" s="296"/>
      <c r="P76" s="296"/>
      <c r="Q76" s="296"/>
      <c r="R76" s="296"/>
      <c r="S76" s="296"/>
      <c r="T76" s="296"/>
      <c r="U76" s="296"/>
      <c r="V76" s="173"/>
    </row>
    <row r="77" spans="2:22" ht="19" hidden="1" x14ac:dyDescent="0.3">
      <c r="B77" s="172"/>
      <c r="C77" s="787"/>
      <c r="D77" s="787"/>
      <c r="E77" s="435" t="str">
        <f>+Referencias!E72</f>
        <v>42A</v>
      </c>
      <c r="F77" s="431" t="str">
        <f>+Referencias!F72</f>
        <v>Incentivos para los gerentes públicos</v>
      </c>
      <c r="G77" s="421"/>
      <c r="H77" s="168"/>
      <c r="I77" s="294"/>
      <c r="J77" s="294"/>
      <c r="K77" s="294"/>
      <c r="L77" s="296"/>
      <c r="M77" s="296" t="s">
        <v>641</v>
      </c>
      <c r="N77" s="296" t="s">
        <v>641</v>
      </c>
      <c r="O77" s="296"/>
      <c r="P77" s="296"/>
      <c r="Q77" s="296"/>
      <c r="R77" s="296" t="s">
        <v>641</v>
      </c>
      <c r="S77" s="296"/>
      <c r="T77" s="296"/>
      <c r="U77" s="296"/>
      <c r="V77" s="173"/>
    </row>
    <row r="78" spans="2:22" ht="19" hidden="1" x14ac:dyDescent="0.3">
      <c r="B78" s="172"/>
      <c r="C78" s="787"/>
      <c r="D78" s="787"/>
      <c r="E78" s="435" t="str">
        <f>+Referencias!E73</f>
        <v>42B</v>
      </c>
      <c r="F78" s="431" t="str">
        <f>+Referencias!F73</f>
        <v>Equipos de trabajo (pecuniarios)</v>
      </c>
      <c r="G78" s="421"/>
      <c r="H78" s="168"/>
      <c r="I78" s="294"/>
      <c r="J78" s="294"/>
      <c r="K78" s="294"/>
      <c r="L78" s="296"/>
      <c r="M78" s="296" t="s">
        <v>641</v>
      </c>
      <c r="N78" s="296"/>
      <c r="O78" s="296"/>
      <c r="P78" s="296"/>
      <c r="Q78" s="296"/>
      <c r="R78" s="296"/>
      <c r="S78" s="296"/>
      <c r="T78" s="296"/>
      <c r="U78" s="296"/>
      <c r="V78" s="173"/>
    </row>
    <row r="79" spans="2:22" ht="19" hidden="1" x14ac:dyDescent="0.3">
      <c r="B79" s="172"/>
      <c r="C79" s="787"/>
      <c r="D79" s="787"/>
      <c r="E79" s="435" t="str">
        <f>+Referencias!E74</f>
        <v>42C</v>
      </c>
      <c r="F79" s="431" t="str">
        <f>+Referencias!F74</f>
        <v>Incentivos no pecuniarios</v>
      </c>
      <c r="G79" s="421"/>
      <c r="H79" s="168"/>
      <c r="I79" s="296"/>
      <c r="J79" s="294"/>
      <c r="K79" s="294" t="s">
        <v>641</v>
      </c>
      <c r="L79" s="296"/>
      <c r="M79" s="296"/>
      <c r="N79" s="296"/>
      <c r="O79" s="296"/>
      <c r="P79" s="296"/>
      <c r="Q79" s="296"/>
      <c r="R79" s="296"/>
      <c r="S79" s="296"/>
      <c r="T79" s="296"/>
      <c r="U79" s="296"/>
      <c r="V79" s="173"/>
    </row>
    <row r="80" spans="2:22" ht="19" hidden="1" x14ac:dyDescent="0.3">
      <c r="B80" s="172"/>
      <c r="C80" s="787"/>
      <c r="D80" s="787"/>
      <c r="E80" s="435" t="str">
        <f>+Referencias!E75</f>
        <v>42D</v>
      </c>
      <c r="F80" s="431" t="str">
        <f>+Referencias!F75</f>
        <v>Criterios del área de Talento Humano</v>
      </c>
      <c r="G80" s="429"/>
      <c r="H80" s="169"/>
      <c r="I80" s="296"/>
      <c r="J80" s="296"/>
      <c r="K80" s="296"/>
      <c r="L80" s="296"/>
      <c r="M80" s="296"/>
      <c r="N80" s="296"/>
      <c r="O80" s="296"/>
      <c r="P80" s="296"/>
      <c r="Q80" s="296"/>
      <c r="R80" s="296"/>
      <c r="S80" s="296" t="s">
        <v>641</v>
      </c>
      <c r="T80" s="296"/>
      <c r="U80" s="296"/>
      <c r="V80" s="173"/>
    </row>
    <row r="81" spans="2:22" ht="19" hidden="1" x14ac:dyDescent="0.3">
      <c r="B81" s="172"/>
      <c r="C81" s="787"/>
      <c r="D81" s="787"/>
      <c r="E81" s="435" t="str">
        <f>+Referencias!E76</f>
        <v>42E</v>
      </c>
      <c r="F81" s="431" t="str">
        <f>+Referencias!F76</f>
        <v>Decisiones de la alta dirección</v>
      </c>
      <c r="G81" s="421"/>
      <c r="H81" s="168"/>
      <c r="I81" s="294"/>
      <c r="J81" s="296"/>
      <c r="K81" s="296"/>
      <c r="L81" s="296"/>
      <c r="M81" s="296"/>
      <c r="N81" s="296"/>
      <c r="O81" s="296"/>
      <c r="P81" s="296"/>
      <c r="Q81" s="296"/>
      <c r="R81" s="296"/>
      <c r="S81" s="296" t="s">
        <v>641</v>
      </c>
      <c r="T81" s="296"/>
      <c r="U81" s="296"/>
      <c r="V81" s="173"/>
    </row>
    <row r="82" spans="2:22" ht="37.5" hidden="1" x14ac:dyDescent="0.3">
      <c r="B82" s="172"/>
      <c r="C82" s="787"/>
      <c r="D82" s="787"/>
      <c r="E82" s="435" t="str">
        <f>+Referencias!E77</f>
        <v>42F</v>
      </c>
      <c r="F82" s="431" t="str">
        <f>+Referencias!F77</f>
        <v>Diagnóstico de necesidades con base en un instrumento de recolección de información aplicado a los servidores públicos de la entidad</v>
      </c>
      <c r="G82" s="421"/>
      <c r="H82" s="168"/>
      <c r="I82" s="294" t="s">
        <v>641</v>
      </c>
      <c r="J82" s="296"/>
      <c r="K82" s="296"/>
      <c r="L82" s="296"/>
      <c r="M82" s="296"/>
      <c r="N82" s="296"/>
      <c r="O82" s="296"/>
      <c r="P82" s="296"/>
      <c r="Q82" s="296"/>
      <c r="R82" s="296"/>
      <c r="S82" s="296"/>
      <c r="T82" s="296"/>
      <c r="U82" s="296" t="s">
        <v>641</v>
      </c>
      <c r="V82" s="173"/>
    </row>
    <row r="83" spans="2:22" ht="19" hidden="1" x14ac:dyDescent="0.3">
      <c r="B83" s="172"/>
      <c r="C83" s="787"/>
      <c r="D83" s="787"/>
      <c r="E83" s="435"/>
      <c r="F83" s="431" t="str">
        <f>+Referencias!F78</f>
        <v>Incluyendo los siguientes temas:</v>
      </c>
      <c r="G83" s="421"/>
      <c r="H83" s="168"/>
      <c r="I83" s="296"/>
      <c r="J83" s="296"/>
      <c r="K83" s="296"/>
      <c r="L83" s="296"/>
      <c r="M83" s="296"/>
      <c r="N83" s="296"/>
      <c r="O83" s="296"/>
      <c r="P83" s="296"/>
      <c r="Q83" s="296"/>
      <c r="R83" s="296"/>
      <c r="S83" s="296"/>
      <c r="T83" s="296"/>
      <c r="U83" s="296"/>
      <c r="V83" s="173"/>
    </row>
    <row r="84" spans="2:22" ht="19" hidden="1" x14ac:dyDescent="0.3">
      <c r="B84" s="172"/>
      <c r="C84" s="787"/>
      <c r="D84" s="787"/>
      <c r="E84" s="435" t="str">
        <f>+Referencias!E79</f>
        <v>42G</v>
      </c>
      <c r="F84" s="431" t="str">
        <f>+Referencias!F79</f>
        <v>Deportivos, recreativos y vacacionales</v>
      </c>
      <c r="G84" s="421"/>
      <c r="H84" s="168"/>
      <c r="I84" s="294"/>
      <c r="J84" s="296" t="s">
        <v>641</v>
      </c>
      <c r="K84" s="296" t="s">
        <v>641</v>
      </c>
      <c r="L84" s="296"/>
      <c r="M84" s="296"/>
      <c r="N84" s="296"/>
      <c r="O84" s="296"/>
      <c r="P84" s="296"/>
      <c r="Q84" s="296"/>
      <c r="R84" s="296"/>
      <c r="S84" s="296"/>
      <c r="T84" s="296"/>
      <c r="U84" s="296"/>
      <c r="V84" s="173"/>
    </row>
    <row r="85" spans="2:22" ht="19" hidden="1" x14ac:dyDescent="0.3">
      <c r="B85" s="172"/>
      <c r="C85" s="787"/>
      <c r="D85" s="787"/>
      <c r="E85" s="435" t="str">
        <f>+Referencias!E80</f>
        <v>42H</v>
      </c>
      <c r="F85" s="431" t="str">
        <f>+Referencias!F80</f>
        <v>Artísticos y culturales</v>
      </c>
      <c r="G85" s="421"/>
      <c r="H85" s="168"/>
      <c r="I85" s="294"/>
      <c r="J85" s="296" t="s">
        <v>641</v>
      </c>
      <c r="K85" s="296" t="s">
        <v>641</v>
      </c>
      <c r="L85" s="296"/>
      <c r="M85" s="296"/>
      <c r="N85" s="296"/>
      <c r="O85" s="296"/>
      <c r="P85" s="296"/>
      <c r="Q85" s="296"/>
      <c r="R85" s="296"/>
      <c r="S85" s="296"/>
      <c r="T85" s="296"/>
      <c r="U85" s="296"/>
      <c r="V85" s="173"/>
    </row>
    <row r="86" spans="2:22" ht="19" hidden="1" x14ac:dyDescent="0.3">
      <c r="B86" s="172"/>
      <c r="C86" s="787"/>
      <c r="D86" s="787"/>
      <c r="E86" s="435" t="str">
        <f>+Referencias!E81</f>
        <v>42I</v>
      </c>
      <c r="F86" s="431" t="str">
        <f>+Referencias!F81</f>
        <v>Promoción y prevención de la salud</v>
      </c>
      <c r="G86" s="421"/>
      <c r="H86" s="168"/>
      <c r="I86" s="294" t="s">
        <v>641</v>
      </c>
      <c r="J86" s="296" t="s">
        <v>641</v>
      </c>
      <c r="K86" s="296" t="s">
        <v>641</v>
      </c>
      <c r="L86" s="296"/>
      <c r="M86" s="296"/>
      <c r="N86" s="296"/>
      <c r="O86" s="296"/>
      <c r="P86" s="296"/>
      <c r="Q86" s="296"/>
      <c r="R86" s="296"/>
      <c r="S86" s="296"/>
      <c r="T86" s="296"/>
      <c r="U86" s="296"/>
      <c r="V86" s="173"/>
    </row>
    <row r="87" spans="2:22" ht="19" hidden="1" x14ac:dyDescent="0.3">
      <c r="B87" s="172"/>
      <c r="C87" s="787"/>
      <c r="D87" s="787"/>
      <c r="E87" s="435" t="str">
        <f>+Referencias!E82</f>
        <v>42J</v>
      </c>
      <c r="F87" s="431" t="str">
        <f>+Referencias!F82</f>
        <v>Educación en artes y artesanías</v>
      </c>
      <c r="G87" s="421"/>
      <c r="H87" s="168"/>
      <c r="I87" s="294"/>
      <c r="J87" s="296" t="s">
        <v>641</v>
      </c>
      <c r="K87" s="296" t="s">
        <v>641</v>
      </c>
      <c r="L87" s="296"/>
      <c r="M87" s="296"/>
      <c r="N87" s="296"/>
      <c r="O87" s="296"/>
      <c r="P87" s="296"/>
      <c r="Q87" s="296"/>
      <c r="R87" s="296"/>
      <c r="S87" s="296"/>
      <c r="T87" s="296"/>
      <c r="U87" s="296"/>
      <c r="V87" s="173"/>
    </row>
    <row r="88" spans="2:22" ht="19" hidden="1" x14ac:dyDescent="0.3">
      <c r="B88" s="172"/>
      <c r="C88" s="787"/>
      <c r="D88" s="787"/>
      <c r="E88" s="435" t="str">
        <f>+Referencias!E83</f>
        <v>42K</v>
      </c>
      <c r="F88" s="431" t="str">
        <f>+Referencias!F83</f>
        <v>Promoción de programas de vivienda</v>
      </c>
      <c r="G88" s="421"/>
      <c r="H88" s="168"/>
      <c r="I88" s="294"/>
      <c r="J88" s="296" t="s">
        <v>641</v>
      </c>
      <c r="K88" s="296" t="s">
        <v>641</v>
      </c>
      <c r="L88" s="296"/>
      <c r="M88" s="296"/>
      <c r="N88" s="296"/>
      <c r="O88" s="296"/>
      <c r="P88" s="296"/>
      <c r="Q88" s="296"/>
      <c r="R88" s="296"/>
      <c r="S88" s="296"/>
      <c r="T88" s="296"/>
      <c r="U88" s="296"/>
      <c r="V88" s="173"/>
    </row>
    <row r="89" spans="2:22" ht="19" x14ac:dyDescent="0.3">
      <c r="B89" s="172"/>
      <c r="C89" s="787"/>
      <c r="D89" s="787"/>
      <c r="E89" s="435" t="str">
        <f>+Referencias!E84</f>
        <v>42L</v>
      </c>
      <c r="F89" s="431" t="str">
        <f>+Referencias!F84</f>
        <v>Cambio organizacional</v>
      </c>
      <c r="G89" s="421"/>
      <c r="H89" s="168"/>
      <c r="I89" s="294"/>
      <c r="J89" s="296" t="s">
        <v>641</v>
      </c>
      <c r="K89" s="296" t="s">
        <v>641</v>
      </c>
      <c r="L89" s="296" t="s">
        <v>641</v>
      </c>
      <c r="M89" s="296"/>
      <c r="N89" s="296"/>
      <c r="O89" s="296" t="s">
        <v>641</v>
      </c>
      <c r="P89" s="296"/>
      <c r="Q89" s="296"/>
      <c r="R89" s="296"/>
      <c r="S89" s="296" t="s">
        <v>641</v>
      </c>
      <c r="T89" s="296" t="s">
        <v>641</v>
      </c>
      <c r="U89" s="296"/>
      <c r="V89" s="173"/>
    </row>
    <row r="90" spans="2:22" ht="19" hidden="1" x14ac:dyDescent="0.3">
      <c r="B90" s="172"/>
      <c r="C90" s="787"/>
      <c r="D90" s="787"/>
      <c r="E90" s="435" t="str">
        <f>+Referencias!E85</f>
        <v>42M</v>
      </c>
      <c r="F90" s="431" t="str">
        <f>+Referencias!F85</f>
        <v>Adaptación laboral</v>
      </c>
      <c r="G90" s="421"/>
      <c r="H90" s="168"/>
      <c r="I90" s="294"/>
      <c r="J90" s="296" t="s">
        <v>641</v>
      </c>
      <c r="K90" s="296" t="s">
        <v>641</v>
      </c>
      <c r="L90" s="296"/>
      <c r="M90" s="296"/>
      <c r="N90" s="296"/>
      <c r="O90" s="296"/>
      <c r="P90" s="296"/>
      <c r="Q90" s="296"/>
      <c r="R90" s="296"/>
      <c r="S90" s="296"/>
      <c r="T90" s="296"/>
      <c r="U90" s="296"/>
      <c r="V90" s="173"/>
    </row>
    <row r="91" spans="2:22" s="182" customFormat="1" ht="25" hidden="1" x14ac:dyDescent="0.3">
      <c r="B91" s="183"/>
      <c r="C91" s="787"/>
      <c r="D91" s="787"/>
      <c r="E91" s="435" t="str">
        <f>+Referencias!E86</f>
        <v>42N</v>
      </c>
      <c r="F91" s="431" t="str">
        <f>+Referencias!F86</f>
        <v>Preparación a los pre pensionados para el retiro del servicio</v>
      </c>
      <c r="G91" s="184"/>
      <c r="H91" s="185"/>
      <c r="I91" s="296"/>
      <c r="J91" s="438" t="s">
        <v>641</v>
      </c>
      <c r="K91" s="438" t="s">
        <v>641</v>
      </c>
      <c r="L91" s="296"/>
      <c r="M91" s="438"/>
      <c r="N91" s="438"/>
      <c r="O91" s="438"/>
      <c r="P91" s="296"/>
      <c r="Q91" s="296"/>
      <c r="R91" s="296"/>
      <c r="S91" s="296"/>
      <c r="T91" s="296"/>
      <c r="U91" s="296"/>
      <c r="V91" s="186"/>
    </row>
    <row r="92" spans="2:22" ht="19" hidden="1" x14ac:dyDescent="0.3">
      <c r="B92" s="172"/>
      <c r="C92" s="787"/>
      <c r="D92" s="787"/>
      <c r="E92" s="435" t="str">
        <f>+Referencias!E87</f>
        <v>42O</v>
      </c>
      <c r="F92" s="431" t="str">
        <f>+Referencias!F87</f>
        <v>Cultura organizacional</v>
      </c>
      <c r="G92" s="421"/>
      <c r="H92" s="168"/>
      <c r="I92" s="294"/>
      <c r="J92" s="296" t="s">
        <v>641</v>
      </c>
      <c r="K92" s="296" t="s">
        <v>641</v>
      </c>
      <c r="L92" s="296"/>
      <c r="M92" s="296"/>
      <c r="N92" s="296"/>
      <c r="O92" s="296" t="s">
        <v>641</v>
      </c>
      <c r="P92" s="296"/>
      <c r="Q92" s="296" t="s">
        <v>641</v>
      </c>
      <c r="R92" s="296" t="s">
        <v>641</v>
      </c>
      <c r="S92" s="296" t="s">
        <v>641</v>
      </c>
      <c r="T92" s="296" t="s">
        <v>641</v>
      </c>
      <c r="U92" s="296"/>
      <c r="V92" s="173"/>
    </row>
    <row r="93" spans="2:22" ht="19" hidden="1" x14ac:dyDescent="0.3">
      <c r="B93" s="172"/>
      <c r="C93" s="787"/>
      <c r="D93" s="787"/>
      <c r="E93" s="435" t="str">
        <f>+Referencias!E88</f>
        <v>42P</v>
      </c>
      <c r="F93" s="431" t="str">
        <f>+Referencias!F88</f>
        <v>Programas de incentivos</v>
      </c>
      <c r="G93" s="421"/>
      <c r="H93" s="168"/>
      <c r="I93" s="296"/>
      <c r="J93" s="294" t="s">
        <v>641</v>
      </c>
      <c r="K93" s="296" t="s">
        <v>641</v>
      </c>
      <c r="L93" s="296"/>
      <c r="M93" s="296"/>
      <c r="N93" s="296"/>
      <c r="O93" s="296"/>
      <c r="P93" s="296"/>
      <c r="Q93" s="296" t="s">
        <v>641</v>
      </c>
      <c r="R93" s="296" t="s">
        <v>641</v>
      </c>
      <c r="S93" s="296"/>
      <c r="T93" s="296"/>
      <c r="U93" s="296"/>
      <c r="V93" s="173"/>
    </row>
    <row r="94" spans="2:22" s="182" customFormat="1" ht="25" hidden="1" x14ac:dyDescent="0.3">
      <c r="B94" s="183"/>
      <c r="C94" s="787"/>
      <c r="D94" s="787"/>
      <c r="E94" s="435" t="str">
        <f>+Referencias!E89</f>
        <v>42Q</v>
      </c>
      <c r="F94" s="431" t="str">
        <f>+Referencias!F89</f>
        <v xml:space="preserve">Trabajo en equipo
</v>
      </c>
      <c r="G94" s="184"/>
      <c r="H94" s="185"/>
      <c r="I94" s="296"/>
      <c r="J94" s="296" t="s">
        <v>641</v>
      </c>
      <c r="K94" s="438" t="s">
        <v>641</v>
      </c>
      <c r="L94" s="296"/>
      <c r="M94" s="296" t="s">
        <v>641</v>
      </c>
      <c r="N94" s="438" t="s">
        <v>641</v>
      </c>
      <c r="O94" s="438" t="s">
        <v>641</v>
      </c>
      <c r="P94" s="438"/>
      <c r="Q94" s="438"/>
      <c r="R94" s="438"/>
      <c r="S94" s="296"/>
      <c r="T94" s="296"/>
      <c r="U94" s="296"/>
      <c r="V94" s="186"/>
    </row>
    <row r="95" spans="2:22" ht="19" hidden="1" x14ac:dyDescent="0.3">
      <c r="B95" s="172"/>
      <c r="C95" s="787"/>
      <c r="D95" s="787"/>
      <c r="E95" s="435" t="str">
        <f>+Referencias!E90</f>
        <v>42R</v>
      </c>
      <c r="F95" s="431" t="str">
        <f>+Referencias!F90</f>
        <v>Educación formal (primaria, secundaria y media, superior)</v>
      </c>
      <c r="G95" s="421"/>
      <c r="H95" s="168"/>
      <c r="I95" s="294"/>
      <c r="J95" s="296" t="s">
        <v>641</v>
      </c>
      <c r="K95" s="296" t="s">
        <v>641</v>
      </c>
      <c r="L95" s="296"/>
      <c r="M95" s="296"/>
      <c r="N95" s="296"/>
      <c r="O95" s="296"/>
      <c r="P95" s="296" t="s">
        <v>641</v>
      </c>
      <c r="Q95" s="296"/>
      <c r="R95" s="296"/>
      <c r="S95" s="296"/>
      <c r="T95" s="296"/>
      <c r="U95" s="296"/>
      <c r="V95" s="173"/>
    </row>
    <row r="96" spans="2:22" ht="25" hidden="1" x14ac:dyDescent="0.3">
      <c r="B96" s="172"/>
      <c r="C96" s="787"/>
      <c r="D96" s="787"/>
      <c r="E96" s="435">
        <f>+Referencias!E91</f>
        <v>43</v>
      </c>
      <c r="F96" s="431" t="str">
        <f>+Referencias!F91</f>
        <v>Desarrollar el programa de entorno laboral saludable en la entidad.</v>
      </c>
      <c r="G96" s="421"/>
      <c r="H96" s="168"/>
      <c r="I96" s="294" t="s">
        <v>641</v>
      </c>
      <c r="J96" s="294"/>
      <c r="K96" s="294" t="s">
        <v>641</v>
      </c>
      <c r="L96" s="438"/>
      <c r="M96" s="296"/>
      <c r="N96" s="296"/>
      <c r="O96" s="296"/>
      <c r="P96" s="296"/>
      <c r="Q96" s="296"/>
      <c r="R96" s="296"/>
      <c r="S96" s="296"/>
      <c r="T96" s="296"/>
      <c r="U96" s="296"/>
      <c r="V96" s="173"/>
    </row>
    <row r="97" spans="2:22" ht="25" hidden="1" x14ac:dyDescent="0.3">
      <c r="B97" s="172"/>
      <c r="C97" s="787"/>
      <c r="D97" s="787"/>
      <c r="E97" s="435">
        <f>+Referencias!E92</f>
        <v>44</v>
      </c>
      <c r="F97" s="431" t="str">
        <f>+Referencias!F92</f>
        <v>Promoción del uso de la bicicleta por parte de los servidores públicos de la entidad.</v>
      </c>
      <c r="G97" s="421"/>
      <c r="H97" s="168"/>
      <c r="I97" s="294"/>
      <c r="J97" s="296" t="s">
        <v>641</v>
      </c>
      <c r="K97" s="296" t="s">
        <v>641</v>
      </c>
      <c r="L97" s="296"/>
      <c r="M97" s="296"/>
      <c r="N97" s="296" t="s">
        <v>641</v>
      </c>
      <c r="O97" s="296"/>
      <c r="P97" s="296"/>
      <c r="Q97" s="296"/>
      <c r="R97" s="296"/>
      <c r="S97" s="296"/>
      <c r="T97" s="296"/>
      <c r="U97" s="296"/>
      <c r="V97" s="173"/>
    </row>
    <row r="98" spans="2:22" ht="100" hidden="1" x14ac:dyDescent="0.3">
      <c r="B98" s="172"/>
      <c r="C98" s="787"/>
      <c r="D98" s="787"/>
      <c r="E98" s="435">
        <f>+Referencias!E93</f>
        <v>45</v>
      </c>
      <c r="F98" s="431"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421"/>
      <c r="H98" s="168"/>
      <c r="I98" s="296"/>
      <c r="J98" s="296"/>
      <c r="K98" s="296" t="s">
        <v>641</v>
      </c>
      <c r="L98" s="296"/>
      <c r="M98" s="296"/>
      <c r="N98" s="296" t="s">
        <v>641</v>
      </c>
      <c r="O98" s="296"/>
      <c r="P98" s="296"/>
      <c r="Q98" s="296"/>
      <c r="R98" s="296" t="s">
        <v>641</v>
      </c>
      <c r="S98" s="296"/>
      <c r="T98" s="296"/>
      <c r="U98" s="296"/>
      <c r="V98" s="173"/>
    </row>
    <row r="99" spans="2:22" ht="25" hidden="1" x14ac:dyDescent="0.3">
      <c r="B99" s="172"/>
      <c r="C99" s="787"/>
      <c r="D99" s="788"/>
      <c r="E99" s="435">
        <f>+Referencias!E94</f>
        <v>46</v>
      </c>
      <c r="F99" s="431" t="str">
        <f>+Referencias!F94</f>
        <v xml:space="preserve">Implementación de la estrategia salas amigas de La familia lactante del entorno laboral en entidades públicas </v>
      </c>
      <c r="G99" s="421"/>
      <c r="H99" s="168"/>
      <c r="I99" s="294" t="s">
        <v>641</v>
      </c>
      <c r="J99" s="294" t="s">
        <v>641</v>
      </c>
      <c r="K99" s="294" t="s">
        <v>641</v>
      </c>
      <c r="L99" s="296"/>
      <c r="M99" s="296"/>
      <c r="N99" s="296" t="s">
        <v>641</v>
      </c>
      <c r="O99" s="296"/>
      <c r="P99" s="296"/>
      <c r="Q99" s="296"/>
      <c r="R99" s="296"/>
      <c r="S99" s="296"/>
      <c r="T99" s="296"/>
      <c r="U99" s="296"/>
      <c r="V99" s="173"/>
    </row>
    <row r="100" spans="2:22" ht="19" hidden="1" x14ac:dyDescent="0.3">
      <c r="B100" s="172"/>
      <c r="C100" s="787"/>
      <c r="D100" s="786" t="str">
        <f>+Referencias!D95</f>
        <v>Administración del talento humano</v>
      </c>
      <c r="E100" s="435">
        <f>+Referencias!E95</f>
        <v>47</v>
      </c>
      <c r="F100" s="431" t="str">
        <f>+Referencias!F95</f>
        <v>Desarrollar el programa de Estado Joven en la entidad.</v>
      </c>
      <c r="G100" s="421"/>
      <c r="H100" s="168"/>
      <c r="I100" s="294"/>
      <c r="J100" s="296"/>
      <c r="K100" s="296"/>
      <c r="L100" s="296" t="s">
        <v>641</v>
      </c>
      <c r="M100" s="296"/>
      <c r="N100" s="296"/>
      <c r="O100" s="296"/>
      <c r="P100" s="296"/>
      <c r="Q100" s="296"/>
      <c r="R100" s="296"/>
      <c r="S100" s="296" t="s">
        <v>641</v>
      </c>
      <c r="T100" s="296"/>
      <c r="U100" s="296"/>
      <c r="V100" s="173"/>
    </row>
    <row r="101" spans="2:22" ht="19" hidden="1" x14ac:dyDescent="0.3">
      <c r="B101" s="172"/>
      <c r="C101" s="787"/>
      <c r="D101" s="787"/>
      <c r="E101" s="435">
        <f>+Referencias!E96</f>
        <v>48</v>
      </c>
      <c r="F101" s="431" t="str">
        <f>+Referencias!F96</f>
        <v>Divulgar y participar del programa Servimos en la entidad</v>
      </c>
      <c r="G101" s="301"/>
      <c r="H101" s="168"/>
      <c r="I101" s="294"/>
      <c r="J101" s="294"/>
      <c r="K101" s="294" t="s">
        <v>641</v>
      </c>
      <c r="L101" s="296"/>
      <c r="M101" s="296"/>
      <c r="N101" s="296"/>
      <c r="O101" s="296"/>
      <c r="P101" s="296"/>
      <c r="Q101" s="296"/>
      <c r="R101" s="296"/>
      <c r="S101" s="296"/>
      <c r="T101" s="296"/>
      <c r="U101" s="296"/>
      <c r="V101" s="173"/>
    </row>
    <row r="102" spans="2:22" s="182" customFormat="1" ht="19.5" hidden="1" x14ac:dyDescent="0.3">
      <c r="B102" s="183"/>
      <c r="C102" s="787"/>
      <c r="D102" s="787"/>
      <c r="E102" s="435">
        <f>+Referencias!E97</f>
        <v>49</v>
      </c>
      <c r="F102" s="431" t="str">
        <f>+Referencias!F97</f>
        <v>Desarrollar el programa de teletrabajo en la entidad</v>
      </c>
      <c r="G102" s="184"/>
      <c r="H102" s="185"/>
      <c r="I102" s="296" t="s">
        <v>641</v>
      </c>
      <c r="J102" s="296" t="s">
        <v>641</v>
      </c>
      <c r="K102" s="296" t="s">
        <v>641</v>
      </c>
      <c r="L102" s="296"/>
      <c r="M102" s="296"/>
      <c r="N102" s="296"/>
      <c r="O102" s="296"/>
      <c r="P102" s="296"/>
      <c r="Q102" s="296"/>
      <c r="R102" s="296"/>
      <c r="S102" s="438"/>
      <c r="T102" s="438"/>
      <c r="U102" s="296"/>
      <c r="V102" s="186"/>
    </row>
    <row r="103" spans="2:22" ht="25" hidden="1" x14ac:dyDescent="0.3">
      <c r="B103" s="172"/>
      <c r="C103" s="787"/>
      <c r="D103" s="787"/>
      <c r="E103" s="435">
        <f>+Referencias!E98</f>
        <v>50</v>
      </c>
      <c r="F103" s="431" t="str">
        <f>+Referencias!F98</f>
        <v>Desarrollar el proceso de dotación de vestido y calzado de labor en la entidad</v>
      </c>
      <c r="G103" s="421"/>
      <c r="H103" s="168"/>
      <c r="I103" s="294"/>
      <c r="J103" s="294"/>
      <c r="K103" s="294"/>
      <c r="L103" s="296"/>
      <c r="M103" s="296"/>
      <c r="N103" s="296"/>
      <c r="O103" s="296"/>
      <c r="P103" s="296"/>
      <c r="Q103" s="296"/>
      <c r="R103" s="296"/>
      <c r="S103" s="438" t="s">
        <v>641</v>
      </c>
      <c r="T103" s="296"/>
      <c r="U103" s="296"/>
      <c r="V103" s="173"/>
    </row>
    <row r="104" spans="2:22" ht="25" hidden="1" x14ac:dyDescent="0.3">
      <c r="B104" s="172"/>
      <c r="C104" s="787"/>
      <c r="D104" s="787"/>
      <c r="E104" s="435">
        <f>+Referencias!E99</f>
        <v>51</v>
      </c>
      <c r="F104" s="431" t="str">
        <f>+Referencias!F99</f>
        <v>Desarrollar el programa de horarios flexibles en la entidad.</v>
      </c>
      <c r="G104" s="421"/>
      <c r="H104" s="168"/>
      <c r="I104" s="294"/>
      <c r="J104" s="296" t="s">
        <v>641</v>
      </c>
      <c r="K104" s="296" t="s">
        <v>641</v>
      </c>
      <c r="L104" s="296"/>
      <c r="M104" s="296"/>
      <c r="N104" s="296"/>
      <c r="O104" s="296"/>
      <c r="P104" s="296"/>
      <c r="Q104" s="296"/>
      <c r="R104" s="296"/>
      <c r="S104" s="296"/>
      <c r="T104" s="296"/>
      <c r="U104" s="296"/>
      <c r="V104" s="173"/>
    </row>
    <row r="105" spans="2:22" ht="25" hidden="1" x14ac:dyDescent="0.3">
      <c r="B105" s="172"/>
      <c r="C105" s="787"/>
      <c r="D105" s="787"/>
      <c r="E105" s="435">
        <f>+Referencias!E100</f>
        <v>52</v>
      </c>
      <c r="F105" s="431" t="str">
        <f>+Referencias!F100</f>
        <v>Tramitar las situaciones administrativas y llevar registros estadísticos de su incidencia.</v>
      </c>
      <c r="G105" s="421"/>
      <c r="H105" s="168"/>
      <c r="I105" s="294"/>
      <c r="J105" s="294"/>
      <c r="K105" s="294"/>
      <c r="L105" s="296"/>
      <c r="M105" s="296"/>
      <c r="N105" s="296"/>
      <c r="O105" s="296"/>
      <c r="P105" s="296"/>
      <c r="Q105" s="296"/>
      <c r="R105" s="296"/>
      <c r="S105" s="296"/>
      <c r="T105" s="296"/>
      <c r="U105" s="296" t="s">
        <v>641</v>
      </c>
      <c r="V105" s="173"/>
    </row>
    <row r="106" spans="2:22" ht="37.5" hidden="1" x14ac:dyDescent="0.3">
      <c r="B106" s="172"/>
      <c r="C106" s="787"/>
      <c r="D106" s="787"/>
      <c r="E106" s="435">
        <f>+Referencias!E101</f>
        <v>53</v>
      </c>
      <c r="F106" s="431" t="str">
        <f>+Referencias!F101</f>
        <v>Realizar las elecciones de los representantes de los empleados ante la comisión de personal y conformar la comisión</v>
      </c>
      <c r="G106" s="421"/>
      <c r="H106" s="168"/>
      <c r="I106" s="294"/>
      <c r="J106" s="294"/>
      <c r="K106" s="294"/>
      <c r="L106" s="296"/>
      <c r="M106" s="296"/>
      <c r="N106" s="296"/>
      <c r="O106" s="296"/>
      <c r="P106" s="296"/>
      <c r="Q106" s="296"/>
      <c r="R106" s="296"/>
      <c r="S106" s="296" t="s">
        <v>641</v>
      </c>
      <c r="T106" s="296" t="s">
        <v>641</v>
      </c>
      <c r="U106" s="296"/>
      <c r="V106" s="173"/>
    </row>
    <row r="107" spans="2:22" ht="25" hidden="1" x14ac:dyDescent="0.3">
      <c r="B107" s="172"/>
      <c r="C107" s="787"/>
      <c r="D107" s="788"/>
      <c r="E107" s="435">
        <f>+Referencias!E102</f>
        <v>54</v>
      </c>
      <c r="F107" s="431" t="str">
        <f>+Referencias!F102</f>
        <v>Tramitar la nómina y llevar los registros estadísticos correspondientes.</v>
      </c>
      <c r="G107" s="421"/>
      <c r="H107" s="168"/>
      <c r="I107" s="294"/>
      <c r="J107" s="294"/>
      <c r="K107" s="294"/>
      <c r="L107" s="296"/>
      <c r="M107" s="296"/>
      <c r="N107" s="296"/>
      <c r="O107" s="296"/>
      <c r="P107" s="296"/>
      <c r="Q107" s="296"/>
      <c r="R107" s="296"/>
      <c r="S107" s="296" t="s">
        <v>641</v>
      </c>
      <c r="T107" s="296"/>
      <c r="U107" s="296" t="s">
        <v>641</v>
      </c>
      <c r="V107" s="173"/>
    </row>
    <row r="108" spans="2:22" ht="37.5" x14ac:dyDescent="0.3">
      <c r="B108" s="172"/>
      <c r="C108" s="787"/>
      <c r="D108" s="786" t="str">
        <f>+Referencias!D103</f>
        <v>Clima organizacional y cambio cultural</v>
      </c>
      <c r="E108" s="435">
        <f>+Referencias!E103</f>
        <v>55</v>
      </c>
      <c r="F108" s="431" t="str">
        <f>+Referencias!F103</f>
        <v>Realizar mediciones de clima laboral (cada dos años máximo), y la correspondiente intervención de mejoramiento que permita corregir:</v>
      </c>
      <c r="G108" s="421"/>
      <c r="H108" s="168"/>
      <c r="I108" s="294"/>
      <c r="J108" s="294" t="s">
        <v>641</v>
      </c>
      <c r="K108" s="294" t="s">
        <v>641</v>
      </c>
      <c r="L108" s="296" t="s">
        <v>641</v>
      </c>
      <c r="M108" s="296" t="s">
        <v>641</v>
      </c>
      <c r="N108" s="296" t="s">
        <v>641</v>
      </c>
      <c r="O108" s="296" t="s">
        <v>641</v>
      </c>
      <c r="P108" s="296"/>
      <c r="Q108" s="296"/>
      <c r="R108" s="296"/>
      <c r="S108" s="296"/>
      <c r="T108" s="296"/>
      <c r="U108" s="296"/>
      <c r="V108" s="173"/>
    </row>
    <row r="109" spans="2:22" ht="19" hidden="1" x14ac:dyDescent="0.3">
      <c r="B109" s="172"/>
      <c r="C109" s="787"/>
      <c r="D109" s="787"/>
      <c r="E109" s="435" t="str">
        <f>+Referencias!E104</f>
        <v>55A</v>
      </c>
      <c r="F109" s="431" t="str">
        <f>+Referencias!F104</f>
        <v>El conocimiento de la orientación organizacional</v>
      </c>
      <c r="G109" s="421"/>
      <c r="H109" s="168"/>
      <c r="I109" s="294"/>
      <c r="J109" s="294"/>
      <c r="K109" s="294"/>
      <c r="L109" s="296"/>
      <c r="M109" s="296"/>
      <c r="N109" s="296"/>
      <c r="O109" s="296"/>
      <c r="P109" s="296"/>
      <c r="Q109" s="296"/>
      <c r="R109" s="296"/>
      <c r="S109" s="296" t="s">
        <v>641</v>
      </c>
      <c r="T109" s="296"/>
      <c r="U109" s="296"/>
      <c r="V109" s="173"/>
    </row>
    <row r="110" spans="2:22" ht="19" hidden="1" x14ac:dyDescent="0.3">
      <c r="B110" s="172"/>
      <c r="C110" s="787"/>
      <c r="D110" s="787"/>
      <c r="E110" s="435" t="str">
        <f>+Referencias!E105</f>
        <v>55B</v>
      </c>
      <c r="F110" s="431" t="str">
        <f>+Referencias!F105</f>
        <v>El estilo de dirección</v>
      </c>
      <c r="G110" s="421"/>
      <c r="H110" s="168"/>
      <c r="I110" s="296"/>
      <c r="J110" s="294"/>
      <c r="K110" s="294"/>
      <c r="L110" s="296"/>
      <c r="M110" s="296"/>
      <c r="N110" s="296"/>
      <c r="O110" s="296" t="s">
        <v>641</v>
      </c>
      <c r="P110" s="296"/>
      <c r="Q110" s="296"/>
      <c r="R110" s="296"/>
      <c r="S110" s="296"/>
      <c r="T110" s="296"/>
      <c r="U110" s="296"/>
      <c r="V110" s="173"/>
    </row>
    <row r="111" spans="2:22" ht="19" hidden="1" x14ac:dyDescent="0.3">
      <c r="B111" s="172"/>
      <c r="C111" s="787"/>
      <c r="D111" s="787"/>
      <c r="E111" s="435" t="str">
        <f>+Referencias!E106</f>
        <v>55C</v>
      </c>
      <c r="F111" s="431" t="str">
        <f>+Referencias!F106</f>
        <v>La comunicación e integración</v>
      </c>
      <c r="G111" s="421"/>
      <c r="H111" s="168"/>
      <c r="I111" s="294"/>
      <c r="J111" s="294"/>
      <c r="K111" s="296"/>
      <c r="L111" s="296"/>
      <c r="M111" s="296"/>
      <c r="N111" s="296"/>
      <c r="O111" s="296" t="s">
        <v>641</v>
      </c>
      <c r="P111" s="296"/>
      <c r="Q111" s="296"/>
      <c r="R111" s="296"/>
      <c r="S111" s="296"/>
      <c r="T111" s="296"/>
      <c r="U111" s="296"/>
      <c r="V111" s="173"/>
    </row>
    <row r="112" spans="2:22" s="182" customFormat="1" ht="19.5" hidden="1" x14ac:dyDescent="0.3">
      <c r="B112" s="183"/>
      <c r="C112" s="787"/>
      <c r="D112" s="787"/>
      <c r="E112" s="435" t="str">
        <f>+Referencias!E107</f>
        <v>55D</v>
      </c>
      <c r="F112" s="431" t="str">
        <f>+Referencias!F107</f>
        <v>El trabajo en equipo</v>
      </c>
      <c r="G112" s="184"/>
      <c r="H112" s="185"/>
      <c r="I112" s="296"/>
      <c r="J112" s="296"/>
      <c r="K112" s="438"/>
      <c r="L112" s="438"/>
      <c r="M112" s="438" t="s">
        <v>641</v>
      </c>
      <c r="N112" s="438"/>
      <c r="O112" s="296"/>
      <c r="P112" s="296"/>
      <c r="Q112" s="296"/>
      <c r="R112" s="296"/>
      <c r="S112" s="296"/>
      <c r="T112" s="296"/>
      <c r="U112" s="296"/>
      <c r="V112" s="186"/>
    </row>
    <row r="113" spans="2:22" s="182" customFormat="1" ht="19.5" hidden="1" x14ac:dyDescent="0.3">
      <c r="B113" s="183"/>
      <c r="C113" s="787"/>
      <c r="D113" s="787"/>
      <c r="E113" s="435" t="str">
        <f>+Referencias!E108</f>
        <v>55E</v>
      </c>
      <c r="F113" s="431" t="str">
        <f>+Referencias!F108</f>
        <v>La capacidad profesional</v>
      </c>
      <c r="G113" s="184"/>
      <c r="H113" s="185"/>
      <c r="I113" s="438"/>
      <c r="J113" s="296"/>
      <c r="K113" s="296"/>
      <c r="L113" s="296"/>
      <c r="M113" s="438"/>
      <c r="N113" s="438"/>
      <c r="O113" s="296"/>
      <c r="P113" s="296"/>
      <c r="Q113" s="296"/>
      <c r="R113" s="438"/>
      <c r="S113" s="296" t="s">
        <v>641</v>
      </c>
      <c r="T113" s="296"/>
      <c r="U113" s="296"/>
      <c r="V113" s="186"/>
    </row>
    <row r="114" spans="2:22" ht="19" hidden="1" x14ac:dyDescent="0.3">
      <c r="B114" s="172"/>
      <c r="C114" s="787"/>
      <c r="D114" s="787"/>
      <c r="E114" s="435" t="str">
        <f>+Referencias!E109</f>
        <v>55F</v>
      </c>
      <c r="F114" s="431" t="str">
        <f>+Referencias!F109</f>
        <v>El ambiente físico</v>
      </c>
      <c r="G114" s="421"/>
      <c r="H114" s="168"/>
      <c r="I114" s="294" t="s">
        <v>641</v>
      </c>
      <c r="J114" s="294"/>
      <c r="K114" s="296"/>
      <c r="L114" s="296"/>
      <c r="M114" s="296"/>
      <c r="N114" s="296"/>
      <c r="O114" s="296"/>
      <c r="P114" s="296"/>
      <c r="Q114" s="296"/>
      <c r="R114" s="296"/>
      <c r="S114" s="296"/>
      <c r="T114" s="296"/>
      <c r="U114" s="296"/>
      <c r="V114" s="173"/>
    </row>
    <row r="115" spans="2:22" ht="62.5" hidden="1" x14ac:dyDescent="0.3">
      <c r="B115" s="172"/>
      <c r="C115" s="787"/>
      <c r="D115" s="787"/>
      <c r="E115" s="435">
        <f>+Referencias!E110</f>
        <v>56</v>
      </c>
      <c r="F115" s="431"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421"/>
      <c r="H115" s="168"/>
      <c r="I115" s="294"/>
      <c r="J115" s="294"/>
      <c r="K115" s="294" t="s">
        <v>641</v>
      </c>
      <c r="L115" s="296"/>
      <c r="M115" s="296"/>
      <c r="N115" s="296"/>
      <c r="O115" s="296" t="s">
        <v>641</v>
      </c>
      <c r="P115" s="296"/>
      <c r="Q115" s="296"/>
      <c r="R115" s="296"/>
      <c r="S115" s="296"/>
      <c r="T115" s="296" t="s">
        <v>641</v>
      </c>
      <c r="U115" s="296"/>
      <c r="V115" s="173"/>
    </row>
    <row r="116" spans="2:22" ht="50" hidden="1" x14ac:dyDescent="0.3">
      <c r="B116" s="172"/>
      <c r="C116" s="787"/>
      <c r="D116" s="787"/>
      <c r="E116" s="435">
        <f>+Referencias!E111</f>
        <v>57</v>
      </c>
      <c r="F116" s="431" t="str">
        <f>+Referencias!F111</f>
        <v>Promover y mantener la participación de los servidores en la evaluación de la gestión (estratégica y operativa) para la identificación de oportunidades de mejora y el aporte de ideas innovadoras</v>
      </c>
      <c r="G116" s="421"/>
      <c r="H116" s="168"/>
      <c r="I116" s="294"/>
      <c r="J116" s="294"/>
      <c r="K116" s="294" t="s">
        <v>641</v>
      </c>
      <c r="L116" s="296" t="s">
        <v>641</v>
      </c>
      <c r="M116" s="296"/>
      <c r="N116" s="296" t="s">
        <v>641</v>
      </c>
      <c r="O116" s="296"/>
      <c r="P116" s="296"/>
      <c r="Q116" s="296"/>
      <c r="R116" s="296"/>
      <c r="S116" s="296"/>
      <c r="T116" s="296"/>
      <c r="U116" s="296"/>
      <c r="V116" s="173"/>
    </row>
    <row r="117" spans="2:22" ht="25" hidden="1" x14ac:dyDescent="0.3">
      <c r="B117" s="172"/>
      <c r="C117" s="787"/>
      <c r="D117" s="787"/>
      <c r="E117" s="435">
        <f>+Referencias!E112</f>
        <v>58</v>
      </c>
      <c r="F117" s="431" t="str">
        <f>+Referencias!F112</f>
        <v>Ruta de atención para la garantía de derechos y prevención del acoso laboral y sexual</v>
      </c>
      <c r="G117" s="421"/>
      <c r="H117" s="168"/>
      <c r="I117" s="294"/>
      <c r="J117" s="294"/>
      <c r="K117" s="296"/>
      <c r="L117" s="296"/>
      <c r="M117" s="296"/>
      <c r="N117" s="296" t="s">
        <v>641</v>
      </c>
      <c r="O117" s="296" t="s">
        <v>641</v>
      </c>
      <c r="P117" s="296"/>
      <c r="Q117" s="296"/>
      <c r="R117" s="296" t="s">
        <v>641</v>
      </c>
      <c r="S117" s="296"/>
      <c r="T117" s="296" t="s">
        <v>641</v>
      </c>
      <c r="U117" s="296"/>
      <c r="V117" s="173"/>
    </row>
    <row r="118" spans="2:22" ht="50" hidden="1" x14ac:dyDescent="0.3">
      <c r="B118" s="172"/>
      <c r="C118" s="787"/>
      <c r="D118" s="788"/>
      <c r="E118" s="435">
        <f>+Referencias!E113</f>
        <v>59</v>
      </c>
      <c r="F118" s="431" t="str">
        <f>+Referencias!F113</f>
        <v>Alistamiento e implementación de ajustes razonables entorno al cumplimiento Decreto 2011 de 2017, vinculación de personas con discapacidad en el sector público.</v>
      </c>
      <c r="G118" s="421"/>
      <c r="H118" s="168"/>
      <c r="I118" s="294" t="s">
        <v>641</v>
      </c>
      <c r="J118" s="294"/>
      <c r="K118" s="294"/>
      <c r="L118" s="296"/>
      <c r="M118" s="296"/>
      <c r="N118" s="296" t="s">
        <v>641</v>
      </c>
      <c r="O118" s="296"/>
      <c r="P118" s="296"/>
      <c r="Q118" s="296"/>
      <c r="R118" s="296" t="s">
        <v>641</v>
      </c>
      <c r="S118" s="296"/>
      <c r="T118" s="296"/>
      <c r="U118" s="296"/>
      <c r="V118" s="173"/>
    </row>
    <row r="119" spans="2:22" ht="25" x14ac:dyDescent="0.3">
      <c r="B119" s="172"/>
      <c r="C119" s="787"/>
      <c r="D119" s="786" t="str">
        <f>+Referencias!D114</f>
        <v>Seguridad y salud en el trabajo</v>
      </c>
      <c r="E119" s="435">
        <f>+Referencias!E114</f>
        <v>60</v>
      </c>
      <c r="F119" s="431" t="str">
        <f>+Referencias!F114</f>
        <v>Implementación de estándares mínimos del Sistema de Gestión de Seguridad y Salud en el Trabajo SG – SST</v>
      </c>
      <c r="G119" s="421"/>
      <c r="H119" s="168"/>
      <c r="I119" s="294"/>
      <c r="J119" s="294"/>
      <c r="K119" s="294" t="s">
        <v>641</v>
      </c>
      <c r="L119" s="296" t="s">
        <v>641</v>
      </c>
      <c r="M119" s="296" t="s">
        <v>641</v>
      </c>
      <c r="N119" s="296" t="s">
        <v>641</v>
      </c>
      <c r="O119" s="296" t="s">
        <v>641</v>
      </c>
      <c r="P119" s="296"/>
      <c r="Q119" s="296"/>
      <c r="R119" s="296"/>
      <c r="S119" s="296"/>
      <c r="T119" s="296" t="s">
        <v>641</v>
      </c>
      <c r="U119" s="296"/>
      <c r="V119" s="173"/>
    </row>
    <row r="120" spans="2:22" ht="37.5" hidden="1" x14ac:dyDescent="0.3">
      <c r="B120" s="172"/>
      <c r="C120" s="787"/>
      <c r="D120" s="787"/>
      <c r="E120" s="435">
        <f>+Referencias!E115</f>
        <v>61</v>
      </c>
      <c r="F120" s="431" t="str">
        <f>+Referencias!F115</f>
        <v>Cuenta con Programas de Promoción y Prevención de la salud teniendo en cuenta los factores de riesgo establecidos por la entidad.</v>
      </c>
      <c r="G120" s="421"/>
      <c r="H120" s="168"/>
      <c r="I120" s="294" t="s">
        <v>641</v>
      </c>
      <c r="J120" s="294" t="s">
        <v>641</v>
      </c>
      <c r="K120" s="294"/>
      <c r="L120" s="296"/>
      <c r="M120" s="296"/>
      <c r="N120" s="296" t="s">
        <v>641</v>
      </c>
      <c r="O120" s="296"/>
      <c r="P120" s="296"/>
      <c r="Q120" s="296"/>
      <c r="R120" s="296"/>
      <c r="S120" s="296"/>
      <c r="T120" s="296"/>
      <c r="U120" s="296"/>
      <c r="V120" s="173"/>
    </row>
    <row r="121" spans="2:22" ht="75" hidden="1" x14ac:dyDescent="0.3">
      <c r="B121" s="172"/>
      <c r="C121" s="787"/>
      <c r="D121" s="788"/>
      <c r="E121" s="435">
        <f>+Referencias!E116</f>
        <v>62</v>
      </c>
      <c r="F121" s="431"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421"/>
      <c r="H121" s="168"/>
      <c r="I121" s="294" t="s">
        <v>641</v>
      </c>
      <c r="J121" s="294" t="s">
        <v>641</v>
      </c>
      <c r="K121" s="294"/>
      <c r="L121" s="296"/>
      <c r="M121" s="296"/>
      <c r="N121" s="296" t="s">
        <v>641</v>
      </c>
      <c r="O121" s="296"/>
      <c r="P121" s="296"/>
      <c r="Q121" s="296"/>
      <c r="R121" s="296"/>
      <c r="S121" s="296"/>
      <c r="T121" s="296"/>
      <c r="U121" s="296"/>
      <c r="V121" s="173"/>
    </row>
    <row r="122" spans="2:22" ht="62.5" x14ac:dyDescent="0.3">
      <c r="B122" s="172"/>
      <c r="C122" s="787"/>
      <c r="D122" s="431" t="str">
        <f>+Referencias!D117</f>
        <v>Valores</v>
      </c>
      <c r="E122" s="435">
        <f>+Referencias!E117</f>
        <v>63</v>
      </c>
      <c r="F122" s="431"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421"/>
      <c r="H122" s="168"/>
      <c r="I122" s="294"/>
      <c r="J122" s="294"/>
      <c r="K122" s="294" t="s">
        <v>641</v>
      </c>
      <c r="L122" s="296" t="s">
        <v>641</v>
      </c>
      <c r="M122" s="296" t="s">
        <v>641</v>
      </c>
      <c r="N122" s="296" t="s">
        <v>641</v>
      </c>
      <c r="O122" s="296" t="s">
        <v>641</v>
      </c>
      <c r="P122" s="296"/>
      <c r="Q122" s="296"/>
      <c r="R122" s="296"/>
      <c r="S122" s="296"/>
      <c r="T122" s="296" t="s">
        <v>641</v>
      </c>
      <c r="U122" s="296"/>
      <c r="V122" s="173"/>
    </row>
    <row r="123" spans="2:22" ht="25" hidden="1" x14ac:dyDescent="0.3">
      <c r="B123" s="172"/>
      <c r="C123" s="787"/>
      <c r="D123" s="431" t="str">
        <f>+Referencias!D118</f>
        <v>Contratistas</v>
      </c>
      <c r="E123" s="435">
        <f>+Referencias!E118</f>
        <v>64</v>
      </c>
      <c r="F123" s="431" t="str">
        <f>+Referencias!F118</f>
        <v>Proporción de contratistas con relación a los servidores de planta</v>
      </c>
      <c r="G123" s="421"/>
      <c r="H123" s="168"/>
      <c r="I123" s="294"/>
      <c r="J123" s="294"/>
      <c r="K123" s="294"/>
      <c r="L123" s="296"/>
      <c r="M123" s="296"/>
      <c r="N123" s="296"/>
      <c r="O123" s="296"/>
      <c r="P123" s="296"/>
      <c r="Q123" s="296"/>
      <c r="R123" s="296"/>
      <c r="S123" s="296"/>
      <c r="T123" s="296"/>
      <c r="U123" s="296" t="s">
        <v>641</v>
      </c>
      <c r="V123" s="173"/>
    </row>
    <row r="124" spans="2:22" ht="37.5" hidden="1" x14ac:dyDescent="0.3">
      <c r="B124" s="172"/>
      <c r="C124" s="787"/>
      <c r="D124" s="431" t="str">
        <f>+Referencias!D119</f>
        <v>Negociación colectiva</v>
      </c>
      <c r="E124" s="435">
        <f>+Referencias!E119</f>
        <v>65</v>
      </c>
      <c r="F124" s="431" t="str">
        <f>+Referencias!F119</f>
        <v>Negociar las condiciones de trabajo con sindicatos y asociaciones legalmente constituidas en el marco de la normatividad vigente.</v>
      </c>
      <c r="G124" s="421"/>
      <c r="H124" s="168"/>
      <c r="I124" s="294"/>
      <c r="J124" s="294"/>
      <c r="K124" s="294"/>
      <c r="L124" s="296"/>
      <c r="M124" s="296"/>
      <c r="N124" s="296" t="s">
        <v>641</v>
      </c>
      <c r="O124" s="296"/>
      <c r="P124" s="296"/>
      <c r="Q124" s="296"/>
      <c r="R124" s="296" t="s">
        <v>641</v>
      </c>
      <c r="S124" s="296"/>
      <c r="T124" s="296"/>
      <c r="U124" s="296"/>
      <c r="V124" s="173"/>
    </row>
    <row r="125" spans="2:22" ht="50" hidden="1" x14ac:dyDescent="0.3">
      <c r="B125" s="172"/>
      <c r="C125" s="787"/>
      <c r="D125" s="786" t="str">
        <f>+Referencias!D120</f>
        <v>Gerencia Pública</v>
      </c>
      <c r="E125" s="435">
        <f>+Referencias!E120</f>
        <v>66</v>
      </c>
      <c r="F125" s="431" t="str">
        <f>+Referencias!F120</f>
        <v>Implementar mecanismos para evaluar y desarrollar competencias directivas y gerenciales como liderazgo, planeación, toma de decisiones, dirección y desarrollo de personal y conocimiento del entorno, entre otros.</v>
      </c>
      <c r="G125" s="421"/>
      <c r="H125" s="168"/>
      <c r="I125" s="294"/>
      <c r="J125" s="294"/>
      <c r="K125" s="294" t="s">
        <v>641</v>
      </c>
      <c r="L125" s="296"/>
      <c r="M125" s="296" t="s">
        <v>641</v>
      </c>
      <c r="N125" s="296" t="s">
        <v>641</v>
      </c>
      <c r="O125" s="296" t="s">
        <v>641</v>
      </c>
      <c r="P125" s="296" t="s">
        <v>641</v>
      </c>
      <c r="Q125" s="296"/>
      <c r="R125" s="296"/>
      <c r="S125" s="296" t="s">
        <v>641</v>
      </c>
      <c r="T125" s="296"/>
      <c r="U125" s="296"/>
      <c r="V125" s="173"/>
    </row>
    <row r="126" spans="2:22" s="182" customFormat="1" ht="25" hidden="1" x14ac:dyDescent="0.3">
      <c r="B126" s="183"/>
      <c r="C126" s="787"/>
      <c r="D126" s="787"/>
      <c r="E126" s="435">
        <f>+Referencias!E121</f>
        <v>67</v>
      </c>
      <c r="F126" s="431" t="str">
        <f>+Referencias!F121</f>
        <v>Promover la rendición de cuentas por parte de los gerentes (o directivos) públicos.</v>
      </c>
      <c r="G126" s="184"/>
      <c r="H126" s="185"/>
      <c r="I126" s="296"/>
      <c r="J126" s="296"/>
      <c r="K126" s="438"/>
      <c r="L126" s="438"/>
      <c r="M126" s="438"/>
      <c r="N126" s="438"/>
      <c r="O126" s="438"/>
      <c r="P126" s="438"/>
      <c r="Q126" s="438" t="s">
        <v>641</v>
      </c>
      <c r="R126" s="438" t="s">
        <v>641</v>
      </c>
      <c r="S126" s="438" t="s">
        <v>641</v>
      </c>
      <c r="T126" s="438"/>
      <c r="U126" s="296"/>
      <c r="V126" s="186"/>
    </row>
    <row r="127" spans="2:22" ht="50" hidden="1" x14ac:dyDescent="0.3">
      <c r="B127" s="32"/>
      <c r="C127" s="787"/>
      <c r="D127" s="787"/>
      <c r="E127" s="435">
        <f>+Referencias!E122</f>
        <v>68</v>
      </c>
      <c r="F127" s="431" t="str">
        <f>+Referencias!F122</f>
        <v xml:space="preserve">Propiciar mecanismos que faciliten la gestión de los conflictos por parte de los gerentes, de manera que tomen decisiones de forma objetiva y se eviten connotaciones negativas para la gestión. </v>
      </c>
      <c r="G127" s="302"/>
      <c r="H127" s="187"/>
      <c r="I127" s="296"/>
      <c r="J127" s="296"/>
      <c r="K127" s="438"/>
      <c r="L127" s="438"/>
      <c r="M127" s="438" t="s">
        <v>641</v>
      </c>
      <c r="N127" s="438"/>
      <c r="O127" s="438" t="s">
        <v>641</v>
      </c>
      <c r="P127" s="438"/>
      <c r="Q127" s="438"/>
      <c r="R127" s="438"/>
      <c r="S127" s="438"/>
      <c r="T127" s="438" t="s">
        <v>641</v>
      </c>
      <c r="U127" s="296"/>
      <c r="V127" s="33"/>
    </row>
    <row r="128" spans="2:22" ht="37.5" hidden="1" x14ac:dyDescent="0.3">
      <c r="B128" s="32"/>
      <c r="C128" s="787"/>
      <c r="D128" s="787"/>
      <c r="E128" s="435">
        <f>+Referencias!E123</f>
        <v>69</v>
      </c>
      <c r="F128" s="431" t="str">
        <f>+Referencias!F123</f>
        <v>Desarrollar procesos de reclutamiento que garanticen una amplia concurrencia de candidatos idóneos para el acceso a los empleos gerenciales (o directivos).</v>
      </c>
      <c r="G128" s="302"/>
      <c r="H128" s="187"/>
      <c r="I128" s="296"/>
      <c r="J128" s="296"/>
      <c r="K128" s="438"/>
      <c r="L128" s="438"/>
      <c r="M128" s="438" t="s">
        <v>641</v>
      </c>
      <c r="N128" s="438" t="s">
        <v>641</v>
      </c>
      <c r="O128" s="438" t="s">
        <v>641</v>
      </c>
      <c r="P128" s="438"/>
      <c r="Q128" s="438"/>
      <c r="R128" s="438"/>
      <c r="S128" s="438"/>
      <c r="T128" s="438"/>
      <c r="U128" s="296"/>
      <c r="V128" s="33"/>
    </row>
    <row r="129" spans="2:22" ht="50" hidden="1" x14ac:dyDescent="0.3">
      <c r="B129" s="32"/>
      <c r="C129" s="787"/>
      <c r="D129" s="787"/>
      <c r="E129" s="435">
        <f>+Referencias!E124</f>
        <v>70</v>
      </c>
      <c r="F129" s="431" t="str">
        <f>+Referencias!F124</f>
        <v>Implementar mecanismos o instrumentos para intervenir el desempeño de gerentes (o directivos) inferior a lo esperado (igual o inferior a 75%), mediante un plan de mejoramiento.</v>
      </c>
      <c r="G129" s="302"/>
      <c r="H129" s="187"/>
      <c r="I129" s="296"/>
      <c r="J129" s="296"/>
      <c r="K129" s="438"/>
      <c r="L129" s="438"/>
      <c r="M129" s="438" t="s">
        <v>641</v>
      </c>
      <c r="N129" s="438"/>
      <c r="O129" s="438" t="s">
        <v>641</v>
      </c>
      <c r="P129" s="438"/>
      <c r="Q129" s="438"/>
      <c r="R129" s="438"/>
      <c r="S129" s="438" t="s">
        <v>641</v>
      </c>
      <c r="T129" s="438"/>
      <c r="U129" s="296"/>
      <c r="V129" s="33"/>
    </row>
    <row r="130" spans="2:22" ht="25" hidden="1" x14ac:dyDescent="0.3">
      <c r="B130" s="32"/>
      <c r="C130" s="788"/>
      <c r="D130" s="788"/>
      <c r="E130" s="435">
        <f>+Referencias!E125</f>
        <v>71</v>
      </c>
      <c r="F130" s="431" t="str">
        <f>+Referencias!F125</f>
        <v>Brindar oportunidades para que los servidores públicos de carrera desempeñen cargos gerenciales (o directivos).</v>
      </c>
      <c r="G130" s="302"/>
      <c r="H130" s="187"/>
      <c r="I130" s="296"/>
      <c r="J130" s="296"/>
      <c r="K130" s="438"/>
      <c r="L130" s="438"/>
      <c r="M130" s="438" t="s">
        <v>641</v>
      </c>
      <c r="N130" s="438" t="s">
        <v>641</v>
      </c>
      <c r="O130" s="438"/>
      <c r="P130" s="438"/>
      <c r="Q130" s="438"/>
      <c r="R130" s="438"/>
      <c r="S130" s="438"/>
      <c r="T130" s="438"/>
      <c r="U130" s="296"/>
      <c r="V130" s="33"/>
    </row>
    <row r="131" spans="2:22" ht="25" hidden="1" x14ac:dyDescent="0.3">
      <c r="B131" s="32"/>
      <c r="C131" s="786" t="str">
        <f>+Referencias!C126</f>
        <v>RETIRO</v>
      </c>
      <c r="D131" s="431" t="str">
        <f>+Referencias!D126</f>
        <v>Gestión de la información</v>
      </c>
      <c r="E131" s="435">
        <f>+Referencias!E126</f>
        <v>72</v>
      </c>
      <c r="F131" s="431" t="str">
        <f>+Referencias!F126</f>
        <v>Contar con cifras de retiro de servidores y su correspondiente análisis por modalidad de retiro.</v>
      </c>
      <c r="G131" s="302"/>
      <c r="H131" s="187"/>
      <c r="I131" s="296"/>
      <c r="J131" s="296"/>
      <c r="K131" s="438"/>
      <c r="L131" s="438"/>
      <c r="M131" s="438"/>
      <c r="N131" s="438"/>
      <c r="O131" s="438"/>
      <c r="P131" s="438"/>
      <c r="Q131" s="438"/>
      <c r="R131" s="438"/>
      <c r="S131" s="438"/>
      <c r="T131" s="438"/>
      <c r="U131" s="296" t="s">
        <v>641</v>
      </c>
      <c r="V131" s="33"/>
    </row>
    <row r="132" spans="2:22" ht="25" hidden="1" x14ac:dyDescent="0.3">
      <c r="B132" s="32"/>
      <c r="C132" s="787"/>
      <c r="D132" s="786" t="str">
        <f>+Referencias!D127</f>
        <v>Administración del talento humano</v>
      </c>
      <c r="E132" s="435">
        <f>+Referencias!E127</f>
        <v>73</v>
      </c>
      <c r="F132" s="431" t="str">
        <f>+Referencias!F127</f>
        <v>Realizar entrevistas de retiro para identificar las razones por las que los servidores se retiran de la entidad.</v>
      </c>
      <c r="G132" s="302"/>
      <c r="H132" s="187"/>
      <c r="I132" s="296"/>
      <c r="J132" s="296"/>
      <c r="K132" s="438"/>
      <c r="L132" s="438"/>
      <c r="M132" s="438"/>
      <c r="N132" s="438" t="s">
        <v>641</v>
      </c>
      <c r="O132" s="438"/>
      <c r="P132" s="438"/>
      <c r="Q132" s="438"/>
      <c r="R132" s="438"/>
      <c r="S132" s="438" t="s">
        <v>641</v>
      </c>
      <c r="T132" s="438"/>
      <c r="U132" s="296"/>
      <c r="V132" s="33"/>
    </row>
    <row r="133" spans="2:22" ht="37.5" x14ac:dyDescent="0.3">
      <c r="B133" s="32"/>
      <c r="C133" s="787"/>
      <c r="D133" s="788"/>
      <c r="E133" s="435">
        <f>+Referencias!E128</f>
        <v>74</v>
      </c>
      <c r="F133" s="431" t="str">
        <f>+Referencias!F128</f>
        <v>Elaborar un informe acerca de las razones de retiro que genere insumos para el plan estratégico del talento humano.</v>
      </c>
      <c r="G133" s="302"/>
      <c r="H133" s="187"/>
      <c r="I133" s="296"/>
      <c r="J133" s="296"/>
      <c r="K133" s="438"/>
      <c r="L133" s="438" t="s">
        <v>641</v>
      </c>
      <c r="M133" s="438"/>
      <c r="N133" s="438"/>
      <c r="O133" s="438" t="s">
        <v>641</v>
      </c>
      <c r="P133" s="438"/>
      <c r="Q133" s="438"/>
      <c r="R133" s="438"/>
      <c r="S133" s="438"/>
      <c r="T133" s="438"/>
      <c r="U133" s="296"/>
      <c r="V133" s="33"/>
    </row>
    <row r="134" spans="2:22" ht="37.5" hidden="1" x14ac:dyDescent="0.3">
      <c r="B134" s="32"/>
      <c r="C134" s="787"/>
      <c r="D134" s="786" t="str">
        <f>+Referencias!D129</f>
        <v>Desvinculación asistida</v>
      </c>
      <c r="E134" s="435">
        <f>+Referencias!E129</f>
        <v>75</v>
      </c>
      <c r="F134" s="431" t="str">
        <f>+Referencias!F129</f>
        <v>Contar con programas de reconocimiento de la trayectoria laboral  y agradecimiento por el servicio prestado a las personas que se desvinculan</v>
      </c>
      <c r="G134" s="302"/>
      <c r="H134" s="187"/>
      <c r="I134" s="296"/>
      <c r="J134" s="296"/>
      <c r="K134" s="438" t="s">
        <v>641</v>
      </c>
      <c r="L134" s="438"/>
      <c r="M134" s="438" t="s">
        <v>641</v>
      </c>
      <c r="N134" s="438" t="s">
        <v>641</v>
      </c>
      <c r="O134" s="438"/>
      <c r="P134" s="438"/>
      <c r="Q134" s="438"/>
      <c r="R134" s="438"/>
      <c r="S134" s="438"/>
      <c r="T134" s="438"/>
      <c r="U134" s="296"/>
      <c r="V134" s="33"/>
    </row>
    <row r="135" spans="2:22" ht="62.5" hidden="1" x14ac:dyDescent="0.3">
      <c r="B135" s="32"/>
      <c r="C135" s="787"/>
      <c r="D135" s="788"/>
      <c r="E135" s="435">
        <f>+Referencias!E130</f>
        <v>76</v>
      </c>
      <c r="F135" s="431"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302"/>
      <c r="H135" s="187"/>
      <c r="I135" s="296"/>
      <c r="J135" s="296"/>
      <c r="K135" s="438" t="s">
        <v>641</v>
      </c>
      <c r="L135" s="438"/>
      <c r="M135" s="438"/>
      <c r="N135" s="438" t="s">
        <v>641</v>
      </c>
      <c r="O135" s="438"/>
      <c r="P135" s="438"/>
      <c r="Q135" s="438"/>
      <c r="R135" s="438"/>
      <c r="S135" s="438"/>
      <c r="T135" s="438"/>
      <c r="U135" s="296"/>
      <c r="V135" s="33"/>
    </row>
    <row r="136" spans="2:22" ht="37.5" hidden="1" x14ac:dyDescent="0.3">
      <c r="B136" s="32"/>
      <c r="C136" s="789"/>
      <c r="D136" s="431" t="str">
        <f>+Referencias!D131</f>
        <v>Gestión del conocimiento</v>
      </c>
      <c r="E136" s="435">
        <f>+Referencias!E131</f>
        <v>77</v>
      </c>
      <c r="F136" s="431" t="str">
        <f>+Referencias!F131</f>
        <v>Contar con mecanismos para transferir el conocimiento de los servidores que se retiran de la Entidad a quienes continúan vinculados</v>
      </c>
      <c r="G136" s="302"/>
      <c r="H136" s="187"/>
      <c r="I136" s="296"/>
      <c r="J136" s="296"/>
      <c r="K136" s="438"/>
      <c r="L136" s="438"/>
      <c r="M136" s="438"/>
      <c r="N136" s="438"/>
      <c r="O136" s="438"/>
      <c r="P136" s="438" t="s">
        <v>641</v>
      </c>
      <c r="Q136" s="438"/>
      <c r="R136" s="438"/>
      <c r="S136" s="438"/>
      <c r="T136" s="438" t="s">
        <v>641</v>
      </c>
      <c r="U136" s="296"/>
      <c r="V136" s="33"/>
    </row>
    <row r="137" spans="2:22" ht="19.5" thickBot="1" x14ac:dyDescent="0.35">
      <c r="B137" s="41"/>
      <c r="C137" s="174"/>
      <c r="D137" s="303"/>
      <c r="E137" s="436"/>
      <c r="F137" s="303"/>
      <c r="G137" s="303"/>
      <c r="H137" s="175"/>
      <c r="I137" s="298"/>
      <c r="J137" s="298"/>
      <c r="K137" s="298"/>
      <c r="L137" s="298"/>
      <c r="M137" s="298"/>
      <c r="N137" s="298"/>
      <c r="O137" s="298"/>
      <c r="P137" s="298"/>
      <c r="Q137" s="298"/>
      <c r="R137" s="298"/>
      <c r="S137" s="298"/>
      <c r="T137" s="298"/>
      <c r="U137" s="298"/>
      <c r="V137" s="43"/>
    </row>
    <row r="138" spans="2:22" ht="19" x14ac:dyDescent="0.3">
      <c r="D138" s="47"/>
      <c r="E138" s="437"/>
      <c r="F138" s="47"/>
      <c r="G138" s="47"/>
      <c r="I138" s="299"/>
      <c r="J138" s="299"/>
      <c r="K138" s="299"/>
      <c r="L138" s="299"/>
      <c r="M138" s="299"/>
      <c r="N138" s="299"/>
      <c r="O138" s="299"/>
      <c r="P138" s="299"/>
      <c r="Q138" s="299"/>
      <c r="R138" s="299"/>
      <c r="S138" s="299"/>
      <c r="T138" s="299"/>
      <c r="U138" s="299"/>
    </row>
    <row r="139" spans="2:22" ht="19" hidden="1" x14ac:dyDescent="0.3">
      <c r="D139" s="47"/>
      <c r="E139" s="437"/>
      <c r="F139" s="47"/>
      <c r="G139" s="47"/>
      <c r="I139" s="299"/>
      <c r="J139" s="299"/>
      <c r="K139" s="299"/>
      <c r="L139" s="299"/>
      <c r="M139" s="299"/>
      <c r="N139" s="299"/>
      <c r="O139" s="299"/>
      <c r="P139" s="299"/>
      <c r="Q139" s="299"/>
      <c r="R139" s="299"/>
      <c r="S139" s="299"/>
      <c r="T139" s="299"/>
      <c r="U139" s="299"/>
    </row>
  </sheetData>
  <autoFilter ref="I11:U136">
    <filterColumn colId="3">
      <customFilters>
        <customFilter operator="notEqual" val=" "/>
      </customFilters>
    </filterColumn>
    <filterColumn colId="6">
      <customFilters>
        <customFilter operator="notEqual" val=" "/>
      </customFilters>
    </filterColumn>
  </autoFilter>
  <mergeCells count="28">
    <mergeCell ref="D61:D75"/>
    <mergeCell ref="D76:D99"/>
    <mergeCell ref="D100:D107"/>
    <mergeCell ref="D108:D118"/>
    <mergeCell ref="D119:D121"/>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C4:U4"/>
    <mergeCell ref="C10:F11"/>
    <mergeCell ref="I6:L6"/>
    <mergeCell ref="M6:P6"/>
    <mergeCell ref="Q6:R6"/>
    <mergeCell ref="S6:T6"/>
    <mergeCell ref="C6:G8"/>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formula1>27253034123005</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4"/>
  <sheetViews>
    <sheetView workbookViewId="0"/>
  </sheetViews>
  <sheetFormatPr baseColWidth="10" defaultColWidth="0" defaultRowHeight="14" zeroHeight="1" x14ac:dyDescent="0.35"/>
  <cols>
    <col min="1" max="1" width="1.7265625" style="75" customWidth="1"/>
    <col min="2" max="2" width="1.54296875" style="304" customWidth="1"/>
    <col min="3" max="3" width="18.26953125" style="75" customWidth="1"/>
    <col min="4" max="4" width="21.54296875" style="75" customWidth="1"/>
    <col min="5" max="5" width="6.81640625" style="305" customWidth="1"/>
    <col min="6" max="6" width="49.7265625" style="75" customWidth="1"/>
    <col min="7" max="7" width="12.26953125" style="306" customWidth="1"/>
    <col min="8" max="8" width="42.26953125" style="75" customWidth="1"/>
    <col min="9" max="9" width="43.26953125" style="75" customWidth="1"/>
    <col min="10" max="10" width="35.7265625" style="75" customWidth="1"/>
    <col min="11" max="11" width="1.453125" style="75" customWidth="1"/>
    <col min="12" max="12" width="2.26953125" style="75" customWidth="1"/>
    <col min="13" max="13" width="3.7265625" style="75" customWidth="1"/>
    <col min="14" max="14" width="0" style="75" hidden="1" customWidth="1"/>
    <col min="15" max="16384" width="16.453125" style="75" hidden="1"/>
  </cols>
  <sheetData>
    <row r="1" spans="2:13" ht="7.5" customHeight="1" thickBot="1" x14ac:dyDescent="0.4"/>
    <row r="2" spans="2:13" ht="96" customHeight="1" x14ac:dyDescent="0.35">
      <c r="B2" s="307"/>
      <c r="C2" s="77"/>
      <c r="D2" s="77"/>
      <c r="E2" s="308"/>
      <c r="F2" s="77"/>
      <c r="G2" s="309"/>
      <c r="H2" s="77"/>
      <c r="I2" s="77"/>
      <c r="J2" s="77"/>
      <c r="K2" s="78"/>
    </row>
    <row r="3" spans="2:13" ht="33.75" customHeight="1" x14ac:dyDescent="0.35">
      <c r="B3" s="310"/>
      <c r="C3" s="479" t="s">
        <v>626</v>
      </c>
      <c r="D3" s="479"/>
      <c r="E3" s="479"/>
      <c r="F3" s="479"/>
      <c r="G3" s="479"/>
      <c r="H3" s="479"/>
      <c r="I3" s="479"/>
      <c r="J3" s="479"/>
      <c r="K3" s="83"/>
    </row>
    <row r="4" spans="2:13" ht="7.5" customHeight="1" thickBot="1" x14ac:dyDescent="0.4">
      <c r="B4" s="310"/>
      <c r="C4" s="92"/>
      <c r="D4" s="92"/>
      <c r="E4" s="311"/>
      <c r="F4" s="92"/>
      <c r="G4" s="312"/>
      <c r="H4" s="92"/>
      <c r="I4" s="92"/>
      <c r="J4" s="92"/>
      <c r="K4" s="83"/>
    </row>
    <row r="5" spans="2:13" ht="26.25" customHeight="1" thickTop="1" x14ac:dyDescent="0.35">
      <c r="B5" s="310"/>
      <c r="C5" s="828" t="s">
        <v>503</v>
      </c>
      <c r="D5" s="830" t="s">
        <v>168</v>
      </c>
      <c r="E5" s="830" t="s">
        <v>169</v>
      </c>
      <c r="F5" s="836"/>
      <c r="G5" s="832" t="s">
        <v>170</v>
      </c>
      <c r="H5" s="834" t="s">
        <v>171</v>
      </c>
      <c r="I5" s="834" t="s">
        <v>172</v>
      </c>
      <c r="J5" s="834" t="s">
        <v>504</v>
      </c>
      <c r="K5" s="83"/>
    </row>
    <row r="6" spans="2:13" ht="36" customHeight="1" thickBot="1" x14ac:dyDescent="0.4">
      <c r="B6" s="313"/>
      <c r="C6" s="829"/>
      <c r="D6" s="831"/>
      <c r="E6" s="831"/>
      <c r="F6" s="837"/>
      <c r="G6" s="833"/>
      <c r="H6" s="835"/>
      <c r="I6" s="835"/>
      <c r="J6" s="835"/>
      <c r="K6" s="83"/>
    </row>
    <row r="7" spans="2:13" ht="62.25" customHeight="1" x14ac:dyDescent="0.35">
      <c r="B7" s="814"/>
      <c r="C7" s="816" t="str">
        <f>+'Autodiagnóstico '!C12</f>
        <v>PLANEACIÓN</v>
      </c>
      <c r="D7" s="825" t="str">
        <f>+'Autodiagnóstico '!E12</f>
        <v>Conocimiento normativo y del entorno</v>
      </c>
      <c r="E7" s="411">
        <v>1</v>
      </c>
      <c r="F7" s="325" t="str">
        <f>+'Autodiagnóstico '!H12</f>
        <v>Conocer y considerar el propósito, las funciones y el tipo de entidad; conocer su entorno; y vincular la planeación estratégica en los diseños de planeación del área.</v>
      </c>
      <c r="G7" s="373">
        <f>+'Autodiagnóstico '!N12</f>
        <v>90</v>
      </c>
      <c r="H7" s="325" t="s">
        <v>1060</v>
      </c>
      <c r="I7" s="333" t="s">
        <v>788</v>
      </c>
      <c r="J7" s="363" t="s">
        <v>505</v>
      </c>
      <c r="K7" s="83"/>
    </row>
    <row r="8" spans="2:13" ht="35.15" customHeight="1" x14ac:dyDescent="0.35">
      <c r="B8" s="814"/>
      <c r="C8" s="817"/>
      <c r="D8" s="826"/>
      <c r="E8" s="421">
        <v>2</v>
      </c>
      <c r="F8" s="321" t="str">
        <f>+'Autodiagnóstico '!H17</f>
        <v xml:space="preserve">Conocer y considerar toda la normatividad aplicable al proceso de TH </v>
      </c>
      <c r="G8" s="354">
        <f>+'Autodiagnóstico '!N17</f>
        <v>90</v>
      </c>
      <c r="H8" s="321"/>
      <c r="I8" s="345"/>
      <c r="J8" s="359" t="s">
        <v>506</v>
      </c>
      <c r="K8" s="83"/>
      <c r="L8" s="838"/>
      <c r="M8" s="839"/>
    </row>
    <row r="9" spans="2:13" ht="42" customHeight="1" x14ac:dyDescent="0.35">
      <c r="B9" s="814"/>
      <c r="C9" s="817"/>
      <c r="D9" s="827"/>
      <c r="E9" s="368">
        <v>3</v>
      </c>
      <c r="F9" s="321" t="str">
        <f>+'Autodiagnóstico '!H22</f>
        <v>Conocer y considerar los lineamientos institucionales macro relacionados con la entidad, emitidos por Función Pública, CNSC, ESAP y Presidencia de la República.</v>
      </c>
      <c r="G9" s="354">
        <f>+'Autodiagnóstico '!N22</f>
        <v>90</v>
      </c>
      <c r="H9" s="321"/>
      <c r="I9" s="345"/>
      <c r="J9" s="359" t="s">
        <v>506</v>
      </c>
      <c r="K9" s="83"/>
    </row>
    <row r="10" spans="2:13" ht="69" x14ac:dyDescent="0.35">
      <c r="B10" s="814"/>
      <c r="C10" s="818"/>
      <c r="D10" s="800" t="str">
        <f>+'Autodiagnóstico '!E27</f>
        <v>Gestión de la información</v>
      </c>
      <c r="E10" s="366">
        <v>4</v>
      </c>
      <c r="F10" s="322" t="str">
        <f>+'Autodiagnóstico '!H27</f>
        <v>Gestionar la información en el SIGEP (Servidores Públicos)</v>
      </c>
      <c r="G10" s="367">
        <f>+'Autodiagnóstico '!N27</f>
        <v>75</v>
      </c>
      <c r="H10" s="322" t="s">
        <v>1009</v>
      </c>
      <c r="I10" s="403" t="s">
        <v>807</v>
      </c>
      <c r="J10" s="356" t="s">
        <v>507</v>
      </c>
      <c r="K10" s="83"/>
    </row>
    <row r="11" spans="2:13" ht="81.75" customHeight="1" x14ac:dyDescent="0.35">
      <c r="B11" s="814"/>
      <c r="C11" s="818"/>
      <c r="D11" s="800"/>
      <c r="E11" s="401">
        <v>5</v>
      </c>
      <c r="F11" s="399" t="str">
        <f>+'Autodiagnóstico '!H32</f>
        <v>Gestionar la información en el SIGEP (Contratistas)</v>
      </c>
      <c r="G11" s="354">
        <f>+'Autodiagnóstico '!N32</f>
        <v>80</v>
      </c>
      <c r="H11" s="402" t="s">
        <v>1009</v>
      </c>
      <c r="I11" s="402" t="s">
        <v>807</v>
      </c>
      <c r="J11" s="359" t="s">
        <v>507</v>
      </c>
      <c r="K11" s="83"/>
    </row>
    <row r="12" spans="2:13" ht="86.25" customHeight="1" x14ac:dyDescent="0.35">
      <c r="B12" s="814"/>
      <c r="C12" s="818"/>
      <c r="D12" s="800"/>
      <c r="E12" s="347">
        <v>6</v>
      </c>
      <c r="F12" s="321" t="str">
        <f>+'Autodiagnóstico '!H37</f>
        <v>Verificar la información cargada en el SIGEP</v>
      </c>
      <c r="G12" s="354">
        <f>+'Autodiagnóstico '!N37</f>
        <v>60</v>
      </c>
      <c r="H12" s="402" t="s">
        <v>1009</v>
      </c>
      <c r="I12" s="402" t="s">
        <v>807</v>
      </c>
      <c r="J12" s="359" t="s">
        <v>507</v>
      </c>
      <c r="K12" s="83"/>
    </row>
    <row r="13" spans="2:13" ht="85" customHeight="1" x14ac:dyDescent="0.35">
      <c r="B13" s="814"/>
      <c r="C13" s="818"/>
      <c r="D13" s="800"/>
      <c r="E13" s="347">
        <v>7</v>
      </c>
      <c r="F13" s="399"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354">
        <f>+'Autodiagnóstico '!N42</f>
        <v>98</v>
      </c>
      <c r="H13" s="321"/>
      <c r="I13" s="402" t="s">
        <v>508</v>
      </c>
      <c r="J13" s="359" t="s">
        <v>509</v>
      </c>
      <c r="K13" s="83"/>
    </row>
    <row r="14" spans="2:13" ht="85" customHeight="1" x14ac:dyDescent="0.35">
      <c r="B14" s="814"/>
      <c r="C14" s="818"/>
      <c r="D14" s="800"/>
      <c r="E14" s="401">
        <v>8</v>
      </c>
      <c r="F14" s="399" t="str">
        <f>+'Autodiagnóstico '!H47</f>
        <v>Contar con un mecanismo de información que permita visualizar en tiempo real la planta de personal y generar reportes, articulado con la nómina o independiente, diferenciando:
- Tipos de vinculación, nivel, código, grado</v>
      </c>
      <c r="G14" s="354">
        <f>+'Autodiagnóstico '!N47</f>
        <v>81</v>
      </c>
      <c r="H14" s="399"/>
      <c r="I14" s="402" t="s">
        <v>508</v>
      </c>
      <c r="J14" s="359" t="s">
        <v>506</v>
      </c>
      <c r="K14" s="83"/>
    </row>
    <row r="15" spans="2:13" ht="85" customHeight="1" x14ac:dyDescent="0.35">
      <c r="B15" s="814"/>
      <c r="C15" s="818"/>
      <c r="D15" s="800"/>
      <c r="E15" s="347">
        <v>9</v>
      </c>
      <c r="F15" s="321" t="str">
        <f>+'Autodiagnóstico '!H52</f>
        <v>Contar con un mecanismo de información que permita visualizar en tiempo real la planta de personal y generar reportes, articulado con la nómina o independiente, diferenciando:
- Antigüedad en el Estado, nivel académico y género</v>
      </c>
      <c r="G15" s="354">
        <f>+'Autodiagnóstico '!N52</f>
        <v>81</v>
      </c>
      <c r="H15" s="321"/>
      <c r="I15" s="345" t="s">
        <v>508</v>
      </c>
      <c r="J15" s="359" t="s">
        <v>506</v>
      </c>
      <c r="K15" s="83"/>
    </row>
    <row r="16" spans="2:13" ht="85" customHeight="1" x14ac:dyDescent="0.35">
      <c r="B16" s="814"/>
      <c r="C16" s="818"/>
      <c r="D16" s="800"/>
      <c r="E16" s="347">
        <v>10</v>
      </c>
      <c r="F16" s="321" t="str">
        <f>+'Autodiagnóstico '!H57</f>
        <v>Contar con un mecanismo de información que permita visualizar en tiempo real la planta de personal y generar reportes, articulado con la nómina o independiente, diferenciando:
- Cargos en vacancia definitiva o temporal por niveles</v>
      </c>
      <c r="G16" s="354">
        <f>+'Autodiagnóstico '!N57</f>
        <v>81</v>
      </c>
      <c r="H16" s="321"/>
      <c r="I16" s="345" t="s">
        <v>508</v>
      </c>
      <c r="J16" s="359" t="s">
        <v>506</v>
      </c>
      <c r="K16" s="83"/>
    </row>
    <row r="17" spans="2:11" ht="85" customHeight="1" x14ac:dyDescent="0.35">
      <c r="B17" s="814"/>
      <c r="C17" s="818"/>
      <c r="D17" s="800"/>
      <c r="E17" s="347">
        <v>11</v>
      </c>
      <c r="F17" s="321" t="str">
        <f>+'Autodiagnóstico '!H62</f>
        <v>Contar con un mecanismo de información que permita visualizar en tiempo real la planta de personal y generar reportes, articulado con la nómina o independiente, diferenciando:
- Perfiles de Empleos</v>
      </c>
      <c r="G17" s="354">
        <f>+'Autodiagnóstico '!N62</f>
        <v>98</v>
      </c>
      <c r="H17" s="321"/>
      <c r="I17" s="345" t="s">
        <v>510</v>
      </c>
      <c r="J17" s="359" t="s">
        <v>511</v>
      </c>
      <c r="K17" s="83"/>
    </row>
    <row r="18" spans="2:11" ht="109.5" customHeight="1" x14ac:dyDescent="0.35">
      <c r="B18" s="814"/>
      <c r="C18" s="818"/>
      <c r="D18" s="800"/>
      <c r="E18" s="347">
        <v>12</v>
      </c>
      <c r="F18" s="321"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354">
        <f>+'Autodiagnóstico '!N67</f>
        <v>70</v>
      </c>
      <c r="H18" s="321"/>
      <c r="I18" s="345" t="s">
        <v>806</v>
      </c>
      <c r="J18" s="359" t="s">
        <v>506</v>
      </c>
      <c r="K18" s="83"/>
    </row>
    <row r="19" spans="2:11" ht="210" customHeight="1" x14ac:dyDescent="0.35">
      <c r="B19" s="814"/>
      <c r="C19" s="818"/>
      <c r="D19" s="801"/>
      <c r="E19" s="368">
        <v>13</v>
      </c>
      <c r="F19" s="320"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355">
        <f>+'Autodiagnóstico '!N72</f>
        <v>95</v>
      </c>
      <c r="H19" s="320" t="s">
        <v>1060</v>
      </c>
      <c r="I19" s="317"/>
      <c r="J19" s="357" t="s">
        <v>506</v>
      </c>
      <c r="K19" s="83"/>
    </row>
    <row r="20" spans="2:11" ht="131.25" customHeight="1" x14ac:dyDescent="0.35">
      <c r="B20" s="814"/>
      <c r="C20" s="818"/>
      <c r="D20" s="797" t="str">
        <f>+'Autodiagnóstico '!E77</f>
        <v>Planeación Estratégica</v>
      </c>
      <c r="E20" s="366">
        <v>14</v>
      </c>
      <c r="F20" s="322" t="str">
        <f>+'Autodiagnóstico '!H77</f>
        <v>Diseñar la planeación estratégica del talento humano, que contemple:</v>
      </c>
      <c r="G20" s="367">
        <f>+'Autodiagnóstico '!N77</f>
        <v>90</v>
      </c>
      <c r="H20" s="322" t="s">
        <v>1060</v>
      </c>
      <c r="I20" s="328" t="s">
        <v>805</v>
      </c>
      <c r="J20" s="356" t="s">
        <v>793</v>
      </c>
      <c r="K20" s="83"/>
    </row>
    <row r="21" spans="2:11" ht="46" x14ac:dyDescent="0.35">
      <c r="B21" s="814"/>
      <c r="C21" s="818"/>
      <c r="D21" s="807"/>
      <c r="E21" s="374" t="s">
        <v>999</v>
      </c>
      <c r="F21" s="321" t="str">
        <f>+'Autodiagnóstico '!I82</f>
        <v>Plan anual de vacantes y Plan de Previsión de Recursos Humanos que prevea y programe los recursos necesarios para proveer las vacantes mediante concurso</v>
      </c>
      <c r="G21" s="354">
        <f>+'Autodiagnóstico '!N82</f>
        <v>81</v>
      </c>
      <c r="H21" s="321"/>
      <c r="I21" s="345"/>
      <c r="J21" s="359" t="s">
        <v>794</v>
      </c>
      <c r="K21" s="83"/>
    </row>
    <row r="22" spans="2:11" ht="80.5" x14ac:dyDescent="0.35">
      <c r="B22" s="814"/>
      <c r="C22" s="818"/>
      <c r="D22" s="807"/>
      <c r="E22" s="374" t="s">
        <v>1000</v>
      </c>
      <c r="F22" s="399" t="str">
        <f>+'Autodiagnóstico '!I87</f>
        <v>Plan Institucional de Capacitación</v>
      </c>
      <c r="G22" s="354">
        <f>+'Autodiagnóstico '!N87</f>
        <v>81</v>
      </c>
      <c r="H22" s="422" t="s">
        <v>1061</v>
      </c>
      <c r="I22" s="345"/>
      <c r="J22" s="359" t="s">
        <v>1062</v>
      </c>
      <c r="K22" s="83"/>
    </row>
    <row r="23" spans="2:11" ht="80.5" x14ac:dyDescent="0.35">
      <c r="B23" s="814"/>
      <c r="C23" s="818"/>
      <c r="D23" s="807"/>
      <c r="E23" s="374" t="s">
        <v>1001</v>
      </c>
      <c r="F23" s="399" t="str">
        <f>+'Autodiagnóstico '!I92</f>
        <v>Plan de bienestar e incentivos</v>
      </c>
      <c r="G23" s="354">
        <f>+'Autodiagnóstico '!N92</f>
        <v>95</v>
      </c>
      <c r="H23" s="321" t="s">
        <v>1063</v>
      </c>
      <c r="I23" s="345"/>
      <c r="J23" s="359" t="s">
        <v>1059</v>
      </c>
      <c r="K23" s="83"/>
    </row>
    <row r="24" spans="2:11" ht="79.5" customHeight="1" x14ac:dyDescent="0.35">
      <c r="B24" s="814"/>
      <c r="C24" s="818"/>
      <c r="D24" s="807"/>
      <c r="E24" s="374" t="s">
        <v>1002</v>
      </c>
      <c r="F24" s="399" t="str">
        <f>+'Autodiagnóstico '!I97</f>
        <v>Plan de seguridad y salud en el trabajo</v>
      </c>
      <c r="G24" s="354">
        <f>+'Autodiagnóstico '!N97</f>
        <v>90</v>
      </c>
      <c r="H24" s="321"/>
      <c r="I24" s="345"/>
      <c r="J24" s="359" t="s">
        <v>795</v>
      </c>
      <c r="K24" s="83"/>
    </row>
    <row r="25" spans="2:11" ht="55.5" customHeight="1" x14ac:dyDescent="0.35">
      <c r="B25" s="814"/>
      <c r="C25" s="818"/>
      <c r="D25" s="807"/>
      <c r="E25" s="374" t="s">
        <v>1003</v>
      </c>
      <c r="F25" s="399" t="str">
        <f>+'Autodiagnóstico '!I102</f>
        <v>Monitoreo y seguimiento del SIGEP</v>
      </c>
      <c r="G25" s="354">
        <f>+'Autodiagnóstico '!N102</f>
        <v>98</v>
      </c>
      <c r="H25" s="321"/>
      <c r="I25" s="345"/>
      <c r="J25" s="359" t="s">
        <v>874</v>
      </c>
      <c r="K25" s="83"/>
    </row>
    <row r="26" spans="2:11" ht="69.75" customHeight="1" x14ac:dyDescent="0.35">
      <c r="B26" s="814"/>
      <c r="C26" s="818"/>
      <c r="D26" s="807"/>
      <c r="E26" s="374" t="s">
        <v>1004</v>
      </c>
      <c r="F26" s="399" t="str">
        <f>+'Autodiagnóstico '!I107</f>
        <v>Evaluación de desempeño</v>
      </c>
      <c r="G26" s="354">
        <f>+'Autodiagnóstico '!N107</f>
        <v>81</v>
      </c>
      <c r="H26" s="321"/>
      <c r="I26" s="345"/>
      <c r="J26" s="359" t="s">
        <v>1064</v>
      </c>
      <c r="K26" s="83"/>
    </row>
    <row r="27" spans="2:11" ht="58.5" customHeight="1" x14ac:dyDescent="0.35">
      <c r="B27" s="814"/>
      <c r="C27" s="818"/>
      <c r="D27" s="807"/>
      <c r="E27" s="374" t="s">
        <v>1005</v>
      </c>
      <c r="F27" s="399" t="str">
        <f>+'Autodiagnóstico '!I112</f>
        <v>Inducción y reinducción (Se agrega en el Plan Estratégico de Talento Humano, dado que éste contiene al Plan Institucional de Capacitación - Decreto 612 de 2018)</v>
      </c>
      <c r="G27" s="354">
        <f>+'Autodiagnóstico '!N112</f>
        <v>100</v>
      </c>
      <c r="H27" s="321"/>
      <c r="I27" s="345"/>
      <c r="J27" s="359" t="s">
        <v>512</v>
      </c>
      <c r="K27" s="83"/>
    </row>
    <row r="28" spans="2:11" ht="35.15" customHeight="1" x14ac:dyDescent="0.35">
      <c r="B28" s="814"/>
      <c r="C28" s="818"/>
      <c r="D28" s="798"/>
      <c r="E28" s="375" t="s">
        <v>1006</v>
      </c>
      <c r="F28" s="399" t="str">
        <f>+'Autodiagnóstico '!I117</f>
        <v>Medición, análisis y mejoramiento del clima organizacional (Se agrega en el Plan estratégico de Talento Humano, dado que éste contiene al Plan de Bienestar y Estímulos - Decreto 612 de 2018)</v>
      </c>
      <c r="G28" s="355">
        <f>+'Autodiagnóstico '!N117</f>
        <v>90</v>
      </c>
      <c r="H28" s="320"/>
      <c r="I28" s="317"/>
      <c r="J28" s="357" t="s">
        <v>513</v>
      </c>
      <c r="K28" s="83"/>
    </row>
    <row r="29" spans="2:11" ht="92" x14ac:dyDescent="0.35">
      <c r="B29" s="814"/>
      <c r="C29" s="818"/>
      <c r="D29" s="23" t="str">
        <f>+'Autodiagnóstico '!E122</f>
        <v>Manual de funciones y competencias</v>
      </c>
      <c r="E29" s="254">
        <v>15</v>
      </c>
      <c r="F29" s="323" t="str">
        <f>+'Autodiagnóstico '!H122</f>
        <v>Contar con un manual de funciones y competencias ajustado a las directrices vigentes</v>
      </c>
      <c r="G29" s="26">
        <f>+'Autodiagnóstico '!N122</f>
        <v>100</v>
      </c>
      <c r="H29" s="329" t="s">
        <v>1066</v>
      </c>
      <c r="I29" s="330" t="s">
        <v>514</v>
      </c>
      <c r="J29" s="361" t="s">
        <v>1065</v>
      </c>
      <c r="K29" s="83"/>
    </row>
    <row r="30" spans="2:11" ht="99" customHeight="1" thickBot="1" x14ac:dyDescent="0.4">
      <c r="B30" s="814"/>
      <c r="C30" s="819"/>
      <c r="D30" s="342" t="str">
        <f>+'Autodiagnóstico '!E127</f>
        <v>Arreglo institucional</v>
      </c>
      <c r="E30" s="255">
        <v>16</v>
      </c>
      <c r="F30" s="324" t="str">
        <f>+'Autodiagnóstico '!H127</f>
        <v>Contar con un área estratégica para la gerencia del TH</v>
      </c>
      <c r="G30" s="27">
        <f>+'Autodiagnóstico '!N127</f>
        <v>100</v>
      </c>
      <c r="H30" s="331"/>
      <c r="I30" s="332" t="s">
        <v>796</v>
      </c>
      <c r="J30" s="364"/>
      <c r="K30" s="83"/>
    </row>
    <row r="31" spans="2:11" ht="80.5" x14ac:dyDescent="0.35">
      <c r="B31" s="814"/>
      <c r="C31" s="820" t="str">
        <f>+'Autodiagnóstico '!C132</f>
        <v>INGRESO</v>
      </c>
      <c r="D31" s="815" t="str">
        <f>+'Autodiagnóstico '!E132</f>
        <v>Provisión del empleo</v>
      </c>
      <c r="E31" s="376">
        <v>17</v>
      </c>
      <c r="F31" s="325" t="str">
        <f>+'Autodiagnóstico '!H132</f>
        <v>Proveer las vacantes definitivas de forma temporal mediante la figura de encargo, eficientemente</v>
      </c>
      <c r="G31" s="373">
        <f>+'Autodiagnóstico '!N132</f>
        <v>81</v>
      </c>
      <c r="H31" s="325" t="s">
        <v>1060</v>
      </c>
      <c r="I31" s="333"/>
      <c r="J31" s="363" t="s">
        <v>1054</v>
      </c>
      <c r="K31" s="83"/>
    </row>
    <row r="32" spans="2:11" ht="40.5" customHeight="1" x14ac:dyDescent="0.35">
      <c r="B32" s="814"/>
      <c r="C32" s="821"/>
      <c r="D32" s="807"/>
      <c r="E32" s="347">
        <v>18</v>
      </c>
      <c r="F32" s="321" t="str">
        <f>+'Autodiagnóstico '!H137</f>
        <v>Proveer las vacantes definitivas oportunamente, de acuerdo con el Plan Anual de Vacantes</v>
      </c>
      <c r="G32" s="354">
        <f>+'Autodiagnóstico '!N137</f>
        <v>100</v>
      </c>
      <c r="H32" s="321"/>
      <c r="I32" s="345"/>
      <c r="J32" s="359" t="s">
        <v>876</v>
      </c>
      <c r="K32" s="83"/>
    </row>
    <row r="33" spans="2:11" ht="65.25" customHeight="1" x14ac:dyDescent="0.35">
      <c r="B33" s="814"/>
      <c r="C33" s="821"/>
      <c r="D33" s="807"/>
      <c r="E33" s="347">
        <v>19</v>
      </c>
      <c r="F33" s="321" t="str">
        <f>+'Autodiagnóstico '!H142</f>
        <v>Proveer las vacantes definitivas temporalmente mediante nombramientos provisionales, eficientemente</v>
      </c>
      <c r="G33" s="354">
        <f>+'Autodiagnóstico '!N142</f>
        <v>81</v>
      </c>
      <c r="H33" s="321"/>
      <c r="I33" s="345"/>
      <c r="J33" s="359" t="s">
        <v>877</v>
      </c>
      <c r="K33" s="83"/>
    </row>
    <row r="34" spans="2:11" ht="69" x14ac:dyDescent="0.35">
      <c r="B34" s="814"/>
      <c r="C34" s="821"/>
      <c r="D34" s="807"/>
      <c r="E34" s="347">
        <v>20</v>
      </c>
      <c r="F34" s="321" t="str">
        <f>+'Autodiagnóstico '!H147</f>
        <v>Contar con las listas de elegibles vigentes en su entidad hasta su vencimiento</v>
      </c>
      <c r="G34" s="354">
        <f>+'Autodiagnóstico '!N147</f>
        <v>95</v>
      </c>
      <c r="H34" s="321"/>
      <c r="I34" s="345"/>
      <c r="J34" s="359" t="s">
        <v>1057</v>
      </c>
      <c r="K34" s="83"/>
    </row>
    <row r="35" spans="2:11" ht="45" customHeight="1" x14ac:dyDescent="0.35">
      <c r="B35" s="814"/>
      <c r="C35" s="821"/>
      <c r="D35" s="798"/>
      <c r="E35" s="368">
        <v>21</v>
      </c>
      <c r="F35" s="320" t="str">
        <f>+'Autodiagnóstico '!H152</f>
        <v>Contar con mecanismos para verificar si existen servidores de carrera administrativa con derecho preferencial para ser encargados</v>
      </c>
      <c r="G35" s="355">
        <f>+'Autodiagnóstico '!N152</f>
        <v>81</v>
      </c>
      <c r="H35" s="320"/>
      <c r="I35" s="317"/>
      <c r="J35" s="357" t="s">
        <v>1055</v>
      </c>
      <c r="K35" s="83"/>
    </row>
    <row r="36" spans="2:11" ht="91.5" customHeight="1" x14ac:dyDescent="0.35">
      <c r="B36" s="310"/>
      <c r="C36" s="821"/>
      <c r="D36" s="797" t="str">
        <f>+'Autodiagnóstico '!E157</f>
        <v>Gestión de la información</v>
      </c>
      <c r="E36" s="366">
        <v>22</v>
      </c>
      <c r="F36" s="322" t="str">
        <f>+'Autodiagnóstico '!H157</f>
        <v>Contar con la trazabilidad electrónica o física de la historia laboral de cada servidor</v>
      </c>
      <c r="G36" s="367">
        <f>+'Autodiagnóstico '!N157</f>
        <v>60</v>
      </c>
      <c r="H36" s="322" t="s">
        <v>1060</v>
      </c>
      <c r="I36" s="328" t="s">
        <v>803</v>
      </c>
      <c r="J36" s="356" t="s">
        <v>1091</v>
      </c>
      <c r="K36" s="83"/>
    </row>
    <row r="37" spans="2:11" ht="77.25" customHeight="1" x14ac:dyDescent="0.35">
      <c r="B37" s="310"/>
      <c r="C37" s="821"/>
      <c r="D37" s="807"/>
      <c r="E37" s="347">
        <v>23</v>
      </c>
      <c r="F37" s="321" t="str">
        <f>+'Autodiagnóstico '!H162</f>
        <v>Registrar y analizar las vacantes y los tiempos de cubrimiento, especialmente de los gerentes públicos</v>
      </c>
      <c r="G37" s="354">
        <f>+'Autodiagnóstico '!N162</f>
        <v>90</v>
      </c>
      <c r="H37" s="321"/>
      <c r="I37" s="345"/>
      <c r="J37" s="359" t="s">
        <v>875</v>
      </c>
      <c r="K37" s="83"/>
    </row>
    <row r="38" spans="2:11" ht="77.25" customHeight="1" x14ac:dyDescent="0.35">
      <c r="B38" s="310"/>
      <c r="C38" s="821"/>
      <c r="D38" s="824"/>
      <c r="E38" s="368">
        <v>24</v>
      </c>
      <c r="F38" s="320"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355">
        <f>+'Autodiagnóstico '!N167</f>
        <v>60</v>
      </c>
      <c r="H38" s="320"/>
      <c r="I38" s="317"/>
      <c r="J38" s="357" t="s">
        <v>696</v>
      </c>
      <c r="K38" s="83"/>
    </row>
    <row r="39" spans="2:11" ht="100.5" customHeight="1" x14ac:dyDescent="0.35">
      <c r="B39" s="310"/>
      <c r="C39" s="821"/>
      <c r="D39" s="797" t="str">
        <f>+'Autodiagnóstico '!E172</f>
        <v>Meritocracia</v>
      </c>
      <c r="E39" s="366">
        <v>25</v>
      </c>
      <c r="F39" s="322" t="str">
        <f>+'Autodiagnóstico '!H172</f>
        <v>Contar con mecanismos para evaluar competencias para los candidatos a cubrir vacantes temporales o de libre nombramiento y remoción.</v>
      </c>
      <c r="G39" s="367">
        <f>+'Autodiagnóstico '!N172</f>
        <v>61</v>
      </c>
      <c r="H39" s="322" t="s">
        <v>1067</v>
      </c>
      <c r="I39" s="328" t="s">
        <v>804</v>
      </c>
      <c r="J39" s="356" t="s">
        <v>1068</v>
      </c>
      <c r="K39" s="83"/>
    </row>
    <row r="40" spans="2:11" ht="63" customHeight="1" x14ac:dyDescent="0.35">
      <c r="B40" s="310"/>
      <c r="C40" s="821"/>
      <c r="D40" s="824"/>
      <c r="E40" s="368">
        <v>26</v>
      </c>
      <c r="F40" s="320" t="str">
        <f>+'Autodiagnóstico '!H177</f>
        <v xml:space="preserve">Enviar oportunamente las solicitudes de inscripción o de actualización en carrera administrativa a la CNSC </v>
      </c>
      <c r="G40" s="355">
        <f>+'Autodiagnóstico '!N177</f>
        <v>81</v>
      </c>
      <c r="H40" s="320"/>
      <c r="I40" s="317"/>
      <c r="J40" s="357" t="s">
        <v>697</v>
      </c>
      <c r="K40" s="83"/>
    </row>
    <row r="41" spans="2:11" ht="68.25" customHeight="1" x14ac:dyDescent="0.35">
      <c r="B41" s="310"/>
      <c r="C41" s="821"/>
      <c r="D41" s="377" t="str">
        <f>+'Autodiagnóstico '!E182</f>
        <v>Gestión del desempeño</v>
      </c>
      <c r="E41" s="339">
        <v>27</v>
      </c>
      <c r="F41" s="323" t="str">
        <f>+'Autodiagnóstico '!H182</f>
        <v>Verificar que se realice adecuadamente la evaluación de periodo de prueba a los servidores nuevos de carrera administrativa, de acuerdo con la normatividad vigente</v>
      </c>
      <c r="G41" s="365">
        <f>+'Autodiagnóstico '!N182</f>
        <v>81</v>
      </c>
      <c r="H41" s="323"/>
      <c r="I41" s="330" t="s">
        <v>516</v>
      </c>
      <c r="J41" s="426" t="s">
        <v>1072</v>
      </c>
      <c r="K41" s="83"/>
    </row>
    <row r="42" spans="2:11" ht="68.25" customHeight="1" x14ac:dyDescent="0.35">
      <c r="B42" s="310"/>
      <c r="C42" s="822"/>
      <c r="D42" s="407" t="str">
        <f>+'Autodiagnóstico '!E187</f>
        <v>Conocimiento institucional</v>
      </c>
      <c r="E42" s="404">
        <v>28</v>
      </c>
      <c r="F42" s="408" t="str">
        <f>+'Autodiagnóstico '!H187</f>
        <v>Realizar inducción a todo servidor público que se vincule a la entidad</v>
      </c>
      <c r="G42" s="365">
        <f>+'Autodiagnóstico '!N187</f>
        <v>100</v>
      </c>
      <c r="H42" s="408"/>
      <c r="I42" s="410"/>
      <c r="J42" s="361" t="s">
        <v>775</v>
      </c>
      <c r="K42" s="83"/>
    </row>
    <row r="43" spans="2:11" ht="35" thickBot="1" x14ac:dyDescent="0.4">
      <c r="B43" s="310"/>
      <c r="C43" s="823"/>
      <c r="D43" s="378" t="str">
        <f>+'Autodiagnóstico '!E192</f>
        <v>Inclusión</v>
      </c>
      <c r="E43" s="379">
        <v>29</v>
      </c>
      <c r="F43" s="380" t="str">
        <f>+'Autodiagnóstico '!H192</f>
        <v>Cumplimiento del Decreto 2011 de 2017 relacionado con el porcentaje de vinculación de personas con discapacidad en la planta de empleos de la entidad</v>
      </c>
      <c r="G43" s="381">
        <f>+'Autodiagnóstico '!N192</f>
        <v>60</v>
      </c>
      <c r="H43" s="380"/>
      <c r="I43" s="382"/>
      <c r="J43" s="383" t="s">
        <v>1036</v>
      </c>
      <c r="K43" s="83"/>
    </row>
    <row r="44" spans="2:11" ht="56.25" customHeight="1" x14ac:dyDescent="0.35">
      <c r="B44" s="310"/>
      <c r="C44" s="804" t="str">
        <f>'Autodiagnóstico '!C197</f>
        <v>DESARROLLO</v>
      </c>
      <c r="D44" s="384" t="str">
        <f>+'Autodiagnóstico '!E197</f>
        <v>Conocimiento institucional</v>
      </c>
      <c r="E44" s="385">
        <v>30</v>
      </c>
      <c r="F44" s="326" t="str">
        <f>+'Autodiagnóstico '!H197</f>
        <v>Realizar reinducción a todos los servidores máximo cada dos años</v>
      </c>
      <c r="G44" s="386">
        <f>+'Autodiagnóstico '!N197</f>
        <v>100</v>
      </c>
      <c r="H44" s="326" t="s">
        <v>1060</v>
      </c>
      <c r="I44" s="334"/>
      <c r="J44" s="358" t="s">
        <v>776</v>
      </c>
      <c r="K44" s="83"/>
    </row>
    <row r="45" spans="2:11" ht="97.5" customHeight="1" x14ac:dyDescent="0.35">
      <c r="B45" s="310"/>
      <c r="C45" s="805"/>
      <c r="D45" s="797" t="str">
        <f>+'Autodiagnóstico '!E202</f>
        <v>Gestión de la información</v>
      </c>
      <c r="E45" s="366">
        <v>31</v>
      </c>
      <c r="F45" s="322" t="str">
        <f>+'Autodiagnóstico '!H202</f>
        <v>Llevar registros apropiados del número de gerentes públicos que hay en la entidad, así como de su movilidad</v>
      </c>
      <c r="G45" s="367">
        <f>+'Autodiagnóstico '!N202</f>
        <v>80</v>
      </c>
      <c r="H45" s="322" t="s">
        <v>1070</v>
      </c>
      <c r="I45" s="328" t="s">
        <v>803</v>
      </c>
      <c r="J45" s="356" t="s">
        <v>515</v>
      </c>
      <c r="K45" s="83"/>
    </row>
    <row r="46" spans="2:11" ht="102" customHeight="1" x14ac:dyDescent="0.35">
      <c r="B46" s="310"/>
      <c r="C46" s="805"/>
      <c r="D46" s="807"/>
      <c r="E46" s="347">
        <v>32</v>
      </c>
      <c r="F46" s="321"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354">
        <f>+'Autodiagnóstico '!N207</f>
        <v>61</v>
      </c>
      <c r="H46" s="321"/>
      <c r="I46" s="345" t="s">
        <v>803</v>
      </c>
      <c r="J46" s="359" t="s">
        <v>878</v>
      </c>
      <c r="K46" s="83"/>
    </row>
    <row r="47" spans="2:11" ht="78.75" customHeight="1" x14ac:dyDescent="0.35">
      <c r="B47" s="310"/>
      <c r="C47" s="805"/>
      <c r="D47" s="807"/>
      <c r="E47" s="347">
        <v>33</v>
      </c>
      <c r="F47" s="321"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354">
        <f>+'Autodiagnóstico '!N212</f>
        <v>70</v>
      </c>
      <c r="H47" s="321"/>
      <c r="I47" s="345" t="s">
        <v>802</v>
      </c>
      <c r="J47" s="359" t="s">
        <v>1056</v>
      </c>
      <c r="K47" s="83"/>
    </row>
    <row r="48" spans="2:11" ht="90.75" customHeight="1" x14ac:dyDescent="0.35">
      <c r="B48" s="310"/>
      <c r="C48" s="805"/>
      <c r="D48" s="798"/>
      <c r="E48" s="368">
        <v>34</v>
      </c>
      <c r="F48" s="320" t="str">
        <f>+'Autodiagnóstico '!H217</f>
        <v>Llevar registros de todas las actividades de bienestar y capacitación realizadas, y contar con información sistematizada sobre número de asistentes y servidores que participaron en las actividades, incluyendo familiares.</v>
      </c>
      <c r="G48" s="355">
        <f>+'Autodiagnóstico '!N217</f>
        <v>100</v>
      </c>
      <c r="H48" s="320"/>
      <c r="I48" s="317" t="s">
        <v>798</v>
      </c>
      <c r="J48" s="357" t="s">
        <v>515</v>
      </c>
      <c r="K48" s="83"/>
    </row>
    <row r="49" spans="2:11" ht="95.25" customHeight="1" x14ac:dyDescent="0.35">
      <c r="B49" s="310"/>
      <c r="C49" s="805"/>
      <c r="D49" s="797" t="str">
        <f>+'Autodiagnóstico '!E222</f>
        <v>Gestión del desempeño</v>
      </c>
      <c r="E49" s="366">
        <v>35</v>
      </c>
      <c r="F49" s="322" t="str">
        <f>+'Autodiagnóstico '!H222</f>
        <v>Adopción mediante acto administrativo del sistema de evaluación del desempeño y los acuerdos de gestión</v>
      </c>
      <c r="G49" s="367">
        <f>+'Autodiagnóstico '!N222</f>
        <v>100</v>
      </c>
      <c r="H49" s="796" t="s">
        <v>1071</v>
      </c>
      <c r="I49" s="328" t="s">
        <v>801</v>
      </c>
      <c r="J49" s="428" t="s">
        <v>1064</v>
      </c>
      <c r="K49" s="83"/>
    </row>
    <row r="50" spans="2:11" ht="59.25" customHeight="1" x14ac:dyDescent="0.35">
      <c r="B50" s="310"/>
      <c r="C50" s="805"/>
      <c r="D50" s="807"/>
      <c r="E50" s="347">
        <v>36</v>
      </c>
      <c r="F50" s="321" t="str">
        <f>+'Autodiagnóstico '!H227</f>
        <v>Se ha facilitado el proceso de acuerdos de gestión implementando la normatividad vigente y haciendo las capacitaciones correspondientes</v>
      </c>
      <c r="G50" s="354">
        <f>+'Autodiagnóstico '!N227</f>
        <v>60</v>
      </c>
      <c r="H50" s="524"/>
      <c r="I50" s="345"/>
      <c r="J50" s="427" t="s">
        <v>1073</v>
      </c>
      <c r="K50" s="83"/>
    </row>
    <row r="51" spans="2:11" ht="149.25" customHeight="1" x14ac:dyDescent="0.35">
      <c r="B51" s="310"/>
      <c r="C51" s="805"/>
      <c r="D51" s="807"/>
      <c r="E51" s="347">
        <v>37</v>
      </c>
      <c r="F51" s="321" t="str">
        <f>+'Autodiagnóstico '!H232</f>
        <v>Llevar a cabo las labores de evaluación de desempeño de conformidad con la normatividad vigente y llevar los registros correspondientes, en sus respectivas fases.</v>
      </c>
      <c r="G51" s="354">
        <f>+'Autodiagnóstico '!N232</f>
        <v>61</v>
      </c>
      <c r="H51" s="321"/>
      <c r="I51" s="345" t="s">
        <v>800</v>
      </c>
      <c r="J51" s="427" t="s">
        <v>1074</v>
      </c>
      <c r="K51" s="83"/>
    </row>
    <row r="52" spans="2:11" ht="45" customHeight="1" x14ac:dyDescent="0.35">
      <c r="B52" s="310"/>
      <c r="C52" s="805"/>
      <c r="D52" s="807"/>
      <c r="E52" s="347">
        <v>38</v>
      </c>
      <c r="F52" s="321" t="str">
        <f>+'Autodiagnóstico '!H237</f>
        <v>Establecer y hacer seguimiento a los planes de mejoramiento individual teniendo en cuenta:</v>
      </c>
      <c r="G52" s="354">
        <f>+'Autodiagnóstico '!N237</f>
        <v>50</v>
      </c>
      <c r="H52" s="321"/>
      <c r="I52" s="345" t="s">
        <v>799</v>
      </c>
      <c r="J52" s="359" t="s">
        <v>517</v>
      </c>
      <c r="K52" s="83"/>
    </row>
    <row r="53" spans="2:11" ht="42.75" customHeight="1" x14ac:dyDescent="0.35">
      <c r="B53" s="310"/>
      <c r="C53" s="805"/>
      <c r="D53" s="807"/>
      <c r="E53" s="374" t="s">
        <v>846</v>
      </c>
      <c r="F53" s="321" t="str">
        <f>+'Autodiagnóstico '!I242</f>
        <v>Evaluación del desempeño</v>
      </c>
      <c r="G53" s="354">
        <f>+'Autodiagnóstico '!N242</f>
        <v>20</v>
      </c>
      <c r="H53" s="321"/>
      <c r="I53" s="345"/>
      <c r="J53" s="427" t="s">
        <v>1074</v>
      </c>
      <c r="K53" s="83"/>
    </row>
    <row r="54" spans="2:11" ht="35.15" customHeight="1" x14ac:dyDescent="0.35">
      <c r="B54" s="310"/>
      <c r="C54" s="805"/>
      <c r="D54" s="807"/>
      <c r="E54" s="374" t="s">
        <v>847</v>
      </c>
      <c r="F54" s="321" t="str">
        <f>+'Autodiagnóstico '!I247</f>
        <v>Diagnóstico de necesidades de capacitación realizada por Talento Humano</v>
      </c>
      <c r="G54" s="354">
        <f>+'Autodiagnóstico '!N247</f>
        <v>100</v>
      </c>
      <c r="H54" s="321"/>
      <c r="I54" s="345"/>
      <c r="J54" s="359" t="s">
        <v>506</v>
      </c>
      <c r="K54" s="83"/>
    </row>
    <row r="55" spans="2:11" ht="47.25" customHeight="1" x14ac:dyDescent="0.35">
      <c r="B55" s="310"/>
      <c r="C55" s="805"/>
      <c r="D55" s="798"/>
      <c r="E55" s="368">
        <v>39</v>
      </c>
      <c r="F55" s="320" t="str">
        <f>+'Autodiagnóstico '!H252</f>
        <v>Establecer mecanismos de evaluación periódica del desempeño en torno al servicio al ciudadano diferentes a las obligatorias.</v>
      </c>
      <c r="G55" s="355">
        <f>+'Autodiagnóstico '!N252</f>
        <v>61</v>
      </c>
      <c r="H55" s="320"/>
      <c r="I55" s="317"/>
      <c r="J55" s="357"/>
      <c r="K55" s="83"/>
    </row>
    <row r="56" spans="2:11" ht="180.75" customHeight="1" x14ac:dyDescent="0.35">
      <c r="B56" s="310"/>
      <c r="C56" s="805"/>
      <c r="D56" s="797" t="str">
        <f>+'Autodiagnóstico '!E257</f>
        <v>Capacitación</v>
      </c>
      <c r="E56" s="366">
        <v>40</v>
      </c>
      <c r="F56" s="322" t="str">
        <f>+'Autodiagnóstico '!H257</f>
        <v>Elaborar el plan institucional de capacitación (Formulación del Programa Institucional de Aprendizaje) teniendo en cuenta los siguientes elementos:</v>
      </c>
      <c r="G56" s="367">
        <f>+'Autodiagnóstico '!N257</f>
        <v>100</v>
      </c>
      <c r="H56" s="796" t="s">
        <v>1076</v>
      </c>
      <c r="I56" s="328" t="s">
        <v>881</v>
      </c>
      <c r="J56" s="356" t="s">
        <v>1075</v>
      </c>
      <c r="K56" s="83"/>
    </row>
    <row r="57" spans="2:11" ht="35.15" customHeight="1" x14ac:dyDescent="0.35">
      <c r="B57" s="310"/>
      <c r="C57" s="805"/>
      <c r="D57" s="807"/>
      <c r="E57" s="374" t="s">
        <v>848</v>
      </c>
      <c r="F57" s="321" t="str">
        <f>+'Autodiagnóstico '!I262</f>
        <v>Diagnóstico de necesidades de la entidad y de los gerentes públicos</v>
      </c>
      <c r="G57" s="354">
        <f>+'Autodiagnóstico '!N262</f>
        <v>81</v>
      </c>
      <c r="H57" s="523"/>
      <c r="I57" s="345" t="s">
        <v>518</v>
      </c>
      <c r="J57" s="359" t="s">
        <v>519</v>
      </c>
      <c r="K57" s="83"/>
    </row>
    <row r="58" spans="2:11" ht="27.75" customHeight="1" x14ac:dyDescent="0.35">
      <c r="B58" s="310"/>
      <c r="C58" s="805"/>
      <c r="D58" s="807"/>
      <c r="E58" s="374" t="s">
        <v>849</v>
      </c>
      <c r="F58" s="399" t="str">
        <f>+'Autodiagnóstico '!I267</f>
        <v>Orientaciones de la alta dirección</v>
      </c>
      <c r="G58" s="354">
        <f>+'Autodiagnóstico '!N267</f>
        <v>81</v>
      </c>
      <c r="H58" s="523"/>
      <c r="I58" s="345"/>
      <c r="J58" s="359" t="s">
        <v>520</v>
      </c>
      <c r="K58" s="83"/>
    </row>
    <row r="59" spans="2:11" ht="35.15" customHeight="1" x14ac:dyDescent="0.35">
      <c r="B59" s="310"/>
      <c r="C59" s="805"/>
      <c r="D59" s="807"/>
      <c r="E59" s="374" t="s">
        <v>850</v>
      </c>
      <c r="F59" s="399" t="str">
        <f>+'Autodiagnóstico '!I272</f>
        <v>Oferta del sector Función Pública</v>
      </c>
      <c r="G59" s="354">
        <f>+'Autodiagnóstico '!N272</f>
        <v>100</v>
      </c>
      <c r="H59" s="524"/>
      <c r="I59" s="345" t="s">
        <v>521</v>
      </c>
      <c r="J59" s="359" t="s">
        <v>519</v>
      </c>
      <c r="K59" s="83"/>
    </row>
    <row r="60" spans="2:11" ht="19.5" customHeight="1" x14ac:dyDescent="0.35">
      <c r="B60" s="310"/>
      <c r="C60" s="805"/>
      <c r="D60" s="807"/>
      <c r="E60" s="387"/>
      <c r="F60" s="353" t="str">
        <f>+'Autodiagnóstico '!H277</f>
        <v>Desglosándolo en las siguientes fases:</v>
      </c>
      <c r="G60" s="388"/>
      <c r="H60" s="353"/>
      <c r="I60" s="353"/>
      <c r="J60" s="360"/>
      <c r="K60" s="83"/>
    </row>
    <row r="61" spans="2:11" ht="35.15" customHeight="1" x14ac:dyDescent="0.35">
      <c r="B61" s="310"/>
      <c r="C61" s="805"/>
      <c r="D61" s="807"/>
      <c r="E61" s="374" t="s">
        <v>851</v>
      </c>
      <c r="F61" s="399" t="str">
        <f>+'Autodiagnóstico '!I278</f>
        <v>Elaboración del diagnóstico de necesidades de aprendizaje organizacional</v>
      </c>
      <c r="G61" s="354">
        <f>+'Autodiagnóstico '!N278</f>
        <v>100</v>
      </c>
      <c r="H61" s="522" t="s">
        <v>1034</v>
      </c>
      <c r="I61" s="345"/>
      <c r="J61" s="359" t="s">
        <v>519</v>
      </c>
      <c r="K61" s="83"/>
    </row>
    <row r="62" spans="2:11" ht="35.15" customHeight="1" x14ac:dyDescent="0.35">
      <c r="B62" s="310"/>
      <c r="C62" s="805"/>
      <c r="D62" s="807"/>
      <c r="E62" s="374" t="s">
        <v>852</v>
      </c>
      <c r="F62" s="399" t="str">
        <f>+'Autodiagnóstico '!I283</f>
        <v>Formulación del componente de capacitación del Plan Estratégico de Talento Humano</v>
      </c>
      <c r="G62" s="354">
        <f>+'Autodiagnóstico '!N283</f>
        <v>100</v>
      </c>
      <c r="H62" s="523"/>
      <c r="I62" s="345"/>
      <c r="J62" s="359" t="s">
        <v>519</v>
      </c>
      <c r="K62" s="83"/>
    </row>
    <row r="63" spans="2:11" ht="35.15" customHeight="1" x14ac:dyDescent="0.35">
      <c r="B63" s="310"/>
      <c r="C63" s="805"/>
      <c r="D63" s="807"/>
      <c r="E63" s="374" t="s">
        <v>853</v>
      </c>
      <c r="F63" s="399" t="str">
        <f>+'Autodiagnóstico '!I288</f>
        <v>Diseño y aplicación de los programas de aprendizaje: inducción, entrenamiento y capacitación</v>
      </c>
      <c r="G63" s="354">
        <f>+'Autodiagnóstico '!N288</f>
        <v>100</v>
      </c>
      <c r="H63" s="523"/>
      <c r="I63" s="345"/>
      <c r="J63" s="359" t="s">
        <v>520</v>
      </c>
      <c r="K63" s="83"/>
    </row>
    <row r="64" spans="2:11" ht="35.15" customHeight="1" x14ac:dyDescent="0.35">
      <c r="B64" s="310"/>
      <c r="C64" s="805"/>
      <c r="D64" s="807"/>
      <c r="E64" s="374" t="s">
        <v>854</v>
      </c>
      <c r="F64" s="399" t="str">
        <f>+'Autodiagnóstico '!I293</f>
        <v>Seguimiento y evaluación de los programas de aprendizaje</v>
      </c>
      <c r="G64" s="354">
        <f>+'Autodiagnóstico '!N293</f>
        <v>100</v>
      </c>
      <c r="H64" s="524"/>
      <c r="I64" s="345" t="s">
        <v>522</v>
      </c>
      <c r="J64" s="359" t="s">
        <v>520</v>
      </c>
      <c r="K64" s="83"/>
    </row>
    <row r="65" spans="2:11" ht="34.5" customHeight="1" x14ac:dyDescent="0.35">
      <c r="B65" s="310"/>
      <c r="C65" s="805"/>
      <c r="D65" s="807"/>
      <c r="E65" s="387"/>
      <c r="F65" s="802" t="str">
        <f>+'Autodiagnóstico '!H298</f>
        <v>Incluyendo contenidos que impacten las tres dimensiones de las competencias (ser, hacer y saber) en cada uno de los siguientes ejes temáticos, de acuerdo con el Diagnóstico de Necesidades de Aprendizaje Organizacional:</v>
      </c>
      <c r="G65" s="802"/>
      <c r="H65" s="802"/>
      <c r="I65" s="802"/>
      <c r="J65" s="360"/>
      <c r="K65" s="83"/>
    </row>
    <row r="66" spans="2:11" ht="35.15" customHeight="1" x14ac:dyDescent="0.35">
      <c r="B66" s="310"/>
      <c r="C66" s="805"/>
      <c r="D66" s="807"/>
      <c r="E66" s="374" t="s">
        <v>855</v>
      </c>
      <c r="F66" s="399" t="str">
        <f>+'Autodiagnóstico '!I299</f>
        <v>Gobernanza para la Paz</v>
      </c>
      <c r="G66" s="354">
        <f>+'Autodiagnóstico '!N299</f>
        <v>90</v>
      </c>
      <c r="H66" s="522" t="s">
        <v>1034</v>
      </c>
      <c r="I66" s="345"/>
      <c r="J66" s="359" t="s">
        <v>840</v>
      </c>
      <c r="K66" s="83"/>
    </row>
    <row r="67" spans="2:11" ht="35.15" customHeight="1" x14ac:dyDescent="0.35">
      <c r="B67" s="310"/>
      <c r="C67" s="805"/>
      <c r="D67" s="807"/>
      <c r="E67" s="374" t="s">
        <v>856</v>
      </c>
      <c r="F67" s="399" t="str">
        <f>+'Autodiagnóstico '!I304</f>
        <v>Gestión del Conocimiento</v>
      </c>
      <c r="G67" s="354">
        <f>'Autodiagnóstico '!N304</f>
        <v>60</v>
      </c>
      <c r="H67" s="523"/>
      <c r="I67" s="345"/>
      <c r="J67" s="359" t="s">
        <v>840</v>
      </c>
      <c r="K67" s="83"/>
    </row>
    <row r="68" spans="2:11" ht="35.15" customHeight="1" x14ac:dyDescent="0.35">
      <c r="B68" s="310"/>
      <c r="C68" s="805"/>
      <c r="D68" s="807"/>
      <c r="E68" s="374" t="s">
        <v>857</v>
      </c>
      <c r="F68" s="399" t="str">
        <f>+'Autodiagnóstico '!I309</f>
        <v>Creación de Valor Público</v>
      </c>
      <c r="G68" s="354">
        <f>'Autodiagnóstico '!N309</f>
        <v>90</v>
      </c>
      <c r="H68" s="523"/>
      <c r="I68" s="345"/>
      <c r="J68" s="359" t="s">
        <v>840</v>
      </c>
      <c r="K68" s="83"/>
    </row>
    <row r="69" spans="2:11" ht="44.25" customHeight="1" x14ac:dyDescent="0.35">
      <c r="B69" s="310"/>
      <c r="C69" s="805"/>
      <c r="D69" s="807"/>
      <c r="E69" s="374" t="s">
        <v>858</v>
      </c>
      <c r="F69" s="399" t="str">
        <f>+'Autodiagnóstico '!I314</f>
        <v>Otras temáticas establecidas por la normatividad vigente (gestión documental, derecho de acceso a la información, etc.)</v>
      </c>
      <c r="G69" s="354">
        <f>'Autodiagnóstico '!N314</f>
        <v>90</v>
      </c>
      <c r="H69" s="524"/>
      <c r="I69" s="345"/>
      <c r="J69" s="359" t="s">
        <v>523</v>
      </c>
      <c r="K69" s="83"/>
    </row>
    <row r="70" spans="2:11" ht="35.15" customHeight="1" x14ac:dyDescent="0.35">
      <c r="B70" s="310"/>
      <c r="C70" s="805"/>
      <c r="D70" s="798"/>
      <c r="E70" s="368">
        <v>41</v>
      </c>
      <c r="F70" s="320" t="str">
        <f>+'Autodiagnóstico '!H319</f>
        <v>Desarrollar el programa de bilingüismo en la entidad</v>
      </c>
      <c r="G70" s="355">
        <f>+'Autodiagnóstico '!N319</f>
        <v>20</v>
      </c>
      <c r="H70" s="320"/>
      <c r="I70" s="317"/>
      <c r="J70" s="357" t="s">
        <v>524</v>
      </c>
      <c r="K70" s="83"/>
    </row>
    <row r="71" spans="2:11" ht="144.75" customHeight="1" x14ac:dyDescent="0.35">
      <c r="B71" s="310"/>
      <c r="C71" s="805"/>
      <c r="D71" s="797" t="str">
        <f>+'Autodiagnóstico '!E324</f>
        <v xml:space="preserve">Bienestar </v>
      </c>
      <c r="E71" s="366">
        <v>42</v>
      </c>
      <c r="F71" s="322" t="str">
        <f>+'Autodiagnóstico '!H324</f>
        <v>Elaborar el plan de bienestar e incentivos, teniendo en cuenta los siguientes elementos:</v>
      </c>
      <c r="G71" s="367">
        <f>+'Autodiagnóstico '!N324</f>
        <v>90</v>
      </c>
      <c r="H71" s="322" t="s">
        <v>1060</v>
      </c>
      <c r="I71" s="328" t="s">
        <v>797</v>
      </c>
      <c r="J71" s="356" t="s">
        <v>1080</v>
      </c>
      <c r="K71" s="83"/>
    </row>
    <row r="72" spans="2:11" ht="80.5" x14ac:dyDescent="0.35">
      <c r="B72" s="310"/>
      <c r="C72" s="805"/>
      <c r="D72" s="807"/>
      <c r="E72" s="374" t="s">
        <v>1010</v>
      </c>
      <c r="F72" s="322" t="str">
        <f>+'Autodiagnóstico '!I329</f>
        <v>Incentivos para los gerentes públicos</v>
      </c>
      <c r="G72" s="354">
        <f>+'Autodiagnóstico '!N329</f>
        <v>80</v>
      </c>
      <c r="H72" s="321" t="s">
        <v>1078</v>
      </c>
      <c r="I72" s="345"/>
      <c r="J72" s="359" t="s">
        <v>525</v>
      </c>
      <c r="K72" s="83"/>
    </row>
    <row r="73" spans="2:11" ht="35.15" customHeight="1" x14ac:dyDescent="0.35">
      <c r="B73" s="310"/>
      <c r="C73" s="805"/>
      <c r="D73" s="807"/>
      <c r="E73" s="374" t="s">
        <v>1011</v>
      </c>
      <c r="F73" s="322" t="str">
        <f>+'Autodiagnóstico '!I334</f>
        <v>Equipos de trabajo (pecuniarios)</v>
      </c>
      <c r="G73" s="354">
        <f>+'Autodiagnóstico '!N334</f>
        <v>80</v>
      </c>
      <c r="H73" s="522" t="s">
        <v>1079</v>
      </c>
      <c r="I73" s="345"/>
      <c r="J73" s="359" t="s">
        <v>526</v>
      </c>
      <c r="K73" s="83"/>
    </row>
    <row r="74" spans="2:11" ht="35.15" customHeight="1" x14ac:dyDescent="0.35">
      <c r="B74" s="310"/>
      <c r="C74" s="805"/>
      <c r="D74" s="807"/>
      <c r="E74" s="374" t="s">
        <v>1012</v>
      </c>
      <c r="F74" s="322" t="str">
        <f>+'Autodiagnóstico '!I339</f>
        <v>Incentivos no pecuniarios</v>
      </c>
      <c r="G74" s="354">
        <f>+'Autodiagnóstico '!N339</f>
        <v>80</v>
      </c>
      <c r="H74" s="523"/>
      <c r="I74" s="345"/>
      <c r="J74" s="359" t="s">
        <v>526</v>
      </c>
      <c r="K74" s="83"/>
    </row>
    <row r="75" spans="2:11" ht="35.15" customHeight="1" x14ac:dyDescent="0.35">
      <c r="B75" s="310"/>
      <c r="C75" s="805"/>
      <c r="D75" s="807"/>
      <c r="E75" s="374" t="s">
        <v>1013</v>
      </c>
      <c r="F75" s="322" t="str">
        <f>+'Autodiagnóstico '!I344</f>
        <v>Criterios del área de Talento Humano</v>
      </c>
      <c r="G75" s="354">
        <f>+'Autodiagnóstico '!N344</f>
        <v>81</v>
      </c>
      <c r="H75" s="523"/>
      <c r="I75" s="345"/>
      <c r="J75" s="359" t="s">
        <v>527</v>
      </c>
      <c r="K75" s="83"/>
    </row>
    <row r="76" spans="2:11" ht="35.15" customHeight="1" x14ac:dyDescent="0.35">
      <c r="B76" s="310"/>
      <c r="C76" s="805"/>
      <c r="D76" s="807"/>
      <c r="E76" s="374" t="s">
        <v>1014</v>
      </c>
      <c r="F76" s="322" t="str">
        <f>+'Autodiagnóstico '!I349</f>
        <v>Decisiones de la alta dirección</v>
      </c>
      <c r="G76" s="354">
        <f>+'Autodiagnóstico '!N349</f>
        <v>100</v>
      </c>
      <c r="H76" s="523"/>
      <c r="I76" s="345"/>
      <c r="J76" s="359" t="s">
        <v>527</v>
      </c>
      <c r="K76" s="83"/>
    </row>
    <row r="77" spans="2:11" ht="41.25" customHeight="1" x14ac:dyDescent="0.35">
      <c r="B77" s="310"/>
      <c r="C77" s="805"/>
      <c r="D77" s="807"/>
      <c r="E77" s="374" t="s">
        <v>1015</v>
      </c>
      <c r="F77" s="322" t="str">
        <f>+'Autodiagnóstico '!I354</f>
        <v>Diagnóstico de necesidades con base en un instrumento de recolección de información aplicado a los servidores públicos de la entidad</v>
      </c>
      <c r="G77" s="354">
        <f>+'Autodiagnóstico '!N354</f>
        <v>100</v>
      </c>
      <c r="H77" s="524"/>
      <c r="I77" s="345"/>
      <c r="J77" s="359" t="s">
        <v>528</v>
      </c>
      <c r="K77" s="83"/>
    </row>
    <row r="78" spans="2:11" ht="18.75" customHeight="1" x14ac:dyDescent="0.35">
      <c r="B78" s="310"/>
      <c r="C78" s="805"/>
      <c r="D78" s="807"/>
      <c r="E78" s="387"/>
      <c r="F78" s="353" t="str">
        <f>+'Autodiagnóstico '!H359</f>
        <v>Incluyendo los siguientes temas:</v>
      </c>
      <c r="G78" s="388"/>
      <c r="H78" s="353"/>
      <c r="I78" s="353"/>
      <c r="J78" s="360"/>
      <c r="K78" s="83"/>
    </row>
    <row r="79" spans="2:11" ht="35.15" customHeight="1" x14ac:dyDescent="0.35">
      <c r="B79" s="310"/>
      <c r="C79" s="805"/>
      <c r="D79" s="807"/>
      <c r="E79" s="374" t="s">
        <v>1016</v>
      </c>
      <c r="F79" s="322" t="str">
        <f>+'Autodiagnóstico '!I360</f>
        <v>Deportivos, recreativos y vacacionales</v>
      </c>
      <c r="G79" s="354">
        <f>+'Autodiagnóstico '!N360</f>
        <v>100</v>
      </c>
      <c r="H79" s="522" t="s">
        <v>1077</v>
      </c>
      <c r="I79" s="345"/>
      <c r="J79" s="359" t="s">
        <v>529</v>
      </c>
      <c r="K79" s="83"/>
    </row>
    <row r="80" spans="2:11" ht="35.15" customHeight="1" x14ac:dyDescent="0.35">
      <c r="B80" s="310"/>
      <c r="C80" s="805"/>
      <c r="D80" s="807"/>
      <c r="E80" s="374" t="s">
        <v>1017</v>
      </c>
      <c r="F80" s="322" t="str">
        <f>+'Autodiagnóstico '!I365</f>
        <v>Artísticos y culturales</v>
      </c>
      <c r="G80" s="354">
        <f>+'Autodiagnóstico '!N365</f>
        <v>81</v>
      </c>
      <c r="H80" s="523"/>
      <c r="I80" s="345"/>
      <c r="J80" s="359" t="s">
        <v>529</v>
      </c>
      <c r="K80" s="83"/>
    </row>
    <row r="81" spans="2:11" ht="35.15" customHeight="1" x14ac:dyDescent="0.35">
      <c r="B81" s="310"/>
      <c r="C81" s="805"/>
      <c r="D81" s="807"/>
      <c r="E81" s="374" t="s">
        <v>1018</v>
      </c>
      <c r="F81" s="322" t="str">
        <f>+'Autodiagnóstico '!I370</f>
        <v>Promoción y prevención de la salud</v>
      </c>
      <c r="G81" s="354">
        <f>+'Autodiagnóstico '!N370</f>
        <v>81</v>
      </c>
      <c r="H81" s="523"/>
      <c r="I81" s="345"/>
      <c r="J81" s="359" t="s">
        <v>529</v>
      </c>
      <c r="K81" s="83"/>
    </row>
    <row r="82" spans="2:11" ht="35.15" customHeight="1" x14ac:dyDescent="0.35">
      <c r="B82" s="310"/>
      <c r="C82" s="805"/>
      <c r="D82" s="807"/>
      <c r="E82" s="374" t="s">
        <v>1019</v>
      </c>
      <c r="F82" s="322" t="str">
        <f>+'Autodiagnóstico '!I375</f>
        <v>Educación en artes y artesanías</v>
      </c>
      <c r="G82" s="354">
        <f>+'Autodiagnóstico '!N375</f>
        <v>81</v>
      </c>
      <c r="H82" s="523"/>
      <c r="I82" s="345"/>
      <c r="J82" s="359" t="s">
        <v>529</v>
      </c>
      <c r="K82" s="83"/>
    </row>
    <row r="83" spans="2:11" ht="35.15" customHeight="1" x14ac:dyDescent="0.35">
      <c r="B83" s="310"/>
      <c r="C83" s="805"/>
      <c r="D83" s="807"/>
      <c r="E83" s="374" t="s">
        <v>1020</v>
      </c>
      <c r="F83" s="322" t="str">
        <f>+'Autodiagnóstico '!I380</f>
        <v>Promoción de programas de vivienda</v>
      </c>
      <c r="G83" s="354">
        <f>+'Autodiagnóstico '!N380</f>
        <v>100</v>
      </c>
      <c r="H83" s="523"/>
      <c r="I83" s="345"/>
      <c r="J83" s="359" t="s">
        <v>529</v>
      </c>
      <c r="K83" s="83"/>
    </row>
    <row r="84" spans="2:11" ht="35.15" customHeight="1" x14ac:dyDescent="0.35">
      <c r="B84" s="310"/>
      <c r="C84" s="805"/>
      <c r="D84" s="807"/>
      <c r="E84" s="374" t="s">
        <v>1021</v>
      </c>
      <c r="F84" s="322" t="str">
        <f>+'Autodiagnóstico '!I385</f>
        <v>Cambio organizacional</v>
      </c>
      <c r="G84" s="354">
        <f>+'Autodiagnóstico '!N385</f>
        <v>100</v>
      </c>
      <c r="H84" s="524"/>
      <c r="I84" s="345"/>
      <c r="J84" s="359" t="s">
        <v>530</v>
      </c>
      <c r="K84" s="83"/>
    </row>
    <row r="85" spans="2:11" ht="35.15" customHeight="1" x14ac:dyDescent="0.35">
      <c r="B85" s="310"/>
      <c r="C85" s="805"/>
      <c r="D85" s="807"/>
      <c r="E85" s="374" t="s">
        <v>1028</v>
      </c>
      <c r="F85" s="322" t="str">
        <f>+'Autodiagnóstico '!I390</f>
        <v>Adaptación laboral</v>
      </c>
      <c r="G85" s="354">
        <f>+'Autodiagnóstico '!N390</f>
        <v>81</v>
      </c>
      <c r="H85" s="523" t="s">
        <v>1081</v>
      </c>
      <c r="I85" s="345"/>
      <c r="J85" s="359" t="s">
        <v>530</v>
      </c>
      <c r="K85" s="83"/>
    </row>
    <row r="86" spans="2:11" ht="57.5" x14ac:dyDescent="0.35">
      <c r="B86" s="310"/>
      <c r="C86" s="805"/>
      <c r="D86" s="807"/>
      <c r="E86" s="374" t="s">
        <v>1023</v>
      </c>
      <c r="F86" s="322" t="str">
        <f>+'Autodiagnóstico '!I395</f>
        <v>Preparación a los pre pensionados para el retiro del servicio</v>
      </c>
      <c r="G86" s="354">
        <f>+'Autodiagnóstico '!N395</f>
        <v>61</v>
      </c>
      <c r="H86" s="524"/>
      <c r="I86" s="345"/>
      <c r="J86" s="359" t="s">
        <v>531</v>
      </c>
      <c r="K86" s="83"/>
    </row>
    <row r="87" spans="2:11" ht="35.15" customHeight="1" x14ac:dyDescent="0.35">
      <c r="B87" s="310"/>
      <c r="C87" s="805"/>
      <c r="D87" s="807"/>
      <c r="E87" s="374" t="s">
        <v>1024</v>
      </c>
      <c r="F87" s="322" t="str">
        <f>+'Autodiagnóstico '!I400</f>
        <v>Cultura organizacional</v>
      </c>
      <c r="G87" s="354">
        <f>+'Autodiagnóstico '!N400</f>
        <v>100</v>
      </c>
      <c r="H87" s="321"/>
      <c r="I87" s="345"/>
      <c r="J87" s="359" t="s">
        <v>530</v>
      </c>
      <c r="K87" s="83"/>
    </row>
    <row r="88" spans="2:11" ht="35.15" customHeight="1" x14ac:dyDescent="0.35">
      <c r="B88" s="310"/>
      <c r="C88" s="805"/>
      <c r="D88" s="807"/>
      <c r="E88" s="374" t="s">
        <v>1025</v>
      </c>
      <c r="F88" s="322" t="str">
        <f>+'Autodiagnóstico '!I405</f>
        <v>Programas de incentivos</v>
      </c>
      <c r="G88" s="354">
        <f>+'Autodiagnóstico '!N405</f>
        <v>100</v>
      </c>
      <c r="H88" s="321"/>
      <c r="I88" s="345"/>
      <c r="J88" s="359" t="s">
        <v>530</v>
      </c>
      <c r="K88" s="83"/>
    </row>
    <row r="89" spans="2:11" ht="35.15" customHeight="1" x14ac:dyDescent="0.35">
      <c r="B89" s="310"/>
      <c r="C89" s="805"/>
      <c r="D89" s="807"/>
      <c r="E89" s="374" t="s">
        <v>1026</v>
      </c>
      <c r="F89" s="322" t="str">
        <f>+'Autodiagnóstico '!I410</f>
        <v xml:space="preserve">Trabajo en equipo
</v>
      </c>
      <c r="G89" s="354">
        <f>+'Autodiagnóstico '!N410</f>
        <v>81</v>
      </c>
      <c r="H89" s="321"/>
      <c r="I89" s="345"/>
      <c r="J89" s="359" t="s">
        <v>530</v>
      </c>
      <c r="K89" s="83"/>
    </row>
    <row r="90" spans="2:11" ht="35.15" customHeight="1" x14ac:dyDescent="0.35">
      <c r="B90" s="310"/>
      <c r="C90" s="805"/>
      <c r="D90" s="807"/>
      <c r="E90" s="374" t="s">
        <v>1027</v>
      </c>
      <c r="F90" s="322" t="str">
        <f>+'Autodiagnóstico '!I415</f>
        <v>Educación formal (primaria, secundaria y media, superior)</v>
      </c>
      <c r="G90" s="354">
        <f>+'Autodiagnóstico '!N415</f>
        <v>21</v>
      </c>
      <c r="H90" s="321"/>
      <c r="I90" s="345"/>
      <c r="J90" s="359" t="s">
        <v>529</v>
      </c>
      <c r="K90" s="83"/>
    </row>
    <row r="91" spans="2:11" ht="61.5" customHeight="1" x14ac:dyDescent="0.35">
      <c r="B91" s="310"/>
      <c r="C91" s="805"/>
      <c r="D91" s="807"/>
      <c r="E91" s="347">
        <v>43</v>
      </c>
      <c r="F91" s="321" t="str">
        <f>+'Autodiagnóstico '!H420</f>
        <v>Desarrollar el programa de entorno laboral saludable en la entidad.</v>
      </c>
      <c r="G91" s="354">
        <f>+'Autodiagnóstico '!N420</f>
        <v>100</v>
      </c>
      <c r="H91" s="321" t="s">
        <v>1083</v>
      </c>
      <c r="I91" s="345"/>
      <c r="J91" s="359"/>
      <c r="K91" s="83"/>
    </row>
    <row r="92" spans="2:11" ht="61.5" customHeight="1" x14ac:dyDescent="0.35">
      <c r="B92" s="310"/>
      <c r="C92" s="805"/>
      <c r="D92" s="807"/>
      <c r="E92" s="418">
        <v>44</v>
      </c>
      <c r="F92" s="420" t="str">
        <f>+'Autodiagnóstico '!H425</f>
        <v>Promoción del uso de la bicicleta por parte de los servidores públicos de la entidad.</v>
      </c>
      <c r="G92" s="354">
        <f>+'Autodiagnóstico '!N425</f>
        <v>80</v>
      </c>
      <c r="H92" s="420"/>
      <c r="I92" s="419"/>
      <c r="J92" s="359"/>
      <c r="K92" s="83"/>
    </row>
    <row r="93" spans="2:11" ht="96.75" customHeight="1" x14ac:dyDescent="0.35">
      <c r="B93" s="310"/>
      <c r="C93" s="805"/>
      <c r="D93" s="807"/>
      <c r="E93" s="347">
        <v>45</v>
      </c>
      <c r="F93" s="321"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354">
        <f>+'Autodiagnóstico '!N430</f>
        <v>81</v>
      </c>
      <c r="H93" s="422" t="s">
        <v>1082</v>
      </c>
      <c r="I93" s="345"/>
      <c r="J93" s="359" t="s">
        <v>789</v>
      </c>
      <c r="K93" s="83"/>
    </row>
    <row r="94" spans="2:11" ht="46" x14ac:dyDescent="0.35">
      <c r="B94" s="310"/>
      <c r="C94" s="805"/>
      <c r="D94" s="798"/>
      <c r="E94" s="368">
        <v>46</v>
      </c>
      <c r="F94" s="320" t="str">
        <f>+'Autodiagnóstico '!H435</f>
        <v xml:space="preserve">Implementación de la estrategia salas amigas de La familia lactante del entorno laboral en entidades públicas </v>
      </c>
      <c r="G94" s="355">
        <f>+'Autodiagnóstico '!N435</f>
        <v>41</v>
      </c>
      <c r="H94" s="320"/>
      <c r="I94" s="317"/>
      <c r="J94" s="357" t="s">
        <v>1030</v>
      </c>
      <c r="K94" s="83"/>
    </row>
    <row r="95" spans="2:11" ht="57.5" x14ac:dyDescent="0.35">
      <c r="B95" s="310"/>
      <c r="C95" s="805"/>
      <c r="D95" s="797" t="str">
        <f>+'Autodiagnóstico '!E440</f>
        <v>Administración del talento humano</v>
      </c>
      <c r="E95" s="366">
        <v>47</v>
      </c>
      <c r="F95" s="322" t="str">
        <f>+'Autodiagnóstico '!H440</f>
        <v>Desarrollar el programa de Estado Joven en la entidad.</v>
      </c>
      <c r="G95" s="367">
        <f>+'Autodiagnóstico '!N440</f>
        <v>100</v>
      </c>
      <c r="H95" s="322" t="s">
        <v>1031</v>
      </c>
      <c r="I95" s="328" t="s">
        <v>532</v>
      </c>
      <c r="J95" s="356" t="s">
        <v>533</v>
      </c>
      <c r="K95" s="83"/>
    </row>
    <row r="96" spans="2:11" ht="49.5" customHeight="1" x14ac:dyDescent="0.35">
      <c r="B96" s="310"/>
      <c r="C96" s="805"/>
      <c r="D96" s="807"/>
      <c r="E96" s="347">
        <v>48</v>
      </c>
      <c r="F96" s="321" t="str">
        <f>+'Autodiagnóstico '!H445</f>
        <v>Divulgar y participar del programa Servimos en la entidad</v>
      </c>
      <c r="G96" s="354">
        <f>+'Autodiagnóstico '!N445</f>
        <v>20</v>
      </c>
      <c r="H96" s="322" t="s">
        <v>1032</v>
      </c>
      <c r="I96" s="345"/>
      <c r="J96" s="359"/>
      <c r="K96" s="83"/>
    </row>
    <row r="97" spans="2:11" ht="66" customHeight="1" x14ac:dyDescent="0.35">
      <c r="B97" s="310"/>
      <c r="C97" s="805"/>
      <c r="D97" s="807"/>
      <c r="E97" s="347">
        <v>49</v>
      </c>
      <c r="F97" s="321" t="str">
        <f>+'Autodiagnóstico '!H450</f>
        <v>Desarrollar el programa de teletrabajo en la entidad</v>
      </c>
      <c r="G97" s="354">
        <f>+'Autodiagnóstico '!N450</f>
        <v>41</v>
      </c>
      <c r="H97" s="321" t="s">
        <v>1033</v>
      </c>
      <c r="I97" s="345"/>
      <c r="J97" s="359" t="s">
        <v>791</v>
      </c>
      <c r="K97" s="83"/>
    </row>
    <row r="98" spans="2:11" ht="35.15" customHeight="1" x14ac:dyDescent="0.35">
      <c r="B98" s="310"/>
      <c r="C98" s="805"/>
      <c r="D98" s="807"/>
      <c r="E98" s="347">
        <v>50</v>
      </c>
      <c r="F98" s="321" t="str">
        <f>+'Autodiagnóstico '!H455</f>
        <v>Desarrollar el proceso de dotación de vestido y calzado de labor en la entidad</v>
      </c>
      <c r="G98" s="354">
        <f>+'Autodiagnóstico '!N455</f>
        <v>100</v>
      </c>
      <c r="H98" s="321" t="s">
        <v>787</v>
      </c>
      <c r="I98" s="345"/>
      <c r="J98" s="359" t="s">
        <v>534</v>
      </c>
      <c r="K98" s="83"/>
    </row>
    <row r="99" spans="2:11" ht="42.75" customHeight="1" x14ac:dyDescent="0.35">
      <c r="B99" s="310"/>
      <c r="C99" s="805"/>
      <c r="D99" s="807"/>
      <c r="E99" s="347">
        <v>51</v>
      </c>
      <c r="F99" s="321" t="str">
        <f>+'Autodiagnóstico '!H460</f>
        <v>Desarrollar el programa de horarios flexibles en la entidad.</v>
      </c>
      <c r="G99" s="354">
        <f>+'Autodiagnóstico '!N460</f>
        <v>100</v>
      </c>
      <c r="H99" s="321"/>
      <c r="I99" s="345"/>
      <c r="J99" s="359" t="s">
        <v>790</v>
      </c>
      <c r="K99" s="83"/>
    </row>
    <row r="100" spans="2:11" ht="51.75" customHeight="1" x14ac:dyDescent="0.35">
      <c r="B100" s="310"/>
      <c r="C100" s="805"/>
      <c r="D100" s="807"/>
      <c r="E100" s="347">
        <v>52</v>
      </c>
      <c r="F100" s="321" t="str">
        <f>+'Autodiagnóstico '!H465</f>
        <v>Tramitar las situaciones administrativas y llevar registros estadísticos de su incidencia.</v>
      </c>
      <c r="G100" s="354">
        <f>+'Autodiagnóstico '!N465</f>
        <v>81</v>
      </c>
      <c r="H100" s="321" t="s">
        <v>1084</v>
      </c>
      <c r="I100" s="345"/>
      <c r="J100" s="359" t="s">
        <v>535</v>
      </c>
      <c r="K100" s="83"/>
    </row>
    <row r="101" spans="2:11" ht="51.75" customHeight="1" x14ac:dyDescent="0.35">
      <c r="B101" s="310"/>
      <c r="C101" s="805"/>
      <c r="D101" s="807"/>
      <c r="E101" s="347">
        <v>53</v>
      </c>
      <c r="F101" s="321" t="str">
        <f>+'Autodiagnóstico '!H470</f>
        <v>Realizar las elecciones de los representantes de los empleados ante la comisión de personal y conformar la comisión</v>
      </c>
      <c r="G101" s="354">
        <f>+'Autodiagnóstico '!N470</f>
        <v>61</v>
      </c>
      <c r="H101" s="399" t="s">
        <v>1035</v>
      </c>
      <c r="I101" s="345"/>
      <c r="J101" s="359" t="s">
        <v>698</v>
      </c>
      <c r="K101" s="83"/>
    </row>
    <row r="102" spans="2:11" ht="138" x14ac:dyDescent="0.35">
      <c r="B102" s="310"/>
      <c r="C102" s="805"/>
      <c r="D102" s="798"/>
      <c r="E102" s="368">
        <v>54</v>
      </c>
      <c r="F102" s="320" t="str">
        <f>+'Autodiagnóstico '!H475</f>
        <v>Tramitar la nómina y llevar los registros estadísticos correspondientes.</v>
      </c>
      <c r="G102" s="355">
        <f>+'Autodiagnóstico '!N475</f>
        <v>81</v>
      </c>
      <c r="H102" s="320" t="s">
        <v>1085</v>
      </c>
      <c r="I102" s="317"/>
      <c r="J102" s="357" t="s">
        <v>506</v>
      </c>
      <c r="K102" s="83"/>
    </row>
    <row r="103" spans="2:11" ht="90" customHeight="1" x14ac:dyDescent="0.35">
      <c r="B103" s="310"/>
      <c r="C103" s="805"/>
      <c r="D103" s="797" t="str">
        <f>+'Autodiagnóstico '!E480</f>
        <v>Clima organizacional y cambio cultural</v>
      </c>
      <c r="E103" s="366">
        <v>55</v>
      </c>
      <c r="F103" s="322" t="str">
        <f>+'Autodiagnóstico '!H480</f>
        <v>Realizar mediciones de clima laboral (cada dos años máximo), y la correspondiente intervención de mejoramiento que permita corregir:</v>
      </c>
      <c r="G103" s="367">
        <f>+'Autodiagnóstico '!N480</f>
        <v>100</v>
      </c>
      <c r="H103" s="322" t="s">
        <v>1060</v>
      </c>
      <c r="I103" s="792" t="s">
        <v>879</v>
      </c>
      <c r="J103" s="356" t="s">
        <v>513</v>
      </c>
      <c r="K103" s="83"/>
    </row>
    <row r="104" spans="2:11" ht="35.15" customHeight="1" x14ac:dyDescent="0.35">
      <c r="B104" s="310"/>
      <c r="C104" s="805"/>
      <c r="D104" s="807"/>
      <c r="E104" s="374" t="s">
        <v>1039</v>
      </c>
      <c r="F104" s="321" t="str">
        <f>+'Autodiagnóstico '!I485</f>
        <v>El conocimiento de la orientación organizacional</v>
      </c>
      <c r="G104" s="354">
        <f>+'Autodiagnóstico '!N485</f>
        <v>100</v>
      </c>
      <c r="H104" s="321"/>
      <c r="I104" s="793"/>
      <c r="J104" s="359" t="s">
        <v>513</v>
      </c>
      <c r="K104" s="83"/>
    </row>
    <row r="105" spans="2:11" ht="35.15" customHeight="1" x14ac:dyDescent="0.35">
      <c r="B105" s="310"/>
      <c r="C105" s="805"/>
      <c r="D105" s="807"/>
      <c r="E105" s="374" t="s">
        <v>1040</v>
      </c>
      <c r="F105" s="399" t="str">
        <f>+'Autodiagnóstico '!I490</f>
        <v>El estilo de dirección</v>
      </c>
      <c r="G105" s="354">
        <f>+'Autodiagnóstico '!N490</f>
        <v>100</v>
      </c>
      <c r="H105" s="321"/>
      <c r="I105" s="793"/>
      <c r="J105" s="359" t="s">
        <v>513</v>
      </c>
      <c r="K105" s="83"/>
    </row>
    <row r="106" spans="2:11" ht="35.15" customHeight="1" x14ac:dyDescent="0.35">
      <c r="B106" s="310"/>
      <c r="C106" s="805"/>
      <c r="D106" s="807"/>
      <c r="E106" s="374" t="s">
        <v>1041</v>
      </c>
      <c r="F106" s="399" t="str">
        <f>+'Autodiagnóstico '!I495</f>
        <v>La comunicación e integración</v>
      </c>
      <c r="G106" s="354">
        <f>+'Autodiagnóstico '!N495</f>
        <v>100</v>
      </c>
      <c r="H106" s="321"/>
      <c r="I106" s="793"/>
      <c r="J106" s="359" t="s">
        <v>513</v>
      </c>
      <c r="K106" s="83"/>
    </row>
    <row r="107" spans="2:11" ht="35.15" customHeight="1" x14ac:dyDescent="0.35">
      <c r="B107" s="310"/>
      <c r="C107" s="805"/>
      <c r="D107" s="807"/>
      <c r="E107" s="374" t="s">
        <v>1042</v>
      </c>
      <c r="F107" s="399" t="str">
        <f>+'Autodiagnóstico '!I500</f>
        <v>El trabajo en equipo</v>
      </c>
      <c r="G107" s="354">
        <f>+'Autodiagnóstico '!N500</f>
        <v>100</v>
      </c>
      <c r="H107" s="321"/>
      <c r="I107" s="793"/>
      <c r="J107" s="359" t="s">
        <v>513</v>
      </c>
      <c r="K107" s="83"/>
    </row>
    <row r="108" spans="2:11" ht="35.15" customHeight="1" x14ac:dyDescent="0.35">
      <c r="B108" s="310"/>
      <c r="C108" s="805"/>
      <c r="D108" s="807"/>
      <c r="E108" s="374" t="s">
        <v>1043</v>
      </c>
      <c r="F108" s="399" t="str">
        <f>+'Autodiagnóstico '!I505</f>
        <v>La capacidad profesional</v>
      </c>
      <c r="G108" s="354">
        <f>+'Autodiagnóstico '!N505</f>
        <v>100</v>
      </c>
      <c r="H108" s="321"/>
      <c r="I108" s="793"/>
      <c r="J108" s="359" t="s">
        <v>513</v>
      </c>
      <c r="K108" s="83"/>
    </row>
    <row r="109" spans="2:11" ht="35.15" customHeight="1" x14ac:dyDescent="0.35">
      <c r="B109" s="310"/>
      <c r="C109" s="805"/>
      <c r="D109" s="807"/>
      <c r="E109" s="374" t="s">
        <v>1044</v>
      </c>
      <c r="F109" s="399" t="str">
        <f>+'Autodiagnóstico '!I510</f>
        <v>El ambiente físico</v>
      </c>
      <c r="G109" s="354">
        <f>+'Autodiagnóstico '!N510</f>
        <v>100</v>
      </c>
      <c r="H109" s="321"/>
      <c r="I109" s="793"/>
      <c r="J109" s="359" t="s">
        <v>513</v>
      </c>
      <c r="K109" s="83"/>
    </row>
    <row r="110" spans="2:11" ht="57.5" x14ac:dyDescent="0.35">
      <c r="B110" s="310"/>
      <c r="C110" s="805"/>
      <c r="D110" s="807"/>
      <c r="E110" s="347">
        <v>56</v>
      </c>
      <c r="F110" s="321"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354">
        <f>+'Autodiagnóstico '!N515</f>
        <v>100</v>
      </c>
      <c r="H110" s="321"/>
      <c r="I110" s="793"/>
      <c r="J110" s="359" t="s">
        <v>536</v>
      </c>
      <c r="K110" s="83"/>
    </row>
    <row r="111" spans="2:11" ht="46" x14ac:dyDescent="0.35">
      <c r="B111" s="310"/>
      <c r="C111" s="805"/>
      <c r="D111" s="807"/>
      <c r="E111" s="347">
        <v>57</v>
      </c>
      <c r="F111" s="321" t="str">
        <f>+'Autodiagnóstico '!H520</f>
        <v>Promover y mantener la participación de los servidores en la evaluación de la gestión (estratégica y operativa) para la identificación de oportunidades de mejora y el aporte de ideas innovadoras</v>
      </c>
      <c r="G111" s="354">
        <f>+'Autodiagnóstico '!N520</f>
        <v>61</v>
      </c>
      <c r="H111" s="321"/>
      <c r="I111" s="793"/>
      <c r="J111" s="412"/>
      <c r="K111" s="83"/>
    </row>
    <row r="112" spans="2:11" ht="34.5" x14ac:dyDescent="0.35">
      <c r="B112" s="310"/>
      <c r="C112" s="805"/>
      <c r="D112" s="813"/>
      <c r="E112" s="418">
        <v>58</v>
      </c>
      <c r="F112" s="399" t="str">
        <f>+'Autodiagnóstico '!H525</f>
        <v>Ruta de atención para la garantía de derechos y prevención del acoso laboral y sexual</v>
      </c>
      <c r="G112" s="354">
        <f>+'Autodiagnóstico '!N525</f>
        <v>100</v>
      </c>
      <c r="H112" s="399"/>
      <c r="I112" s="794"/>
      <c r="J112" s="359" t="s">
        <v>1037</v>
      </c>
      <c r="K112" s="83"/>
    </row>
    <row r="113" spans="2:11" ht="34.5" x14ac:dyDescent="0.35">
      <c r="B113" s="310"/>
      <c r="C113" s="805"/>
      <c r="D113" s="798"/>
      <c r="E113" s="368">
        <v>59</v>
      </c>
      <c r="F113" s="320" t="str">
        <f>'Autodiagnóstico '!H530</f>
        <v>Alistamiento e implementación de ajustes razonables entorno al cumplimiento Decreto 2011 de 2017, vinculación de personas con discapacidad en el sector público.</v>
      </c>
      <c r="G113" s="355">
        <f>+'Autodiagnóstico '!N530</f>
        <v>61</v>
      </c>
      <c r="H113" s="320"/>
      <c r="I113" s="795"/>
      <c r="J113" s="415" t="s">
        <v>1036</v>
      </c>
      <c r="K113" s="83"/>
    </row>
    <row r="114" spans="2:11" ht="23" x14ac:dyDescent="0.35">
      <c r="B114" s="310"/>
      <c r="C114" s="805"/>
      <c r="D114" s="799" t="str">
        <f>+'Autodiagnóstico '!E535</f>
        <v>Seguridad y salud en el trabajo</v>
      </c>
      <c r="E114" s="406">
        <v>60</v>
      </c>
      <c r="F114" s="400" t="str">
        <f>+'Autodiagnóstico '!H535</f>
        <v>Implementación de estándares mínimos del Sistema de Gestión de Seguridad y Salud en el Trabajo SG – SST</v>
      </c>
      <c r="G114" s="409">
        <f>+'Autodiagnóstico '!N535</f>
        <v>100</v>
      </c>
      <c r="H114" s="400"/>
      <c r="I114" s="417"/>
      <c r="J114" s="414" t="s">
        <v>956</v>
      </c>
      <c r="K114" s="83"/>
    </row>
    <row r="115" spans="2:11" ht="34.5" x14ac:dyDescent="0.35">
      <c r="B115" s="310"/>
      <c r="C115" s="805"/>
      <c r="D115" s="800"/>
      <c r="E115" s="401">
        <v>61</v>
      </c>
      <c r="F115" s="399" t="str">
        <f>+'Autodiagnóstico '!H540</f>
        <v>Cuenta con Programas de Promoción y Prevención de la salud teniendo en cuenta los factores de riesgo establecidos por la entidad.</v>
      </c>
      <c r="G115" s="354">
        <f>+'Autodiagnóstico '!N540</f>
        <v>81</v>
      </c>
      <c r="H115" s="416"/>
      <c r="I115" s="416"/>
      <c r="J115" s="412" t="s">
        <v>956</v>
      </c>
      <c r="K115" s="83"/>
    </row>
    <row r="116" spans="2:11" ht="57.5" x14ac:dyDescent="0.35">
      <c r="B116" s="310"/>
      <c r="C116" s="805"/>
      <c r="D116" s="801"/>
      <c r="E116" s="405">
        <v>62</v>
      </c>
      <c r="F116" s="413"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354">
        <f>+'Autodiagnóstico '!N545</f>
        <v>100</v>
      </c>
      <c r="H116" s="413"/>
      <c r="I116" s="416"/>
      <c r="J116" s="412" t="s">
        <v>956</v>
      </c>
      <c r="K116" s="83"/>
    </row>
    <row r="117" spans="2:11" ht="75" customHeight="1" x14ac:dyDescent="0.35">
      <c r="B117" s="310"/>
      <c r="C117" s="805"/>
      <c r="D117" s="377" t="str">
        <f>+'Autodiagnóstico '!E550</f>
        <v>Valores</v>
      </c>
      <c r="E117" s="339">
        <v>63</v>
      </c>
      <c r="F117" s="323"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365">
        <f>+'Autodiagnóstico '!N550</f>
        <v>100</v>
      </c>
      <c r="H117" s="422" t="s">
        <v>1086</v>
      </c>
      <c r="I117" s="330" t="s">
        <v>537</v>
      </c>
      <c r="J117" s="361" t="s">
        <v>538</v>
      </c>
      <c r="K117" s="83"/>
    </row>
    <row r="118" spans="2:11" ht="104.25" customHeight="1" x14ac:dyDescent="0.35">
      <c r="B118" s="310"/>
      <c r="C118" s="805"/>
      <c r="D118" s="377" t="str">
        <f>+'Autodiagnóstico '!E555</f>
        <v>Contratistas</v>
      </c>
      <c r="E118" s="339">
        <v>64</v>
      </c>
      <c r="F118" s="323" t="str">
        <f>+'Autodiagnóstico '!H555</f>
        <v>Proporción de contratistas con relación a los servidores de planta</v>
      </c>
      <c r="G118" s="365">
        <f>+'Autodiagnóstico '!N555</f>
        <v>20</v>
      </c>
      <c r="H118" s="323"/>
      <c r="I118" s="330" t="s">
        <v>539</v>
      </c>
      <c r="J118" s="361" t="s">
        <v>540</v>
      </c>
      <c r="K118" s="83"/>
    </row>
    <row r="119" spans="2:11" ht="48.75" customHeight="1" x14ac:dyDescent="0.35">
      <c r="B119" s="310"/>
      <c r="C119" s="805"/>
      <c r="D119" s="377" t="str">
        <f>+'Autodiagnóstico '!E560</f>
        <v>Negociación colectiva</v>
      </c>
      <c r="E119" s="339">
        <v>65</v>
      </c>
      <c r="F119" s="323" t="str">
        <f>+'Autodiagnóstico '!H560</f>
        <v>Negociar las condiciones de trabajo con sindicatos y asociaciones legalmente constituidas en el marco de la normatividad vigente.</v>
      </c>
      <c r="G119" s="365">
        <f>+'Autodiagnóstico '!N560</f>
        <v>61</v>
      </c>
      <c r="H119" s="323"/>
      <c r="I119" s="330" t="s">
        <v>541</v>
      </c>
      <c r="J119" s="361" t="s">
        <v>542</v>
      </c>
      <c r="K119" s="83"/>
    </row>
    <row r="120" spans="2:11" ht="91.5" customHeight="1" x14ac:dyDescent="0.35">
      <c r="B120" s="310"/>
      <c r="C120" s="805"/>
      <c r="D120" s="797" t="str">
        <f>+'Autodiagnóstico '!E565</f>
        <v>Gerencia Pública</v>
      </c>
      <c r="E120" s="366">
        <v>66</v>
      </c>
      <c r="F120" s="322" t="str">
        <f>+'Autodiagnóstico '!H565</f>
        <v>Implementar mecanismos para evaluar y desarrollar competencias directivas y gerenciales como liderazgo, planeación, toma de decisiones, dirección y desarrollo de personal y conocimiento del entorno, entre otros.</v>
      </c>
      <c r="G120" s="367">
        <f>+'Autodiagnóstico '!N565</f>
        <v>81</v>
      </c>
      <c r="H120" s="796" t="s">
        <v>1087</v>
      </c>
      <c r="I120" s="328" t="s">
        <v>808</v>
      </c>
      <c r="J120" s="356" t="s">
        <v>1069</v>
      </c>
      <c r="K120" s="83"/>
    </row>
    <row r="121" spans="2:11" ht="74.25" customHeight="1" x14ac:dyDescent="0.35">
      <c r="B121" s="310"/>
      <c r="C121" s="805"/>
      <c r="D121" s="807"/>
      <c r="E121" s="347">
        <v>67</v>
      </c>
      <c r="F121" s="321" t="str">
        <f>+'Autodiagnóstico '!H570</f>
        <v>Promover la rendición de cuentas por parte de los gerentes (o directivos) públicos.</v>
      </c>
      <c r="G121" s="354">
        <f>+'Autodiagnóstico '!N570</f>
        <v>100</v>
      </c>
      <c r="H121" s="523"/>
      <c r="I121" s="345" t="s">
        <v>544</v>
      </c>
      <c r="J121" s="359" t="s">
        <v>545</v>
      </c>
      <c r="K121" s="83"/>
    </row>
    <row r="122" spans="2:11" ht="82.5" customHeight="1" x14ac:dyDescent="0.35">
      <c r="B122" s="310"/>
      <c r="C122" s="805"/>
      <c r="D122" s="807"/>
      <c r="E122" s="347">
        <v>68</v>
      </c>
      <c r="F122" s="321" t="str">
        <f>+'Autodiagnóstico '!H575</f>
        <v xml:space="preserve">Propiciar mecanismos que faciliten la gestión de los conflictos por parte de los gerentes, de manera que tomen decisiones de forma objetiva y se eviten connotaciones negativas para la gestión. </v>
      </c>
      <c r="G122" s="354">
        <f>+'Autodiagnóstico '!N575</f>
        <v>21</v>
      </c>
      <c r="H122" s="523"/>
      <c r="I122" s="345"/>
      <c r="J122" s="359" t="s">
        <v>546</v>
      </c>
      <c r="K122" s="83"/>
    </row>
    <row r="123" spans="2:11" ht="146.25" customHeight="1" x14ac:dyDescent="0.35">
      <c r="B123" s="310"/>
      <c r="C123" s="805"/>
      <c r="D123" s="807"/>
      <c r="E123" s="347">
        <v>69</v>
      </c>
      <c r="F123" s="321" t="str">
        <f>+'Autodiagnóstico '!H580</f>
        <v>Desarrollar procesos de reclutamiento que garanticen una amplia concurrencia de candidatos idóneos para el acceso a los empleos gerenciales (o directivos).</v>
      </c>
      <c r="G123" s="354">
        <f>+'Autodiagnóstico '!N580</f>
        <v>81</v>
      </c>
      <c r="H123" s="523"/>
      <c r="I123" s="345" t="s">
        <v>809</v>
      </c>
      <c r="J123" s="359" t="s">
        <v>543</v>
      </c>
      <c r="K123" s="83"/>
    </row>
    <row r="124" spans="2:11" ht="84.75" customHeight="1" x14ac:dyDescent="0.35">
      <c r="B124" s="310"/>
      <c r="C124" s="805"/>
      <c r="D124" s="807"/>
      <c r="E124" s="347">
        <v>70</v>
      </c>
      <c r="F124" s="321" t="str">
        <f>+'Autodiagnóstico '!H585</f>
        <v>Implementar mecanismos o instrumentos para intervenir el desempeño de gerentes (o directivos) inferior a lo esperado (igual o inferior a 75%), mediante un plan de mejoramiento.</v>
      </c>
      <c r="G124" s="354">
        <f>+'Autodiagnóstico '!N585</f>
        <v>60</v>
      </c>
      <c r="H124" s="523"/>
      <c r="I124" s="345" t="s">
        <v>547</v>
      </c>
      <c r="J124" s="359" t="s">
        <v>545</v>
      </c>
      <c r="K124" s="83"/>
    </row>
    <row r="125" spans="2:11" ht="77.25" customHeight="1" thickBot="1" x14ac:dyDescent="0.4">
      <c r="B125" s="310"/>
      <c r="C125" s="806"/>
      <c r="D125" s="808"/>
      <c r="E125" s="389">
        <v>71</v>
      </c>
      <c r="F125" s="327" t="str">
        <f>+'Autodiagnóstico '!H590</f>
        <v>Brindar oportunidades para que los servidores públicos de carrera desempeñen cargos gerenciales (o directivos).</v>
      </c>
      <c r="G125" s="390">
        <f>+'Autodiagnóstico '!N590</f>
        <v>60</v>
      </c>
      <c r="H125" s="803"/>
      <c r="I125" s="335" t="s">
        <v>548</v>
      </c>
      <c r="J125" s="362" t="s">
        <v>792</v>
      </c>
      <c r="K125" s="83"/>
    </row>
    <row r="126" spans="2:11" ht="78" customHeight="1" x14ac:dyDescent="0.35">
      <c r="B126" s="310"/>
      <c r="C126" s="809" t="str">
        <f>'Autodiagnóstico '!C595</f>
        <v>RETIRO</v>
      </c>
      <c r="D126" s="384" t="str">
        <f>+'Autodiagnóstico '!E595</f>
        <v>Gestión de la información</v>
      </c>
      <c r="E126" s="385">
        <v>72</v>
      </c>
      <c r="F126" s="326" t="str">
        <f>+'Autodiagnóstico '!H595</f>
        <v>Contar con cifras de retiro de servidores y su correspondiente análisis por modalidad de retiro.</v>
      </c>
      <c r="G126" s="386">
        <f>+'Autodiagnóstico '!N595</f>
        <v>80</v>
      </c>
      <c r="H126" s="326" t="s">
        <v>1081</v>
      </c>
      <c r="I126" s="334" t="s">
        <v>549</v>
      </c>
      <c r="J126" s="358" t="s">
        <v>873</v>
      </c>
      <c r="K126" s="83"/>
    </row>
    <row r="127" spans="2:11" ht="104.25" customHeight="1" x14ac:dyDescent="0.35">
      <c r="B127" s="310"/>
      <c r="C127" s="810"/>
      <c r="D127" s="797" t="str">
        <f>+'Autodiagnóstico '!E600</f>
        <v>Administración del talento humano</v>
      </c>
      <c r="E127" s="366">
        <v>73</v>
      </c>
      <c r="F127" s="322" t="str">
        <f>+'Autodiagnóstico '!H600</f>
        <v>Realizar entrevistas de retiro para identificar las razones por las que los servidores se retiran de la entidad.</v>
      </c>
      <c r="G127" s="367">
        <f>+'Autodiagnóstico '!N600</f>
        <v>100</v>
      </c>
      <c r="H127" s="322"/>
      <c r="I127" s="328" t="s">
        <v>810</v>
      </c>
      <c r="J127" s="356" t="s">
        <v>515</v>
      </c>
      <c r="K127" s="83"/>
    </row>
    <row r="128" spans="2:11" ht="42.75" customHeight="1" x14ac:dyDescent="0.35">
      <c r="B128" s="310"/>
      <c r="C128" s="810"/>
      <c r="D128" s="798"/>
      <c r="E128" s="368">
        <v>74</v>
      </c>
      <c r="F128" s="320" t="str">
        <f>+'Autodiagnóstico '!H605</f>
        <v>Elaborar un informe acerca de las razones de retiro que genere insumos para el plan estratégico del talento humano.</v>
      </c>
      <c r="G128" s="355">
        <f>+'Autodiagnóstico '!N605</f>
        <v>80</v>
      </c>
      <c r="H128" s="320"/>
      <c r="I128" s="317"/>
      <c r="J128" s="357"/>
      <c r="K128" s="83"/>
    </row>
    <row r="129" spans="2:11" ht="47.25" customHeight="1" x14ac:dyDescent="0.35">
      <c r="B129" s="310"/>
      <c r="C129" s="811"/>
      <c r="D129" s="797" t="str">
        <f>+'Autodiagnóstico '!E610</f>
        <v>Desvinculación asistida</v>
      </c>
      <c r="E129" s="366">
        <v>75</v>
      </c>
      <c r="F129" s="322" t="str">
        <f>+'Autodiagnóstico '!H610</f>
        <v>Contar con programas de reconocimiento de la trayectoria laboral  y agradecimiento por el servicio prestado a las personas que se desvinculan</v>
      </c>
      <c r="G129" s="367">
        <f>+'Autodiagnóstico '!N610</f>
        <v>50</v>
      </c>
      <c r="H129" s="322"/>
      <c r="I129" s="328"/>
      <c r="J129" s="356"/>
      <c r="K129" s="83"/>
    </row>
    <row r="130" spans="2:11" ht="75" customHeight="1" x14ac:dyDescent="0.35">
      <c r="B130" s="310"/>
      <c r="C130" s="811"/>
      <c r="D130" s="798"/>
      <c r="E130" s="368">
        <v>76</v>
      </c>
      <c r="F130" s="320"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355">
        <f>+'Autodiagnóstico '!N615</f>
        <v>61</v>
      </c>
      <c r="H130" s="320" t="s">
        <v>1081</v>
      </c>
      <c r="I130" s="317"/>
      <c r="J130" s="357"/>
      <c r="K130" s="83"/>
    </row>
    <row r="131" spans="2:11" ht="46.5" customHeight="1" thickBot="1" x14ac:dyDescent="0.4">
      <c r="B131" s="310"/>
      <c r="C131" s="812"/>
      <c r="D131" s="378" t="str">
        <f>+'Autodiagnóstico '!E620</f>
        <v>Gestión del conocimiento</v>
      </c>
      <c r="E131" s="379">
        <v>77</v>
      </c>
      <c r="F131" s="380" t="str">
        <f>+'Autodiagnóstico '!H620</f>
        <v>Contar con mecanismos para transferir el conocimiento de los servidores que se retiran de la Entidad a quienes continúan vinculados</v>
      </c>
      <c r="G131" s="381">
        <f>+'Autodiagnóstico '!N620</f>
        <v>80</v>
      </c>
      <c r="H131" s="391"/>
      <c r="I131" s="382" t="s">
        <v>880</v>
      </c>
      <c r="J131" s="392"/>
      <c r="K131" s="83"/>
    </row>
    <row r="132" spans="2:11" ht="10.5" customHeight="1" thickBot="1" x14ac:dyDescent="0.4">
      <c r="B132" s="315"/>
      <c r="C132" s="188"/>
      <c r="D132" s="189"/>
      <c r="E132" s="256"/>
      <c r="F132" s="190"/>
      <c r="G132" s="191"/>
      <c r="H132" s="190"/>
      <c r="I132" s="316"/>
      <c r="J132" s="316"/>
      <c r="K132" s="109"/>
    </row>
    <row r="133" spans="2:11" x14ac:dyDescent="0.35"/>
    <row r="134" spans="2:11" x14ac:dyDescent="0.35"/>
    <row r="135" spans="2:11" x14ac:dyDescent="0.35"/>
    <row r="136" spans="2:11" x14ac:dyDescent="0.35"/>
    <row r="137" spans="2:11" ht="18" x14ac:dyDescent="0.35">
      <c r="G137" s="314"/>
      <c r="H137" s="314"/>
    </row>
    <row r="138" spans="2:11" ht="20" x14ac:dyDescent="0.35">
      <c r="H138" s="336"/>
    </row>
    <row r="139" spans="2:11"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sheetData>
  <mergeCells count="40">
    <mergeCell ref="H49:H50"/>
    <mergeCell ref="H73:H77"/>
    <mergeCell ref="H79:H84"/>
    <mergeCell ref="H85:H86"/>
    <mergeCell ref="L8:M8"/>
    <mergeCell ref="C3:J3"/>
    <mergeCell ref="C5:C6"/>
    <mergeCell ref="D5:D6"/>
    <mergeCell ref="G5:G6"/>
    <mergeCell ref="H5:H6"/>
    <mergeCell ref="I5:I6"/>
    <mergeCell ref="J5:J6"/>
    <mergeCell ref="E5:F6"/>
    <mergeCell ref="B7:B35"/>
    <mergeCell ref="D20:D28"/>
    <mergeCell ref="D31:D35"/>
    <mergeCell ref="C7:C30"/>
    <mergeCell ref="C31:C43"/>
    <mergeCell ref="D36:D38"/>
    <mergeCell ref="D39:D40"/>
    <mergeCell ref="D10:D19"/>
    <mergeCell ref="D7:D9"/>
    <mergeCell ref="C44:C125"/>
    <mergeCell ref="D95:D102"/>
    <mergeCell ref="D120:D125"/>
    <mergeCell ref="C126:C131"/>
    <mergeCell ref="D129:D130"/>
    <mergeCell ref="D103:D113"/>
    <mergeCell ref="D45:D48"/>
    <mergeCell ref="D49:D55"/>
    <mergeCell ref="D56:D70"/>
    <mergeCell ref="D71:D94"/>
    <mergeCell ref="I103:I113"/>
    <mergeCell ref="H56:H59"/>
    <mergeCell ref="H61:H64"/>
    <mergeCell ref="H66:H69"/>
    <mergeCell ref="D127:D128"/>
    <mergeCell ref="D114:D116"/>
    <mergeCell ref="F65:I65"/>
    <mergeCell ref="H120:H125"/>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3">
    <dataValidation type="whole" operator="equal" allowBlank="1" showInputMessage="1" showErrorMessage="1" sqref="A1:F1048576 H1:XFD1048576 G1:G9 G12:G1048576">
      <formula1>27253034123005</formula1>
    </dataValidation>
    <dataValidation type="whole" operator="equal" allowBlank="1" showInputMessage="1" showErrorMessage="1" sqref="G10">
      <formula1>4.58964831356432E+24</formula1>
    </dataValidation>
    <dataValidation type="whole" operator="equal" allowBlank="1" showInputMessage="1" showErrorMessage="1" sqref="G11">
      <formula1>78941320121654500000</formula1>
    </dataValidation>
  </dataValidations>
  <hyperlinks>
    <hyperlink ref="H96" r:id="rId1"/>
    <hyperlink ref="H101" r:id="rId2"/>
    <hyperlink ref="H93" r:id="rId3"/>
    <hyperlink ref="H117" r:id="rId4" display="www.funcionpublica.gov.co/web/eva/codigo-integridad"/>
  </hyperlinks>
  <pageMargins left="0.7" right="0.7" top="0.75" bottom="0.75" header="0.3" footer="0.3"/>
  <pageSetup orientation="portrait" horizontalDpi="300" verticalDpi="30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baseColWidth="10" defaultColWidth="0" defaultRowHeight="14.5" zeroHeight="1" x14ac:dyDescent="0.35"/>
  <cols>
    <col min="1" max="1" width="11.453125" style="371" customWidth="1"/>
    <col min="2" max="2" width="4.54296875" style="371" customWidth="1"/>
    <col min="3" max="3" width="76" style="371" customWidth="1"/>
    <col min="4" max="4" width="11.453125" style="371" customWidth="1"/>
    <col min="5" max="16384" width="11.453125" style="371" hidden="1"/>
  </cols>
  <sheetData>
    <row r="1" spans="2:3" x14ac:dyDescent="0.35"/>
    <row r="2" spans="2:3" ht="30" customHeight="1" x14ac:dyDescent="0.35">
      <c r="B2" s="840" t="s">
        <v>1008</v>
      </c>
      <c r="C2" s="840"/>
    </row>
    <row r="3" spans="2:3" ht="3.75" customHeight="1" x14ac:dyDescent="0.35"/>
    <row r="4" spans="2:3" ht="43.5" x14ac:dyDescent="0.35">
      <c r="B4" s="371" t="s">
        <v>883</v>
      </c>
      <c r="C4" s="372" t="s">
        <v>1045</v>
      </c>
    </row>
    <row r="5" spans="2:3" ht="58" x14ac:dyDescent="0.35">
      <c r="B5" s="371" t="s">
        <v>884</v>
      </c>
      <c r="C5" s="372" t="s">
        <v>1046</v>
      </c>
    </row>
    <row r="6" spans="2:3" ht="29" x14ac:dyDescent="0.35">
      <c r="B6" s="371" t="s">
        <v>885</v>
      </c>
      <c r="C6" s="372" t="s">
        <v>1047</v>
      </c>
    </row>
    <row r="7" spans="2:3" ht="29" x14ac:dyDescent="0.35">
      <c r="B7" s="371" t="s">
        <v>886</v>
      </c>
      <c r="C7" s="372" t="s">
        <v>1048</v>
      </c>
    </row>
    <row r="8" spans="2:3" ht="29" x14ac:dyDescent="0.35">
      <c r="B8" s="371" t="s">
        <v>887</v>
      </c>
      <c r="C8" s="372" t="s">
        <v>1049</v>
      </c>
    </row>
    <row r="9" spans="2:3" ht="29" x14ac:dyDescent="0.35">
      <c r="B9" s="371" t="s">
        <v>888</v>
      </c>
      <c r="C9" s="372" t="s">
        <v>1050</v>
      </c>
    </row>
    <row r="10" spans="2:3" ht="43.5" x14ac:dyDescent="0.35">
      <c r="B10" s="371" t="s">
        <v>889</v>
      </c>
      <c r="C10" s="372" t="s">
        <v>1051</v>
      </c>
    </row>
    <row r="11" spans="2:3" ht="29" x14ac:dyDescent="0.35">
      <c r="B11" s="371" t="s">
        <v>890</v>
      </c>
      <c r="C11" s="372" t="s">
        <v>1053</v>
      </c>
    </row>
    <row r="12" spans="2:3" ht="145" x14ac:dyDescent="0.35">
      <c r="B12" s="371" t="s">
        <v>891</v>
      </c>
      <c r="C12" s="372" t="s">
        <v>1052</v>
      </c>
    </row>
    <row r="13" spans="2:3" x14ac:dyDescent="0.35"/>
  </sheetData>
  <mergeCells count="1">
    <mergeCell ref="B2:C2"/>
  </mergeCells>
  <dataValidations count="1">
    <dataValidation type="whole" operator="equal" allowBlank="1" showInputMessage="1" showErrorMessage="1" sqref="A1:XFD1048576">
      <formula1>27253034123005</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Inicio</vt:lpstr>
      <vt:lpstr>Instrucciones</vt:lpstr>
      <vt:lpstr>Autodiagnóstico </vt:lpstr>
      <vt:lpstr>Gráficas</vt:lpstr>
      <vt:lpstr>Resultados Rutas</vt:lpstr>
      <vt:lpstr>Diseño de Acciones</vt:lpstr>
      <vt:lpstr>Rutas Filtro</vt:lpstr>
      <vt:lpstr>Referencias</vt:lpstr>
      <vt:lpstr>Cambios v.4.6</vt:lpstr>
      <vt:lpstr>F. plan de accion 2021</vt:lpstr>
      <vt:lpstr>Plan de accion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LENOVO</cp:lastModifiedBy>
  <cp:lastPrinted>2016-10-05T15:18:01Z</cp:lastPrinted>
  <dcterms:created xsi:type="dcterms:W3CDTF">2016-09-30T23:33:36Z</dcterms:created>
  <dcterms:modified xsi:type="dcterms:W3CDTF">2022-02-22T03:09:30Z</dcterms:modified>
</cp:coreProperties>
</file>