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celly2025\Proyectos\SGR\Informes\"/>
    </mc:Choice>
  </mc:AlternateContent>
  <xr:revisionPtr revIDLastSave="0" documentId="13_ncr:1_{9A9E4A3E-D1A3-4753-A4A9-80A7E38E8E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le 1" sheetId="1" r:id="rId1"/>
  </sheets>
  <definedNames>
    <definedName name="_xlnm.Print_Area" localSheetId="0">'Table 1'!$B$1:$H$56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  <c r="E14" i="1"/>
  <c r="F9" i="1"/>
  <c r="G42" i="1" l="1"/>
  <c r="F47" i="1"/>
  <c r="F10" i="1" l="1"/>
  <c r="E36" i="1" l="1"/>
  <c r="G43" i="1"/>
  <c r="E43" i="1"/>
  <c r="F43" i="1" l="1"/>
  <c r="F35" i="1"/>
  <c r="F34" i="1"/>
  <c r="G36" i="1"/>
  <c r="F25" i="1"/>
  <c r="F27" i="1" s="1"/>
  <c r="F33" i="1"/>
  <c r="F32" i="1"/>
  <c r="F36" i="1" l="1"/>
  <c r="F12" i="1"/>
  <c r="F14" i="1" s="1"/>
  <c r="G11" i="1"/>
  <c r="G14" i="1" s="1"/>
</calcChain>
</file>

<file path=xl/sharedStrings.xml><?xml version="1.0" encoding="utf-8"?>
<sst xmlns="http://schemas.openxmlformats.org/spreadsheetml/2006/main" count="125" uniqueCount="68">
  <si>
    <t>BPIN</t>
  </si>
  <si>
    <t>NOMBRE</t>
  </si>
  <si>
    <t>VALOR</t>
  </si>
  <si>
    <t>SGR</t>
  </si>
  <si>
    <t>OBSERVACIONES</t>
  </si>
  <si>
    <t>Proyecto cerrado.</t>
  </si>
  <si>
    <t>Proyecto liberado</t>
  </si>
  <si>
    <t>Oficina de Planeación de Gestión Institucional</t>
  </si>
  <si>
    <t>PROYECTOS ARCHIVADOS</t>
  </si>
  <si>
    <t>PROYECTOS LIBERADOS</t>
  </si>
  <si>
    <t>PROYECTOS CERRADOS</t>
  </si>
  <si>
    <t>Proyecto archivado</t>
  </si>
  <si>
    <t>Nombre</t>
  </si>
  <si>
    <t>Valor Proyecto</t>
  </si>
  <si>
    <t>Valor SGR</t>
  </si>
  <si>
    <t>Estado</t>
  </si>
  <si>
    <t>NA</t>
  </si>
  <si>
    <t>Totales</t>
  </si>
  <si>
    <t>TOTAL</t>
  </si>
  <si>
    <t>PROPIOS/OTRAS FUENTES</t>
  </si>
  <si>
    <t>MEJORAMIENTO DE LA INFRAESTRUCTURA DE ALCANTARILLADO Y ACUEDUCTO - I ETAPA PASTO, NARIÑO, OCCIDENTE</t>
  </si>
  <si>
    <t>PROYECTOS EN EJECUCION - ENTIDAD EJECUTORA PASTO</t>
  </si>
  <si>
    <t>PROYECTOS PRESENTADOS POR EL MUNICIPIO DE PASTO EJECUTADOS POR OTRAS ENTIDADES</t>
  </si>
  <si>
    <t>PROYECTOS EN FORMULACIÓN Y ESTRUCTURACIÓN - REGALIAS MUNICIPALES</t>
  </si>
  <si>
    <t>“ADECUACIÓN DE COMEDOR SOLIDARIO Y SALÓN COMUNAL EN EL SECTOR EL BARRIO SIMÓN BOLÍVAR, MUNICIPIO DE   PASTO”</t>
  </si>
  <si>
    <t>"FORTALECIMIENTO DE LA IDENTIDAD DEL PUEBLO, MUESTRA DEL BARRISMO SOCIAL DESDE EL CORAZÓN, EL ARTE, LA LITERATURA Y LA CULTURA EN EL MUNICIPIO DE   PASTO”</t>
  </si>
  <si>
    <t>PROYECTOS EN FORMULACIÓN Y ESTRUCTURACIÓN - REGALIAS OCAD REGIÓN PACIFICO</t>
  </si>
  <si>
    <t>Elaboró:</t>
  </si>
  <si>
    <t>Aprobó</t>
  </si>
  <si>
    <t>Revisó:</t>
  </si>
  <si>
    <t>Jefe Oficina  de Planeación deGestion Institucional</t>
  </si>
  <si>
    <t>OPGI</t>
  </si>
  <si>
    <t>Asesor Banco de Programas y Proyectos - OPGI</t>
  </si>
  <si>
    <t>"IMPLEMENTACIÓN DEL PROGRAMA DE ALIMENTACIÓN ESCOLAR 2023 PARA ESTUDIANTES DE LAS SUBREGIONES CENTRO Y JUANAMBÚ EN EL DEPARTAMENTO DE NARIÑO"</t>
  </si>
  <si>
    <t>"ADECUACIÓN Y MEJORAMIENTO DEL ESTADIO DEPARTAMENTAL LIBERTAD EN EL MUNICIPIO DE PASTO, DEPARTAMENTO DE NARIÑO"</t>
  </si>
  <si>
    <t>"CONSTRUCCIÓN DE VIVIENDAS DE INTERES SOCIAL RURAL, MODALIDAD DISPERSA Y NUCLEADA EN LOS MUNICIPIOS DEL DEPARTAMENTO DE NARIÑO, OCCIDENTE"</t>
  </si>
  <si>
    <t xml:space="preserve">“PAVIMENTACIÓN DE LA VÍA CANCHALA - MOCONDINO VARIANTE ORIENTAL PASTO,
DEPARTAMENTO DE NARIÑO”
</t>
  </si>
  <si>
    <t>"CONSERVACIÓN DE ÁREAS AMBIENTALES ESTRATÉGICAS MEDIANTE RESTAURACIÓN ECOLÓGICA PARTICIPATIVA EN ZONAS DE RECARGA HÍDRICA DEL MUNICIPIO DE PASTO"</t>
  </si>
  <si>
    <t>“MEJORAMIENTO DE LA PLAZA DE MERCADO EL POTRERILLO EN LA CIUDAD DE PASTO. FASE I NARIÑO”</t>
  </si>
  <si>
    <t>“MEJORAMIENTO TRANSITABILIDAD VIAL RURAL TANGUA Y – PASTO”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</si>
  <si>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</si>
  <si>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</si>
  <si>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 xml:space="preserve">“ ELABORACIÓN DE ESTUDIOS DE AMENAZA,
VULNERABILIDAD Y RIESGO POR REMOCIÓN EN MASA, INUNDACIÓNES Y AVENIDAS TORRENCIALES EN EL MUNICIPIO DE PASTO”
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</si>
  <si>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</si>
  <si>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</si>
  <si>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"MEJORAMIENTO DE LA INFRAESTRUCTURA VIAL Y DE ESPACIO PÚBLICO INTERSECCIÓN LA MILAGROSA PARA LA CONEXIÓN A LA VARIANTE ORIENTAL PASTO DEPARTAMENTO DE NARIÑO"</t>
  </si>
  <si>
    <t>“FORTALECIMIENTO DE LA RED DE PRESTACION DE SERVICIOS DE SALUD DE LA SUBREGION CENTRO DEL DEPARTAMENTO DE NARIÑO” (PASTO - TANGUA - YACUANQUER)</t>
  </si>
  <si>
    <t>PROYECTOS EN FORMULACIÓN Y ESTRUCTURACIÓN - REGALIAS DEPARTAMENTALES</t>
  </si>
  <si>
    <t>N.A</t>
  </si>
  <si>
    <t>Lucelly Rosero F.</t>
  </si>
  <si>
    <t>Rosa Ordoñez</t>
  </si>
  <si>
    <t>Profesional Contratista Banco de proyectos</t>
  </si>
  <si>
    <t>Nelson Rosero Erazo</t>
  </si>
  <si>
    <t xml:space="preserve">
OFICINA DE PLANEACION DE GESTION INSTITUCIONAL </t>
  </si>
  <si>
    <t>MUNICIPIO DE PASTO: INFORME ESTADO DE AVANCE DE PROYECTOS FINANCIADOS CON RECURSOS DEL SISTEMA GENERAL DE REGALÍAS DICIEMBRE 2024- REGALIAS MUNICIPALES, OCAD REGIÓN PACIFICO, ASIGNACIÓN AMBIENTAL</t>
  </si>
  <si>
    <t>LIQUIDADO, PROCESO PARA CIERRE EN APLICATIVO GESPROY</t>
  </si>
  <si>
    <t>TERMINADO,PROCESO PARA CIERRE EN APLICATIVO GESPROY</t>
  </si>
  <si>
    <t>APOYO A LA PERMANENCIA ESCOLAR CON LA IMPLEMENTACIÓN DEL PROGRAMA DE ALIMENTACIÓN ESCOLAR VIGENCIA 2024 EN LOS ESTABLECIMIENTOS EDUCATIVOS OFICIALES DEL MUNICIPIO DE PASTO.</t>
  </si>
  <si>
    <t>Proyecto se encuentra en solicitud de Concepto de Viabilidad y CTUS Integrado</t>
  </si>
  <si>
    <t>IMPLEMENTACIÓN DEL PROGRAMA DE ALIMENTACIÓN ESCOLAR PAE EN 57 MUNICIPIOS NO CERTIFICADOS DEL DEPARTAMENTO DE NARIÑO Y EN EL MUNICIPIO DE PASTO</t>
  </si>
  <si>
    <t>MEJORAMIENTO EN LA RECOLECCIÓN Y APROVECHAMIENTO DE RESIDUOS SÓLIDOS MEDIANTE UN MODELO DE CONTENERIZACIÓN SOSTENIBLE EN EL DEPARTAMENTO DE NARIÑO</t>
  </si>
  <si>
    <t>59,761,468,916.80</t>
  </si>
  <si>
    <t>En formulacion</t>
  </si>
  <si>
    <t xml:space="preserve">“CONSTRUCCIÓN CENTRO DE OPERACIONES DE EMERGENCIA PARA EL MUNICIPIO DE PASTO DEPARTAMENTO DE NARIÑO”
</t>
  </si>
  <si>
    <t xml:space="preserve">2.783.180.507,81	</t>
  </si>
  <si>
    <t>Proyecto cuyo ejecutor es la UNIDAD NACIONAL DE GESTION DEL RIESGO - UNGRD</t>
  </si>
  <si>
    <t>Proyecto cuyo ejecutor es el Departamento de Nariño</t>
  </si>
  <si>
    <t>Proyecto cuyo ejecutor es la Departamento de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</si>
</sst>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;[Red]\-&quot;$&quot;\ #,##0"/>
    <numFmt numFmtId="165" formatCode="&quot;$&quot;\ #,##0.00;[Red]\-&quot;$&quot;\ #,##0.00"/>
    <numFmt numFmtId="166" formatCode="\$\ #,##0.00"/>
    <numFmt numFmtId="167" formatCode="\$\ 0.00"/>
    <numFmt numFmtId="168" formatCode="\$\ #,##0"/>
    <numFmt numFmtId="169" formatCode="&quot;$&quot;\ #,##0.00"/>
  </numFmts>
  <fonts count="16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sz val="12"/>
      <color theme="1"/>
      <name val="Century Gothic"/>
      <family val="2"/>
    </font>
    <font>
      <b/>
      <sz val="16"/>
      <color rgb="FF000000"/>
      <name val="Century Gothic"/>
      <family val="2"/>
    </font>
    <font>
      <sz val="9"/>
      <color rgb="FF212529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5BB9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166" fontId="1" fillId="0" borderId="1" xfId="0" applyNumberFormat="1" applyFont="1" applyBorder="1" applyAlignment="1">
      <alignment horizontal="center" vertical="center" shrinkToFit="1"/>
    </xf>
    <xf numFmtId="167" fontId="1" fillId="0" borderId="1" xfId="0" applyNumberFormat="1" applyFont="1" applyBorder="1" applyAlignment="1">
      <alignment horizontal="center" vertical="center" shrinkToFit="1"/>
    </xf>
    <xf numFmtId="166" fontId="1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8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center" shrinkToFit="1"/>
    </xf>
    <xf numFmtId="168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 shrinkToFit="1"/>
    </xf>
    <xf numFmtId="169" fontId="1" fillId="0" borderId="1" xfId="0" applyNumberFormat="1" applyFont="1" applyBorder="1" applyAlignment="1">
      <alignment horizontal="center" vertical="top" shrinkToFit="1"/>
    </xf>
    <xf numFmtId="168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6" fontId="7" fillId="2" borderId="1" xfId="0" applyNumberFormat="1" applyFont="1" applyFill="1" applyBorder="1" applyAlignment="1">
      <alignment horizontal="left" vertical="top" indent="2" shrinkToFit="1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shrinkToFit="1"/>
    </xf>
    <xf numFmtId="169" fontId="1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 shrinkToFit="1"/>
    </xf>
    <xf numFmtId="169" fontId="1" fillId="0" borderId="5" xfId="0" applyNumberFormat="1" applyFont="1" applyBorder="1" applyAlignment="1">
      <alignment horizontal="center" vertical="center" shrinkToFit="1"/>
    </xf>
    <xf numFmtId="169" fontId="1" fillId="0" borderId="6" xfId="0" applyNumberFormat="1" applyFont="1" applyBorder="1" applyAlignment="1">
      <alignment horizontal="center" vertical="center" shrinkToFit="1"/>
    </xf>
    <xf numFmtId="169" fontId="1" fillId="0" borderId="7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280035</xdr:colOff>
      <xdr:row>2</xdr:row>
      <xdr:rowOff>647700</xdr:rowOff>
    </xdr:to>
    <xdr:pic>
      <xdr:nvPicPr>
        <xdr:cNvPr id="4" name="Imagen 3" descr="Alcaldía de Pasto">
          <a:extLst>
            <a:ext uri="{FF2B5EF4-FFF2-40B4-BE49-F238E27FC236}">
              <a16:creationId xmlns:a16="http://schemas.microsoft.com/office/drawing/2014/main" id="{5C66334B-4DAA-0DE8-DC30-8967A776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28016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6"/>
  <sheetViews>
    <sheetView tabSelected="1" topLeftCell="A47" zoomScaleNormal="100" zoomScaleSheetLayoutView="80" workbookViewId="0">
      <selection activeCell="F57" sqref="F57"/>
    </sheetView>
  </sheetViews>
  <sheetFormatPr baseColWidth="10" defaultColWidth="9.33203125" defaultRowHeight="13.5" x14ac:dyDescent="0.2"/>
  <cols>
    <col min="1" max="1" width="9.33203125" style="1"/>
    <col min="2" max="2" width="17.5" style="1" customWidth="1"/>
    <col min="3" max="3" width="19.1640625" style="13" customWidth="1"/>
    <col min="4" max="4" width="29.83203125" style="13" customWidth="1"/>
    <col min="5" max="5" width="24.83203125" style="1" customWidth="1"/>
    <col min="6" max="6" width="27.83203125" style="1" customWidth="1"/>
    <col min="7" max="7" width="24.6640625" style="1" customWidth="1"/>
    <col min="8" max="8" width="53.1640625" style="13" customWidth="1"/>
    <col min="9" max="9" width="21" style="1" bestFit="1" customWidth="1"/>
    <col min="10" max="16384" width="9.33203125" style="1"/>
  </cols>
  <sheetData>
    <row r="1" spans="2:8" x14ac:dyDescent="0.2">
      <c r="B1" s="55" t="s">
        <v>53</v>
      </c>
      <c r="C1" s="56"/>
      <c r="D1" s="56"/>
      <c r="E1" s="56"/>
      <c r="F1" s="56"/>
      <c r="G1" s="56"/>
      <c r="H1" s="56"/>
    </row>
    <row r="2" spans="2:8" x14ac:dyDescent="0.2">
      <c r="B2" s="56"/>
      <c r="C2" s="56"/>
      <c r="D2" s="56"/>
      <c r="E2" s="56"/>
      <c r="F2" s="56"/>
      <c r="G2" s="56"/>
      <c r="H2" s="56"/>
    </row>
    <row r="3" spans="2:8" ht="51.95" customHeight="1" x14ac:dyDescent="0.2">
      <c r="B3" s="56"/>
      <c r="C3" s="56"/>
      <c r="D3" s="56"/>
      <c r="E3" s="56"/>
      <c r="F3" s="56"/>
      <c r="G3" s="56"/>
      <c r="H3" s="56"/>
    </row>
    <row r="4" spans="2:8" ht="33.75" customHeight="1" x14ac:dyDescent="0.2">
      <c r="B4" s="57" t="s">
        <v>54</v>
      </c>
      <c r="C4" s="57"/>
      <c r="D4" s="57"/>
      <c r="E4" s="57"/>
      <c r="F4" s="57"/>
      <c r="G4" s="57"/>
      <c r="H4" s="57"/>
    </row>
    <row r="5" spans="2:8" ht="33.75" customHeight="1" x14ac:dyDescent="0.2">
      <c r="B5" s="60" t="s">
        <v>7</v>
      </c>
      <c r="C5" s="61"/>
      <c r="D5" s="61"/>
      <c r="E5" s="61"/>
      <c r="F5" s="61"/>
      <c r="G5" s="61"/>
      <c r="H5" s="62"/>
    </row>
    <row r="6" spans="2:8" s="24" customFormat="1" ht="23.1" customHeight="1" x14ac:dyDescent="0.2">
      <c r="B6" s="63" t="s">
        <v>21</v>
      </c>
      <c r="C6" s="63"/>
      <c r="D6" s="63"/>
      <c r="E6" s="63"/>
      <c r="F6" s="63"/>
      <c r="G6" s="63"/>
      <c r="H6" s="63"/>
    </row>
    <row r="7" spans="2:8" s="13" customFormat="1" ht="25.5" customHeight="1" x14ac:dyDescent="0.2">
      <c r="B7" s="21" t="s">
        <v>0</v>
      </c>
      <c r="C7" s="58" t="s">
        <v>1</v>
      </c>
      <c r="D7" s="59"/>
      <c r="E7" s="21" t="s">
        <v>2</v>
      </c>
      <c r="F7" s="21" t="s">
        <v>19</v>
      </c>
      <c r="G7" s="21" t="s">
        <v>3</v>
      </c>
      <c r="H7" s="21" t="s">
        <v>4</v>
      </c>
    </row>
    <row r="8" spans="2:8" ht="42.6" customHeight="1" x14ac:dyDescent="0.2">
      <c r="B8" s="2">
        <v>2022520010077</v>
      </c>
      <c r="C8" s="45" t="s">
        <v>24</v>
      </c>
      <c r="D8" s="45"/>
      <c r="E8" s="22">
        <v>399071004.32999998</v>
      </c>
      <c r="F8" s="32">
        <v>0</v>
      </c>
      <c r="G8" s="22">
        <v>399071004.32999998</v>
      </c>
      <c r="H8" s="11" t="s">
        <v>55</v>
      </c>
    </row>
    <row r="9" spans="2:8" ht="51.95" customHeight="1" x14ac:dyDescent="0.2">
      <c r="B9" s="2">
        <v>2018000030026</v>
      </c>
      <c r="C9" s="54" t="s">
        <v>36</v>
      </c>
      <c r="D9" s="45"/>
      <c r="E9" s="3">
        <v>9182541021.9599991</v>
      </c>
      <c r="F9" s="3">
        <f>E9-G9</f>
        <v>1783135409.7699995</v>
      </c>
      <c r="G9" s="3">
        <v>7399405612.1899996</v>
      </c>
      <c r="H9" s="11" t="s">
        <v>56</v>
      </c>
    </row>
    <row r="10" spans="2:8" ht="70.5" customHeight="1" x14ac:dyDescent="0.2">
      <c r="B10" s="2">
        <v>2013000030019</v>
      </c>
      <c r="C10" s="54" t="s">
        <v>46</v>
      </c>
      <c r="D10" s="54"/>
      <c r="E10" s="3">
        <v>191680238717.89999</v>
      </c>
      <c r="F10" s="3">
        <f>2716916520+2500713794.94</f>
        <v>5217630314.9400005</v>
      </c>
      <c r="G10" s="3">
        <v>27875437486</v>
      </c>
      <c r="H10" s="11" t="s">
        <v>55</v>
      </c>
    </row>
    <row r="11" spans="2:8" ht="63" customHeight="1" x14ac:dyDescent="0.2">
      <c r="B11" s="2">
        <v>20223201010021</v>
      </c>
      <c r="C11" s="45" t="s">
        <v>37</v>
      </c>
      <c r="D11" s="45"/>
      <c r="E11" s="3">
        <v>3002042448</v>
      </c>
      <c r="F11" s="3">
        <v>0</v>
      </c>
      <c r="G11" s="3">
        <f>E11</f>
        <v>3002042448</v>
      </c>
      <c r="H11" s="11" t="s">
        <v>56</v>
      </c>
    </row>
    <row r="12" spans="2:8" ht="67.5" customHeight="1" x14ac:dyDescent="0.2">
      <c r="B12" s="2">
        <v>2022000030019</v>
      </c>
      <c r="C12" s="45" t="s">
        <v>33</v>
      </c>
      <c r="D12" s="45"/>
      <c r="E12" s="3">
        <v>30112460508</v>
      </c>
      <c r="F12" s="3">
        <f>E12-G12</f>
        <v>11655900787</v>
      </c>
      <c r="G12" s="3">
        <v>18456559721</v>
      </c>
      <c r="H12" s="11" t="s">
        <v>55</v>
      </c>
    </row>
    <row r="13" spans="2:8" ht="67.5" customHeight="1" x14ac:dyDescent="0.2">
      <c r="B13" s="2">
        <v>2024520010006</v>
      </c>
      <c r="C13" s="65" t="s">
        <v>57</v>
      </c>
      <c r="D13" s="66"/>
      <c r="E13" s="3">
        <v>1933038933.3299999</v>
      </c>
      <c r="F13" s="3">
        <v>1243509802.21</v>
      </c>
      <c r="G13" s="3">
        <v>689529131.12</v>
      </c>
      <c r="H13" s="11" t="s">
        <v>56</v>
      </c>
    </row>
    <row r="14" spans="2:8" x14ac:dyDescent="0.2">
      <c r="B14" s="64" t="s">
        <v>17</v>
      </c>
      <c r="C14" s="64"/>
      <c r="D14" s="64"/>
      <c r="E14" s="36">
        <f>E13+E12+E11+E10+E9+E26+E8</f>
        <v>236380821204.51996</v>
      </c>
      <c r="F14" s="36">
        <f>F13+F12+F11+F10+F9+F26+F8</f>
        <v>19921604884.920002</v>
      </c>
      <c r="G14" s="36">
        <f>G13+G12+G11+G10+G9+G26+G8</f>
        <v>57872045402.639999</v>
      </c>
      <c r="H14" s="31"/>
    </row>
    <row r="15" spans="2:8" s="24" customFormat="1" ht="24" customHeight="1" x14ac:dyDescent="0.2">
      <c r="B15" s="63" t="s">
        <v>9</v>
      </c>
      <c r="C15" s="63"/>
      <c r="D15" s="63"/>
      <c r="E15" s="63"/>
      <c r="F15" s="63"/>
      <c r="G15" s="63"/>
      <c r="H15" s="63"/>
    </row>
    <row r="16" spans="2:8" s="24" customFormat="1" ht="25.5" customHeight="1" x14ac:dyDescent="0.2">
      <c r="B16" s="53" t="s">
        <v>1</v>
      </c>
      <c r="C16" s="53"/>
      <c r="D16" s="53"/>
      <c r="E16" s="12" t="s">
        <v>2</v>
      </c>
      <c r="F16" s="12" t="s">
        <v>19</v>
      </c>
      <c r="G16" s="12" t="s">
        <v>3</v>
      </c>
      <c r="H16" s="12" t="s">
        <v>4</v>
      </c>
    </row>
    <row r="17" spans="2:9" ht="47.1" customHeight="1" x14ac:dyDescent="0.2">
      <c r="B17" s="2">
        <v>2018000030207</v>
      </c>
      <c r="C17" s="54" t="s">
        <v>38</v>
      </c>
      <c r="D17" s="54"/>
      <c r="E17" s="3">
        <v>45587260305.669998</v>
      </c>
      <c r="F17" s="4">
        <v>0</v>
      </c>
      <c r="G17" s="3">
        <v>45587260305.669998</v>
      </c>
      <c r="H17" s="11" t="s">
        <v>6</v>
      </c>
    </row>
    <row r="18" spans="2:9" ht="23.1" customHeight="1" x14ac:dyDescent="0.2">
      <c r="B18" s="63" t="s">
        <v>10</v>
      </c>
      <c r="C18" s="63"/>
      <c r="D18" s="63"/>
      <c r="E18" s="63"/>
      <c r="F18" s="63"/>
      <c r="G18" s="63"/>
      <c r="H18" s="63"/>
    </row>
    <row r="19" spans="2:9" s="24" customFormat="1" ht="20.45" customHeight="1" x14ac:dyDescent="0.2">
      <c r="B19" s="53" t="s">
        <v>1</v>
      </c>
      <c r="C19" s="53"/>
      <c r="D19" s="53"/>
      <c r="E19" s="12" t="s">
        <v>2</v>
      </c>
      <c r="F19" s="12" t="s">
        <v>19</v>
      </c>
      <c r="G19" s="12" t="s">
        <v>3</v>
      </c>
      <c r="H19" s="12" t="s">
        <v>4</v>
      </c>
    </row>
    <row r="20" spans="2:9" ht="12.6" customHeight="1" x14ac:dyDescent="0.2">
      <c r="B20" s="79">
        <v>2013000030104</v>
      </c>
      <c r="C20" s="72" t="s">
        <v>39</v>
      </c>
      <c r="D20" s="73"/>
      <c r="E20" s="69">
        <v>15118200466.809999</v>
      </c>
      <c r="F20" s="69" t="s">
        <v>64</v>
      </c>
      <c r="G20" s="69">
        <v>12335019959</v>
      </c>
      <c r="H20" s="81" t="s">
        <v>5</v>
      </c>
    </row>
    <row r="21" spans="2:9" x14ac:dyDescent="0.2">
      <c r="B21" s="79"/>
      <c r="C21" s="74"/>
      <c r="D21" s="75"/>
      <c r="E21" s="70"/>
      <c r="F21" s="70"/>
      <c r="G21" s="70">
        <v>12335019959</v>
      </c>
      <c r="H21" s="82"/>
    </row>
    <row r="22" spans="2:9" x14ac:dyDescent="0.2">
      <c r="B22" s="79"/>
      <c r="C22" s="76"/>
      <c r="D22" s="77"/>
      <c r="E22" s="71"/>
      <c r="F22" s="71"/>
      <c r="G22" s="71">
        <v>12335019959</v>
      </c>
      <c r="H22" s="82"/>
      <c r="I22" s="37"/>
    </row>
    <row r="23" spans="2:9" ht="58.5" customHeight="1" x14ac:dyDescent="0.2">
      <c r="B23" s="6">
        <v>2012000030020</v>
      </c>
      <c r="C23" s="54" t="s">
        <v>40</v>
      </c>
      <c r="D23" s="54"/>
      <c r="E23" s="17">
        <v>4762917920</v>
      </c>
      <c r="F23" s="5">
        <v>1829873718</v>
      </c>
      <c r="G23" s="5">
        <v>2933044202</v>
      </c>
      <c r="H23" s="11" t="s">
        <v>5</v>
      </c>
    </row>
    <row r="24" spans="2:9" ht="60" customHeight="1" x14ac:dyDescent="0.2">
      <c r="B24" s="6">
        <v>2013000030195</v>
      </c>
      <c r="C24" s="54" t="s">
        <v>41</v>
      </c>
      <c r="D24" s="54"/>
      <c r="E24" s="7">
        <v>3713175352</v>
      </c>
      <c r="F24" s="17">
        <v>294372827</v>
      </c>
      <c r="G24" s="5">
        <v>3418802525</v>
      </c>
      <c r="H24" s="11" t="s">
        <v>5</v>
      </c>
    </row>
    <row r="25" spans="2:9" ht="60" customHeight="1" x14ac:dyDescent="0.2">
      <c r="B25" s="6">
        <v>2013000030119</v>
      </c>
      <c r="C25" s="54" t="s">
        <v>20</v>
      </c>
      <c r="D25" s="54"/>
      <c r="E25" s="7">
        <v>6794899127</v>
      </c>
      <c r="F25" s="17">
        <f>E25-G25</f>
        <v>1750899127</v>
      </c>
      <c r="G25" s="5">
        <v>5044000000</v>
      </c>
      <c r="H25" s="11" t="s">
        <v>5</v>
      </c>
    </row>
    <row r="26" spans="2:9" ht="67.5" customHeight="1" x14ac:dyDescent="0.2">
      <c r="B26" s="2">
        <v>2022520010136</v>
      </c>
      <c r="C26" s="45" t="s">
        <v>25</v>
      </c>
      <c r="D26" s="45"/>
      <c r="E26" s="22">
        <v>71428571</v>
      </c>
      <c r="F26" s="32">
        <v>21428571</v>
      </c>
      <c r="G26" s="32">
        <v>50000000</v>
      </c>
      <c r="H26" s="11" t="s">
        <v>5</v>
      </c>
    </row>
    <row r="27" spans="2:9" s="26" customFormat="1" ht="23.1" customHeight="1" x14ac:dyDescent="0.2">
      <c r="B27" s="78" t="s">
        <v>18</v>
      </c>
      <c r="C27" s="78"/>
      <c r="D27" s="78"/>
      <c r="E27" s="25">
        <f>SUM(E20:E26)</f>
        <v>30460621436.809998</v>
      </c>
      <c r="F27" s="25">
        <f>SUM(F20:F26)</f>
        <v>3896574243</v>
      </c>
      <c r="G27" s="25">
        <f>SUM(G20:G26)</f>
        <v>48450906604</v>
      </c>
      <c r="H27" s="27"/>
    </row>
    <row r="28" spans="2:9" ht="29.45" customHeight="1" x14ac:dyDescent="0.2">
      <c r="B28" s="80" t="s">
        <v>22</v>
      </c>
      <c r="C28" s="80"/>
      <c r="D28" s="80"/>
      <c r="E28" s="80"/>
      <c r="F28" s="80"/>
      <c r="G28" s="80"/>
      <c r="H28" s="80"/>
    </row>
    <row r="29" spans="2:9" s="24" customFormat="1" ht="25.5" customHeight="1" x14ac:dyDescent="0.2">
      <c r="B29" s="12" t="s">
        <v>0</v>
      </c>
      <c r="C29" s="53" t="s">
        <v>1</v>
      </c>
      <c r="D29" s="53"/>
      <c r="E29" s="12" t="s">
        <v>2</v>
      </c>
      <c r="F29" s="12" t="s">
        <v>19</v>
      </c>
      <c r="G29" s="12" t="s">
        <v>3</v>
      </c>
      <c r="H29" s="12" t="s">
        <v>4</v>
      </c>
    </row>
    <row r="30" spans="2:9" ht="66.599999999999994" customHeight="1" x14ac:dyDescent="0.2">
      <c r="B30" s="2">
        <v>2019520010034</v>
      </c>
      <c r="C30" s="54" t="s">
        <v>42</v>
      </c>
      <c r="D30" s="45"/>
      <c r="E30" s="16">
        <v>4190900956.1100001</v>
      </c>
      <c r="F30" s="8">
        <v>0</v>
      </c>
      <c r="G30" s="16">
        <v>4190900956.1100001</v>
      </c>
      <c r="H30" s="11" t="s">
        <v>65</v>
      </c>
    </row>
    <row r="31" spans="2:9" ht="57.6" customHeight="1" x14ac:dyDescent="0.2">
      <c r="B31" s="2">
        <v>2019520010035</v>
      </c>
      <c r="C31" s="54" t="s">
        <v>43</v>
      </c>
      <c r="D31" s="54"/>
      <c r="E31" s="9">
        <v>1707220745</v>
      </c>
      <c r="F31" s="8">
        <v>0</v>
      </c>
      <c r="G31" s="9">
        <v>1707220745</v>
      </c>
      <c r="H31" s="11" t="s">
        <v>65</v>
      </c>
    </row>
    <row r="32" spans="2:9" ht="57.6" customHeight="1" x14ac:dyDescent="0.2">
      <c r="B32" s="2">
        <v>2020000030057</v>
      </c>
      <c r="C32" s="54" t="s">
        <v>44</v>
      </c>
      <c r="D32" s="54"/>
      <c r="E32" s="9">
        <v>11153796729.360001</v>
      </c>
      <c r="F32" s="16">
        <f>E32-G32</f>
        <v>1115379672.9000015</v>
      </c>
      <c r="G32" s="9">
        <v>10038417056.459999</v>
      </c>
      <c r="H32" s="11" t="s">
        <v>66</v>
      </c>
    </row>
    <row r="33" spans="2:8" ht="72.599999999999994" customHeight="1" x14ac:dyDescent="0.2">
      <c r="B33" s="2">
        <v>2021003520104</v>
      </c>
      <c r="C33" s="54" t="s">
        <v>45</v>
      </c>
      <c r="D33" s="54"/>
      <c r="E33" s="9">
        <v>15996755616</v>
      </c>
      <c r="F33" s="16">
        <f>E33-G33</f>
        <v>2996755616</v>
      </c>
      <c r="G33" s="9">
        <v>13000000000</v>
      </c>
      <c r="H33" s="11" t="s">
        <v>67</v>
      </c>
    </row>
    <row r="34" spans="2:8" ht="57.6" customHeight="1" x14ac:dyDescent="0.2">
      <c r="B34" s="2">
        <v>2013000030192</v>
      </c>
      <c r="C34" s="54" t="s">
        <v>35</v>
      </c>
      <c r="D34" s="54"/>
      <c r="E34" s="9">
        <v>49890488396</v>
      </c>
      <c r="F34" s="16">
        <f>E34-G34</f>
        <v>43255625558</v>
      </c>
      <c r="G34" s="9">
        <v>6634862838</v>
      </c>
      <c r="H34" s="11" t="s">
        <v>67</v>
      </c>
    </row>
    <row r="35" spans="2:8" ht="57.6" customHeight="1" x14ac:dyDescent="0.2">
      <c r="B35" s="2">
        <v>2017000030183</v>
      </c>
      <c r="C35" s="54" t="s">
        <v>34</v>
      </c>
      <c r="D35" s="54"/>
      <c r="E35" s="9">
        <v>19017857777</v>
      </c>
      <c r="F35" s="16">
        <f>E35-G35</f>
        <v>569478070</v>
      </c>
      <c r="G35" s="9">
        <v>18448379707</v>
      </c>
      <c r="H35" s="11" t="s">
        <v>67</v>
      </c>
    </row>
    <row r="36" spans="2:8" s="19" customFormat="1" ht="27" customHeight="1" x14ac:dyDescent="0.2">
      <c r="B36" s="67" t="s">
        <v>17</v>
      </c>
      <c r="C36" s="64"/>
      <c r="D36" s="68"/>
      <c r="E36" s="18">
        <f>SUM(E30:E35)</f>
        <v>101957020219.47</v>
      </c>
      <c r="F36" s="18">
        <f>SUM(F30:F35)</f>
        <v>47937238916.900002</v>
      </c>
      <c r="G36" s="18">
        <f>SUM(G30:G35)</f>
        <v>54019781302.57</v>
      </c>
      <c r="H36" s="10"/>
    </row>
    <row r="37" spans="2:8" s="24" customFormat="1" ht="25.5" customHeight="1" x14ac:dyDescent="0.2">
      <c r="B37" s="52" t="s">
        <v>8</v>
      </c>
      <c r="C37" s="52"/>
      <c r="D37" s="52"/>
      <c r="E37" s="52"/>
      <c r="F37" s="52"/>
      <c r="G37" s="52"/>
      <c r="H37" s="52"/>
    </row>
    <row r="38" spans="2:8" s="24" customFormat="1" ht="27.95" customHeight="1" x14ac:dyDescent="0.2">
      <c r="B38" s="12" t="s">
        <v>0</v>
      </c>
      <c r="C38" s="53" t="s">
        <v>1</v>
      </c>
      <c r="D38" s="53"/>
      <c r="E38" s="12" t="s">
        <v>2</v>
      </c>
      <c r="F38" s="12" t="s">
        <v>19</v>
      </c>
      <c r="G38" s="12" t="s">
        <v>3</v>
      </c>
      <c r="H38" s="12" t="s">
        <v>4</v>
      </c>
    </row>
    <row r="39" spans="2:8" s="13" customFormat="1" ht="90" customHeight="1" x14ac:dyDescent="0.2">
      <c r="B39" s="8">
        <v>2019520010039</v>
      </c>
      <c r="C39" s="54" t="s">
        <v>63</v>
      </c>
      <c r="D39" s="54"/>
      <c r="E39" s="3">
        <v>8154821293</v>
      </c>
      <c r="F39" s="4">
        <v>0</v>
      </c>
      <c r="G39" s="3">
        <v>8154821293</v>
      </c>
      <c r="H39" s="11" t="s">
        <v>11</v>
      </c>
    </row>
    <row r="40" spans="2:8" s="24" customFormat="1" ht="27.6" customHeight="1" x14ac:dyDescent="0.2">
      <c r="B40" s="52" t="s">
        <v>23</v>
      </c>
      <c r="C40" s="52"/>
      <c r="D40" s="52"/>
      <c r="E40" s="52"/>
      <c r="F40" s="52"/>
      <c r="G40" s="52"/>
      <c r="H40" s="52"/>
    </row>
    <row r="41" spans="2:8" ht="27.6" customHeight="1" x14ac:dyDescent="0.2">
      <c r="B41" s="15" t="s">
        <v>0</v>
      </c>
      <c r="C41" s="49" t="s">
        <v>12</v>
      </c>
      <c r="D41" s="50"/>
      <c r="E41" s="15" t="s">
        <v>13</v>
      </c>
      <c r="F41" s="21" t="s">
        <v>19</v>
      </c>
      <c r="G41" s="15" t="s">
        <v>14</v>
      </c>
      <c r="H41" s="39" t="s">
        <v>15</v>
      </c>
    </row>
    <row r="42" spans="2:8" ht="66" customHeight="1" x14ac:dyDescent="0.2">
      <c r="B42" s="30" t="s">
        <v>16</v>
      </c>
      <c r="C42" s="43" t="s">
        <v>16</v>
      </c>
      <c r="D42" s="44"/>
      <c r="E42" s="34" t="s">
        <v>48</v>
      </c>
      <c r="F42" s="34" t="s">
        <v>48</v>
      </c>
      <c r="G42" s="14" t="str">
        <f>E42</f>
        <v>N.A</v>
      </c>
      <c r="H42" s="11"/>
    </row>
    <row r="43" spans="2:8" s="19" customFormat="1" ht="15" x14ac:dyDescent="0.2">
      <c r="B43" s="51" t="s">
        <v>17</v>
      </c>
      <c r="C43" s="51"/>
      <c r="D43" s="51"/>
      <c r="E43" s="20">
        <f>SUM(E42:E42)</f>
        <v>0</v>
      </c>
      <c r="F43" s="22">
        <f t="shared" ref="F43" si="0">E43-G43</f>
        <v>0</v>
      </c>
      <c r="G43" s="20">
        <f>SUM(G42:G42)</f>
        <v>0</v>
      </c>
      <c r="H43" s="38"/>
    </row>
    <row r="45" spans="2:8" ht="12.6" customHeight="1" x14ac:dyDescent="0.2">
      <c r="B45" s="52" t="s">
        <v>47</v>
      </c>
      <c r="C45" s="52"/>
      <c r="D45" s="52"/>
      <c r="E45" s="52"/>
      <c r="F45" s="52"/>
      <c r="G45" s="52"/>
      <c r="H45" s="52"/>
    </row>
    <row r="46" spans="2:8" ht="12.6" customHeight="1" x14ac:dyDescent="0.2">
      <c r="B46" s="15" t="s">
        <v>0</v>
      </c>
      <c r="C46" s="49" t="s">
        <v>12</v>
      </c>
      <c r="D46" s="50"/>
      <c r="E46" s="15" t="s">
        <v>13</v>
      </c>
      <c r="F46" s="10" t="s">
        <v>19</v>
      </c>
      <c r="G46" s="15" t="s">
        <v>14</v>
      </c>
      <c r="H46" s="23" t="s">
        <v>15</v>
      </c>
    </row>
    <row r="47" spans="2:8" ht="62.1" customHeight="1" x14ac:dyDescent="0.2">
      <c r="B47" s="33" t="s">
        <v>48</v>
      </c>
      <c r="C47" s="43" t="s">
        <v>48</v>
      </c>
      <c r="D47" s="44"/>
      <c r="E47" s="40" t="s">
        <v>48</v>
      </c>
      <c r="F47" s="22" t="str">
        <f>E47</f>
        <v>N.A</v>
      </c>
      <c r="G47" s="14" t="s">
        <v>48</v>
      </c>
      <c r="H47" s="38"/>
    </row>
    <row r="48" spans="2:8" x14ac:dyDescent="0.2">
      <c r="G48" s="29"/>
    </row>
    <row r="49" spans="2:8" s="24" customFormat="1" ht="24.6" customHeight="1" x14ac:dyDescent="0.2">
      <c r="B49" s="46" t="s">
        <v>26</v>
      </c>
      <c r="C49" s="47"/>
      <c r="D49" s="47"/>
      <c r="E49" s="47"/>
      <c r="F49" s="47"/>
      <c r="G49" s="47"/>
      <c r="H49" s="48"/>
    </row>
    <row r="50" spans="2:8" ht="25.5" customHeight="1" x14ac:dyDescent="0.2">
      <c r="B50" s="15" t="s">
        <v>0</v>
      </c>
      <c r="C50" s="49" t="s">
        <v>12</v>
      </c>
      <c r="D50" s="50"/>
      <c r="E50" s="15" t="s">
        <v>13</v>
      </c>
      <c r="F50" s="10" t="s">
        <v>19</v>
      </c>
      <c r="G50" s="15" t="s">
        <v>14</v>
      </c>
      <c r="H50" s="23" t="s">
        <v>15</v>
      </c>
    </row>
    <row r="51" spans="2:8" ht="74.25" customHeight="1" x14ac:dyDescent="0.2">
      <c r="B51" s="33" t="s">
        <v>48</v>
      </c>
      <c r="C51" s="41" t="s">
        <v>59</v>
      </c>
      <c r="D51" s="42"/>
      <c r="E51" s="40" t="s">
        <v>61</v>
      </c>
      <c r="F51" s="22">
        <v>0</v>
      </c>
      <c r="G51" s="40" t="s">
        <v>61</v>
      </c>
      <c r="H51" s="83" t="s">
        <v>62</v>
      </c>
    </row>
    <row r="52" spans="2:8" s="13" customFormat="1" ht="27" x14ac:dyDescent="0.2">
      <c r="B52" s="35">
        <v>2023000030014</v>
      </c>
      <c r="C52" s="43" t="s">
        <v>60</v>
      </c>
      <c r="D52" s="44"/>
      <c r="E52" s="22">
        <v>16337103689</v>
      </c>
      <c r="F52" s="22">
        <v>0</v>
      </c>
      <c r="G52" s="22">
        <v>16337103689</v>
      </c>
      <c r="H52" s="28" t="s">
        <v>58</v>
      </c>
    </row>
    <row r="54" spans="2:8" x14ac:dyDescent="0.2">
      <c r="B54" s="1" t="s">
        <v>29</v>
      </c>
      <c r="C54" s="24" t="s">
        <v>49</v>
      </c>
      <c r="D54" s="24" t="s">
        <v>32</v>
      </c>
      <c r="G54" s="1" t="s">
        <v>28</v>
      </c>
      <c r="H54" s="13" t="s">
        <v>52</v>
      </c>
    </row>
    <row r="55" spans="2:8" x14ac:dyDescent="0.2">
      <c r="B55" s="1" t="s">
        <v>27</v>
      </c>
      <c r="C55" s="24" t="s">
        <v>50</v>
      </c>
      <c r="D55" s="24" t="s">
        <v>51</v>
      </c>
      <c r="H55" s="13" t="s">
        <v>30</v>
      </c>
    </row>
    <row r="56" spans="2:8" x14ac:dyDescent="0.2">
      <c r="H56" s="13" t="s">
        <v>31</v>
      </c>
    </row>
  </sheetData>
  <mergeCells count="51">
    <mergeCell ref="B18:H18"/>
    <mergeCell ref="G20:G22"/>
    <mergeCell ref="B28:H28"/>
    <mergeCell ref="C25:D25"/>
    <mergeCell ref="C29:D29"/>
    <mergeCell ref="H20:H22"/>
    <mergeCell ref="B20:B22"/>
    <mergeCell ref="C30:D30"/>
    <mergeCell ref="B45:H45"/>
    <mergeCell ref="C46:D46"/>
    <mergeCell ref="C47:D47"/>
    <mergeCell ref="C33:D33"/>
    <mergeCell ref="C34:D34"/>
    <mergeCell ref="C35:D35"/>
    <mergeCell ref="C23:D23"/>
    <mergeCell ref="C24:D24"/>
    <mergeCell ref="B27:D27"/>
    <mergeCell ref="E20:E22"/>
    <mergeCell ref="F20:F22"/>
    <mergeCell ref="C20:D22"/>
    <mergeCell ref="C31:D31"/>
    <mergeCell ref="C32:D32"/>
    <mergeCell ref="B1:H3"/>
    <mergeCell ref="B4:H4"/>
    <mergeCell ref="C7:D7"/>
    <mergeCell ref="C10:D10"/>
    <mergeCell ref="B16:D16"/>
    <mergeCell ref="C9:D9"/>
    <mergeCell ref="B5:H5"/>
    <mergeCell ref="C11:D11"/>
    <mergeCell ref="B6:H6"/>
    <mergeCell ref="B15:H15"/>
    <mergeCell ref="C8:D8"/>
    <mergeCell ref="B14:D14"/>
    <mergeCell ref="C13:D13"/>
    <mergeCell ref="C51:D51"/>
    <mergeCell ref="C52:D52"/>
    <mergeCell ref="C12:D12"/>
    <mergeCell ref="B49:H49"/>
    <mergeCell ref="C50:D50"/>
    <mergeCell ref="B43:D43"/>
    <mergeCell ref="B40:H40"/>
    <mergeCell ref="B37:H37"/>
    <mergeCell ref="C38:D38"/>
    <mergeCell ref="C39:D39"/>
    <mergeCell ref="C41:D41"/>
    <mergeCell ref="C42:D42"/>
    <mergeCell ref="B19:D19"/>
    <mergeCell ref="C26:D26"/>
    <mergeCell ref="C17:D17"/>
    <mergeCell ref="B36:D36"/>
  </mergeCells>
  <pageMargins left="0.7" right="0.7" top="0.75" bottom="0.75" header="0.3" footer="0.3"/>
  <pageSetup scale="50" orientation="portrait" horizontalDpi="4294967292" r:id="rId1"/>
  <headerFooter>
    <oddHeader xml:space="preserve">&amp;C&amp;"Tenorite,Negrita"&amp;16OFICINA DE PLANEACIÓN DE GESTION INSTITUCIONAL
</oddHeader>
  </headerFooter>
  <rowBreaks count="1" manualBreakCount="1">
    <brk id="2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Oficina de Planeacion de Gestion Institucional 2</cp:lastModifiedBy>
  <cp:lastPrinted>2023-06-20T20:17:28Z</cp:lastPrinted>
  <dcterms:created xsi:type="dcterms:W3CDTF">2021-10-04T13:50:33Z</dcterms:created>
  <dcterms:modified xsi:type="dcterms:W3CDTF">2025-06-05T21:25:51Z</dcterms:modified>
</cp:coreProperties>
</file>