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GALIAS 2022\SGR PASTO DQ\INFORMES 2022\SEPTIEMBRE 2022\TRANSPARENCIA\"/>
    </mc:Choice>
  </mc:AlternateContent>
  <bookViews>
    <workbookView xWindow="0" yWindow="0" windowWidth="17910" windowHeight="6450"/>
  </bookViews>
  <sheets>
    <sheet name="Table 1" sheetId="1" r:id="rId1"/>
  </sheets>
  <definedNames>
    <definedName name="_xlnm.Print_Area" localSheetId="0">'Table 1'!$A$1:$G$47</definedName>
  </definedNames>
  <calcPr calcId="162913"/>
</workbook>
</file>

<file path=xl/calcChain.xml><?xml version="1.0" encoding="utf-8"?>
<calcChain xmlns="http://schemas.openxmlformats.org/spreadsheetml/2006/main">
  <c r="E35" i="1" l="1"/>
  <c r="E34" i="1"/>
  <c r="E33" i="1"/>
  <c r="F35" i="1"/>
  <c r="D35" i="1"/>
  <c r="F26" i="1"/>
  <c r="D26" i="1"/>
  <c r="E25" i="1"/>
  <c r="E26" i="1" s="1"/>
  <c r="E32" i="1"/>
  <c r="E31" i="1"/>
  <c r="D14" i="1"/>
  <c r="E11" i="1"/>
  <c r="E14" i="1" s="1"/>
  <c r="D47" i="1" l="1"/>
  <c r="F38" i="1"/>
  <c r="F13" i="1"/>
  <c r="F14" i="1" s="1"/>
</calcChain>
</file>

<file path=xl/sharedStrings.xml><?xml version="1.0" encoding="utf-8"?>
<sst xmlns="http://schemas.openxmlformats.org/spreadsheetml/2006/main" count="94" uniqueCount="58">
  <si>
    <t>BPIN</t>
  </si>
  <si>
    <t>NOMBRE</t>
  </si>
  <si>
    <t>VALOR</t>
  </si>
  <si>
    <t>MUNICIPIO</t>
  </si>
  <si>
    <t>SGR</t>
  </si>
  <si>
    <t>OBSERVACIONES</t>
  </si>
  <si>
    <t>Fortalecimiento red prestación de servicios de salud subregión centro (Pasto - Tangua - Yacuanquer)</t>
  </si>
  <si>
    <t>Mejoramiento de la Plaza de Mercado El Potrerillo en la Ciudad de Pasto. Fase I Nariño</t>
  </si>
  <si>
    <t>Mejoramie nto transitabilid ad vial rural Tangua y - Pasto</t>
  </si>
  <si>
    <t>Construcción de la tercera fase del acueducto multiveredal de Santa Bárbara desde La Piriola, Municipios de Pasto y Tangua, Nariño, Occidente</t>
  </si>
  <si>
    <t>Proyecto cerrado.</t>
  </si>
  <si>
    <t>Construcción y mejoramiento de las vías y espacio público en el entorno al  intercambiador vial Agustín Agualongo</t>
  </si>
  <si>
    <t>Elaboracion de los Estudios Detallados de Riesgo por Lahares en la Microcuenca del Rio Pasto, entre El Hospital Infantil y Sector Torobajo, del Municipio De Pasto</t>
  </si>
  <si>
    <r>
      <rPr>
        <sz val="10"/>
        <rFont val="Century Gothic"/>
        <family val="2"/>
      </rPr>
      <t>$   2.716.916.520,00 (lote y
preinversión), adicional para compra de equipos de $ 2.500.713.794,94.</t>
    </r>
  </si>
  <si>
    <r>
      <rPr>
        <sz val="10"/>
        <rFont val="Century Gothic"/>
        <family val="2"/>
      </rPr>
      <t>Pavimentación DE LA VÍA CANCHALA - MOCONDINO VARIANTE ORIENTAL PASTO,
DEPARTAMENTO DE Nariño</t>
    </r>
  </si>
  <si>
    <r>
      <rPr>
        <sz val="10"/>
        <rFont val="Century Gothic"/>
        <family val="2"/>
      </rPr>
      <t>Elaboración de Estudios de Amenaza,
Vulnerabilidad y Riesgo por Remoción en Masa, Inundaciónes y Avenidas Torrenciales en el Municipio De Pasto</t>
    </r>
  </si>
  <si>
    <t>Proyecto liberado</t>
  </si>
  <si>
    <t>Poyecto cuyo ejecutor es la UNIDAD NACIONAL DE GESTION DEL RIESGO - UNGRD</t>
  </si>
  <si>
    <t>Oficina de Planeación de Gestión Institucional</t>
  </si>
  <si>
    <t>CONSERVACIÓN DE ÁREAS AMBIENTALES ESTRATÉGICAS MEDIANTE RESTAURACIÓN ECOLÓGICA PARTICIPATIVA EN ZONAS DE RECARGA HÍDRICA DEL MUNICIPIO DE PASTO</t>
  </si>
  <si>
    <t>PROYECTOS ARCHIVADOS</t>
  </si>
  <si>
    <t>PROYECTOS LIBERADOS</t>
  </si>
  <si>
    <t>PROYECTOS CERRADOS</t>
  </si>
  <si>
    <t>Suministro de complemento alimentario a los estudiantes de establecimientos educativos oficiales para la vigencia 2022 en el municipio de
Pasto</t>
  </si>
  <si>
    <t>Proyecto archivado</t>
  </si>
  <si>
    <t>Nombre</t>
  </si>
  <si>
    <t>Valor Proyecto</t>
  </si>
  <si>
    <t>Valor SGR</t>
  </si>
  <si>
    <t>Estado</t>
  </si>
  <si>
    <t>NA</t>
  </si>
  <si>
    <t>En formulacion</t>
  </si>
  <si>
    <t>Fortalecimiento en la formulación y actualización de Planes de Vida.</t>
  </si>
  <si>
    <t>Totales</t>
  </si>
  <si>
    <t>En formulacion por parte de la Universidad de Nariño</t>
  </si>
  <si>
    <t xml:space="preserve">En estructuracion </t>
  </si>
  <si>
    <t>En formulacion con equipos de barras de Pasto</t>
  </si>
  <si>
    <t>TOTAL</t>
  </si>
  <si>
    <t xml:space="preserve">Fortalecer la integración comunitaria y la atención alimentaria infantil en la comuna 12,  Barrio Simón Bolívar en el Municipio de Pasto.
</t>
  </si>
  <si>
    <t>Disminuir las brechas de desigualdad de género en el Municipio de Pasto.</t>
  </si>
  <si>
    <t>EL BARRISMO POPULAR Y SOCIAL DESDE EL
CORAZÓN, EL ARTE, LA LITERATURA Y LA CULTURA EN SAN JUAN DE PASTO</t>
  </si>
  <si>
    <t>Dotación UDENAR</t>
  </si>
  <si>
    <t xml:space="preserve">  Valor total  incluida la operación $191.680.238.717,90</t>
  </si>
  <si>
    <t>PROPIOS/OTRAS FUENTES</t>
  </si>
  <si>
    <t>Proyecto en ejecución porcentaje de avance fisicio 44,56% y porcentaje de ejecución financiero 46%.</t>
  </si>
  <si>
    <t>Proyecto terminado, en proceso de cierre</t>
  </si>
  <si>
    <t>Proyecto aprobado en proceso de contratación</t>
  </si>
  <si>
    <t>Mejoramiento de la red vial en los sectores Cementerio Central y Jamondino con conexión a la variante oriental Pasto Departamento de Nariño</t>
  </si>
  <si>
    <t>Mejoramiento De La Infraestructura Vial Y De Espacio Público Intersección La Milagrosa Para La Conexión A La Variante Oriental Pasto Departamento de Nariño</t>
  </si>
  <si>
    <t>Poyecto cuyo ejecutor es la Gobernación de Nariño</t>
  </si>
  <si>
    <t>MEJORAMIENTO DE LA INFRAESTRUCTURA DE ALCANTARILLADO Y ACUEDUCTO - I ETAPA PASTO, NARIÑO, OCCIDENTE</t>
  </si>
  <si>
    <t>PROYECTOS EN EJECUCION - ENTIDAD EJECUTORA PASTO</t>
  </si>
  <si>
    <t>“Construcción Centro de operaciones de
emergencia para el municipio de Pasto departamento de Nariño”</t>
  </si>
  <si>
    <t>CONSTRUCCIÓN DE VIVIENDAS DE INTERES SOCIAL RURAL, MODALIDAD DISPERSA Y NUCLEADA EN LOS MUNICIPIOS DEL DEPARTAMENTO DE NARIÑO, OCCIDENTE</t>
  </si>
  <si>
    <t>ADECUACIÓN Y MEJORAMIENTO DEL ESTADIO DEPARTAMENTAL LIBERTAD EN EL MUNICIPIO DE PASTO, DEPARTAMENTO DE NARIÑO</t>
  </si>
  <si>
    <t>Poyecto cuyo ejecutor es la Departamento de Nariño</t>
  </si>
  <si>
    <t>PROYECTOS PRESENTADOS POR EL MUNICIPIO DE PASTO EJECUTADOS POR OTRAS ENTIDADES</t>
  </si>
  <si>
    <t>PROYECTOS EN FORMULACIÓN Y ESTRUCTURACIÓN - REGALIAS MUNICIPALES</t>
  </si>
  <si>
    <t>MUNICIPIO DE PASTO: INFORME ESTADO DE AVANCE DE PROYECTOS FINANCIADOS CON RECURSOS DEL SISTEMA GENERAL DE REGALÍAS JUNIO 2022- REGALIAS MUNICIPALES, OCAD REGIÓN PACIFICO, ASIGNACIÓN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</si>
</sst>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\ #,##0.00;[Red]\-&quot;$&quot;\ #,##0.00"/>
    <numFmt numFmtId="164" formatCode="\$\ #,##0.00"/>
    <numFmt numFmtId="165" formatCode="\$\ 0.00"/>
    <numFmt numFmtId="166" formatCode="\$\ #,##0"/>
    <numFmt numFmtId="167" formatCode="&quot;$&quot;\ #,##0.00"/>
  </numFmts>
  <fonts count="8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5BB9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66" fontId="1" fillId="0" borderId="1" xfId="0" applyNumberFormat="1" applyFont="1" applyFill="1" applyBorder="1" applyAlignment="1">
      <alignment horizontal="center" vertical="top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top" indent="2" shrinkToFi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167" fontId="1" fillId="0" borderId="1" xfId="0" applyNumberFormat="1" applyFont="1" applyFill="1" applyBorder="1" applyAlignment="1">
      <alignment horizontal="center" vertical="center" shrinkToFit="1"/>
    </xf>
    <xf numFmtId="167" fontId="1" fillId="0" borderId="1" xfId="0" applyNumberFormat="1" applyFont="1" applyFill="1" applyBorder="1" applyAlignment="1">
      <alignment horizontal="center" vertical="top" shrinkToFit="1"/>
    </xf>
    <xf numFmtId="166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67" fontId="1" fillId="0" borderId="6" xfId="0" applyNumberFormat="1" applyFont="1" applyFill="1" applyBorder="1" applyAlignment="1">
      <alignment horizontal="center" vertical="center" shrinkToFit="1"/>
    </xf>
    <xf numFmtId="167" fontId="1" fillId="0" borderId="7" xfId="0" applyNumberFormat="1" applyFont="1" applyFill="1" applyBorder="1" applyAlignment="1">
      <alignment horizontal="center" vertical="center" shrinkToFit="1"/>
    </xf>
    <xf numFmtId="167" fontId="1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0</xdr:rowOff>
    </xdr:from>
    <xdr:to>
      <xdr:col>6</xdr:col>
      <xdr:colOff>382904</xdr:colOff>
      <xdr:row>2</xdr:row>
      <xdr:rowOff>609600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rcRect/>
        <a:stretch/>
      </xdr:blipFill>
      <xdr:spPr>
        <a:xfrm>
          <a:off x="1066799" y="0"/>
          <a:ext cx="705040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topLeftCell="A38" zoomScaleNormal="100" zoomScaleSheetLayoutView="100" workbookViewId="0">
      <selection activeCell="G12" sqref="G12"/>
    </sheetView>
  </sheetViews>
  <sheetFormatPr baseColWidth="10" defaultColWidth="9.296875" defaultRowHeight="12.5" x14ac:dyDescent="0.3"/>
  <cols>
    <col min="1" max="1" width="15.19921875" style="1" customWidth="1"/>
    <col min="2" max="2" width="19.19921875" style="1" customWidth="1"/>
    <col min="3" max="3" width="29.8984375" style="1" customWidth="1"/>
    <col min="4" max="4" width="22.5" style="1" customWidth="1"/>
    <col min="5" max="5" width="27.8984375" style="1" customWidth="1"/>
    <col min="6" max="6" width="19.796875" style="1" customWidth="1"/>
    <col min="7" max="7" width="53.19921875" style="18" customWidth="1"/>
    <col min="8" max="16384" width="9.296875" style="1"/>
  </cols>
  <sheetData>
    <row r="1" spans="1:7" x14ac:dyDescent="0.3">
      <c r="A1" s="62"/>
      <c r="B1" s="62"/>
      <c r="C1" s="62"/>
      <c r="D1" s="62"/>
      <c r="E1" s="62"/>
      <c r="F1" s="62"/>
      <c r="G1" s="62"/>
    </row>
    <row r="2" spans="1:7" x14ac:dyDescent="0.3">
      <c r="A2" s="62"/>
      <c r="B2" s="62"/>
      <c r="C2" s="62"/>
      <c r="D2" s="62"/>
      <c r="E2" s="62"/>
      <c r="F2" s="62"/>
      <c r="G2" s="62"/>
    </row>
    <row r="3" spans="1:7" ht="52" customHeight="1" x14ac:dyDescent="0.3">
      <c r="A3" s="62"/>
      <c r="B3" s="62"/>
      <c r="C3" s="62"/>
      <c r="D3" s="62"/>
      <c r="E3" s="62"/>
      <c r="F3" s="62"/>
      <c r="G3" s="62"/>
    </row>
    <row r="4" spans="1:7" x14ac:dyDescent="0.3">
      <c r="A4" s="62"/>
      <c r="B4" s="62"/>
      <c r="C4" s="62"/>
      <c r="D4" s="62"/>
      <c r="E4" s="62"/>
      <c r="F4" s="62"/>
      <c r="G4" s="62"/>
    </row>
    <row r="5" spans="1:7" x14ac:dyDescent="0.3">
      <c r="A5" s="62"/>
      <c r="B5" s="62"/>
      <c r="C5" s="62"/>
      <c r="D5" s="62"/>
      <c r="E5" s="62"/>
      <c r="F5" s="62"/>
      <c r="G5" s="62"/>
    </row>
    <row r="6" spans="1:7" x14ac:dyDescent="0.3">
      <c r="A6" s="63"/>
      <c r="B6" s="63"/>
      <c r="C6" s="63"/>
      <c r="D6" s="63"/>
      <c r="E6" s="63"/>
      <c r="F6" s="63"/>
      <c r="G6" s="63"/>
    </row>
    <row r="7" spans="1:7" ht="33.75" customHeight="1" x14ac:dyDescent="0.3">
      <c r="A7" s="64" t="s">
        <v>57</v>
      </c>
      <c r="B7" s="64"/>
      <c r="C7" s="64"/>
      <c r="D7" s="64"/>
      <c r="E7" s="64"/>
      <c r="F7" s="64"/>
      <c r="G7" s="64"/>
    </row>
    <row r="8" spans="1:7" ht="33.75" customHeight="1" x14ac:dyDescent="0.3">
      <c r="A8" s="68" t="s">
        <v>18</v>
      </c>
      <c r="B8" s="69"/>
      <c r="C8" s="69"/>
      <c r="D8" s="69"/>
      <c r="E8" s="69"/>
      <c r="F8" s="69"/>
      <c r="G8" s="70"/>
    </row>
    <row r="9" spans="1:7" x14ac:dyDescent="0.3">
      <c r="A9" s="47" t="s">
        <v>50</v>
      </c>
      <c r="B9" s="47"/>
      <c r="C9" s="47"/>
      <c r="D9" s="47"/>
      <c r="E9" s="47"/>
      <c r="F9" s="47"/>
      <c r="G9" s="47"/>
    </row>
    <row r="10" spans="1:7" x14ac:dyDescent="0.3">
      <c r="A10" s="30" t="s">
        <v>0</v>
      </c>
      <c r="B10" s="65" t="s">
        <v>1</v>
      </c>
      <c r="C10" s="66"/>
      <c r="D10" s="30" t="s">
        <v>2</v>
      </c>
      <c r="E10" s="30" t="s">
        <v>42</v>
      </c>
      <c r="F10" s="30" t="s">
        <v>4</v>
      </c>
      <c r="G10" s="30" t="s">
        <v>5</v>
      </c>
    </row>
    <row r="11" spans="1:7" ht="25" x14ac:dyDescent="0.3">
      <c r="A11" s="2">
        <v>2018000030026</v>
      </c>
      <c r="B11" s="67" t="s">
        <v>14</v>
      </c>
      <c r="C11" s="67"/>
      <c r="D11" s="4">
        <v>8540328475.96</v>
      </c>
      <c r="E11" s="4">
        <f>D11-F11</f>
        <v>1140922863.7700005</v>
      </c>
      <c r="F11" s="4">
        <v>7399405612.1899996</v>
      </c>
      <c r="G11" s="76" t="s">
        <v>43</v>
      </c>
    </row>
    <row r="12" spans="1:7" ht="50" x14ac:dyDescent="0.3">
      <c r="A12" s="2">
        <v>2013000030019</v>
      </c>
      <c r="B12" s="35" t="s">
        <v>6</v>
      </c>
      <c r="C12" s="35"/>
      <c r="D12" s="5" t="s">
        <v>41</v>
      </c>
      <c r="E12" s="5" t="s">
        <v>13</v>
      </c>
      <c r="F12" s="4">
        <v>27875437486</v>
      </c>
      <c r="G12" s="15" t="s">
        <v>44</v>
      </c>
    </row>
    <row r="13" spans="1:7" ht="63" customHeight="1" x14ac:dyDescent="0.3">
      <c r="A13" s="14">
        <v>20223201010021</v>
      </c>
      <c r="B13" s="67" t="s">
        <v>19</v>
      </c>
      <c r="C13" s="67"/>
      <c r="D13" s="4">
        <v>3002042448</v>
      </c>
      <c r="E13" s="4">
        <v>0</v>
      </c>
      <c r="F13" s="4">
        <f>D13</f>
        <v>3002042448</v>
      </c>
      <c r="G13" s="60" t="s">
        <v>45</v>
      </c>
    </row>
    <row r="14" spans="1:7" x14ac:dyDescent="0.3">
      <c r="A14" s="49" t="s">
        <v>32</v>
      </c>
      <c r="B14" s="49"/>
      <c r="C14" s="49"/>
      <c r="D14" s="31">
        <f>D11+D13+191680238717.9</f>
        <v>203222609641.85999</v>
      </c>
      <c r="E14" s="31">
        <f>E11+2716916520+2500713794.94</f>
        <v>6358553178.710001</v>
      </c>
      <c r="F14" s="31">
        <f>+F13+F12+F11</f>
        <v>38276885546.190002</v>
      </c>
      <c r="G14" s="61"/>
    </row>
    <row r="15" spans="1:7" x14ac:dyDescent="0.3">
      <c r="A15" s="47" t="s">
        <v>21</v>
      </c>
      <c r="B15" s="47"/>
      <c r="C15" s="47"/>
      <c r="D15" s="47"/>
      <c r="E15" s="47"/>
      <c r="F15" s="47"/>
      <c r="G15" s="47"/>
    </row>
    <row r="16" spans="1:7" x14ac:dyDescent="0.3">
      <c r="A16" s="46" t="s">
        <v>1</v>
      </c>
      <c r="B16" s="46"/>
      <c r="C16" s="46"/>
      <c r="D16" s="3" t="s">
        <v>2</v>
      </c>
      <c r="E16" s="3" t="s">
        <v>3</v>
      </c>
      <c r="F16" s="3" t="s">
        <v>4</v>
      </c>
      <c r="G16" s="17" t="s">
        <v>5</v>
      </c>
    </row>
    <row r="17" spans="1:7" ht="47" customHeight="1" x14ac:dyDescent="0.3">
      <c r="A17" s="2">
        <v>2018000030207</v>
      </c>
      <c r="B17" s="35" t="s">
        <v>7</v>
      </c>
      <c r="C17" s="35"/>
      <c r="D17" s="4">
        <v>45587260305.669998</v>
      </c>
      <c r="E17" s="6">
        <v>0</v>
      </c>
      <c r="F17" s="4">
        <v>45587260305.669998</v>
      </c>
      <c r="G17" s="15" t="s">
        <v>16</v>
      </c>
    </row>
    <row r="18" spans="1:7" x14ac:dyDescent="0.3">
      <c r="A18" s="47" t="s">
        <v>22</v>
      </c>
      <c r="B18" s="47"/>
      <c r="C18" s="47"/>
      <c r="D18" s="47"/>
      <c r="E18" s="47"/>
      <c r="F18" s="47"/>
      <c r="G18" s="47"/>
    </row>
    <row r="19" spans="1:7" x14ac:dyDescent="0.3">
      <c r="A19" s="46" t="s">
        <v>1</v>
      </c>
      <c r="B19" s="46"/>
      <c r="C19" s="46"/>
      <c r="D19" s="3" t="s">
        <v>2</v>
      </c>
      <c r="E19" s="3" t="s">
        <v>3</v>
      </c>
      <c r="F19" s="3" t="s">
        <v>4</v>
      </c>
      <c r="G19" s="17" t="s">
        <v>5</v>
      </c>
    </row>
    <row r="20" spans="1:7" ht="12.5" customHeight="1" x14ac:dyDescent="0.3">
      <c r="A20" s="71">
        <v>2013000030104</v>
      </c>
      <c r="B20" s="54" t="s">
        <v>8</v>
      </c>
      <c r="C20" s="55"/>
      <c r="D20" s="51">
        <v>14723852508</v>
      </c>
      <c r="E20" s="51">
        <v>2388832549</v>
      </c>
      <c r="F20" s="51">
        <v>12335019959</v>
      </c>
      <c r="G20" s="74" t="s">
        <v>10</v>
      </c>
    </row>
    <row r="21" spans="1:7" x14ac:dyDescent="0.3">
      <c r="A21" s="71"/>
      <c r="B21" s="56"/>
      <c r="C21" s="57"/>
      <c r="D21" s="52"/>
      <c r="E21" s="52"/>
      <c r="F21" s="52">
        <v>12335019959</v>
      </c>
      <c r="G21" s="75"/>
    </row>
    <row r="22" spans="1:7" x14ac:dyDescent="0.3">
      <c r="A22" s="71"/>
      <c r="B22" s="58"/>
      <c r="C22" s="59"/>
      <c r="D22" s="53"/>
      <c r="E22" s="53"/>
      <c r="F22" s="53">
        <v>12335019959</v>
      </c>
      <c r="G22" s="75"/>
    </row>
    <row r="23" spans="1:7" ht="58.5" customHeight="1" x14ac:dyDescent="0.3">
      <c r="A23" s="8">
        <v>2012000030020</v>
      </c>
      <c r="B23" s="35" t="s">
        <v>9</v>
      </c>
      <c r="C23" s="35"/>
      <c r="D23" s="26">
        <v>4762917920</v>
      </c>
      <c r="E23" s="7">
        <v>1829873718</v>
      </c>
      <c r="F23" s="7">
        <v>2933044202</v>
      </c>
      <c r="G23" s="15" t="s">
        <v>10</v>
      </c>
    </row>
    <row r="24" spans="1:7" ht="44.5" customHeight="1" x14ac:dyDescent="0.3">
      <c r="A24" s="8">
        <v>2013000030195</v>
      </c>
      <c r="B24" s="34" t="s">
        <v>11</v>
      </c>
      <c r="C24" s="34"/>
      <c r="D24" s="9">
        <v>3713175352</v>
      </c>
      <c r="E24" s="26">
        <v>294372827</v>
      </c>
      <c r="F24" s="7">
        <v>3418802525</v>
      </c>
      <c r="G24" s="15" t="s">
        <v>10</v>
      </c>
    </row>
    <row r="25" spans="1:7" ht="44.5" customHeight="1" x14ac:dyDescent="0.3">
      <c r="A25" s="8">
        <v>2013000030119</v>
      </c>
      <c r="B25" s="34" t="s">
        <v>49</v>
      </c>
      <c r="C25" s="34"/>
      <c r="D25" s="9">
        <v>6794899127</v>
      </c>
      <c r="E25" s="26">
        <f>D25-F25</f>
        <v>1750899127</v>
      </c>
      <c r="F25" s="7">
        <v>5044000000</v>
      </c>
      <c r="G25" s="15" t="s">
        <v>10</v>
      </c>
    </row>
    <row r="26" spans="1:7" ht="12.5" customHeight="1" x14ac:dyDescent="0.3">
      <c r="A26" s="46" t="s">
        <v>36</v>
      </c>
      <c r="B26" s="46"/>
      <c r="C26" s="46"/>
      <c r="D26" s="16">
        <f>SUM(D20:D25)</f>
        <v>29994844907</v>
      </c>
      <c r="E26" s="16">
        <f t="shared" ref="E26:F26" si="0">SUM(E20:E25)</f>
        <v>6263978221</v>
      </c>
      <c r="F26" s="16">
        <f t="shared" si="0"/>
        <v>48400906604</v>
      </c>
      <c r="G26" s="32"/>
    </row>
    <row r="27" spans="1:7" x14ac:dyDescent="0.3">
      <c r="A27" s="73" t="s">
        <v>55</v>
      </c>
      <c r="B27" s="73"/>
      <c r="C27" s="73"/>
      <c r="D27" s="73"/>
      <c r="E27" s="73"/>
      <c r="F27" s="73"/>
      <c r="G27" s="73"/>
    </row>
    <row r="28" spans="1:7" x14ac:dyDescent="0.3">
      <c r="A28" s="3" t="s">
        <v>0</v>
      </c>
      <c r="B28" s="46" t="s">
        <v>1</v>
      </c>
      <c r="C28" s="46"/>
      <c r="D28" s="3" t="s">
        <v>2</v>
      </c>
      <c r="E28" s="3" t="s">
        <v>3</v>
      </c>
      <c r="F28" s="3" t="s">
        <v>4</v>
      </c>
      <c r="G28" s="17" t="s">
        <v>5</v>
      </c>
    </row>
    <row r="29" spans="1:7" ht="58.5" customHeight="1" x14ac:dyDescent="0.3">
      <c r="A29" s="2">
        <v>2019520010034</v>
      </c>
      <c r="B29" s="72" t="s">
        <v>15</v>
      </c>
      <c r="C29" s="72"/>
      <c r="D29" s="25">
        <v>4190900956.1100001</v>
      </c>
      <c r="E29" s="10">
        <v>0</v>
      </c>
      <c r="F29" s="25">
        <v>4190900956.1100001</v>
      </c>
      <c r="G29" s="15" t="s">
        <v>17</v>
      </c>
    </row>
    <row r="30" spans="1:7" ht="57.5" customHeight="1" x14ac:dyDescent="0.3">
      <c r="A30" s="2">
        <v>2019520010035</v>
      </c>
      <c r="B30" s="34" t="s">
        <v>12</v>
      </c>
      <c r="C30" s="34"/>
      <c r="D30" s="11">
        <v>1707220745</v>
      </c>
      <c r="E30" s="10">
        <v>0</v>
      </c>
      <c r="F30" s="11">
        <v>1707220745</v>
      </c>
      <c r="G30" s="15" t="s">
        <v>17</v>
      </c>
    </row>
    <row r="31" spans="1:7" ht="57.5" customHeight="1" x14ac:dyDescent="0.3">
      <c r="A31" s="14">
        <v>2020000030057</v>
      </c>
      <c r="B31" s="34" t="s">
        <v>46</v>
      </c>
      <c r="C31" s="34"/>
      <c r="D31" s="11">
        <v>11153796729.360001</v>
      </c>
      <c r="E31" s="25">
        <f>D31-F31</f>
        <v>1115379672.9000015</v>
      </c>
      <c r="F31" s="11">
        <v>10038417056.459999</v>
      </c>
      <c r="G31" s="15" t="s">
        <v>48</v>
      </c>
    </row>
    <row r="32" spans="1:7" ht="57.5" customHeight="1" x14ac:dyDescent="0.3">
      <c r="A32" s="14">
        <v>2021003520104</v>
      </c>
      <c r="B32" s="34" t="s">
        <v>47</v>
      </c>
      <c r="C32" s="34"/>
      <c r="D32" s="11">
        <v>15996755616</v>
      </c>
      <c r="E32" s="25">
        <f>D32-F32</f>
        <v>2996755616</v>
      </c>
      <c r="F32" s="11">
        <v>13000000000</v>
      </c>
      <c r="G32" s="15" t="s">
        <v>54</v>
      </c>
    </row>
    <row r="33" spans="1:8" ht="57.5" customHeight="1" x14ac:dyDescent="0.3">
      <c r="A33" s="14">
        <v>2013000030192</v>
      </c>
      <c r="B33" s="34" t="s">
        <v>52</v>
      </c>
      <c r="C33" s="34"/>
      <c r="D33" s="11">
        <v>49890488396</v>
      </c>
      <c r="E33" s="25">
        <f>D33-F33</f>
        <v>43255625558</v>
      </c>
      <c r="F33" s="11">
        <v>6634862838</v>
      </c>
      <c r="G33" s="15" t="s">
        <v>54</v>
      </c>
    </row>
    <row r="34" spans="1:8" ht="57.5" customHeight="1" x14ac:dyDescent="0.3">
      <c r="A34" s="14">
        <v>2017000030183</v>
      </c>
      <c r="B34" s="34" t="s">
        <v>53</v>
      </c>
      <c r="C34" s="34"/>
      <c r="D34" s="11">
        <v>19017857777</v>
      </c>
      <c r="E34" s="25">
        <f>D34-F34</f>
        <v>569478070</v>
      </c>
      <c r="F34" s="11">
        <v>18448379707</v>
      </c>
      <c r="G34" s="15" t="s">
        <v>54</v>
      </c>
    </row>
    <row r="35" spans="1:8" s="28" customFormat="1" x14ac:dyDescent="0.3">
      <c r="A35" s="48" t="s">
        <v>32</v>
      </c>
      <c r="B35" s="49"/>
      <c r="C35" s="50"/>
      <c r="D35" s="27">
        <f>SUM(D29:D34)</f>
        <v>101957020219.47</v>
      </c>
      <c r="E35" s="27">
        <f>SUM(E29:E34)</f>
        <v>47937238916.900002</v>
      </c>
      <c r="F35" s="27">
        <f>SUM(F29:F34)</f>
        <v>54019781302.57</v>
      </c>
      <c r="G35" s="12"/>
    </row>
    <row r="36" spans="1:8" x14ac:dyDescent="0.3">
      <c r="A36" s="45" t="s">
        <v>20</v>
      </c>
      <c r="B36" s="45"/>
      <c r="C36" s="45"/>
      <c r="D36" s="45"/>
      <c r="E36" s="45"/>
      <c r="F36" s="45"/>
      <c r="G36" s="45"/>
    </row>
    <row r="37" spans="1:8" x14ac:dyDescent="0.3">
      <c r="A37" s="13" t="s">
        <v>0</v>
      </c>
      <c r="B37" s="46" t="s">
        <v>1</v>
      </c>
      <c r="C37" s="46"/>
      <c r="D37" s="13" t="s">
        <v>2</v>
      </c>
      <c r="E37" s="13" t="s">
        <v>3</v>
      </c>
      <c r="F37" s="13" t="s">
        <v>4</v>
      </c>
      <c r="G37" s="17" t="s">
        <v>5</v>
      </c>
    </row>
    <row r="38" spans="1:8" ht="52" customHeight="1" x14ac:dyDescent="0.3">
      <c r="A38" s="19">
        <v>2013000030016</v>
      </c>
      <c r="B38" s="34" t="s">
        <v>23</v>
      </c>
      <c r="C38" s="34"/>
      <c r="D38" s="20">
        <v>11173681081.9</v>
      </c>
      <c r="E38" s="10">
        <v>0</v>
      </c>
      <c r="F38" s="20">
        <f>D38</f>
        <v>11173681081.9</v>
      </c>
      <c r="G38" s="15" t="s">
        <v>24</v>
      </c>
    </row>
    <row r="39" spans="1:8" ht="47" customHeight="1" x14ac:dyDescent="0.3">
      <c r="A39" s="14">
        <v>2019520010039</v>
      </c>
      <c r="B39" s="35" t="s">
        <v>51</v>
      </c>
      <c r="C39" s="35"/>
      <c r="D39" s="4">
        <v>8154821293</v>
      </c>
      <c r="E39" s="6">
        <v>0</v>
      </c>
      <c r="F39" s="4">
        <v>8154821293</v>
      </c>
      <c r="G39" s="15" t="s">
        <v>24</v>
      </c>
    </row>
    <row r="40" spans="1:8" x14ac:dyDescent="0.3">
      <c r="A40" s="45" t="s">
        <v>56</v>
      </c>
      <c r="B40" s="45"/>
      <c r="C40" s="45"/>
      <c r="D40" s="45"/>
      <c r="E40" s="45"/>
      <c r="F40" s="45"/>
      <c r="G40" s="45"/>
    </row>
    <row r="41" spans="1:8" ht="27.5" customHeight="1" x14ac:dyDescent="0.3">
      <c r="A41" s="21" t="s">
        <v>0</v>
      </c>
      <c r="B41" s="39" t="s">
        <v>25</v>
      </c>
      <c r="C41" s="40"/>
      <c r="D41" s="21" t="s">
        <v>26</v>
      </c>
      <c r="E41" s="21" t="s">
        <v>27</v>
      </c>
      <c r="F41" s="43" t="s">
        <v>28</v>
      </c>
      <c r="G41" s="44"/>
      <c r="H41" s="23"/>
    </row>
    <row r="42" spans="1:8" ht="16" customHeight="1" x14ac:dyDescent="0.35">
      <c r="A42" s="22" t="s">
        <v>29</v>
      </c>
      <c r="B42" s="41" t="s">
        <v>40</v>
      </c>
      <c r="C42" s="42"/>
      <c r="D42" s="20">
        <v>41096460</v>
      </c>
      <c r="E42" s="20">
        <v>41096460</v>
      </c>
      <c r="F42" s="36" t="s">
        <v>33</v>
      </c>
      <c r="G42" s="37"/>
      <c r="H42" s="24"/>
    </row>
    <row r="43" spans="1:8" ht="43" customHeight="1" x14ac:dyDescent="0.35">
      <c r="A43" s="22" t="s">
        <v>29</v>
      </c>
      <c r="B43" s="41" t="s">
        <v>37</v>
      </c>
      <c r="C43" s="42"/>
      <c r="D43" s="20">
        <v>500000000</v>
      </c>
      <c r="E43" s="20">
        <v>500000000</v>
      </c>
      <c r="F43" s="36" t="s">
        <v>34</v>
      </c>
      <c r="G43" s="37"/>
      <c r="H43" s="24"/>
    </row>
    <row r="44" spans="1:8" ht="31" customHeight="1" x14ac:dyDescent="0.35">
      <c r="A44" s="22" t="s">
        <v>29</v>
      </c>
      <c r="B44" s="41" t="s">
        <v>38</v>
      </c>
      <c r="C44" s="42"/>
      <c r="D44" s="20">
        <v>136000000</v>
      </c>
      <c r="E44" s="20">
        <v>136000000</v>
      </c>
      <c r="F44" s="36" t="s">
        <v>30</v>
      </c>
      <c r="G44" s="37"/>
      <c r="H44" s="24"/>
    </row>
    <row r="45" spans="1:8" ht="41.5" customHeight="1" x14ac:dyDescent="0.35">
      <c r="A45" s="22" t="s">
        <v>29</v>
      </c>
      <c r="B45" s="41" t="s">
        <v>39</v>
      </c>
      <c r="C45" s="42"/>
      <c r="D45" s="20">
        <v>50000000</v>
      </c>
      <c r="E45" s="20">
        <v>50000000</v>
      </c>
      <c r="F45" s="36" t="s">
        <v>35</v>
      </c>
      <c r="G45" s="37"/>
      <c r="H45" s="24"/>
    </row>
    <row r="46" spans="1:8" ht="34" customHeight="1" x14ac:dyDescent="0.35">
      <c r="A46" s="22" t="s">
        <v>29</v>
      </c>
      <c r="B46" s="41" t="s">
        <v>31</v>
      </c>
      <c r="C46" s="42"/>
      <c r="D46" s="20">
        <v>36617111</v>
      </c>
      <c r="E46" s="20">
        <v>36617111</v>
      </c>
      <c r="F46" s="36" t="s">
        <v>30</v>
      </c>
      <c r="G46" s="37"/>
      <c r="H46" s="24"/>
    </row>
    <row r="47" spans="1:8" s="28" customFormat="1" ht="15" x14ac:dyDescent="0.3">
      <c r="A47" s="38" t="s">
        <v>32</v>
      </c>
      <c r="B47" s="38"/>
      <c r="C47" s="38"/>
      <c r="D47" s="33">
        <f>SUM(D42:D46)</f>
        <v>763713571</v>
      </c>
      <c r="E47" s="20"/>
      <c r="G47" s="29"/>
    </row>
  </sheetData>
  <mergeCells count="52">
    <mergeCell ref="B23:C23"/>
    <mergeCell ref="B24:C24"/>
    <mergeCell ref="A26:C26"/>
    <mergeCell ref="G20:G22"/>
    <mergeCell ref="A1:G6"/>
    <mergeCell ref="A7:G7"/>
    <mergeCell ref="B10:C10"/>
    <mergeCell ref="B12:C12"/>
    <mergeCell ref="A16:C16"/>
    <mergeCell ref="B11:C11"/>
    <mergeCell ref="A8:G8"/>
    <mergeCell ref="B13:C13"/>
    <mergeCell ref="A9:G9"/>
    <mergeCell ref="A15:G15"/>
    <mergeCell ref="A18:G18"/>
    <mergeCell ref="A35:C35"/>
    <mergeCell ref="D20:D22"/>
    <mergeCell ref="E20:E22"/>
    <mergeCell ref="F20:F22"/>
    <mergeCell ref="B20:C22"/>
    <mergeCell ref="A14:C14"/>
    <mergeCell ref="G13:G14"/>
    <mergeCell ref="B17:C17"/>
    <mergeCell ref="A19:C19"/>
    <mergeCell ref="A20:A22"/>
    <mergeCell ref="B29:C29"/>
    <mergeCell ref="B30:C30"/>
    <mergeCell ref="A27:G27"/>
    <mergeCell ref="F41:G41"/>
    <mergeCell ref="A40:G40"/>
    <mergeCell ref="A36:G36"/>
    <mergeCell ref="B37:C37"/>
    <mergeCell ref="B38:C38"/>
    <mergeCell ref="A47:C47"/>
    <mergeCell ref="B41:C41"/>
    <mergeCell ref="B42:C42"/>
    <mergeCell ref="B43:C43"/>
    <mergeCell ref="B44:C44"/>
    <mergeCell ref="B45:C45"/>
    <mergeCell ref="B46:C46"/>
    <mergeCell ref="F42:G42"/>
    <mergeCell ref="F43:G43"/>
    <mergeCell ref="F44:G44"/>
    <mergeCell ref="F45:G45"/>
    <mergeCell ref="F46:G46"/>
    <mergeCell ref="B31:C31"/>
    <mergeCell ref="B32:C32"/>
    <mergeCell ref="B25:C25"/>
    <mergeCell ref="B39:C39"/>
    <mergeCell ref="B33:C33"/>
    <mergeCell ref="B34:C34"/>
    <mergeCell ref="B28:C28"/>
  </mergeCells>
  <pageMargins left="0.7" right="0.7" top="0.75" bottom="0.75" header="0.3" footer="0.3"/>
  <pageSetup scale="50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LENOVO</cp:lastModifiedBy>
  <cp:lastPrinted>2021-10-04T14:08:48Z</cp:lastPrinted>
  <dcterms:created xsi:type="dcterms:W3CDTF">2021-10-04T13:50:33Z</dcterms:created>
  <dcterms:modified xsi:type="dcterms:W3CDTF">2022-09-16T17:30:12Z</dcterms:modified>
</cp:coreProperties>
</file>