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GALIAS 2022 2023\SGR PASTO DQ\INFORMES 2023\7 JULIO 2023\INFORME JULIO 2023\Nueva carpeta\Ev – 3.2 informe transparencia\"/>
    </mc:Choice>
  </mc:AlternateContent>
  <bookViews>
    <workbookView xWindow="0" yWindow="0" windowWidth="17910" windowHeight="6450"/>
  </bookViews>
  <sheets>
    <sheet name="Table 1" sheetId="1" r:id="rId1"/>
  </sheets>
  <definedNames>
    <definedName name="_xlnm.Print_Area" localSheetId="0">'Table 1'!$B$1:$H$58</definedName>
  </definedNames>
  <calcPr calcId="162913"/>
</workbook>
</file>

<file path=xl/calcChain.xml><?xml version="1.0" encoding="utf-8"?>
<calcChain xmlns="http://schemas.openxmlformats.org/spreadsheetml/2006/main">
  <c r="G44" i="1" l="1"/>
  <c r="G45" i="1" l="1"/>
  <c r="G43" i="1"/>
  <c r="G42" i="1"/>
  <c r="E54" i="1"/>
  <c r="F50" i="1"/>
  <c r="F14" i="1" l="1"/>
  <c r="G14" i="1"/>
  <c r="E14" i="1"/>
  <c r="F11" i="1"/>
  <c r="E35" i="1" l="1"/>
  <c r="E26" i="1"/>
  <c r="G46" i="1"/>
  <c r="E46" i="1"/>
  <c r="F46" i="1" l="1"/>
  <c r="F34" i="1"/>
  <c r="F33" i="1"/>
  <c r="G35" i="1"/>
  <c r="G26" i="1"/>
  <c r="F25" i="1"/>
  <c r="F26" i="1" s="1"/>
  <c r="F32" i="1"/>
  <c r="F31" i="1"/>
  <c r="F35" i="1" l="1"/>
  <c r="G38" i="1"/>
  <c r="F13" i="1"/>
  <c r="F10" i="1"/>
  <c r="G12" i="1"/>
</calcChain>
</file>

<file path=xl/sharedStrings.xml><?xml version="1.0" encoding="utf-8"?>
<sst xmlns="http://schemas.openxmlformats.org/spreadsheetml/2006/main" count="124" uniqueCount="76">
  <si>
    <t>BPIN</t>
  </si>
  <si>
    <t>NOMBRE</t>
  </si>
  <si>
    <t>VALOR</t>
  </si>
  <si>
    <t>SGR</t>
  </si>
  <si>
    <t>OBSERVACIONES</t>
  </si>
  <si>
    <t>Proyecto cerrado.</t>
  </si>
  <si>
    <t>Proyecto liberado</t>
  </si>
  <si>
    <t>Poyecto cuyo ejecutor es la UNIDAD NACIONAL DE GESTION DEL RIESGO - UNGRD</t>
  </si>
  <si>
    <t>Oficina de Planeación de Gestión Institucional</t>
  </si>
  <si>
    <t>PROYECTOS ARCHIVADOS</t>
  </si>
  <si>
    <t>PROYECTOS LIBERADOS</t>
  </si>
  <si>
    <t>PROYECTOS CERRADOS</t>
  </si>
  <si>
    <t>Proyecto archivado</t>
  </si>
  <si>
    <t>Nombre</t>
  </si>
  <si>
    <t>Valor Proyecto</t>
  </si>
  <si>
    <t>Valor SGR</t>
  </si>
  <si>
    <t>Estado</t>
  </si>
  <si>
    <t>NA</t>
  </si>
  <si>
    <t>Totales</t>
  </si>
  <si>
    <t>En formulacion por parte de la Universidad de Nariño</t>
  </si>
  <si>
    <t>TOTAL</t>
  </si>
  <si>
    <t>PROPIOS/OTRAS FUENTES</t>
  </si>
  <si>
    <t>MEJORAMIENTO DE LA INFRAESTRUCTURA DE ALCANTARILLADO Y ACUEDUCTO - I ETAPA PASTO, NARIÑO, OCCIDENTE</t>
  </si>
  <si>
    <t>PROYECTOS EN EJECUCION - ENTIDAD EJECUTORA PASTO</t>
  </si>
  <si>
    <t>Poyecto cuyo ejecutor es la Departamento de Nariño</t>
  </si>
  <si>
    <t>PROYECTOS PRESENTADOS POR EL MUNICIPIO DE PASTO EJECUTADOS POR OTRAS ENTIDADES</t>
  </si>
  <si>
    <t>PROYECTOS EN FORMULACIÓN Y ESTRUCTURACIÓN - REGALIAS MUNICIPALES</t>
  </si>
  <si>
    <t>“ADECUACIÓN DE COMEDOR SOLIDARIO Y SALÓN COMUNAL EN EL SECTOR EL BARRIO SIMÓN BOLÍVAR, MUNICIPIO DE   PASTO”</t>
  </si>
  <si>
    <t>"FORTALECIMIENTO DE LA IDENTIDAD DEL PUEBLO, MUESTRA DEL BARRISMO SOCIAL DESDE EL CORAZÓN, EL ARTE, LA LITERATURA Y LA CULTURA EN EL MUNICIPIO DE   PASTO”</t>
  </si>
  <si>
    <t>Poyecto cuyo ejecutor es el Departamento de Nariño</t>
  </si>
  <si>
    <t>PROYECTOS EN FORMULACIÓN Y ESTRUCTURACIÓN - REGALIAS OCAD REGIÓN PACIFICO</t>
  </si>
  <si>
    <t>Elaboró:</t>
  </si>
  <si>
    <t>Aprobó</t>
  </si>
  <si>
    <t>Revisó:</t>
  </si>
  <si>
    <t>Doris Quilismal</t>
  </si>
  <si>
    <t>Angie  Melo</t>
  </si>
  <si>
    <t>Marcela Peña</t>
  </si>
  <si>
    <t>Jefe Oficina  de Planeación deGestion Institucional</t>
  </si>
  <si>
    <t>OPGI</t>
  </si>
  <si>
    <t>Asesor Banco de Programas y Proyectos - OPGI</t>
  </si>
  <si>
    <t>"IMPLEMENTACIÓN DEL PROGRAMA DE ALIMENTACIÓN ESCOLAR 2023 PARA ESTUDIANTES DE LAS SUBREGIONES CENTRO Y JUANAMBÚ EN EL DEPARTAMENTO DE NARIÑO"</t>
  </si>
  <si>
    <t>"ADECUACIÓN Y MEJORAMIENTO DEL ESTADIO DEPARTAMENTAL LIBERTAD EN EL MUNICIPIO DE PASTO, DEPARTAMENTO DE NARIÑO"</t>
  </si>
  <si>
    <t>"CONSTRUCCIÓN DE VIVIENDAS DE INTERES SOCIAL RURAL, MODALIDAD DISPERSA Y NUCLEADA EN LOS MUNICIPIOS DEL DEPARTAMENTO DE NARIÑO, OCCIDENTE"</t>
  </si>
  <si>
    <t xml:space="preserve">“PAVIMENTACIÓN DE LA VÍA CANCHALA - MOCONDINO VARIANTE ORIENTAL PASTO,
DEPARTAMENTO DE NARIÑO”
</t>
  </si>
  <si>
    <t>"CONSERVACIÓN DE ÁREAS AMBIENTALES ESTRATÉGICAS MEDIANTE RESTAURACIÓN ECOLÓGICA PARTICIPATIVA EN ZONAS DE RECARGA HÍDRICA DEL MUNICIPIO DE PASTO"</t>
  </si>
  <si>
    <t>“MEJORAMIENTO DE LA PLAZA DE MERCADO EL POTRERILLO EN LA CIUDAD DE PASTO. FASE I NARIÑO”</t>
  </si>
  <si>
    <t>“MEJORAMIENTO TRANSITABILIDAD VIAL RURAL TANGUA Y – PASTO”</t>
  </si>
  <si>
    <t>“CONSTRUCCIÓN DE LA TERCERA FASE DEL ACUEDUCTO MULTIVEREDAL DE SANTA BÁRBARA DESDE LA PIRIOLA, MUNICIPIOS DE PASTO Y TANGUA, NARIÑO, OCCIDENTE”</t>
  </si>
  <si>
    <t>“CONSTRUCCIÓN Y MEJORAMIENTO DE LAS VÍAS Y ESPACIO PÚBLICO EN EL ENTORNO AL INTERCAMBIADOR VIAL AGUSTÍN AGUALONGO”</t>
  </si>
  <si>
    <t xml:space="preserve">“ ELABORACIÓN DE ESTUDIOS DE AMENAZA,
VULNERABILIDAD Y RIESGO POR REMOCIÓN EN MASA, INUNDACIÓNES Y AVENIDAS TORRENCIALES EN EL MUNICIPIO DE PASTO”
</t>
  </si>
  <si>
    <t>“ELABORACION DE LOS ESTUDIOS DETALLADOS DE RIESGO POR LAHARES EN LA MICROCUENCA DEL RIO PASTO, ENTRE EL HOSPITAL INFANTIL Y SECTOR TOROBAJO, DEL MUNICIPIO DE PASTO”</t>
  </si>
  <si>
    <t>“MEJORAMIENTO DE LA RED VIAL EN LOS SECTORES CEMENTERIO CENTRAL Y JAMONDINO CON CONEXIÓN A LA VARIANTE ORIENTAL PASTO DEPARTAMENTO DE NARIÑO”</t>
  </si>
  <si>
    <t>"MEJORAMIENTO DE LA INFRAESTRUCTURA VIAL Y DE ESPACIO PÚBLICO INTERSECCIÓN LA MILAGROSA PARA LA CONEXIÓN A LA VARIANTE ORIENTAL PASTO DEPARTAMENTO DE NARIÑO"</t>
  </si>
  <si>
    <t>"SUMINISTRO DE COMPLEMENTO ALIMENTARIO A LOS ESTUDIANTES DE ESTABLECIMIENTOS EDUCATIVOS OFICIALES PARA LA VIGENCIA 2022 EN EL MUNICIPIO DE PASTO"</t>
  </si>
  <si>
    <t xml:space="preserve">“CONSTRUCCIÓN CENTRO DE OPERACIONES DE
EMERGENCIA PARA EL MUNICIPIO DE PASTO DEPARTAMENTO DE NARIÑO”
</t>
  </si>
  <si>
    <t>“APOYO EN EL CIERRE DE BRECHAS DE DESIGUALDAD DE GÉNERO Y DIVERSIDAD SEXUAL EN EL MUNICIPIO DE   PASTO”</t>
  </si>
  <si>
    <t>"FORTALECIMIENTO DEL CONOCIMIENTO EN LA MEDICINA PROPIA COMO COMPONENTE DEL PLAN DE VIDA DEL PUEBLO QUILLASINGA EN EL MUNICIPIO DE PASTO"</t>
  </si>
  <si>
    <t>“FORTALECIMIENTO DE LA RED DE PRESTACION DE SERVICIOS DE SALUD DE LA SUBREGION CENTRO DEL DEPARTAMENTO DE NARIÑO” (PASTO - TANGUA - YACUANQUER)</t>
  </si>
  <si>
    <t>ADQUISICIÓN DE MOBILIARIO COMPLEMENTARIO PARA PUESTA EN SERVICIO DEL NUEVO BLOQUE 1 SUR DE LA UNIVERSIDAD DE NARIÑO SEDE TOROBAJO MUNICIPIO DE PASTO</t>
  </si>
  <si>
    <t>Mejoramiento en la recolección y aprovechamiento de Residuos Sólidos Mediante un Modelo de Contenerización Sostenible en el Departamento de Nariño</t>
  </si>
  <si>
    <t xml:space="preserve"> Valor total  incluida la operación  $191.680.238.717,9
$   2.716.916.520,00 (lote y
preinversión), adicional para compra de equipos de $ 2.500.713.794,94 Proyecto terminado, en proceso de cierre</t>
  </si>
  <si>
    <t>Proyecto en ejecución porcentaje de avance fisicio 54,54% y porcentaje de ejecución financiero 53,29%.</t>
  </si>
  <si>
    <t>MUNICIPIO DE PASTO: INFORME ESTADO DE AVANCE DE PROYECTOS FINANCIADOS CON RECURSOS DEL SISTEMA GENERAL DE REGALÍAS JUNIO 2023- REGALIAS MUNICIPALES, OCAD REGIÓN PACIFICO, ASIGNACIÓN AMBIENTAL</t>
  </si>
  <si>
    <t>PROYECTOS EN FORMULACIÓN Y ESTRUCTURACIÓN - REGALIAS DEPARTAMENTALES</t>
  </si>
  <si>
    <t>N.A</t>
  </si>
  <si>
    <t xml:space="preserve">“CONSTRUCCIÓN DE LA SEGUNDA ETAPA DEL CENTRO DE BIENESTAR ANIMAL, EN EL MUNICIPIO DE PASTO, DEPARTAMENTO DE NARIÑO”, </t>
  </si>
  <si>
    <t>Proyecto en Formnulación, con las siguientes fuentes de financiación: SGR - Asignación para la inversión regional 40%
$ 9.502.700.165
Propios - EMAS PASTO by Veolia $ 2.121.948.847</t>
  </si>
  <si>
    <t>En formulacion y estructuración con comunidades indígenas</t>
  </si>
  <si>
    <r>
      <t xml:space="preserve">Se retira de esta base de datos por financiarse con recursos propios del Departamento de Nariño, estado presentado para revisión, </t>
    </r>
    <r>
      <rPr>
        <b/>
        <i/>
        <sz val="10"/>
        <color rgb="FFFF0000"/>
        <rFont val="Century Gothic"/>
        <family val="2"/>
      </rPr>
      <t>CAMBIÓ FUENTE DE FINANCIACIÓN</t>
    </r>
  </si>
  <si>
    <t>Coordinadora de Proyectos Estratégicos  OPGI</t>
  </si>
  <si>
    <t>Proyecto en proceso de contratación.
Presenta las siguientes fuentes de financiación: SGR: $18.456.559.72; PGN: $7.718.653.597; Propios: $3.937.247.190. valor total: $30.112.460.508</t>
  </si>
  <si>
    <t>FORTALECIMIENTO DE ACCIONES PARA LA ERRADICACIÓN DE LA DISCRIMINACIÓN DE GÉNERO, INCENTIVANDO EL DESARROLLO ECONÓMICO Y COMPETITIVO DE 150 MUJERES RURALES CABEZAS DE FAMILIA DE LOS 5 CORREGIMIENTOS DEL MUNICIPIO DE PASTO</t>
  </si>
  <si>
    <t xml:space="preserve">En formulacion y estructuración </t>
  </si>
  <si>
    <t>Proyecto para archivo</t>
  </si>
  <si>
    <t>En proceso de legalización</t>
  </si>
  <si>
    <t>Proyecto en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</si>
</sst>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\ #,##0;[Red]\-&quot;$&quot;\ #,##0"/>
    <numFmt numFmtId="8" formatCode="&quot;$&quot;\ #,##0.00;[Red]\-&quot;$&quot;\ #,##0.00"/>
    <numFmt numFmtId="164" formatCode="\$\ #,##0.00"/>
    <numFmt numFmtId="165" formatCode="\$\ 0.00"/>
    <numFmt numFmtId="166" formatCode="\$\ #,##0"/>
    <numFmt numFmtId="167" formatCode="&quot;$&quot;\ #,##0.00"/>
  </numFmts>
  <fonts count="14" x14ac:knownFonts="1">
    <font>
      <sz val="10"/>
      <color rgb="FF000000"/>
      <name val="Times New Roman"/>
      <charset val="204"/>
    </font>
    <font>
      <sz val="10"/>
      <color rgb="FF000000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sz val="12"/>
      <color theme="1"/>
      <name val="Century Gothic"/>
      <family val="2"/>
    </font>
    <font>
      <b/>
      <i/>
      <sz val="10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C5BB9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center" vertical="center" shrinkToFit="1"/>
    </xf>
    <xf numFmtId="164" fontId="1" fillId="0" borderId="1" xfId="0" applyNumberFormat="1" applyFont="1" applyFill="1" applyBorder="1" applyAlignment="1">
      <alignment horizontal="center" vertical="center" shrinkToFit="1"/>
    </xf>
    <xf numFmtId="165" fontId="1" fillId="0" borderId="1" xfId="0" applyNumberFormat="1" applyFont="1" applyFill="1" applyBorder="1" applyAlignment="1">
      <alignment horizontal="center" vertical="center" shrinkToFit="1"/>
    </xf>
    <xf numFmtId="164" fontId="1" fillId="0" borderId="1" xfId="0" applyNumberFormat="1" applyFont="1" applyFill="1" applyBorder="1" applyAlignment="1">
      <alignment horizontal="center" vertical="top" shrinkToFit="1"/>
    </xf>
    <xf numFmtId="1" fontId="3" fillId="0" borderId="1" xfId="0" applyNumberFormat="1" applyFont="1" applyFill="1" applyBorder="1" applyAlignment="1">
      <alignment horizontal="center" vertical="top" shrinkToFit="1"/>
    </xf>
    <xf numFmtId="166" fontId="1" fillId="0" borderId="1" xfId="0" applyNumberFormat="1" applyFont="1" applyFill="1" applyBorder="1" applyAlignment="1">
      <alignment horizontal="center" vertical="top" shrinkToFit="1"/>
    </xf>
    <xf numFmtId="1" fontId="1" fillId="0" borderId="1" xfId="0" applyNumberFormat="1" applyFont="1" applyFill="1" applyBorder="1" applyAlignment="1">
      <alignment horizontal="center" vertical="center" shrinkToFit="1"/>
    </xf>
    <xf numFmtId="166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shrinkToFit="1"/>
    </xf>
    <xf numFmtId="167" fontId="1" fillId="0" borderId="1" xfId="0" applyNumberFormat="1" applyFont="1" applyFill="1" applyBorder="1" applyAlignment="1">
      <alignment horizontal="center" vertical="top" shrinkToFit="1"/>
    </xf>
    <xf numFmtId="166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top"/>
    </xf>
    <xf numFmtId="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8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left" vertical="top" indent="2" shrinkToFit="1"/>
    </xf>
    <xf numFmtId="0" fontId="11" fillId="0" borderId="0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vertical="center" wrapText="1"/>
    </xf>
    <xf numFmtId="6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shrinkToFit="1"/>
    </xf>
    <xf numFmtId="1" fontId="3" fillId="0" borderId="4" xfId="0" applyNumberFormat="1" applyFont="1" applyFill="1" applyBorder="1" applyAlignment="1">
      <alignment horizontal="center" vertical="center" shrinkToFit="1"/>
    </xf>
    <xf numFmtId="167" fontId="1" fillId="0" borderId="5" xfId="0" applyNumberFormat="1" applyFont="1" applyFill="1" applyBorder="1" applyAlignment="1">
      <alignment horizontal="center" vertical="center" shrinkToFit="1"/>
    </xf>
    <xf numFmtId="167" fontId="1" fillId="0" borderId="6" xfId="0" applyNumberFormat="1" applyFont="1" applyFill="1" applyBorder="1" applyAlignment="1">
      <alignment horizontal="center" vertical="center" shrinkToFit="1"/>
    </xf>
    <xf numFmtId="167" fontId="1" fillId="0" borderId="7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0</xdr:row>
      <xdr:rowOff>0</xdr:rowOff>
    </xdr:from>
    <xdr:to>
      <xdr:col>6</xdr:col>
      <xdr:colOff>1498689</xdr:colOff>
      <xdr:row>2</xdr:row>
      <xdr:rowOff>609600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rcRect/>
        <a:stretch/>
      </xdr:blipFill>
      <xdr:spPr>
        <a:xfrm>
          <a:off x="1066799" y="0"/>
          <a:ext cx="705040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"/>
  <sheetViews>
    <sheetView tabSelected="1" view="pageBreakPreview" topLeftCell="A40" zoomScale="80" zoomScaleNormal="100" zoomScaleSheetLayoutView="80" workbookViewId="0">
      <selection activeCell="E50" sqref="E50"/>
    </sheetView>
  </sheetViews>
  <sheetFormatPr baseColWidth="10" defaultColWidth="9.296875" defaultRowHeight="12.5" x14ac:dyDescent="0.3"/>
  <cols>
    <col min="1" max="1" width="9.296875" style="1"/>
    <col min="2" max="2" width="17.5" style="1" customWidth="1"/>
    <col min="3" max="3" width="19.19921875" style="14" customWidth="1"/>
    <col min="4" max="4" width="29.8984375" style="14" customWidth="1"/>
    <col min="5" max="5" width="24.796875" style="1" customWidth="1"/>
    <col min="6" max="6" width="27.8984375" style="1" customWidth="1"/>
    <col min="7" max="7" width="24.69921875" style="1" customWidth="1"/>
    <col min="8" max="8" width="53.19921875" style="14" customWidth="1"/>
    <col min="9" max="16384" width="9.296875" style="1"/>
  </cols>
  <sheetData>
    <row r="1" spans="2:8" x14ac:dyDescent="0.3">
      <c r="B1" s="68"/>
      <c r="C1" s="68"/>
      <c r="D1" s="68"/>
      <c r="E1" s="68"/>
      <c r="F1" s="68"/>
      <c r="G1" s="68"/>
      <c r="H1" s="68"/>
    </row>
    <row r="2" spans="2:8" x14ac:dyDescent="0.3">
      <c r="B2" s="68"/>
      <c r="C2" s="68"/>
      <c r="D2" s="68"/>
      <c r="E2" s="68"/>
      <c r="F2" s="68"/>
      <c r="G2" s="68"/>
      <c r="H2" s="68"/>
    </row>
    <row r="3" spans="2:8" ht="52" customHeight="1" x14ac:dyDescent="0.3">
      <c r="B3" s="68"/>
      <c r="C3" s="68"/>
      <c r="D3" s="68"/>
      <c r="E3" s="68"/>
      <c r="F3" s="68"/>
      <c r="G3" s="68"/>
      <c r="H3" s="68"/>
    </row>
    <row r="4" spans="2:8" ht="33.75" customHeight="1" x14ac:dyDescent="0.3">
      <c r="B4" s="69" t="s">
        <v>62</v>
      </c>
      <c r="C4" s="69"/>
      <c r="D4" s="69"/>
      <c r="E4" s="69"/>
      <c r="F4" s="69"/>
      <c r="G4" s="69"/>
      <c r="H4" s="69"/>
    </row>
    <row r="5" spans="2:8" ht="33.75" customHeight="1" x14ac:dyDescent="0.3">
      <c r="B5" s="74" t="s">
        <v>8</v>
      </c>
      <c r="C5" s="75"/>
      <c r="D5" s="75"/>
      <c r="E5" s="75"/>
      <c r="F5" s="75"/>
      <c r="G5" s="75"/>
      <c r="H5" s="76"/>
    </row>
    <row r="6" spans="2:8" s="27" customFormat="1" ht="23" customHeight="1" x14ac:dyDescent="0.3">
      <c r="B6" s="54" t="s">
        <v>23</v>
      </c>
      <c r="C6" s="54"/>
      <c r="D6" s="54"/>
      <c r="E6" s="54"/>
      <c r="F6" s="54"/>
      <c r="G6" s="54"/>
      <c r="H6" s="54"/>
    </row>
    <row r="7" spans="2:8" s="14" customFormat="1" ht="25.5" customHeight="1" x14ac:dyDescent="0.3">
      <c r="B7" s="24" t="s">
        <v>0</v>
      </c>
      <c r="C7" s="70" t="s">
        <v>1</v>
      </c>
      <c r="D7" s="71"/>
      <c r="E7" s="24" t="s">
        <v>2</v>
      </c>
      <c r="F7" s="24" t="s">
        <v>21</v>
      </c>
      <c r="G7" s="24" t="s">
        <v>3</v>
      </c>
      <c r="H7" s="24" t="s">
        <v>4</v>
      </c>
    </row>
    <row r="8" spans="2:8" ht="42.5" customHeight="1" x14ac:dyDescent="0.3">
      <c r="B8" s="35">
        <v>2022520010077</v>
      </c>
      <c r="C8" s="73" t="s">
        <v>27</v>
      </c>
      <c r="D8" s="73"/>
      <c r="E8" s="25">
        <v>351988865.38</v>
      </c>
      <c r="F8" s="43">
        <v>0</v>
      </c>
      <c r="G8" s="25">
        <v>351988865.38</v>
      </c>
      <c r="H8" s="36" t="s">
        <v>74</v>
      </c>
    </row>
    <row r="9" spans="2:8" ht="53" customHeight="1" x14ac:dyDescent="0.3">
      <c r="B9" s="35">
        <v>2022520010136</v>
      </c>
      <c r="C9" s="73" t="s">
        <v>28</v>
      </c>
      <c r="D9" s="73"/>
      <c r="E9" s="25">
        <v>57498000</v>
      </c>
      <c r="F9" s="43">
        <v>7498000</v>
      </c>
      <c r="G9" s="43">
        <v>50000000</v>
      </c>
      <c r="H9" s="36" t="s">
        <v>74</v>
      </c>
    </row>
    <row r="10" spans="2:8" ht="52" customHeight="1" x14ac:dyDescent="0.3">
      <c r="B10" s="35">
        <v>2018000030026</v>
      </c>
      <c r="C10" s="56" t="s">
        <v>43</v>
      </c>
      <c r="D10" s="73"/>
      <c r="E10" s="3">
        <v>8540328475.96</v>
      </c>
      <c r="F10" s="3">
        <f>E10-G10</f>
        <v>1140922863.7700005</v>
      </c>
      <c r="G10" s="3">
        <v>7399405612.1899996</v>
      </c>
      <c r="H10" s="33" t="s">
        <v>61</v>
      </c>
    </row>
    <row r="11" spans="2:8" ht="70.5" customHeight="1" x14ac:dyDescent="0.3">
      <c r="B11" s="2">
        <v>2013000030019</v>
      </c>
      <c r="C11" s="56" t="s">
        <v>57</v>
      </c>
      <c r="D11" s="56"/>
      <c r="E11" s="3">
        <v>191680238717.89999</v>
      </c>
      <c r="F11" s="3">
        <f>2716916520+2500713794.94</f>
        <v>5217630314.9400005</v>
      </c>
      <c r="G11" s="3">
        <v>27875437486</v>
      </c>
      <c r="H11" s="12" t="s">
        <v>60</v>
      </c>
    </row>
    <row r="12" spans="2:8" ht="63" customHeight="1" x14ac:dyDescent="0.3">
      <c r="B12" s="35">
        <v>20223201010021</v>
      </c>
      <c r="C12" s="73" t="s">
        <v>44</v>
      </c>
      <c r="D12" s="73"/>
      <c r="E12" s="3">
        <v>3002042448</v>
      </c>
      <c r="F12" s="3">
        <v>0</v>
      </c>
      <c r="G12" s="3">
        <f>E12</f>
        <v>3002042448</v>
      </c>
      <c r="H12" s="37" t="s">
        <v>75</v>
      </c>
    </row>
    <row r="13" spans="2:8" ht="67.5" customHeight="1" x14ac:dyDescent="0.3">
      <c r="B13" s="35">
        <v>2022000030019</v>
      </c>
      <c r="C13" s="73" t="s">
        <v>40</v>
      </c>
      <c r="D13" s="73"/>
      <c r="E13" s="3">
        <v>30112460508</v>
      </c>
      <c r="F13" s="3">
        <f>E13-G13</f>
        <v>11655900787</v>
      </c>
      <c r="G13" s="3">
        <v>18456559721</v>
      </c>
      <c r="H13" s="48" t="s">
        <v>70</v>
      </c>
    </row>
    <row r="14" spans="2:8" x14ac:dyDescent="0.3">
      <c r="B14" s="55" t="s">
        <v>18</v>
      </c>
      <c r="C14" s="55"/>
      <c r="D14" s="55"/>
      <c r="E14" s="41">
        <f>+E13+E12+E11+E10+E9+E8</f>
        <v>233744557015.23999</v>
      </c>
      <c r="F14" s="41">
        <f t="shared" ref="F14:G14" si="0">+F13+F12+F11+F10+F9+F8</f>
        <v>18021951965.709999</v>
      </c>
      <c r="G14" s="41">
        <f t="shared" si="0"/>
        <v>57135434132.57</v>
      </c>
      <c r="H14" s="42"/>
    </row>
    <row r="15" spans="2:8" s="27" customFormat="1" ht="24" customHeight="1" x14ac:dyDescent="0.3">
      <c r="B15" s="54" t="s">
        <v>10</v>
      </c>
      <c r="C15" s="54"/>
      <c r="D15" s="54"/>
      <c r="E15" s="54"/>
      <c r="F15" s="54"/>
      <c r="G15" s="54"/>
      <c r="H15" s="54"/>
    </row>
    <row r="16" spans="2:8" s="27" customFormat="1" ht="25.5" customHeight="1" x14ac:dyDescent="0.3">
      <c r="B16" s="72" t="s">
        <v>1</v>
      </c>
      <c r="C16" s="72"/>
      <c r="D16" s="72"/>
      <c r="E16" s="13" t="s">
        <v>2</v>
      </c>
      <c r="F16" s="13" t="s">
        <v>21</v>
      </c>
      <c r="G16" s="13" t="s">
        <v>3</v>
      </c>
      <c r="H16" s="13" t="s">
        <v>4</v>
      </c>
    </row>
    <row r="17" spans="2:8" ht="47" customHeight="1" x14ac:dyDescent="0.3">
      <c r="B17" s="2">
        <v>2018000030207</v>
      </c>
      <c r="C17" s="56" t="s">
        <v>45</v>
      </c>
      <c r="D17" s="56"/>
      <c r="E17" s="3">
        <v>45587260305.669998</v>
      </c>
      <c r="F17" s="4">
        <v>0</v>
      </c>
      <c r="G17" s="3">
        <v>45587260305.669998</v>
      </c>
      <c r="H17" s="12" t="s">
        <v>6</v>
      </c>
    </row>
    <row r="18" spans="2:8" ht="23" customHeight="1" x14ac:dyDescent="0.3">
      <c r="B18" s="54" t="s">
        <v>11</v>
      </c>
      <c r="C18" s="54"/>
      <c r="D18" s="54"/>
      <c r="E18" s="54"/>
      <c r="F18" s="54"/>
      <c r="G18" s="54"/>
      <c r="H18" s="54"/>
    </row>
    <row r="19" spans="2:8" s="27" customFormat="1" ht="20.5" customHeight="1" x14ac:dyDescent="0.3">
      <c r="B19" s="72" t="s">
        <v>1</v>
      </c>
      <c r="C19" s="72"/>
      <c r="D19" s="72"/>
      <c r="E19" s="13" t="s">
        <v>2</v>
      </c>
      <c r="F19" s="13" t="s">
        <v>21</v>
      </c>
      <c r="G19" s="13" t="s">
        <v>3</v>
      </c>
      <c r="H19" s="13" t="s">
        <v>4</v>
      </c>
    </row>
    <row r="20" spans="2:8" ht="12.5" customHeight="1" x14ac:dyDescent="0.3">
      <c r="B20" s="78">
        <v>2013000030104</v>
      </c>
      <c r="C20" s="62" t="s">
        <v>46</v>
      </c>
      <c r="D20" s="63"/>
      <c r="E20" s="59">
        <v>14723852508</v>
      </c>
      <c r="F20" s="59">
        <v>2388832549</v>
      </c>
      <c r="G20" s="59">
        <v>12335019959</v>
      </c>
      <c r="H20" s="80" t="s">
        <v>5</v>
      </c>
    </row>
    <row r="21" spans="2:8" x14ac:dyDescent="0.3">
      <c r="B21" s="78"/>
      <c r="C21" s="64"/>
      <c r="D21" s="65"/>
      <c r="E21" s="60"/>
      <c r="F21" s="60"/>
      <c r="G21" s="60">
        <v>12335019959</v>
      </c>
      <c r="H21" s="81"/>
    </row>
    <row r="22" spans="2:8" x14ac:dyDescent="0.3">
      <c r="B22" s="78"/>
      <c r="C22" s="66"/>
      <c r="D22" s="67"/>
      <c r="E22" s="61"/>
      <c r="F22" s="61"/>
      <c r="G22" s="61">
        <v>12335019959</v>
      </c>
      <c r="H22" s="81"/>
    </row>
    <row r="23" spans="2:8" ht="58.5" customHeight="1" x14ac:dyDescent="0.3">
      <c r="B23" s="6">
        <v>2012000030020</v>
      </c>
      <c r="C23" s="56" t="s">
        <v>47</v>
      </c>
      <c r="D23" s="56"/>
      <c r="E23" s="19">
        <v>4762917920</v>
      </c>
      <c r="F23" s="5">
        <v>1829873718</v>
      </c>
      <c r="G23" s="5">
        <v>2933044202</v>
      </c>
      <c r="H23" s="12" t="s">
        <v>5</v>
      </c>
    </row>
    <row r="24" spans="2:8" ht="60" customHeight="1" x14ac:dyDescent="0.3">
      <c r="B24" s="6">
        <v>2013000030195</v>
      </c>
      <c r="C24" s="56" t="s">
        <v>48</v>
      </c>
      <c r="D24" s="56"/>
      <c r="E24" s="7">
        <v>3713175352</v>
      </c>
      <c r="F24" s="19">
        <v>294372827</v>
      </c>
      <c r="G24" s="5">
        <v>3418802525</v>
      </c>
      <c r="H24" s="12" t="s">
        <v>5</v>
      </c>
    </row>
    <row r="25" spans="2:8" ht="44.5" customHeight="1" x14ac:dyDescent="0.3">
      <c r="B25" s="6">
        <v>2013000030119</v>
      </c>
      <c r="C25" s="56" t="s">
        <v>22</v>
      </c>
      <c r="D25" s="56"/>
      <c r="E25" s="7">
        <v>6794899127</v>
      </c>
      <c r="F25" s="19">
        <f>E25-G25</f>
        <v>1750899127</v>
      </c>
      <c r="G25" s="5">
        <v>5044000000</v>
      </c>
      <c r="H25" s="12" t="s">
        <v>5</v>
      </c>
    </row>
    <row r="26" spans="2:8" s="29" customFormat="1" ht="23" customHeight="1" x14ac:dyDescent="0.3">
      <c r="B26" s="77" t="s">
        <v>20</v>
      </c>
      <c r="C26" s="77"/>
      <c r="D26" s="77"/>
      <c r="E26" s="28">
        <f>SUM(E20:E25)</f>
        <v>29994844907</v>
      </c>
      <c r="F26" s="28">
        <f t="shared" ref="F26:G26" si="1">SUM(F20:F25)</f>
        <v>6263978221</v>
      </c>
      <c r="G26" s="28">
        <f t="shared" si="1"/>
        <v>48400906604</v>
      </c>
      <c r="H26" s="30"/>
    </row>
    <row r="27" spans="2:8" ht="29.5" customHeight="1" x14ac:dyDescent="0.3">
      <c r="B27" s="79" t="s">
        <v>25</v>
      </c>
      <c r="C27" s="79"/>
      <c r="D27" s="79"/>
      <c r="E27" s="79"/>
      <c r="F27" s="79"/>
      <c r="G27" s="79"/>
      <c r="H27" s="79"/>
    </row>
    <row r="28" spans="2:8" s="27" customFormat="1" ht="25.5" customHeight="1" x14ac:dyDescent="0.3">
      <c r="B28" s="13" t="s">
        <v>0</v>
      </c>
      <c r="C28" s="72" t="s">
        <v>1</v>
      </c>
      <c r="D28" s="72"/>
      <c r="E28" s="13" t="s">
        <v>2</v>
      </c>
      <c r="F28" s="13" t="s">
        <v>21</v>
      </c>
      <c r="G28" s="13" t="s">
        <v>3</v>
      </c>
      <c r="H28" s="13" t="s">
        <v>4</v>
      </c>
    </row>
    <row r="29" spans="2:8" ht="66.5" customHeight="1" x14ac:dyDescent="0.3">
      <c r="B29" s="2">
        <v>2019520010034</v>
      </c>
      <c r="C29" s="56" t="s">
        <v>49</v>
      </c>
      <c r="D29" s="73"/>
      <c r="E29" s="18">
        <v>4190900956.1100001</v>
      </c>
      <c r="F29" s="8">
        <v>0</v>
      </c>
      <c r="G29" s="18">
        <v>4190900956.1100001</v>
      </c>
      <c r="H29" s="12" t="s">
        <v>7</v>
      </c>
    </row>
    <row r="30" spans="2:8" ht="57.5" customHeight="1" x14ac:dyDescent="0.3">
      <c r="B30" s="2">
        <v>2019520010035</v>
      </c>
      <c r="C30" s="56" t="s">
        <v>50</v>
      </c>
      <c r="D30" s="56"/>
      <c r="E30" s="9">
        <v>1707220745</v>
      </c>
      <c r="F30" s="8">
        <v>0</v>
      </c>
      <c r="G30" s="9">
        <v>1707220745</v>
      </c>
      <c r="H30" s="12" t="s">
        <v>7</v>
      </c>
    </row>
    <row r="31" spans="2:8" ht="57.5" customHeight="1" x14ac:dyDescent="0.3">
      <c r="B31" s="35">
        <v>2020000030057</v>
      </c>
      <c r="C31" s="56" t="s">
        <v>51</v>
      </c>
      <c r="D31" s="56"/>
      <c r="E31" s="9">
        <v>11153796729.360001</v>
      </c>
      <c r="F31" s="18">
        <f>E31-G31</f>
        <v>1115379672.9000015</v>
      </c>
      <c r="G31" s="9">
        <v>10038417056.459999</v>
      </c>
      <c r="H31" s="34" t="s">
        <v>29</v>
      </c>
    </row>
    <row r="32" spans="2:8" ht="72.5" customHeight="1" x14ac:dyDescent="0.3">
      <c r="B32" s="35">
        <v>2021003520104</v>
      </c>
      <c r="C32" s="56" t="s">
        <v>52</v>
      </c>
      <c r="D32" s="56"/>
      <c r="E32" s="9">
        <v>15996755616</v>
      </c>
      <c r="F32" s="18">
        <f>E32-G32</f>
        <v>2996755616</v>
      </c>
      <c r="G32" s="9">
        <v>13000000000</v>
      </c>
      <c r="H32" s="34" t="s">
        <v>24</v>
      </c>
    </row>
    <row r="33" spans="2:8" ht="57.5" customHeight="1" x14ac:dyDescent="0.3">
      <c r="B33" s="11">
        <v>2013000030192</v>
      </c>
      <c r="C33" s="56" t="s">
        <v>42</v>
      </c>
      <c r="D33" s="56"/>
      <c r="E33" s="9">
        <v>49890488396</v>
      </c>
      <c r="F33" s="18">
        <f>E33-G33</f>
        <v>43255625558</v>
      </c>
      <c r="G33" s="9">
        <v>6634862838</v>
      </c>
      <c r="H33" s="12" t="s">
        <v>24</v>
      </c>
    </row>
    <row r="34" spans="2:8" ht="57.5" customHeight="1" x14ac:dyDescent="0.3">
      <c r="B34" s="11">
        <v>2017000030183</v>
      </c>
      <c r="C34" s="56" t="s">
        <v>41</v>
      </c>
      <c r="D34" s="56"/>
      <c r="E34" s="9">
        <v>19017857777</v>
      </c>
      <c r="F34" s="18">
        <f>E34-G34</f>
        <v>569478070</v>
      </c>
      <c r="G34" s="9">
        <v>18448379707</v>
      </c>
      <c r="H34" s="12" t="s">
        <v>24</v>
      </c>
    </row>
    <row r="35" spans="2:8" s="21" customFormat="1" ht="27" customHeight="1" x14ac:dyDescent="0.3">
      <c r="B35" s="57" t="s">
        <v>18</v>
      </c>
      <c r="C35" s="55"/>
      <c r="D35" s="58"/>
      <c r="E35" s="20">
        <f>SUM(E29:E34)</f>
        <v>101957020219.47</v>
      </c>
      <c r="F35" s="20">
        <f>SUM(F29:F34)</f>
        <v>47937238916.900002</v>
      </c>
      <c r="G35" s="20">
        <f>SUM(G29:G34)</f>
        <v>54019781302.57</v>
      </c>
      <c r="H35" s="10"/>
    </row>
    <row r="36" spans="2:8" s="27" customFormat="1" ht="25.5" customHeight="1" x14ac:dyDescent="0.3">
      <c r="B36" s="51" t="s">
        <v>9</v>
      </c>
      <c r="C36" s="51"/>
      <c r="D36" s="51"/>
      <c r="E36" s="51"/>
      <c r="F36" s="51"/>
      <c r="G36" s="51"/>
      <c r="H36" s="51"/>
    </row>
    <row r="37" spans="2:8" s="27" customFormat="1" ht="28" customHeight="1" x14ac:dyDescent="0.3">
      <c r="B37" s="13" t="s">
        <v>0</v>
      </c>
      <c r="C37" s="72" t="s">
        <v>1</v>
      </c>
      <c r="D37" s="72"/>
      <c r="E37" s="13" t="s">
        <v>2</v>
      </c>
      <c r="F37" s="13" t="s">
        <v>21</v>
      </c>
      <c r="G37" s="13" t="s">
        <v>3</v>
      </c>
      <c r="H37" s="13" t="s">
        <v>4</v>
      </c>
    </row>
    <row r="38" spans="2:8" ht="54" customHeight="1" x14ac:dyDescent="0.3">
      <c r="B38" s="15">
        <v>2013000030016</v>
      </c>
      <c r="C38" s="56" t="s">
        <v>53</v>
      </c>
      <c r="D38" s="56"/>
      <c r="E38" s="16">
        <v>11173681081.9</v>
      </c>
      <c r="F38" s="8">
        <v>0</v>
      </c>
      <c r="G38" s="16">
        <f>E38</f>
        <v>11173681081.9</v>
      </c>
      <c r="H38" s="12" t="s">
        <v>12</v>
      </c>
    </row>
    <row r="39" spans="2:8" s="14" customFormat="1" ht="55" customHeight="1" x14ac:dyDescent="0.3">
      <c r="B39" s="8">
        <v>2019520010039</v>
      </c>
      <c r="C39" s="56" t="s">
        <v>54</v>
      </c>
      <c r="D39" s="56"/>
      <c r="E39" s="3">
        <v>8154821293</v>
      </c>
      <c r="F39" s="4">
        <v>0</v>
      </c>
      <c r="G39" s="3">
        <v>8154821293</v>
      </c>
      <c r="H39" s="31" t="s">
        <v>12</v>
      </c>
    </row>
    <row r="40" spans="2:8" s="27" customFormat="1" ht="27.5" customHeight="1" x14ac:dyDescent="0.3">
      <c r="B40" s="51" t="s">
        <v>26</v>
      </c>
      <c r="C40" s="51"/>
      <c r="D40" s="51"/>
      <c r="E40" s="51"/>
      <c r="F40" s="51"/>
      <c r="G40" s="51"/>
      <c r="H40" s="51"/>
    </row>
    <row r="41" spans="2:8" ht="27.5" customHeight="1" x14ac:dyDescent="0.3">
      <c r="B41" s="17" t="s">
        <v>0</v>
      </c>
      <c r="C41" s="52" t="s">
        <v>13</v>
      </c>
      <c r="D41" s="53"/>
      <c r="E41" s="17" t="s">
        <v>14</v>
      </c>
      <c r="F41" s="24" t="s">
        <v>21</v>
      </c>
      <c r="G41" s="17" t="s">
        <v>15</v>
      </c>
      <c r="H41" s="26" t="s">
        <v>16</v>
      </c>
    </row>
    <row r="42" spans="2:8" ht="66" customHeight="1" x14ac:dyDescent="0.3">
      <c r="B42" s="40" t="s">
        <v>17</v>
      </c>
      <c r="C42" s="49" t="s">
        <v>58</v>
      </c>
      <c r="D42" s="50"/>
      <c r="E42" s="16">
        <v>66765433</v>
      </c>
      <c r="F42" s="25">
        <v>0</v>
      </c>
      <c r="G42" s="16">
        <f>E42</f>
        <v>66765433</v>
      </c>
      <c r="H42" s="32" t="s">
        <v>19</v>
      </c>
    </row>
    <row r="43" spans="2:8" ht="42.5" customHeight="1" x14ac:dyDescent="0.3">
      <c r="B43" s="8">
        <v>2022520010144</v>
      </c>
      <c r="C43" s="49" t="s">
        <v>55</v>
      </c>
      <c r="D43" s="50"/>
      <c r="E43" s="16">
        <v>0</v>
      </c>
      <c r="F43" s="25">
        <v>0</v>
      </c>
      <c r="G43" s="16">
        <f>E43</f>
        <v>0</v>
      </c>
      <c r="H43" s="32" t="s">
        <v>73</v>
      </c>
    </row>
    <row r="44" spans="2:8" ht="88.5" customHeight="1" x14ac:dyDescent="0.3">
      <c r="B44" s="40" t="s">
        <v>17</v>
      </c>
      <c r="C44" s="49" t="s">
        <v>71</v>
      </c>
      <c r="D44" s="50"/>
      <c r="E44" s="16">
        <v>265500000</v>
      </c>
      <c r="F44" s="25">
        <v>0</v>
      </c>
      <c r="G44" s="16">
        <f>E44</f>
        <v>265500000</v>
      </c>
      <c r="H44" s="47" t="s">
        <v>72</v>
      </c>
    </row>
    <row r="45" spans="2:8" ht="64" customHeight="1" x14ac:dyDescent="0.3">
      <c r="B45" s="8">
        <v>2022520010143</v>
      </c>
      <c r="C45" s="49" t="s">
        <v>56</v>
      </c>
      <c r="D45" s="50"/>
      <c r="E45" s="16">
        <v>52335565.40047501</v>
      </c>
      <c r="F45" s="25">
        <v>0</v>
      </c>
      <c r="G45" s="16">
        <f>E45</f>
        <v>52335565.40047501</v>
      </c>
      <c r="H45" s="56" t="s">
        <v>67</v>
      </c>
    </row>
    <row r="46" spans="2:8" s="21" customFormat="1" ht="15" x14ac:dyDescent="0.3">
      <c r="B46" s="85" t="s">
        <v>18</v>
      </c>
      <c r="C46" s="85"/>
      <c r="D46" s="85"/>
      <c r="E46" s="22">
        <f>SUM(E42:E45)</f>
        <v>384600998.40047503</v>
      </c>
      <c r="F46" s="25">
        <f t="shared" ref="F46" si="2">E46-G46</f>
        <v>0</v>
      </c>
      <c r="G46" s="22">
        <f>SUM(G42:G45)</f>
        <v>384600998.40047503</v>
      </c>
      <c r="H46" s="56"/>
    </row>
    <row r="48" spans="2:8" ht="12.5" customHeight="1" x14ac:dyDescent="0.3">
      <c r="B48" s="51" t="s">
        <v>63</v>
      </c>
      <c r="C48" s="51"/>
      <c r="D48" s="51"/>
      <c r="E48" s="51"/>
      <c r="F48" s="51"/>
      <c r="G48" s="51"/>
      <c r="H48" s="51"/>
    </row>
    <row r="49" spans="2:8" ht="12.5" customHeight="1" x14ac:dyDescent="0.3">
      <c r="B49" s="17" t="s">
        <v>0</v>
      </c>
      <c r="C49" s="52" t="s">
        <v>13</v>
      </c>
      <c r="D49" s="53"/>
      <c r="E49" s="17" t="s">
        <v>14</v>
      </c>
      <c r="F49" s="23" t="s">
        <v>21</v>
      </c>
      <c r="G49" s="17" t="s">
        <v>15</v>
      </c>
      <c r="H49" s="26" t="s">
        <v>16</v>
      </c>
    </row>
    <row r="50" spans="2:8" ht="62" customHeight="1" x14ac:dyDescent="0.3">
      <c r="B50" s="44" t="s">
        <v>64</v>
      </c>
      <c r="C50" s="49" t="s">
        <v>65</v>
      </c>
      <c r="D50" s="50"/>
      <c r="E50" s="16">
        <v>1458193832.46</v>
      </c>
      <c r="F50" s="25">
        <f>E50</f>
        <v>1458193832.46</v>
      </c>
      <c r="G50" s="16" t="s">
        <v>64</v>
      </c>
      <c r="H50" s="45" t="s">
        <v>68</v>
      </c>
    </row>
    <row r="51" spans="2:8" x14ac:dyDescent="0.3">
      <c r="G51" s="38"/>
    </row>
    <row r="52" spans="2:8" s="27" customFormat="1" ht="24.5" customHeight="1" x14ac:dyDescent="0.3">
      <c r="B52" s="82" t="s">
        <v>30</v>
      </c>
      <c r="C52" s="83"/>
      <c r="D52" s="83"/>
      <c r="E52" s="83"/>
      <c r="F52" s="83"/>
      <c r="G52" s="83"/>
      <c r="H52" s="84"/>
    </row>
    <row r="53" spans="2:8" ht="25.5" customHeight="1" x14ac:dyDescent="0.3">
      <c r="B53" s="17" t="s">
        <v>0</v>
      </c>
      <c r="C53" s="52" t="s">
        <v>13</v>
      </c>
      <c r="D53" s="53"/>
      <c r="E53" s="17" t="s">
        <v>14</v>
      </c>
      <c r="F53" s="23" t="s">
        <v>21</v>
      </c>
      <c r="G53" s="17" t="s">
        <v>15</v>
      </c>
      <c r="H53" s="26" t="s">
        <v>16</v>
      </c>
    </row>
    <row r="54" spans="2:8" s="14" customFormat="1" ht="62.5" x14ac:dyDescent="0.3">
      <c r="B54" s="46">
        <v>2023000030014</v>
      </c>
      <c r="C54" s="49" t="s">
        <v>59</v>
      </c>
      <c r="D54" s="50"/>
      <c r="E54" s="25">
        <f>F54+G54</f>
        <v>11624649012</v>
      </c>
      <c r="F54" s="25">
        <v>2121948847</v>
      </c>
      <c r="G54" s="25">
        <v>9502700165</v>
      </c>
      <c r="H54" s="39" t="s">
        <v>66</v>
      </c>
    </row>
    <row r="56" spans="2:8" x14ac:dyDescent="0.3">
      <c r="B56" s="1" t="s">
        <v>33</v>
      </c>
      <c r="C56" s="27" t="s">
        <v>35</v>
      </c>
      <c r="D56" s="27" t="s">
        <v>39</v>
      </c>
      <c r="G56" s="1" t="s">
        <v>32</v>
      </c>
      <c r="H56" s="14" t="s">
        <v>36</v>
      </c>
    </row>
    <row r="57" spans="2:8" x14ac:dyDescent="0.3">
      <c r="B57" s="1" t="s">
        <v>31</v>
      </c>
      <c r="C57" s="27" t="s">
        <v>34</v>
      </c>
      <c r="D57" s="27" t="s">
        <v>69</v>
      </c>
      <c r="H57" s="14" t="s">
        <v>37</v>
      </c>
    </row>
    <row r="58" spans="2:8" x14ac:dyDescent="0.3">
      <c r="H58" s="14" t="s">
        <v>38</v>
      </c>
    </row>
  </sheetData>
  <mergeCells count="54">
    <mergeCell ref="C54:D54"/>
    <mergeCell ref="C13:D13"/>
    <mergeCell ref="H45:H46"/>
    <mergeCell ref="B52:H52"/>
    <mergeCell ref="C53:D53"/>
    <mergeCell ref="B46:D46"/>
    <mergeCell ref="B40:H40"/>
    <mergeCell ref="B36:H36"/>
    <mergeCell ref="C37:D37"/>
    <mergeCell ref="C38:D38"/>
    <mergeCell ref="C39:D39"/>
    <mergeCell ref="C41:D41"/>
    <mergeCell ref="C42:D42"/>
    <mergeCell ref="C43:D43"/>
    <mergeCell ref="C45:D45"/>
    <mergeCell ref="B19:D19"/>
    <mergeCell ref="B1:H3"/>
    <mergeCell ref="B4:H4"/>
    <mergeCell ref="C7:D7"/>
    <mergeCell ref="C11:D11"/>
    <mergeCell ref="B16:D16"/>
    <mergeCell ref="C10:D10"/>
    <mergeCell ref="B5:H5"/>
    <mergeCell ref="C12:D12"/>
    <mergeCell ref="B6:H6"/>
    <mergeCell ref="B15:H15"/>
    <mergeCell ref="C9:D9"/>
    <mergeCell ref="C8:D8"/>
    <mergeCell ref="B14:D14"/>
    <mergeCell ref="C17:D17"/>
    <mergeCell ref="B35:D35"/>
    <mergeCell ref="E20:E22"/>
    <mergeCell ref="F20:F22"/>
    <mergeCell ref="C20:D22"/>
    <mergeCell ref="C30:D30"/>
    <mergeCell ref="C31:D31"/>
    <mergeCell ref="C32:D32"/>
    <mergeCell ref="C33:D33"/>
    <mergeCell ref="C34:D34"/>
    <mergeCell ref="C23:D23"/>
    <mergeCell ref="C24:D24"/>
    <mergeCell ref="B26:D26"/>
    <mergeCell ref="B20:B22"/>
    <mergeCell ref="C29:D29"/>
    <mergeCell ref="C44:D44"/>
    <mergeCell ref="B48:H48"/>
    <mergeCell ref="C49:D49"/>
    <mergeCell ref="C50:D50"/>
    <mergeCell ref="B18:H18"/>
    <mergeCell ref="G20:G22"/>
    <mergeCell ref="B27:H27"/>
    <mergeCell ref="C25:D25"/>
    <mergeCell ref="C28:D28"/>
    <mergeCell ref="H20:H22"/>
  </mergeCells>
  <pageMargins left="0.7" right="0.7" top="0.75" bottom="0.75" header="0.3" footer="0.3"/>
  <pageSetup scale="50" orientation="portrait" horizontalDpi="4294967292" r:id="rId1"/>
  <rowBreaks count="1" manualBreakCount="1">
    <brk id="2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</dc:creator>
  <cp:lastModifiedBy>LENOVO</cp:lastModifiedBy>
  <cp:lastPrinted>2023-06-20T20:17:28Z</cp:lastPrinted>
  <dcterms:created xsi:type="dcterms:W3CDTF">2021-10-04T13:50:33Z</dcterms:created>
  <dcterms:modified xsi:type="dcterms:W3CDTF">2023-07-26T21:21:23Z</dcterms:modified>
</cp:coreProperties>
</file>