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ur_Desp-689821\Desktop\"/>
    </mc:Choice>
  </mc:AlternateContent>
  <xr:revisionPtr revIDLastSave="0" documentId="13_ncr:1_{BF194B46-3967-4110-9AD0-92C2B6085688}" xr6:coauthVersionLast="47" xr6:coauthVersionMax="47" xr10:uidLastSave="{00000000-0000-0000-0000-000000000000}"/>
  <bookViews>
    <workbookView xWindow="-120" yWindow="-120" windowWidth="29040" windowHeight="15840" xr2:uid="{00000000-000D-0000-FFFF-FFFF00000000}"/>
  </bookViews>
  <sheets>
    <sheet name="ACTIVIDAD LITIGIOSA" sheetId="1" r:id="rId1"/>
    <sheet name="pagina 2" sheetId="9" state="hidden" r:id="rId2"/>
  </sheets>
  <definedNames>
    <definedName name="_xlnm._FilterDatabase" localSheetId="0" hidden="1">'ACTIVIDAD LITIGIOSA'!$A$2:$BQ$537</definedName>
    <definedName name="Z_26F032BE_1D12_40CE_8098_B06F2348ECD2_.wvu.FilterData" localSheetId="0" hidden="1">'ACTIVIDAD LITIGIOSA'!$B$2:$BQ$639</definedName>
    <definedName name="Z_7687B6C9_372B_436A_A383_DB8E656AA410_.wvu.FilterData" localSheetId="0" hidden="1">'ACTIVIDAD LITIGIOSA'!$B$2:$BQ$639</definedName>
    <definedName name="Z_AA8C8CAA_D0E5_4CBF_B0B6_1469D33F57ED_.wvu.FilterData" localSheetId="0" hidden="1">'ACTIVIDAD LITIGIOSA'!$A$2:$BQ$537</definedName>
    <definedName name="Z_C1FC5EB8_2303_4FD8_B5AB_5F78AEFF494B_.wvu.FilterData" localSheetId="0" hidden="1">'ACTIVIDAD LITIGIOSA'!$K$1:$K$829</definedName>
    <definedName name="Z_E26D1CAB_E9D2_45EC_80D2_B845DCB189DA_.wvu.FilterData" localSheetId="0" hidden="1">'ACTIVIDAD LITIGIOSA'!$B$2:$BQ$639</definedName>
  </definedNames>
  <calcPr calcId="191029"/>
  <customWorkbookViews>
    <customWorkbookView name="Filtro 3" guid="{7687B6C9-372B-436A-A383-DB8E656AA410}" maximized="1" windowWidth="0" windowHeight="0" activeSheetId="0"/>
    <customWorkbookView name="Filtro 2" guid="{26F032BE-1D12-40CE-8098-B06F2348ECD2}" maximized="1" windowWidth="0" windowHeight="0" activeSheetId="0"/>
    <customWorkbookView name="Filtro 1" guid="{C1FC5EB8-2303-4FD8-B5AB-5F78AEFF494B}" maximized="1" windowWidth="0" windowHeight="0" activeSheetId="0"/>
    <customWorkbookView name="Filtro 4" guid="{E26D1CAB-E9D2-45EC-80D2-B845DCB189DA}" maximized="1" windowWidth="0" windowHeight="0" activeSheetId="0"/>
    <customWorkbookView name="Agrupar por Registro Compromiso Presupuestal  CONDENA" guid="{AA8C8CAA-D0E5-4CBF-B0B6-1469D33F57ED}"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R1zAWY2vhA+LegOtDIGqH9huRMmTpYAo2bk4rnGZmaw="/>
    </ext>
  </extLst>
</workbook>
</file>

<file path=xl/calcChain.xml><?xml version="1.0" encoding="utf-8"?>
<calcChain xmlns="http://schemas.openxmlformats.org/spreadsheetml/2006/main">
  <c r="T639" i="1" l="1"/>
  <c r="T636" i="1"/>
  <c r="T606" i="1"/>
  <c r="T584" i="1"/>
  <c r="T564" i="1"/>
  <c r="T561" i="1"/>
  <c r="BH556" i="1"/>
  <c r="T548" i="1"/>
  <c r="T539" i="1"/>
  <c r="T500" i="1"/>
  <c r="T430" i="1"/>
  <c r="T429" i="1"/>
  <c r="T415" i="1"/>
  <c r="T411" i="1"/>
  <c r="T406" i="1"/>
  <c r="T405" i="1"/>
  <c r="T404" i="1"/>
  <c r="T402" i="1"/>
  <c r="T372" i="1"/>
  <c r="T367" i="1"/>
  <c r="T365" i="1"/>
  <c r="T338" i="1"/>
  <c r="U256" i="1"/>
  <c r="U2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G37" authorId="0" shapeId="0" xr:uid="{00000000-0006-0000-0000-000001000000}">
      <text>
        <r>
          <rPr>
            <sz val="11"/>
            <color theme="1"/>
            <rFont val="Calibri"/>
            <scheme val="minor"/>
          </rPr>
          <t>Sentencia de fecha 08-09-2025 notificada el dia 24-09-2025.
======</t>
        </r>
      </text>
    </comment>
    <comment ref="AG119" authorId="0" shapeId="0" xr:uid="{00000000-0006-0000-0000-000002000000}">
      <text>
        <r>
          <rPr>
            <sz val="11"/>
            <color theme="1"/>
            <rFont val="Calibri"/>
            <scheme val="minor"/>
          </rPr>
          <t>Sentencia desfavorable de fecha 05 de septiembre de 2025, Notificada el 18-09-2025
======</t>
        </r>
      </text>
    </comment>
    <comment ref="AG123" authorId="0" shapeId="0" xr:uid="{00000000-0006-0000-0000-000003000000}">
      <text>
        <r>
          <rPr>
            <sz val="11"/>
            <color theme="1"/>
            <rFont val="Calibri"/>
            <scheme val="minor"/>
          </rPr>
          <t>Sentencia del 17 de septiembre de 2025 notificada el 19/09/2025
======</t>
        </r>
      </text>
    </comment>
    <comment ref="AG177" authorId="0" shapeId="0" xr:uid="{00000000-0006-0000-0000-000004000000}">
      <text>
        <r>
          <rPr>
            <sz val="11"/>
            <color theme="1"/>
            <rFont val="Calibri"/>
            <scheme val="minor"/>
          </rPr>
          <t>Sentencia de fecha 18-11-2025 notificada el 19-11-2025
======</t>
        </r>
      </text>
    </comment>
    <comment ref="AG198" authorId="0" shapeId="0" xr:uid="{00000000-0006-0000-0000-000005000000}">
      <text>
        <r>
          <rPr>
            <sz val="11"/>
            <color theme="1"/>
            <rFont val="Calibri"/>
            <scheme val="minor"/>
          </rPr>
          <t>Sentencia de fecha 05 de diciembre de 2025, notificada el 09 de diciembre del mismo año
======</t>
        </r>
      </text>
    </comment>
    <comment ref="AG201" authorId="0" shapeId="0" xr:uid="{00000000-0006-0000-0000-000006000000}">
      <text>
        <r>
          <rPr>
            <sz val="11"/>
            <color theme="1"/>
            <rFont val="Calibri"/>
            <scheme val="minor"/>
          </rPr>
          <t>Sentencia de fecha 11 de septiembre de 2025 notificada en la misma fecha 
======</t>
        </r>
      </text>
    </comment>
    <comment ref="AG240" authorId="0" shapeId="0" xr:uid="{00000000-0006-0000-0000-000007000000}">
      <text>
        <r>
          <rPr>
            <sz val="11"/>
            <color theme="1"/>
            <rFont val="Calibri"/>
            <scheme val="minor"/>
          </rPr>
          <t>Sentencia de fecha 18 de julio de 2025, notificada el 16/09/2025
======</t>
        </r>
      </text>
    </comment>
    <comment ref="AM264" authorId="0" shapeId="0" xr:uid="{00000000-0006-0000-0000-000016000000}">
      <text>
        <r>
          <rPr>
            <sz val="11"/>
            <color theme="1"/>
            <rFont val="Calibri"/>
            <scheme val="minor"/>
          </rPr>
          <t>======
ID#AAAAjva5z7M
PC701582    (2022-11-15 15:28:13)
Pendiente liquidación costas, condena pagada.</t>
        </r>
      </text>
    </comment>
    <comment ref="AG272" authorId="0" shapeId="0" xr:uid="{00000000-0006-0000-0000-000008000000}">
      <text>
        <r>
          <rPr>
            <sz val="11"/>
            <color theme="1"/>
            <rFont val="Calibri"/>
            <scheme val="minor"/>
          </rPr>
          <t>Sentencia de fecha 27 de octubre de 2025 - notificada el 28 de mismo mes y año
======</t>
        </r>
      </text>
    </comment>
    <comment ref="AG309" authorId="0" shapeId="0" xr:uid="{00000000-0006-0000-0000-000009000000}">
      <text>
        <r>
          <rPr>
            <sz val="11"/>
            <color theme="1"/>
            <rFont val="Calibri"/>
            <scheme val="minor"/>
          </rPr>
          <t>Sentencia de fecha 27 de octubre de 2025, notificada el 28 de octubre del mismo año
======</t>
        </r>
      </text>
    </comment>
    <comment ref="AG313" authorId="0" shapeId="0" xr:uid="{00000000-0006-0000-0000-00000A000000}">
      <text>
        <r>
          <rPr>
            <sz val="11"/>
            <color theme="1"/>
            <rFont val="Calibri"/>
            <scheme val="minor"/>
          </rPr>
          <t>Sentencia de primer instancia de fecha 27 de octubre de 2025, notificada el 28 de octubre de la misma fecha
======</t>
        </r>
      </text>
    </comment>
    <comment ref="AI362" authorId="0" shapeId="0" xr:uid="{00000000-0006-0000-0000-00000B000000}">
      <text>
        <r>
          <rPr>
            <sz val="11"/>
            <color theme="1"/>
            <rFont val="Calibri"/>
            <scheme val="minor"/>
          </rPr>
          <t>Sentencia de segunda instancia de fecha 06 de octubre de 2025, notificada el día 22 de octubre de 2025
======</t>
        </r>
      </text>
    </comment>
    <comment ref="AG391" authorId="0" shapeId="0" xr:uid="{00000000-0006-0000-0000-00000C000000}">
      <text>
        <r>
          <rPr>
            <sz val="11"/>
            <color theme="1"/>
            <rFont val="Calibri"/>
            <scheme val="minor"/>
          </rPr>
          <t>Sentencia de fecha 01 de septiembre de 2025, notificada el 03 de septiembre de 2025
======</t>
        </r>
      </text>
    </comment>
    <comment ref="AG437" authorId="0" shapeId="0" xr:uid="{00000000-0006-0000-0000-00000D000000}">
      <text>
        <r>
          <rPr>
            <sz val="11"/>
            <color theme="1"/>
            <rFont val="Calibri"/>
            <scheme val="minor"/>
          </rPr>
          <t>Sentencia Des 04 No. 2025-079-SO
de seis (6) de junio de dos mil veinticinco (2025) notificada el 02/09/2025
======</t>
        </r>
      </text>
    </comment>
    <comment ref="AG454" authorId="0" shapeId="0" xr:uid="{00000000-0006-0000-0000-00000E000000}">
      <text>
        <r>
          <rPr>
            <sz val="11"/>
            <color theme="1"/>
            <rFont val="Calibri"/>
            <scheme val="minor"/>
          </rPr>
          <t>Sentencia 2da instancia de fecha 18 de julio de 2025 - notificada el 03-12-2025
======</t>
        </r>
      </text>
    </comment>
    <comment ref="AG502" authorId="0" shapeId="0" xr:uid="{00000000-0006-0000-0000-00000F000000}">
      <text>
        <r>
          <rPr>
            <sz val="11"/>
            <color theme="1"/>
            <rFont val="Calibri"/>
            <scheme val="minor"/>
          </rPr>
          <t>Sentencia de fecha 11/11/2025 notificada en la misma fecha 
======</t>
        </r>
      </text>
    </comment>
    <comment ref="AG504" authorId="0" shapeId="0" xr:uid="{00000000-0006-0000-0000-000010000000}">
      <text>
        <r>
          <rPr>
            <sz val="11"/>
            <color theme="1"/>
            <rFont val="Calibri"/>
            <scheme val="minor"/>
          </rPr>
          <t>Sentencia notificada el dia 11 de noviembre de 205, 
======</t>
        </r>
      </text>
    </comment>
    <comment ref="AG527" authorId="0" shapeId="0" xr:uid="{00000000-0006-0000-0000-000011000000}">
      <text>
        <r>
          <rPr>
            <sz val="11"/>
            <color theme="1"/>
            <rFont val="Calibri"/>
            <scheme val="minor"/>
          </rPr>
          <t>Sentencia de fecha 11 de noviembre de 2025 notificada en la misma fecha.
======</t>
        </r>
      </text>
    </comment>
    <comment ref="AD532" authorId="0" shapeId="0" xr:uid="{00000000-0006-0000-0000-000012000000}">
      <text>
        <r>
          <rPr>
            <sz val="11"/>
            <color theme="1"/>
            <rFont val="Calibri"/>
            <scheme val="minor"/>
          </rPr>
          <t>Sentencia del 05/09/2025 notificada el 22/09/2025
======</t>
        </r>
      </text>
    </comment>
    <comment ref="AG532" authorId="0" shapeId="0" xr:uid="{00000000-0006-0000-0000-000013000000}">
      <text>
        <r>
          <rPr>
            <sz val="11"/>
            <color theme="1"/>
            <rFont val="Calibri"/>
            <scheme val="minor"/>
          </rPr>
          <t>Sentencia del 5 de septiembre de 2025, notificada el 22/09/2025
======</t>
        </r>
      </text>
    </comment>
    <comment ref="AG546" authorId="0" shapeId="0" xr:uid="{00000000-0006-0000-0000-000014000000}">
      <text>
        <r>
          <rPr>
            <sz val="11"/>
            <color theme="1"/>
            <rFont val="Calibri"/>
            <scheme val="minor"/>
          </rPr>
          <t>Sentencia de 1ra instancia de fecha 5-11-2020 notificada el 06-11-2020.                   Sentencia de 2da instancia de fecha  14 - 11-2025 notificada el 20-11-2025
======</t>
        </r>
      </text>
    </comment>
    <comment ref="AH557" authorId="0" shapeId="0" xr:uid="{00000000-0006-0000-0000-000015000000}">
      <text>
        <r>
          <rPr>
            <sz val="11"/>
            <color theme="1"/>
            <rFont val="Calibri"/>
            <scheme val="minor"/>
          </rPr>
          <t>Sentencia 2da Instancia de fecha 21 de octubre de 2025,  notificada el 16 de diciembre de 2025
======</t>
        </r>
      </text>
    </comment>
  </commentList>
  <extLst>
    <ext xmlns:r="http://schemas.openxmlformats.org/officeDocument/2006/relationships" uri="GoogleSheetsCustomDataVersion2">
      <go:sheetsCustomData xmlns:go="http://customooxmlschemas.google.com/" r:id="rId1" roundtripDataSignature="AMtx7mhR/eK/JMRxShySO0AItxl1bJfcMQ=="/>
    </ext>
  </extLst>
</comments>
</file>

<file path=xl/sharedStrings.xml><?xml version="1.0" encoding="utf-8"?>
<sst xmlns="http://schemas.openxmlformats.org/spreadsheetml/2006/main" count="28457" uniqueCount="4471">
  <si>
    <t>KATYA JACQUELINE CASTRO ENRIQUEZ</t>
  </si>
  <si>
    <t xml:space="preserve">No. </t>
  </si>
  <si>
    <t xml:space="preserve">Ekogui </t>
  </si>
  <si>
    <t xml:space="preserve">ID Ekogui </t>
  </si>
  <si>
    <t>Disposicion del expediente</t>
  </si>
  <si>
    <t>1 (C) No Proceso</t>
  </si>
  <si>
    <t xml:space="preserve">Año Radicación Demanda </t>
  </si>
  <si>
    <t>Fecha de Radicacion</t>
  </si>
  <si>
    <t>Demandante</t>
  </si>
  <si>
    <t>Apoderado del Demandante</t>
  </si>
  <si>
    <t xml:space="preserve">Otros Demandados </t>
  </si>
  <si>
    <t>3 (C ) Tipo de proceso</t>
  </si>
  <si>
    <t>4 (C ) Tipo de Accion Judicial</t>
  </si>
  <si>
    <t>7 (F) Fecha de Admisión de la demanda</t>
  </si>
  <si>
    <t>Riesgo de perdida</t>
  </si>
  <si>
    <t>% de perdida del proceso en la parte que se estima corresponda al Municipio cuando hay otros demandados</t>
  </si>
  <si>
    <t>Dependencia/ Subdependencia  vinculada</t>
  </si>
  <si>
    <t>Medida Cautelar Vigente</t>
  </si>
  <si>
    <t xml:space="preserve">6 (C) Resumen del hecho generador </t>
  </si>
  <si>
    <t xml:space="preserve">Causas </t>
  </si>
  <si>
    <t>5 (D) Cuantía inicial de la demanda</t>
  </si>
  <si>
    <t>Valor indexado</t>
  </si>
  <si>
    <t>Valor Presente Contingencia sugerido</t>
  </si>
  <si>
    <t xml:space="preserve">Provisión Contable </t>
  </si>
  <si>
    <t>Fecha estimada de terminación del proceso</t>
  </si>
  <si>
    <t>Instancia</t>
  </si>
  <si>
    <t>2 (C ) Autoridad Judicial que trámita ESTE ES EL DE CONOCIMIENTO INICIAL</t>
  </si>
  <si>
    <t>2 (C ) Autoridad Judicial que trámita a la fecha</t>
  </si>
  <si>
    <t>Apoderado de la Entidad Territorial</t>
  </si>
  <si>
    <t>Acta de Posesion -fecha de Posesion / N° de Contrato-Poliza del Contrato-fecha de Vencimiento</t>
  </si>
  <si>
    <t>9 (C ) Estado actual</t>
  </si>
  <si>
    <t>Ultima Actuacion del Apoderado de la Entidad Territorial</t>
  </si>
  <si>
    <t xml:space="preserve">Conciliacion </t>
  </si>
  <si>
    <t xml:space="preserve">Fallo </t>
  </si>
  <si>
    <t>10 (F) Fecha decisión final ejecutoriada</t>
  </si>
  <si>
    <t xml:space="preserve">Estado del Proceso </t>
  </si>
  <si>
    <t>Reporte riesgo</t>
  </si>
  <si>
    <t>11 (D) Valor de la liquidación</t>
  </si>
  <si>
    <t>Valor Condena (Pendiente)</t>
  </si>
  <si>
    <t xml:space="preserve">Estado Cumplimiento </t>
  </si>
  <si>
    <t>Resolucion para cumplimiento</t>
  </si>
  <si>
    <t xml:space="preserve">Funcionario responsable de cumplimiento </t>
  </si>
  <si>
    <t xml:space="preserve">Fecha Limite de Pago </t>
  </si>
  <si>
    <t>Fecha solicitud de pago</t>
  </si>
  <si>
    <t xml:space="preserve">Pago de Oficio </t>
  </si>
  <si>
    <t>Liquidacion Condena</t>
  </si>
  <si>
    <t>Liquidacion costas (Pendiente)</t>
  </si>
  <si>
    <t xml:space="preserve"> Liquidacion Costas </t>
  </si>
  <si>
    <t>CDP COSTAS</t>
  </si>
  <si>
    <t>CDP CONDENA</t>
  </si>
  <si>
    <t>Resolucion ordena remitir a Hacienda para pago COSTAS</t>
  </si>
  <si>
    <t>Resolucion ordena remitir a Hacienda para pago CONDENA</t>
  </si>
  <si>
    <t>Fecha remision a Sec Hacienda para Pago COSTAS</t>
  </si>
  <si>
    <t>Fecha remision a Sec Hacienda para Pago  CONDENA</t>
  </si>
  <si>
    <t>Registro Compromiso Presupuestal COSTAS</t>
  </si>
  <si>
    <t>Registro Compromiso Presupuestal  CONDENA</t>
  </si>
  <si>
    <t>Comprobante de Egreso  COSTA</t>
  </si>
  <si>
    <t>Comprobante de Egreso  CONDENA</t>
  </si>
  <si>
    <t>Rubro</t>
  </si>
  <si>
    <t xml:space="preserve">Beneficiario </t>
  </si>
  <si>
    <t>Capital Pagado</t>
  </si>
  <si>
    <t>Columna 1</t>
  </si>
  <si>
    <t>Columna 2</t>
  </si>
  <si>
    <t>12 (F) Fecha de último o único pago realizado para cancelar el total de la condena</t>
  </si>
  <si>
    <t xml:space="preserve">Fecha limite para estudio de repeticion </t>
  </si>
  <si>
    <t xml:space="preserve">Fecha estudio de repeticion </t>
  </si>
  <si>
    <t>13 (D) Valor del pago anterior</t>
  </si>
  <si>
    <t>Vigencia en la que se realizó el pago</t>
  </si>
  <si>
    <t>Columna 3</t>
  </si>
  <si>
    <t>Columna 4</t>
  </si>
  <si>
    <t>PTE</t>
  </si>
  <si>
    <t>Activo</t>
  </si>
  <si>
    <t>52001333300520260001400</t>
  </si>
  <si>
    <t>ROBERTO CAMILO GARCÍA Y OTROS</t>
  </si>
  <si>
    <t>MUNICIPIO DE PASTO</t>
  </si>
  <si>
    <t>ADMINISTRATIVO</t>
  </si>
  <si>
    <t>ACCIÓN DE GRUPO</t>
  </si>
  <si>
    <t>N/A</t>
  </si>
  <si>
    <t>2027</t>
  </si>
  <si>
    <t>PRIMERA</t>
  </si>
  <si>
    <t>JUZGADO QUINTO ORAL ADMINISTRATIVO DEL CIRCUITO DE PASTO</t>
  </si>
  <si>
    <t xml:space="preserve">YULLY ELIZABETH MENDOZA LUNA </t>
  </si>
  <si>
    <t>Resolución 276 20/09/2022 Acta de Posesion 085 03/10/2022 T.P. 218693</t>
  </si>
  <si>
    <t>Admisión de Demanda</t>
  </si>
  <si>
    <t xml:space="preserve">Solicitud de antecedentes </t>
  </si>
  <si>
    <t>NO</t>
  </si>
  <si>
    <t xml:space="preserve">Sin Fallo </t>
  </si>
  <si>
    <t>PENDIENTE</t>
  </si>
  <si>
    <t>ACTIVO</t>
  </si>
  <si>
    <t xml:space="preserve">SI </t>
  </si>
  <si>
    <t>52001333300720260000500</t>
  </si>
  <si>
    <t>MILENA ELIZABETH COLLAZOS GARCÍA</t>
  </si>
  <si>
    <t>NULIDAD Y RESTABLECIMIENTO DEL DERECHO</t>
  </si>
  <si>
    <t>2028</t>
  </si>
  <si>
    <t>JUZGADO SÉPTIMO ADMINISTRATIVO ORAL CIRCUITO JUDICIAL DE PASTO</t>
  </si>
  <si>
    <t>CASTULO FERNANDO CISNEROS TRUJILLO</t>
  </si>
  <si>
    <t>Admite Demanda</t>
  </si>
  <si>
    <t xml:space="preserve">Pendiente solicitud de antecedentes </t>
  </si>
  <si>
    <t xml:space="preserve">Pendiente </t>
  </si>
  <si>
    <t>52001333300720260001900</t>
  </si>
  <si>
    <t>WILMAR OSWALDO ROMERO GOLONDRINO Y OTROS</t>
  </si>
  <si>
    <t>MUNICIPIO DE PASTO – SECRETARÍA EDUCACIÓN MUNICIPAL</t>
  </si>
  <si>
    <t>REPARACIÓN DIRECTA</t>
  </si>
  <si>
    <t>2029</t>
  </si>
  <si>
    <t>JUZGADO SÉPTIMO ADMINISTRATIVO ORAL
CIRCUITO JUDICIAL DE PASTO</t>
  </si>
  <si>
    <t>52001333300520250029600</t>
  </si>
  <si>
    <t>VANESA NATHALY BRAVO MOLINA</t>
  </si>
  <si>
    <t>SI</t>
  </si>
  <si>
    <t>JUZGADO QUINTO ADMINISTRATIVO DEL CIRCUITO DE PASTO.</t>
  </si>
  <si>
    <t>52001233300020260003700</t>
  </si>
  <si>
    <t>JUNTA DE ACUEDUCTO Y
ALCANTARILLADO VEREDA ROSARIO</t>
  </si>
  <si>
    <t xml:space="preserve">ACCIÓN POPULAR </t>
  </si>
  <si>
    <t>TRIBUNAL ADMINISTRATIVO DE NARIÑO
SALA UNITARIA DE DECISIÓN</t>
  </si>
  <si>
    <t xml:space="preserve">YURI JAIR SUAREZ UNIGARRO </t>
  </si>
  <si>
    <t xml:space="preserve">Resolución No 0290 del 21 de octubre de 2024, Acta de Posesión de 15-11-2024 </t>
  </si>
  <si>
    <t xml:space="preserve">Solicitar antecedentes </t>
  </si>
  <si>
    <t>Sin fallo</t>
  </si>
  <si>
    <t>52001233300020260002000</t>
  </si>
  <si>
    <t>YÉSICA ALEJANDRA DELGADO CAMUES Y OTROS</t>
  </si>
  <si>
    <t xml:space="preserve">PAOLA XIMENA LOPEZ VILLAREAL </t>
  </si>
  <si>
    <t>Contestación de demanda 19-03-2026</t>
  </si>
  <si>
    <t>52001333300120260000700</t>
  </si>
  <si>
    <t>SERVIOBRAS LTDA.</t>
  </si>
  <si>
    <t>Se declare la nulidad de la Resolución sanción No. RS-491-2024 del 22 de 
noviembre de 2024 “por medio de la cual se impone una sanción por no enviar información” notificada personalmente el 26 de febrero de 2025; expedida por el MUNICIPIO DE PASTO-  SECRETARÍA DE HACIENDA - SUBSECRETARÍA DE INGRESOS en contra del señor LUIS FELIPE INSUASTI PALACIOS y las demás actuaciones que dieron origen a la citada resolución que constan en los siguientes actos administrativos: 
a) Requerimiento Ordinario de Información No. RO-127580-2022 del 11 de marzo de 
2022, que no fue efectivamente notificado. 
b) Requerimiento Ordinario de Información No. RO-144727-2022 del 27 de septiembre 
de 2022, notificado por aviso el día 27 de septiembre de 2022. 
c) Pliego de cargos No. PC-202414-2024 del 26 de julio de 2024 “por medio del cual 
se profiere pliego de cargos al contribuyente por no presentar información solicitada 
con el Requerimiento Ordinario No. 127580”. 
d) Oficio No. 1062/027040-2024, radicado No. 202400010620270401 del 02 de 
octubre de 2024 por medio del cual el Municipio de Pasto se pronunció sobre la 
respuesta al Pliego de cargos radicado por mi poderdante. 
e)  Oficio No. 1062/023583-2025, radicado No. 202500010620235831 del 09 de mayo 
de 2025 por medio del cual el Municipio de Pasto se pronunció sobre el Recurso de 
Reconsideración radicado por mi poderdante en contra de la Resolución sanción 
No. RS-491-2024 del 22 de noviembre de 2024.</t>
  </si>
  <si>
    <t xml:space="preserve">Ilegalidad del acto administrativo que adjudica un contrato Subcausa: Falsa motivación del acto administrativo
</t>
  </si>
  <si>
    <t>Juzgado Noveno Primero Administrativo del Circuito de Pasto</t>
  </si>
  <si>
    <t>KATIA NADESHA DIAZ ROSAS</t>
  </si>
  <si>
    <t xml:space="preserve">Contestación de demanda </t>
  </si>
  <si>
    <t>52001333300920250025900</t>
  </si>
  <si>
    <t>AIDA EUGENIA CONTRERAS MEZA</t>
  </si>
  <si>
    <t>El inmueble identificado inicialmente con la matrícula inmobiliaria No. 240162121 de la ORIP de Pasto perteneció a Jacinto Contreras Santamaría, cuyo proceso de sucesión culminó en 1980 con la adjudicación total del predio a sus herederos, generándose en 1982 nueve (9) matrículas inmobiliarias independientes, cada una tratada desde entonces como unidad fiscal autónoma para efectos del impuesto predial.
En el año 2000 se evidenció la existencia de un remanente del predio, correspondiente a áreas destinadas a vías y zonas de cesión derivadas de un plano de partición erróneamente asimilado a una urbanización no aprobada. Por tal razón, la ORIP de Pasto reabrió el folio 240162121 exclusivamente respecto de dicho remanente, el cual fue objeto de una partición adicional decidida mediante sentencia del Juzgado Cuarto de Familia del Circuito de Pasto en 2021, confirmada en 2024, y registrada finalmente en noviembre de 2024, adjudicándose a siete herederos.
Pese a esta realidad jurídica y registral, la Secretaría de Hacienda del Municipio de Pasto, mediante la Resolución No. 202038 del 25 de julio de 2024, liquidó de manera global el impuesto predial de las vigencias 2019 a 2023 sobre el remanente del predio, por valor de $196.425.329, declarando como deudores a personas que no figuraban como propietarios registrados e incluso a terceros ajenos al derecho de dominio. El recurso de reconsideración interpuesto fue resuelto desfavorablemente, manteniendo la liquidación y desconociendo la falta de legitimación en la causa, la indebida individualización de la obligación tributaria, la situación registral del inmueble y la prescripción parcial de la obligación, con lo cual la Alcaldía de Pasto persistió en un acto administrativo contrario a la realidad jurídica del predio.</t>
  </si>
  <si>
    <t>Violacion al debido proceso administrativo</t>
  </si>
  <si>
    <t>Juzgado Noveno Administrativo del Circuito de Pasto</t>
  </si>
  <si>
    <t>Se realizo contestación a medida cautelar -  contestación de demanda</t>
  </si>
  <si>
    <t xml:space="preserve">52001333300920250020300
</t>
  </si>
  <si>
    <t>LUIS FELIPE INSUASTI PALACIOS</t>
  </si>
  <si>
    <t>La Subsecretaría de Ingresos de la Secretaría de Hacienda Municipal de la Alcaldía de Pasto expidió el Requerimiento Ordinario de Información No. RO-127580-2022 sin especificar claramente la información solicitada y sin notificarlo válidamente al administrado. Ante la fallida notificación, la administración expidió un segundo requerimiento (RO-144727-2022), el cual sí fue notificado por aviso años después. No obstante, el proceso sancionatorio se fundamentó exclusivamente en el presunto incumplimiento del primer requerimiento, que nunca fue oponible por falta de notificación. Pese a las reiteradas irregularidades procedimentales y vulneraciones al debido proceso —incluida la indebida tramitación del recurso de reconsideración—, la administración impuso y mantuvo una sanción por $19.130.000, evidenciando un actuar arbitrario, negligente y contrario al CPACA.</t>
  </si>
  <si>
    <t xml:space="preserve"> Ilegalidad del acto administrativo que impone sancion por la no presentacion de informacion exogena</t>
  </si>
  <si>
    <t>YANET DEL CARMEN BASTIDAS JARAMILLO</t>
  </si>
  <si>
    <t>Decreto 110 de 31/03/2023        T.P. 302450</t>
  </si>
  <si>
    <t>52001333300620250025000</t>
  </si>
  <si>
    <t>GERMÁN SEGUNDO DELGADO</t>
  </si>
  <si>
    <t>Se declare la nulidad del acto administrativo contenida en el oficio No. 202500011210297811 del 06 de junio de 2025, mediante el cual se negó el reconocimiento, liquidación y traslado de la  cesantías, y se ordene al Municipio de Pasto a corregir en el historial laboral que el regimen  con el cual se debe liquidar las cesantías parciales o definitivas al demandante 
corresponde al sistema de RETROACTIVIDAD y no al de ANUALIDAD.</t>
  </si>
  <si>
    <t>Sancion moratoria por incumplimiento en el reconocimiento y pago tardio de cesantias parciales y/o definitivas - ley 244 de 1994 modificada por ley 1071 de 2006 Subcausa: Desconocer el régimen jurídico aplicable a los servidores públicos de nivel territorial, vinculados con anterioridad a la entrada en vigencia de la ley 344 de 1996</t>
  </si>
  <si>
    <t>JUZGADO SEXTO ADMINISTRATIVO ORAL DEL CIRCUITO PASTO - NARIÑO</t>
  </si>
  <si>
    <t>EDUARDO JAVIER BASTIDAS HIDALGO</t>
  </si>
  <si>
    <t>"Decreto 516 de 01/06/1992
 Acta de posesión 230 del 03/06/1992"  T.P.76929</t>
  </si>
  <si>
    <t>Contestación de Demanda</t>
  </si>
  <si>
    <t>No</t>
  </si>
  <si>
    <t>52001333300620250014600</t>
  </si>
  <si>
    <t>ELIZABETH FLORENTINA CABRERA DE GOYES</t>
  </si>
  <si>
    <t>Se declare la NULIDAD del oficio 1121/018129-2025del 7 de abril de 2025, suscrito por la Subsecretaria de Talento Humano y condene al MUNICIPIO DE PASTO a reconocer, liquidar 
y pagar una PENSIÓN SANCION VITALICIA al señor(a) ELIZABETH  FLORENTINA CABRERA  DE  GOYES , a partir del 3 DE ENERO DE  2015,  en una  cuantía  de un salario mínimo legal o el valor  mayor legal que corresponda</t>
  </si>
  <si>
    <t>No reconocimeinto y liquidación y la indexación y los intereses moratorios sobre las mesadas pensionales causadas y no pagadas de acuerdo al articulo 141 de la ley 100 de 1993</t>
  </si>
  <si>
    <t>JUZGADO SEXTO ADMINISTRATIVO DEL CIRCUITO DE PASTO</t>
  </si>
  <si>
    <t>52001333300120250020300</t>
  </si>
  <si>
    <t>JESÚS ALBERTO GUERRERO CAICEDO</t>
  </si>
  <si>
    <t xml:space="preserve">ACCION DE CUMPLIMIENTO </t>
  </si>
  <si>
    <t xml:space="preserve">Bajo </t>
  </si>
  <si>
    <t>Se de cumplimiento al Decreto 0310 del 14 de junio de 2016.</t>
  </si>
  <si>
    <t>El no cumplimiento a lo ordenado por el corregidor de obonuco mediante el decreto 0310 del 14 de junio de 2016</t>
  </si>
  <si>
    <t>2026</t>
  </si>
  <si>
    <t>JUZGADO PRIMERO ADMINISTRATIVO DEL CIRCUITO DE PASTO</t>
  </si>
  <si>
    <t xml:space="preserve">Favorable </t>
  </si>
  <si>
    <t>ARCHIVADO</t>
  </si>
  <si>
    <t>52001333300120250019500</t>
  </si>
  <si>
    <t>DORIS DEL ROSARIO CANCHALA BENAVIDES</t>
  </si>
  <si>
    <t>Media</t>
  </si>
  <si>
    <t xml:space="preserve">Se declare la nulidad del acto administrativo Decreto 0091 de 2025 del 
19 de mayo de 2025 expedido por el MUNICIPIO DE PASTO en donde se declara la INSUBSISTENCIA DEL CARGO y en consecuencia el retiro del servicio. </t>
  </si>
  <si>
    <t>Ilegalidad del acto administrativo que declara la insubsistencia de funcionario de libre nombramiento y remocion</t>
  </si>
  <si>
    <t xml:space="preserve">JUZGADO PIRIMERO ADMINISTRATIVO DEL CIRCUITO DE PASTO - JORGE ANDRES HERNANDEZ ORTEGA  </t>
  </si>
  <si>
    <t>52001333300120250020800</t>
  </si>
  <si>
    <t>MAGALY MORALES ARDOT</t>
  </si>
  <si>
    <t xml:space="preserve">Que se declare la NULIDAD del Acto Administrativo OFICIO 1024/045687-2025 DEL 29 DE SEPTIEMBRE DE 2025, mediante el cual se rechazó la petición de reconocimiento de relación laboral y pago de prestaciones sociales, en el sentido de que se econociera que entre MAGALI MORALES ARGOT y  ALCALDIA MUNICIPAL DE PASTO se dio un contrato realidad desde el 15 DE FEBRERO DE 2020y hasta el 31 DE DICIEMBRE DE 2023, y de declare la existencia de contrato realidad. </t>
  </si>
  <si>
    <t>Configuracion del contrato realidad</t>
  </si>
  <si>
    <t>5200133300120250019600</t>
  </si>
  <si>
    <t>MARÍA ELENA ORDOÑEZ MOLINA Y OTROS</t>
  </si>
  <si>
    <t>Municipio de Pasto – Corponariño</t>
  </si>
  <si>
    <t xml:space="preserve">Se declare Civil, Administrativa, Patrimonial y Extracontractualmente responsable al MUNICIPIO DE PASTO y a la CORPORACION AUTONOMA REGIONAL DE NARIÑO - CORPONARIÑO de todos los perjuicios tanto materiales (daño emergente y lucro cesante), como inmateriales (Daño a la Salud y Perjuicios Morales), causados a la Parte Actora, con ocasión de las graves lesiones personales, sufridas por la señora, MARIA ELENA ORDOÑEZ MOLINA en hechos ocurridos el día primero (1º) de octubre de 2023, según los fundamentos facticos que más adelante se detallan.  </t>
  </si>
  <si>
    <t>Lesion por caida de arbol</t>
  </si>
  <si>
    <t>520012333000202500163001</t>
  </si>
  <si>
    <t>Consorcio Vial Nariño 2022</t>
  </si>
  <si>
    <t>Municipio de Pasto – Nariño y Otro.</t>
  </si>
  <si>
    <t>CONTROVERSIAS CONTRACTUALES</t>
  </si>
  <si>
    <t xml:space="preserve">Remoto </t>
  </si>
  <si>
    <t>Que se declare la nulidad por incumplimiento parcial decretado por el municipio de pasto
mediante resolución no 297 de 12 de diciembre de 2023 ejecutoriada el 13 de diciembre del
mismo año, y como consecuencia de la nulidad del acto contractual, a título de restablecimiento la
exoneración por parte del Consorcio vial Nariño 2022 del pago de setencientos diez
millones ochenta y seis mil cuatrocientos diez pesos ($ 710.086.400).</t>
  </si>
  <si>
    <t>Ilegalidad del acto administrativo que declara el incumplimiento del contrato - Violacion al debido proceso administrativo</t>
  </si>
  <si>
    <t>TRIBUNAL ADMINISTRATIVO DE NARIÑO  
MAGISTRADO PONENTE: PAULO LEÓN ESPAÑA PANTOJA</t>
  </si>
  <si>
    <t>52001233300020240012800</t>
  </si>
  <si>
    <t>CARLOS ALFREDO ROSERO DIAGO  - ESTABLECIMIENTO DE COMERCIO PARQUEADERO BLANCA MARIA</t>
  </si>
  <si>
    <t>N</t>
  </si>
  <si>
    <t>Se declare el incumplimiento del contrato de apoyo a la gestión de fecha 1 de mayo de 2013 suscrito entre el MUNICIPIO DE PASTO – SECRETARIA DE TRÁNSITO Y TRANSPORTE con el señor CARLOS ALFREDO ROSERO DIAGO y el establecimiento de comercio Parqueadero Blanca María, 
liquidado bilateralmente el 28 de enero de 2022.</t>
  </si>
  <si>
    <t>Incumplimiento del contrato por no ejecucion de prestaciones</t>
  </si>
  <si>
    <t>52001233300020250018500</t>
  </si>
  <si>
    <t>SEGUROS DEL ESTADO S.A</t>
  </si>
  <si>
    <t>Unidad Administrativa Especial del Sistema Estratégico
de Transporte Público Avante - Municipio de Pasto (N)</t>
  </si>
  <si>
    <t xml:space="preserve">CONTROVERSIAS CONTRACTUALES </t>
  </si>
  <si>
    <t>Declarar la nulidad de las Resoluciones (i) No. 124 del 29 de mayo de 2023, “Por medio de la cual se decide la actuación administrativa sancionatoria contractual adelantada según lo reglado en el artículo 86 de la Ley 1474 de 2011 y normas concordantes y aplicables dentro del proceso administrativo sancionatorio por posible incumplimiento del contrato No. 002
L.P.2021 de obra pública”, y (ii) No. 142 del 27 de junio de 2023, “Por medio de la cual se resuelve el recurso de reposición interpuesto contra la Resolución No. 124 de fecha 29 de mayo de 2023, dentro del proceso administrativo sancionatorio por posible incumplimiento del contrato No. 002-L.P.2021 de obra pública”, con fundamento en la expedición irregular, y/o falsa motivación, y/o falta de 
motivación, y/o indebida motivación, y/o inexistencia de motivos, y/o insuficiencia de motivación, y/o motivo incoordinado, y/o infracción de las normas en que 
debieron fundarse, y/o violación de los procedimientos y formalidades contenidos en la ley, y/o falta de competencia, y/o abuso o desviación de poder, y/o desconocimiento del derecho de audiencia y de defensa, y/o violación del debido 
proceso.</t>
  </si>
  <si>
    <t>Ilegalidad del acto administrativo que declara el incumplimiento del contrato Subcausa: Falsa motivación de los actos administrativos – inexistencia de daño patrimonial 
Ilegalidad del acto administrativo que efectua clasificacion arancelaria mercancias Subcausa: Inexigibilidad de la cláusula penal</t>
  </si>
  <si>
    <t xml:space="preserve">TRIBUNAL ADMINISTRATIVO DE NARIÑO - ANA BEEL BASTIDAS PANTOJA </t>
  </si>
  <si>
    <t xml:space="preserve">Recurso de resposición </t>
  </si>
  <si>
    <t/>
  </si>
  <si>
    <t>52001333300620250025200</t>
  </si>
  <si>
    <t>GUISELA CHECA CORAL Y OTROS</t>
  </si>
  <si>
    <t>Alto</t>
  </si>
  <si>
    <t>Protección de derechos colectivos tales como, salud, libre locomoción, ambiente sano, seguridad ciudadana, recreación y sano esparcimiento, derecho a la información, seguridad personal, derecho a medio ambiente sano y saludable, espacio publico, ago entre otros.</t>
  </si>
  <si>
    <t>Violacion o amenaza al goce de un ambiente sano Subcausa: Amenaza al derecho fundamental a la salud</t>
  </si>
  <si>
    <t xml:space="preserve">JUZGADO SEXTO ADMINISTRATIVO ORAL DEL CIRCUITO 
PASTO – NARIÑO </t>
  </si>
  <si>
    <t>Se programo audiencia para pacto de cumplimiento</t>
  </si>
  <si>
    <t>52001333300720250019500</t>
  </si>
  <si>
    <t>YENNI MARIA ALEXANDRA ROMO TORRES Y OTROS</t>
  </si>
  <si>
    <t xml:space="preserve">MUNICIPIO DE PASTO - SECRETARÍA DE EDUCACIÓN MUNICIPAL </t>
  </si>
  <si>
    <t>Se declare responsable administrativa y patrimonialmente al Municipio por los daños causados a la niña ZELIG ARIANA CABRERA ROMO y consecuentemente los daños materiales e inmateriales causados a sus familiares, lo que provocó daños a la salud, psicológicos, morales, derechos convencional y constitucionalmente amparados (buen nombre), causados a la menor.</t>
  </si>
  <si>
    <t xml:space="preserve"> 
Lesion a alumno en establecimiento educativo</t>
  </si>
  <si>
    <t>JUZGADO SEPTIMO ADMINISTRATIVO DEL CIRCUITO DE PASTO</t>
  </si>
  <si>
    <t xml:space="preserve">Contestación de Demanda </t>
  </si>
  <si>
    <t>52001333300120250017000</t>
  </si>
  <si>
    <t>CARLOS ARTURO ORTIZ BOLAÑOS</t>
  </si>
  <si>
    <t>MUNICIPIO DE PASTO - SECRETARÍA DE TRANSITO Y TRANSPORTE MUNICIPAL DE PASTO</t>
  </si>
  <si>
    <t xml:space="preserve">Declarar la NULIDAD de la RESOLUCIÓN No. 4045 del 16 de septiembre de 2025, proferida por la Secretaría de Tránsito y Transporte Municipal de Pasto.,  Declarar la NULIDAD de la RESOLUCIÓN No. INSP3-2024-0234 del 08 de 
octubre de 2024, proferida por la Inspección Tercera de Tránsito Municipal de Pasto. </t>
  </si>
  <si>
    <t xml:space="preserve">Ilegalidad del acto administrativo que impone sancion por infraccion de transito - Causa: Violacion al debido proceso administrativo Subcausa: Uso de prueba ilicita  </t>
  </si>
  <si>
    <t>Contestación de demanda</t>
  </si>
  <si>
    <t>52001233300020250027100</t>
  </si>
  <si>
    <t>Defensoría del Pueblo Regional Nariño</t>
  </si>
  <si>
    <t xml:space="preserve">MUNICIPIO DE PASTO Y OTROS </t>
  </si>
  <si>
    <t>31/102025</t>
  </si>
  <si>
    <t>El señor JESUS EDGAR ALVAREZ en calidad de Veedor Ciudadano, compareció a la Defensoría del Pueblo Regional Nariño, a efectos de que se le preste la asesoría jurídica para la recuperación del espacio público por ocupación de las vías públicas en el sector comprendido entre la Carrera 3 entre Calles 20 y 21, así como la Calle 20 entre carreras 3 y 4  Barrios Las Mercedes y Tejar de Pasto, por parte de la SIJIN de la Policía Nacional, que viene funcionando por más de 30 años y el estacionamiento irregular de vehículos oficiales y particulares en dichos sectores. La Defensoría del Pueblo Regional Nariño en cumplimiento del artículo 144 del CPACA, el día 27 de junio de 2024, ante el Director General de la Policía Nacional, Comandante del Departamento de Policía Nariño, Alcalde Municipal de Pasto y Secretario de Tránsito y Transporte Municipal de Pasto, formuló derecho de petición en interés general de protección de derechos o interés colectivos vulnerados por ocupación de espacio público en el sector  comprendido entre la Carrera 3ª entre Calles 20 y 21, así como la Calle 20 entre carreras 3 y 4 Barrios Las Mercedes y El Tejar de Pasto, como requisito de procedibilidad para presentar la acción popular, El Subcomandante de la Policía Metropolitana de Pasto, MEPAS y la Subsecretaria de Seguridad Vial y Control Operativo del Municipio de Pasto, dieron respuesta al derecho de petición mediante oficios de fechas 4 de julio de 2024 y 18 de septiembre de 2024 respectivamente, informando que adelantarán los operativos pertinentes para recuperar el espacio público en el sector del barrio El Tejar de Pasto. Según información del Veedor Ciudadano JESUS ALVAREZ, las autoridades encargadas de proteger los derechos colectivos y en especial al espacio publico no han adelantado los operativos pertinentes para su recuperación En el caso que nos ocupa, pese a haber expuesto las quejas para que se dé pronta solución al problema que representa para los habitantes de los Barrios El Tejar y Mercedario del Municipio de Pasto, continúan siendo víctimas de la vulneración de sus derechos fundamentales y en especial a la libre locomoción y de los derechos e intereses colectivos al espacio púbico, por la ubicación de la Estación de la SIJIN de la Policía Nacional en dicho sector.</t>
  </si>
  <si>
    <t>Violacion o amenaza al goce del espacio publico y a la utilizacion y defensa de bienes de uso publico Subcausa: Recuperacion espacios publico y control de ruido</t>
  </si>
  <si>
    <t>TRIBUNAL ADMINISTRATIVO DE NARIÑO</t>
  </si>
  <si>
    <t>52001333300120250015700</t>
  </si>
  <si>
    <t>LUIS CARLOS OCAMPO BENAVIDES</t>
  </si>
  <si>
    <t xml:space="preserve"> Que se declare la nulidad de los actos administrativos contenidos en las Resoluciones No. 0103 del 6 de marzo de 2025 y No. 0174 del 8 de abril de 2025, expedidas por el Municipio de Pasto dentro del proceso de cobro coactivo
No. 2014-00541, mediante las cuales se rechazó la excepción de prescripción propuesta por el señor LUIS CARLOS OCAMPO BENAVIDES. </t>
  </si>
  <si>
    <t xml:space="preserve">Ilegalidad de actos administrativos </t>
  </si>
  <si>
    <t>JUZGADO CUARTO CONTENCIOSO ADMINISTRATIVO</t>
  </si>
  <si>
    <t xml:space="preserve">Contestación Reforma a la Demanda </t>
  </si>
  <si>
    <t>52001333300620250009900</t>
  </si>
  <si>
    <t>WALTER ROLANDO GÁLVEZ RENDÓN</t>
  </si>
  <si>
    <t>Que se declare que el  MUNICIPIO DE PASTO (SECRETARÍA DE 
TRÁNSITO Y TRANSPORTE), es patrimonialmente responsable por los perjuicios 
de orden material irrogados por la imitación, replica y utilización  de productos 
similares a los productos protegidos  por las patentes  Nos.  15230061, 
NC2021/0006906;  mediante la Subasta Pública SU-2021-15  sin contar con la 
respectiva  licencia de uso legal registrada ante la Superintendencia de Industria y 
Comercio</t>
  </si>
  <si>
    <t>Incumplimiento de norma juridica Subcausa: Uso de patentes sin contar con los permisos y licencias requeridad</t>
  </si>
  <si>
    <t>JUZGADO SEXTO ADMINISTRATIVO ORAL DEL CIRCUITO</t>
  </si>
  <si>
    <t xml:space="preserve"> 52001333300420250015900</t>
  </si>
  <si>
    <t>DIEGO GERMAN ENRIQUEZ LEON Y OTROS</t>
  </si>
  <si>
    <t>ALCALDIA DE PASTO Y OTRO</t>
  </si>
  <si>
    <t>Se declare la responasabilidad del Municipio de Pasto por las lesiones ocacionadas a la señora CAROLINA DEL ROSARIO ENRIQUEZ LEON, en hechos ocurridos por accidente vial con ocación a los trabajos de adecuación de acuaducto y alcantarillado realizado por empopasto.</t>
  </si>
  <si>
    <t>Lesion a tercero por ejecucion de obra publica - Lesion por falta de señalizacion en la via publica .</t>
  </si>
  <si>
    <t>52001233300020250024100</t>
  </si>
  <si>
    <t>Karol Gisela Beltrán Olaya y Andrea Ospina García.</t>
  </si>
  <si>
    <t>NULIDAD SIMPLE</t>
  </si>
  <si>
    <t xml:space="preserve">Se declare la nulidad de acto administrativo cuerdo 046 de 2017 por cuanto afecta los pricnicpios de buena fe, confianza legitima, certeza juridica y legalidad del contribuyente. </t>
  </si>
  <si>
    <t>Ilegalidad del acto administrativo que crea un impuesto Subcausa: Ilegalidad del acto administrativo que fija tarifas tributarias en contradicción con la clasificación ciiu y el estatuto tributario nacional. .</t>
  </si>
  <si>
    <t>TRIBUNAL ADMINISTRATIVO DE NARIÑO
MAGISTRADO PONENTE: PAULO LEÓN ESPAÑA PANTOJA</t>
  </si>
  <si>
    <t xml:space="preserve">Alegatos de conclusión </t>
  </si>
  <si>
    <t>76001310500120240020100</t>
  </si>
  <si>
    <t>DORIS LEIDY ANGULO</t>
  </si>
  <si>
    <t>PORVENIR S.A - MUNICIPIO DE PASTO</t>
  </si>
  <si>
    <t>LABORAL</t>
  </si>
  <si>
    <t xml:space="preserve">ORDINARIO LABORAL DE PRIMER INSTANCIA </t>
  </si>
  <si>
    <t>Remoto</t>
  </si>
  <si>
    <t>Se reconozca los derehos laborales de acuerdo a la historia laboral y tiempo en el cual desempeño actividades y estuvo afilidada a seguridad social.</t>
  </si>
  <si>
    <t>No reconocimiento de pension de vejez</t>
  </si>
  <si>
    <t xml:space="preserve">JUZGADO PRIMERO LABORAL DEL CIRCUITO LABORAL DEL CIRCUITO DEL VALLE DEL CAUCA </t>
  </si>
  <si>
    <t>25000234100020250109700</t>
  </si>
  <si>
    <t>JUAN JOSE CAMUES LOPEZ</t>
  </si>
  <si>
    <t>Nación-Ministerio de las Culturas, las Artes y los
Saberes; Universidad de Nariño; Municipio de Pasto</t>
  </si>
  <si>
    <t>Amenaza al patrimonio cultural inmaterial de la Nación representado en la técnica ancestral del Barniz de Pasto, derivada del proyecto académico “Artesanía Generativa</t>
  </si>
  <si>
    <t>Violacion o amenaza al patrimonio cultural de la nacion</t>
  </si>
  <si>
    <t>TRIBUNAL ADMINISTRATIVO DE CUNDINAMARCA
SECCIÓN PRIMERA
SUBSECCIÓN C</t>
  </si>
  <si>
    <t>52001333300520250016200</t>
  </si>
  <si>
    <t>ALICIA DEL SOCORRO ACOSTA MARTÍNEZ</t>
  </si>
  <si>
    <t>Baja</t>
  </si>
  <si>
    <t xml:space="preserve">FONDO DE PENSIONES </t>
  </si>
  <si>
    <t>La señora Alicia del Socorro Acosta Martínez demanda a la Alcaldía de Pasto Fondo Territorial de Pensiones, mediante medio de control de nulidad y restablecimiento del derecho, solicitando la anulación de las resoluciones No. 188 de 2024 y 002 de 2025, por medio de las cuales se le negó el reconocimiento de la pensión de sobreviviente derivada del fallecimiento de su compañero permanente Víctor Benavides Mora, pensionado del municipio desde 1993. La actora sostiene que convivió con el causante en unión marital de hecho desde 1978 hasta su muerte en diciembre de 2023, y que la separación final fue producto de la intervención dolosa de las hijas del pensionado, mas no por voluntad propia, manteniéndose vigente la comunidad de vida. Pese a que inicialmente el Fondo negó tanto la solicitud de Alicia como la de una hija del causante, en segunda instancia la Alcaldía reconoció la totalidad de la pensión a dicha hija, excluyendo a la demandante. En consecuencia, Alicia solicita que se declare la nulidad de los actos administrativos que le negaron el derecho y que se le reconozca y pague retroactivamente la pensión de sobrevivientes desde el 4 de diciembre de 2023.</t>
  </si>
  <si>
    <t>No reconocimiento de pension de sobreviviente</t>
  </si>
  <si>
    <t>52001333300520250007700</t>
  </si>
  <si>
    <t>TRANSPORTES EJECUTIVOS S.A.S TESA</t>
  </si>
  <si>
    <t>MUNICIPIO DE PASTO – SECRETARÍA DE TRÁNSITO
Y TRANSPORTE MUNICIPAL</t>
  </si>
  <si>
    <t>SECRETARÍA DE TRÁNSITO
Y TRANSPORTE MUNICIPAL</t>
  </si>
  <si>
    <t>DECLÁRESE la nulidad de la Resolución N°. 4818 del 2 de diciembre 
de 2024, expedida por la Secretaría de Tránsito y Transporte Municipal de Pasto, 
“POR MEDIO DE LA CUAL SE DECIDE EL TRAMITE DE DESVINCULACION 
ADMINISTRATIVA DEL VEHICULO DE PLACA SVQ524, VINCULADO A LA 
EMPRESA TRANSPORTES EJECUTIVOS S.A.S. TESA” 
SEGUNDO: CONDÉNESE a la entidad demandada a pagar costas y agencias en 
derecho en favor de la parte demandante. 
TERCERO: ORDÉNESE a la entidad demandada cumpla la sentencia en los 
términos del artículo 192 y 195 de la Ley 1437 de 2011.</t>
  </si>
  <si>
    <t>JUZGADO QUINTO ADMINISTRATIVO DEL CIRCUITO DE PASTO</t>
  </si>
  <si>
    <t>52001333300220250012100</t>
  </si>
  <si>
    <t>BERNARDO JESÚS ORTEGA PÉREZ Y OTROS</t>
  </si>
  <si>
    <t>MUNICIPIO DE PASTO- AUE SETP AVANTE-
CONSORCIO GALILEA – ASEGURADORA SEGUROS
DEL ESTADO.</t>
  </si>
  <si>
    <t>AUE SETP AVANTE</t>
  </si>
  <si>
    <t>Los demandantes exponen que el 28 de mayo de 2023, en la Glorieta Chapal de Pasto, ocurrió un accidente de tránsito en el que falleció Jesús Alejandro Ortega Pantoja y resultó lesionada gravemente su pareja Yaneth Josa Botina, debido al abandono e inconclusión de la obra pública contratada entre el Municipio de Pasto, la UAE SETP Avante y el Consorcio Galilea, la cual carecía de iluminación y señalización adecuada, configurando una falla en el servicio imputable a las entidades demandadas y a la aseguradora vinculada; este hecho generó graves afectaciones morales, emocionales y económicas a la víctima directa y a su núcleo familiar, quienes solicitan reparación integral por los perjuicios sufridos</t>
  </si>
  <si>
    <t>Lesion por falta de señalizacion en la via publica - Muerte por falta de señalizacion en la via publica</t>
  </si>
  <si>
    <t>JUEZ SEGUNDO ADMINISTRATIVO DEL CIRCUITO DE PASTO</t>
  </si>
  <si>
    <t>Pendiente</t>
  </si>
  <si>
    <t xml:space="preserve">No se puede cargar por falta de informacion, no tenemos el escrito de demanda </t>
  </si>
  <si>
    <t>52001333300720250013000</t>
  </si>
  <si>
    <t>JAIRO RAMÍREZ SANTACRUZ.</t>
  </si>
  <si>
    <t>JARO RAMÍREZ SANTACRUZ.</t>
  </si>
  <si>
    <t>Pte</t>
  </si>
  <si>
    <t>Se declare la NULIDAD DE LA RESOLUCIÓN NO. 054 DEL 6 DE JUNIO DE 2025 "Por medio del cual se autoriza al Presidente del Concejo Municipal de Pasto para celebrar un contrato interadministrativo con la Universidad Distrital Francisco José de Caldas -INDEXU, para adelantar la convocatoria pública tendiente a la elección de Contralor (a) Municipal de Pasto para el período 2026-2029".</t>
  </si>
  <si>
    <t>Iregularaidad en la expedición de la RESOLUCIÓN NO. 054 DEL 6 DE JUNIO DE 2025 "Por medio del cual se autoriza al Presidente del Concejo Municipal de Pasto para celebrar un contrato interadministrativo con la Universidad Distrital Francisco José de Caldas -INDEXU, para adelantar la convocatoria pública tendiente a la elección de Contralor (a) Municipal de Pasto para el período 2026-2029".</t>
  </si>
  <si>
    <t>JUZGADO SÉPTIMO ADMINISTRATIVO ORAL
CIRCUITO JUDICIAL DE PASTO</t>
  </si>
  <si>
    <t>"Decreto 516 de 01/06/1992
 Acta de posesión 03/06/1992"  T.P.130020</t>
  </si>
  <si>
    <t>52001233300020250017900</t>
  </si>
  <si>
    <t>Defensoría Del Pueblo Regional Nariño</t>
  </si>
  <si>
    <t>Municipio de Pasto - Corponariño - Diócesis de
Pasto - Cementerio Nuestra Señora Del Carmen de
Pasto</t>
  </si>
  <si>
    <t>Inadecuado funcionamiento y manejo del Parque Cementerio Nuestra Señora del Carmen de Pasto, donde se han evidenciado prácticas irregulares en exhumaciones, disposición de residuos y control sanitario, generando contaminación, malos olores y riesgos para la salud y la salubridad pública, sin que las autoridades competentes hayan garantizado una solución efectiva.</t>
  </si>
  <si>
    <t>Violacion o amenaza a la seguridad y salubridad publicas - Violacion o amenaza al goce de un ambiente sano</t>
  </si>
  <si>
    <t xml:space="preserve">TRIBUNAL ADMINISTRATIVO DE NARIÑO </t>
  </si>
  <si>
    <t>Convoca a audiencia de pacto de cumplimiento a realizarce el dia 23 de abril de 2026</t>
  </si>
  <si>
    <t xml:space="preserve">Contestació de demanda </t>
  </si>
  <si>
    <t>520013333004202500149</t>
  </si>
  <si>
    <t>Junta Administradora de Acueducto y
Alcantarillado de Anganoy</t>
  </si>
  <si>
    <t>Alcaldía Municipal de Pasto, Asociación de
Vivienda Brisas del Cielo.</t>
  </si>
  <si>
    <t xml:space="preserve">Medio </t>
  </si>
  <si>
    <t>Ejecución de obras de urbanización en la vereda Anganoy, por parte de la Asociación de Vivienda Brisas del Cielo, consistentes en excavaciones y construcción de redes de acueducto y alcantarillado para un proyecto de 85 viviendas, sin contar con licencias urbanísticas ni ambientales y en contravención del POT vigente, lo que constituye una infracción urbanística y un riesgo para la comunidad y el medio ambiente.</t>
  </si>
  <si>
    <t>Violacion o amenaza a la moralidad administrativa - Violacion o amenaza al goce de un ambiente sano</t>
  </si>
  <si>
    <t>Contestacion de demanda</t>
  </si>
  <si>
    <t>52001310300420230022000</t>
  </si>
  <si>
    <t>Habitantes Barrio El Potrerillo Pasto</t>
  </si>
  <si>
    <t>Soluciones para el Ambiente y la
Sostenibilidad S.A.S. BIC E.S.P.</t>
  </si>
  <si>
    <t>CIVIL</t>
  </si>
  <si>
    <t>Se ordene la protección de los derechis colectivos vulnerados por la actividad realizada por el señor señor Arnulfo Montenegro Molina, representantes de la empresa Soluciones ambientales de Nariño s.a.s.</t>
  </si>
  <si>
    <t>Violación y vulneración a derechos colectivos a: una vida digna, al goce de un ambiente sano y tranquilo, a la seguridad pública, salubridad pública, y a la realización de actividades económicas permitidas dando prevalencia al beneficio de la calidad de vida de los
habitantes, Vulneraciones cometidas por los arrendatarios de esta bodega propiedad del señor Arnulfo Montenegro Molina, representantes de la empresa Soluciones ambientales de Nariño s.a.s.</t>
  </si>
  <si>
    <t>JUZGADO CUARTO CIVIL DE CIRCUITO PASTO</t>
  </si>
  <si>
    <t xml:space="preserve">Solicitud de Antecedentes - No se realizo contestación de demanda por cuanto se expidio auto en el cual se ordeno al municipio abstenerce de la contestación de demanda </t>
  </si>
  <si>
    <t xml:space="preserve">Desfavorable </t>
  </si>
  <si>
    <t>Terminado</t>
  </si>
  <si>
    <t>52001310500320240022700</t>
  </si>
  <si>
    <t>LUCY DEL SOCORRO MONTENEGRO ERAZO</t>
  </si>
  <si>
    <t>COLPENSIONES</t>
  </si>
  <si>
    <t>ORDINARIO LABORAL</t>
  </si>
  <si>
    <t>El demandante solicita pago y reconocimiento de reliquidación de pension y aumento en el IBL de la liquidación surtida en los últimos 10 años de cotización y el pago y pago de costas procesales. EL DEMANDANTE ACUDE A LA JURISDICCION ORDINARIA LABORAL MEDIANTE PROCESO ORDINARIO DE PRIMERA INSTANCIA LABORAL PARA OBTENER EL RECONOCIMIENTO, PAGO E INCLUSION EN NOMINA DE LA RELIQUIDACION DE LA PENSION DE VEJEZ A LA QUE CONSIDERA SER DERECHOSO</t>
  </si>
  <si>
    <t>Indebida liquidacion de pension de vejez Subcausa: Error en la tasa de reemplazo (ley 100)</t>
  </si>
  <si>
    <t>JUZGADO TERCERO LABORAL DEL CIRCUITO DE PASTO</t>
  </si>
  <si>
    <t>52001310300420240034100</t>
  </si>
  <si>
    <t>JAVIER DAVID BURBANO Y OTRO</t>
  </si>
  <si>
    <t>MUNICIPIO DE PASTO OTROS</t>
  </si>
  <si>
    <t>El demandante manifiesta que las entidades financieras, en especial Banco Agrario de Colombia y Efecty, quienes pagan giros del DPS a sordoseñantes no estan preparados para guiarlos, pues no saben lenguaje de señas, ni tampoco han descargado la app para interpretar y tener una comunicación acertada lo que viola todo derecho fundamental para los discapacitados.</t>
  </si>
  <si>
    <t>Daños a bienes por falta de adopcion de medidas de proteccion y seguridad Subcausa: Sordoseñantes - accion popular</t>
  </si>
  <si>
    <t>JUZGADO CUARTO CIVIL DE CIRCUITO</t>
  </si>
  <si>
    <t>52001333300520250016500</t>
  </si>
  <si>
    <t>ALVARO ANTONIO CHAMORRO ECHEVERRÍA</t>
  </si>
  <si>
    <t>MUNICIPIO DE PASTO – COLLOCATION TECHNOLOGIES
COLOMBIA SAS – FEDERACIÓN COLOMBIANA DE
MUNICIPIOS.</t>
  </si>
  <si>
    <t>Primero, ordenar la suspensión definitiva de los efectos jurídicos de la Resolución No. 241 del 8 de julio de 2022 expedida por la Secretaría de Planeación Municipal de Pasto, por medio de la cual se autorizó la ocupación del espacio público en el parque del barrio El Porvenir, sin los debidos estudios ni consulta ciudadana; segundo, ordenar la desinstalación total de la antena y estructura de telecomunicaciones instalada en dicho parque, como medida de restitución de los derechos vulnerados; tercero, condenar patrimonialmente a COLLOCATION TECHNOLOGIES S.A.S. y/o la Federación Colombiana de Municipios a favor del Municipio de Pasto por el aprovechamiento económico indebido del espacio público, sin contraprestación ni autorización válida, destinando dicha compensación a la recuperación del parque o de espacios públicos del sector bajo vigilancia judicial o veeduría ciudadana; y cuarto, que para la estimación del valor de dicha compensación se ordene la práctica de peritaje contable o técnico que determine con precisión los ingresos obtenidos por la ocupación del bien público, conforme al artículo 34 de la Ley 472 de 1998.</t>
  </si>
  <si>
    <t>Violacion o amenaza al goce de un ambiente sano - VIOLACION O AMENAZA AL GOCE DEL ESPACIO PUBLICO Y A LA UTILIZACION Y DEFENSA DE BIENES DE USO PUBLICO</t>
  </si>
  <si>
    <t>2025</t>
  </si>
  <si>
    <t xml:space="preserve">JUZGADO QUINTO ADMINISTRATIVO DEL CIRCUITO DE PASTO </t>
  </si>
  <si>
    <t xml:space="preserve">Concde recurso apelación efecto </t>
  </si>
  <si>
    <t>Recurso de Apelación Sentencia</t>
  </si>
  <si>
    <t>Desfavorable</t>
  </si>
  <si>
    <t>52001333300120250006500</t>
  </si>
  <si>
    <t>BLANCA MARINA PAZ VILLOTA</t>
  </si>
  <si>
    <t>MUNICIPIO DE PASTO - SECRETARIA DE TRÁNSITO Y
TRANSPORTE MUNICIPAL</t>
  </si>
  <si>
    <t xml:space="preserve">NULIDAD Y RESTABLECIMIENTO DEL DERECHO </t>
  </si>
  <si>
    <t>Se  DECLARE la nulidad del acto administrativo  que se configuró con el Silencio Administrativo Negativo, a cargo de la entidad al no contestar la reclamación impetrada por la señora BLANCA MARINA PAZ VILLOTA, contenido en escrito de fecha octubre 1 de 2024, radicado ante la Secretaria de Transito y Transporte Municipal de Pasto, el día 8 de Octubre de 2024 y se DECLARE el principio de primacía de la realidad sobre las formalidades, cancelando la deuda e indemnización por los perjuicios materiales (lucro cesante y daño emergente) en el equivalente a las prestaciones sociales, compensaciones e indemnizaciones de origen laboral, dejadas de percibir, por haber hecho creer la señora BLANCA MARINA PAZ VILLOTA, que su relación estaba regulada por un contrato de prestación de servicios, cuando la realidad era que existía una verdadera relación laboral.</t>
  </si>
  <si>
    <t xml:space="preserve">JUZGADO PRIMERO ADMINISTRATIVO DEL CIRCUITO DE PASTO </t>
  </si>
  <si>
    <t>Sentencia de primer instancia</t>
  </si>
  <si>
    <t>Contestacion de Demanda</t>
  </si>
  <si>
    <t>FAVORABLE</t>
  </si>
  <si>
    <t>52001333300420250009700</t>
  </si>
  <si>
    <t>NIBIA LOURDES GOMEZ y otros.</t>
  </si>
  <si>
    <t xml:space="preserve">Se decláre a la ALCALDIA MUNICIPAL DE PASTO, EMPRESA DE OBRAS SANITARIAS DE PASTO- EMPOPASTO S.A. responsables administrativa, solidaria y patrimonialmente, por los daños y perjuicios materiales e inmateriales, ocasionados a los familiares del  señor JOSE LUIS SARRALDE ORDOÑEZ, con ocasión a los hechos ocurridos el día 7 de julio de 2023, en la calle 12 Nro. 3-94 Barrio Chapal de la ciudad de Pasto (N), donde en accidente de tránsito, fue arrollado por vehículo al transitar por la vía y al esquivar una obra de mantenimiento y/o mejoramiento, en la Calle 9ª Nro. 18-36, avenida panamericana de la ciudad de Pasto (N), </t>
  </si>
  <si>
    <t xml:space="preserve">Muerte de tercero por ejecucion de obra publica - Muerte por falta de señalizacion en la via publica </t>
  </si>
  <si>
    <t>52001333300920250010000</t>
  </si>
  <si>
    <t>Condenar al Municipio de Pasto a que realice la construcción de un puente peatonal, o túnel peatonal, sobre el intercambiado que abarque el intercambiador vial Agustín Agualongo sobre la panamericana que se extiende en todos los carriles entre las intersecciones con la con la calle 16B y calle 16D de Pasto o adopte cualquier otra mediada la salvaguarda de la seguridad pública.</t>
  </si>
  <si>
    <t>VIOLACION O AMENAZA AL GOCE DEL ESPACIO PUBLICO Y A LA UTILIZACION Y DEFENSA DE BIENES DE USO PUBLICO - protección del interés colectivo de la seguridad pública de los transeúntes</t>
  </si>
  <si>
    <t>JUZGADO NOVENO ADMINISTRATIVO DEL CIRCUITO DE PASTO</t>
  </si>
  <si>
    <t>52001333300320250011600</t>
  </si>
  <si>
    <t>MARITZA LENEY VILLOTA GUSTIN</t>
  </si>
  <si>
    <t>Que se declare la nulidad del Decreto 0194 del 12 de junio de 2024, expedido por el Alcalde Municipal de Pasto, Que, como consecuencia de la anterior declaración, se deje sin efecto la
suspensión provisional ordenada con el Decreto 0194 del 12 de junio de
2024 y se reincorpore a mi poderdante al cargo de Curadora Urbana
Primera del Municipio de Pasto.</t>
  </si>
  <si>
    <t>Expedición del Decreto 0194 del 12 de junio de 2024, por medio del cual se decreto la suspensión provicional del cargo de Curadora Urbana
Primera del Municipio de Pasto.</t>
  </si>
  <si>
    <t>JUZGADO TERCERO ADMINISTRATIVO DE PASTO</t>
  </si>
  <si>
    <t>Constestación de Demanda</t>
  </si>
  <si>
    <t xml:space="preserve">52001333300220250003100
</t>
  </si>
  <si>
    <t>DARIO FERNANDO ERASO JIMENEZ.</t>
  </si>
  <si>
    <t xml:space="preserve">Se decláre al MUNICIPIO DE PASTO - SECRETARIA DE TRÁNSITO Y TRANSPORTE MUNICIPAL DE PASTO, administrativamente responsable y se obtenga el reconocimiento y pago total de los daños y perjuicios que fueron ocasionados como consecuencia de la indebida notificación de los mandamientos de pago IT_2020_35869 del 02-09-2020, IT-2021-48225 del 25-03-2021, IT-2021-60064 del 27-10-2021 proferidos dentro de los procesos coactivos 35869, 48225, 60064 aperturados por la Secretaria de Tránsito y Transporte de Pasto, los cuales fueron notificados en la página web de la Alcaldía de Pasto los días 13-02-2021,10-06-2021,21-12-2021 y de los cuales nunca se realizó citación a notificación personal, razón por la cual estos actos administrativos se encuentran viciados en su publicidad </t>
  </si>
  <si>
    <t>Violacion al debido proceso administrativo Subcausa: Falta o irregularidad de la notificación de los actos administrativos</t>
  </si>
  <si>
    <t>JUZGADO SEGUNDO ADMINISTRATIVO DE PASTO</t>
  </si>
  <si>
    <t xml:space="preserve">PROGRAMA AUDIENCIA INICIAL </t>
  </si>
  <si>
    <t>76001410500420240042400</t>
  </si>
  <si>
    <t xml:space="preserve">CARLOS GERMAN CORAL CÓRDOBA
</t>
  </si>
  <si>
    <t xml:space="preserve">ADMINISTRADORA COLOMBIANA DE PENSIONES – COLPENSIONES - MUNICIPIO DE PASTO  COMO VINCULADO </t>
  </si>
  <si>
    <t>ORDINARIO LABORAL DE ÚNICA INSTANCIA</t>
  </si>
  <si>
    <t>Que se declare que el señor CARLOS GERMAN CORAL CORDOBA cotizo 824 semanas al SISTEMA GENERAL DE SEGURIDAD SOCIAL a traves del Instituto de Seguros Sociales  hoy Adminsitradora Colombiana de Pensiones, y se condene a COLPENSIONES a reliquidar y pagar la indemnización Sustitutiva de la Pensión de Vejez.</t>
  </si>
  <si>
    <t xml:space="preserve">Que la Administradora Colombiana de Pensiones no ha reconocido la pensión sustitutiva de pensión de vejez, </t>
  </si>
  <si>
    <t>JUZGAD CUARTO LABORAL MUNCIPAL DE CALI</t>
  </si>
  <si>
    <t>52001333300620250003200</t>
  </si>
  <si>
    <t>AURA LORENA OJEDA ARTEAGA</t>
  </si>
  <si>
    <t xml:space="preserve">MUNICIPIO DE PASTO </t>
  </si>
  <si>
    <t>La señora Aura Lorena Ojeda Arteaga prestó servicios al Municipio de Pasto desde el 1 de julio de 2008 hasta el 31 de julio de 2022 como Técnico Contable y Financiero, desarrollando funciones permanentes, continuas, subordinadas y con horario fijo. A pesar de ello, su relación contractual fue terminada de forma unilateral el 31 de diciembre de 2022, sin justificación legal ni reconocimiento de derechos laborales. El 3 de septiembre de 2024, mediante apoderado, presentó derecho de petición solicitando el pago de prestaciones sociales e indemnizaciones, recibiendo una respuesta por parte de la Secretaria General, razón por la cual el 15 de octubre interpuso acción de tutela. El Juzgado Primero Municipal de Pequeñas Causas Laborales de Pasto tuteló su derecho y ordenó al Alcalde emitir una respuesta válida, la cual fue enviada al juzgado pero nunca notificada a la accionante. Posteriormente, el Municipio reiteró la negativa al reconocimiento de derechos alegando vínculos por prestación de servicios, pese a que las funciones desempeñadas eran de carácter permanente y administrativo. Asimismo, el 18 de mayo de 2024, Ojeda solicitó copias de contratos, pagos e informes relacionados con su labor, recibiendo una respuesta parcial el 14 de junio. Todo lo anterior evidencia la existencia de una relación laboral encubierta y la vulneración de derechos fundamentales por parte del Municipio de Pasto.</t>
  </si>
  <si>
    <t>JUZGADO SEXTO AMINISTRATIVO DEL CIRCUITO DE PASTO</t>
  </si>
  <si>
    <t>52001333300320240007100</t>
  </si>
  <si>
    <t>CARLOS ALFREDO ROSERO DIAGO –
ESTABLECIMIENTO DE COMERCIO BLANCA MARÍA</t>
  </si>
  <si>
    <t xml:space="preserve">MUNICIPIO DE PASTO, NACIÓN – RAMA JUDICIAL – FISCALÍA GENERAL DE LA NACIÓN </t>
  </si>
  <si>
    <t>SECRETARÍA DE TRÁNSITO Y TRANSPORTE MUNICIPAL PASTO.</t>
  </si>
  <si>
    <t>Declarare administrativamente responsable por el incumplimiento de pago y/o
enriquecimiento sin justa causa que se ha configurado por la falta de pago por parte de la
FISCALÍA GENERAL DE LA NACIÓN – RAMA JUDICIAL DIRECCIÓN EJECUTIVA DE
ADMINISTRACIÓN JUDICIAL - MUNICIPIO DE PASTO SECRETARIA DE TRÁNSITO Y
TRANSPORTE de las sumas adeudadas por concepto de servicio de parqueadero y custodia de
los vehículos automotores aprehendidos por su cuenta los que, por encontrarse bajo una
medida cautelar dentro de un proceso penal y/o judicial que en los anexos 1 y 2 se relacionan,
fueron dejados en custodia del PARQUEADERO BLANCA MARÍA desde el 1 de mayo de 2013
hasta la fecha.</t>
  </si>
  <si>
    <t>Incumplimiento en el pago de los canones de arrendamiento Subcausa: Incumplimiento en el pago de los canones de arrendamiento</t>
  </si>
  <si>
    <t xml:space="preserve">JUZGADO TERCERO ADMINISTTRATIVO DEL CIRCUITO DE PASTO </t>
  </si>
  <si>
    <t>52001333300420250005700</t>
  </si>
  <si>
    <t xml:space="preserve"> PAOLA ANDREA DE LA CRUZ ARROYO</t>
  </si>
  <si>
    <t>MARIO ALEJANDRO NARVÁEZ VALENCIA</t>
  </si>
  <si>
    <t>MUNICIPIO DE PASTO – SECRETARÍA DE TRÁNSITO Y TRANSPORTE</t>
  </si>
  <si>
    <t>El 19 de marzo de 2022, la señora Paola Andrea de la Cruz Arroyo estuvo involucrada en un accidente de tránsito. A pesar de que los agentes de tránsito sugirieron una conciliación y no se le entregó una orden de comparendo en ese momento, dos años después se enteró de que le habían impuesto una multa. La Secretaría de Tránsito y Transporte de Pasto no notificó adecuadamente a la señora De la Cruz sobre la multa y el proceso para impugnarla, lo que le impidió ejercer su derecho de defensa.
La señora De la Cruz argumenta que se vulneró su derecho al debido proceso y a la defensa, ya que no se le notificó correctamente sobre la multa y no tuvo oportunidad de defenderse. La Secretaría de Tránsito y Transporte de Pasto también inició un proceso de cobro coactivo sin permitirle utilizar recursos de reposición o apelación.
Ante esta situación, la señora De la Cruz ha tomado varias acciones legales, incluyendo la solicitud de revocatoria directa del acto administrativo y la conciliación extrajudicial ante la Procuraduría General de la Nación, que fue declarada fallida. Ahora busca anular la multa a través de la vía contenciosa administrativa.</t>
  </si>
  <si>
    <t xml:space="preserve"> Ilegalidad del acto administrativo que impone sancion por infraccion de transito - Violacion al debido proceso administrativo</t>
  </si>
  <si>
    <t xml:space="preserve">JUZGADO CUARTO ADMINISTTRATIVO DEL CIRCUITO DE PASTO </t>
  </si>
  <si>
    <t>52001333300920250007400</t>
  </si>
  <si>
    <t>BLANCA INES DELGADO QUINTERO Y OTROS</t>
  </si>
  <si>
    <t>Los suscritos somos residentes del barrio El Progreso, en la ciudad de Pasto, donde desde hace varios años hemos venido sufriendo de graves problemáticas que cada día cobran mayor fuerza, asociadas especialmente a la venta de drogas, invasión de espacio público por las chatarrerías que se ubican en este sector y el inadecuado manejo de basuras; en razón a ello hemos elevado en múltiples ocasiones solicitudes a las diferentes entidades del orden municipales la adopción de medidas para hacerle frente a estas problemáticas y se garanticen los derechos a la seguridad y gozar de un ambiente sano de los residentes del sector.</t>
  </si>
  <si>
    <t>Violacion o amenaza al goce del espacio publico y a la utilizacion y defensa de bienes de uso publico</t>
  </si>
  <si>
    <t>JUZGADO NOVENO AMINISTRATIVO DEL CIRCUITO DE PASTO</t>
  </si>
  <si>
    <t xml:space="preserve">Se remite certificado comite de conciliación y defensa judicial - audiencia pacto de cumpliiento </t>
  </si>
  <si>
    <t>52001233300020240039900</t>
  </si>
  <si>
    <t>ANDRÉS FABIAN CHECA HURTADO Y OTROS</t>
  </si>
  <si>
    <t>Andrés Fabián Checa Hurtado prestó sus servicios como Agente de Tránsito en la Secretaría de Tránsito de Pasto entre 2002 y 2022. En 2019 se inició una investigación disciplinaria en su contra por la presunta omisión en la elaboración de comparendos en dos casos de embriaguez registrados en 2018 y 2019, a pesar de existir resultados clínicos positivos. A lo largo del proceso se alegaron irregularidades en la defensa, como la negación de pruebas testimoniales claves y la tardía asignación de defensora de oficio. El 15 de enero de 2024 fue sancionado en primera instancia con destitución e inhabilidad general por 10 años por falta gravísima a título de dolo, decisión que fue confirmada en segunda instancia el 4 de abril de 2024. Posteriormente, se compulsaron copias a la Fiscalía por posible prevaricato por omisión.</t>
  </si>
  <si>
    <t>Ilegalidad del acto administrativo que impone sancion disciplinaria - Violacion al debido proceso administrativo</t>
  </si>
  <si>
    <t xml:space="preserve">TRIBUNAL ADMINISTRATIVO DE NARIÑO 
</t>
  </si>
  <si>
    <t>52001333300220250006800</t>
  </si>
  <si>
    <t>MARÍA EUGENIA APRAEZ VILLOTA</t>
  </si>
  <si>
    <t>MARÍA EUGENIA APRAEZ VILLOTA
HOGAR INFANTIL COMUNITARIO LA MILAGROSA</t>
  </si>
  <si>
    <t>El Hogar Infantil Comunitario La Milagrosa es una entidad sin ánimo de lucro que, desde hace casi 60 años, brinda atención a niños y niñas en condición de vulnerabilidad. Ha ocupado de manera pacífica y continua, durante más de 50 años, un inmueble cedido por el Hospital San Pedro con la intención de que lo adquiera por prescripción, y en calidad de poseedor con ánimo de señor y dueño ha solicitado y recibido en años anteriores la exoneración del impuesto predial por parte del Municipio. El 22 de abril del presente año, presentó nuevamente dicha solicitud ante la Secretaría de Hacienda, cumpliendo con lo exigido por la norma, incluyendo el certificado catastral requerido; sin embargo, la entidad respondió exigiendo un Certificado de Libertad y Tradición, alegando que el solicitante no es el propietario. Esta exigencia resulta improcedente, ya que la ley no la contempla y el impuesto predial es de carácter real, recayendo sobre el inmueble y no sobre su propietario, por lo que la exoneración debería ser reconocida como en años anteriores.</t>
  </si>
  <si>
    <t>Incumplimiento de norma juridica Subcausa: Incumplimiento del estatuto tributario del municipio de pasto, (acuerdo 046 de 2017, modificado por los acuerdos no 059 de 2018, 022 de 2019 y 054 de 2019 y 009 del 2 de mayo de 2022</t>
  </si>
  <si>
    <t xml:space="preserve">SEGUNDA </t>
  </si>
  <si>
    <t xml:space="preserve">TERMINADO </t>
  </si>
  <si>
    <t>52001310500120250006400</t>
  </si>
  <si>
    <t>MARIA CRISTINA OJEDA</t>
  </si>
  <si>
    <t xml:space="preserve">ORDINARIO LABORAL </t>
  </si>
  <si>
    <t>La señora MARIA CRISTINA OJEDA prestó servicios al Municipio de Pasto desde el 5 de marzo de 2005 hasta el 29 de febrero de 2024, inicialmente de forma informal y luego mediante contratos de prestación de servicios como "contratista", desempeñándose de manera continua, personal y subordinada en funciones logísticas, operativas y como promotora del programa de adulto mayor en la Secretaría de Desarrollo Social (posteriormente Bienestar Social),  presentaba las planillas de cotización al sistema de seguridad social integral como independiente para que le cancelaran mes a mes su salario durante toda la relación laboral. que el día 29 de febrero de 2024, la secretaria de Bienestar Social la señora DIANA KATALINA ZAMBRANO, quien dio por terminada la relación laboral de manera unilateral y sin justa causa, sin tener en cuenta que mi poderdante es una persona prejubilable y por ende estaría amparada por el fuero de estabilidad laboral 
reforzada.</t>
  </si>
  <si>
    <t>Que no se ha cancelado los emolumentos que se debian cancelar fruto a la relacion laboral contraida con el Municipio de Pasto -  Configuracion del contrato realidad</t>
  </si>
  <si>
    <t>JUZGADO PRIMERO LABORAL DEL CIRCUITO DE PASTO</t>
  </si>
  <si>
    <t>Por competencia fue remitido a la jurisdicción contenciosa administrativa 52001333300320260003000 pendiente notificacipón y auto admisorio</t>
  </si>
  <si>
    <t>52001333300320230027700</t>
  </si>
  <si>
    <t>ARTEMIO DAVID VILLOTA HERNÁNDEZ</t>
  </si>
  <si>
    <t>El 23 de agosto de 2022 se impuso al señor Artemio David Villota Hernández un comparendo por la infracción D06, con una multa de $936.897; al día siguiente solicitó ante la Secretaría de Tránsito de Pasto la programación de audiencia de descargos, enviando el correo requerido, pero nunca obtuvo respuesta. Ante la falta de actuación, el 1 de marzo de 2023 pidió que se declarara la caducidad del comparendo; sin embargo, solo hasta el 4 de mayo de 2023 fue notificado de la Resolución 0849 que ordenaba fijar audiencia, lo cual tampoco se cumplió. El 1 de septiembre de 2023 reiteró su solicitud de caducidad, pero el 20 de septiembre recibió con sorpresa la notificación de la Resolución 2977, que negaba su petición e informaba que mediante Resolución Sancionatoria 20238717 del 16 de junio de 2023 se le había impuesto la multa, resolución que nunca le fue notificada personalmente, impidiéndole ejercer su defensa. La entidad justificó su actuación alegando notificación en estrados según el artículo 136 del Código Nacional de Tránsito, pero omitió que dicha resolución fue emitida diez meses después de los hechos y sin respetar el debido proceso. Además, no fue publicada en plataformas oficiales ni reportada en SIMIT o RUNT, y se ignoraron las múltiples solicitudes y direcciones de notificación del afectado. Esta actuación arbitraria y tardía vulnera derechos fundamentales como el debido proceso y la defensa, causando perjuicios a una persona de escasos recursos y víctima del conflicto armado, a quien se le impuso una sanción sin garantías legales, afectando su patrimonio y generando una deuda que limita su posibilidad de realizar trámites o contratar con el Estado.</t>
  </si>
  <si>
    <t>Ilegalidad del acto administrativo que impone sancion por infraccion de transito Subcausa: Expedicion irregular de la resolución sancionatoria</t>
  </si>
  <si>
    <t>JUZGADO TERCERO AMINISTRATIVO DEL CIRCUITO DE PASTO</t>
  </si>
  <si>
    <t>52001333300920250002000</t>
  </si>
  <si>
    <t>DANNA LIZETH DUEÑAS y OTROS</t>
  </si>
  <si>
    <t>La señorita DANNA LISETH DUEÑAS TAPIA En el año 2023 se encontraba matriculada en la Institución Educativa Municipal INEM Luis Delfín Insuasty  Rodríguez de la ciudad de Pasto en el grado ONCE, el día 10 de marzo 2023 el docente HENRY ENRIQUEZ responsable del área de química desarrolló una  actividad académica consistente en la manipulación de una solución acida  de sulfúrico que se encontraba según su afirmación en una concentración  del 40 porciento.  Manifiesta el docente que, con anticipación al ejercicio hizo recomendaciones a los estudiantes específicamente, usar guantes y tapabocas y no manipular directamente los reactivos, entre otras, sin embargo, estos elementos no fueron solicitados por el docente para que los estudiantes se presenten con esa  indumentaria para el desarrollo de la actividad y, tampoco fueron suministrados  por el docente al momento de iniciar la actividad.  A las diez de la mañana el docente entrega a cada grupo de estudiantes dos tubos de ensayo, uno contenía 10 gramos de azúcar y el otro 2,5 mililitros de la solución acida. De acuerdo con la información presentada por el docente, en el desarrollo del ejercicio NO se efectuó consideración alguna para el o los estudiantes que hacían parte del proceso de inclusión educativa como era el caso de la señorita Danna Dueñas, pese a ello, de su grupo fue a ella a quien el docente le hizo entrega de los tubos de ensayo, motivo por el cual, en forma casi inmediata la menor informó al docente el accidente con la sustancia ácida  que afectó su rostro, cuello y tórax.</t>
  </si>
  <si>
    <t>Lesion a alumno en establecimiento educativo</t>
  </si>
  <si>
    <t>52001333300220250003900</t>
  </si>
  <si>
    <t>MARTHA MILENA LÓPEZ ALBEAR Y OTROS</t>
  </si>
  <si>
    <t xml:space="preserve">
MUNICIPIO DE PASTO –CONSORCIO CONSTRUCCIONES VIALES</t>
  </si>
  <si>
    <t>La señora MILENA LOPEZ dedicada a la venta de cebolla larga en la plaza de mercado EL POTRERILLO, El dia 11 de enero de 2023, aproximadamente siendo las 03:30 a.m. se dirigía al puesto de venta SECTOR CEBOLLA, de la plaza Potrerillo en la ciudad de Pasto, para hacer la respectiva compra al por mayor de cebolla y poder venderla al consumidor final. Dado que no existía señalización, ni iluminación en la zona donde se estaban adelantando las obras en el SECTOR CEBOLLA, de la plaza Potrerillo, cuando la señora MILENA LOPEZ atravesó la calle como habitualmente lo hacía, cayó en un hueco que no pudo observar, golpeándose las costillas y el tobillo del pie izquierdo. Al parecer el hueco tenía una profundidad de cuatro (4) metros aproximadamente, la cual era suficiente para cubrir a una persona como le ocurrió a la señora MILENA LOPEZ</t>
  </si>
  <si>
    <t xml:space="preserve"> Lesion a tercero por ejecucion de obra publica Subcausa: Falta de señalización</t>
  </si>
  <si>
    <t>JUZGADO SEGUNDO AMINISTRATIVO DEL CIRCUITO DE PASTO</t>
  </si>
  <si>
    <t>52001333300520250007000</t>
  </si>
  <si>
    <t>DAVID ESTEBAN ENRIQUEZ ZAMBRANO</t>
  </si>
  <si>
    <t>Afectacion a derechos colectivos por invacion del espacio publico</t>
  </si>
  <si>
    <t>JUZGADO QUINTO CONTENCIOSO ADMINISTRATIVO DEL CIRCUITO DE PASTO</t>
  </si>
  <si>
    <t>Concede recurso de apelación, efecto devolutivo</t>
  </si>
  <si>
    <t>Apelación sentencia</t>
  </si>
  <si>
    <t>52001333300720250001000</t>
  </si>
  <si>
    <t xml:space="preserve">LUCY JANETH OLIVEROS DIAZ
</t>
  </si>
  <si>
    <t>MUNICIPIO DE PASTO – SECRETARÍA GENERAL Y SUBSECRETARÍA DE TALENTO HUMANO</t>
  </si>
  <si>
    <t>Lucy Janeth Oliveros Díaz, ha trabajado en la Administración Municipal de Pasto desde el 17 de marzo de 1989, inicialmente como Auxiliar de Presupuesto en el Instituto de Valorización de Pasto (INVAP). Fue ascendiendo en su carrera y llegó a ser Jefe de Sección de Facturación. Sin embargo, en 1996, su cargo fue suprimido y se le comunicó su retiro del servicio. Por ello, inició un proceso contencioso administrativo y, en noviembre de 2000, el Tribunal Contencioso Administrativo de Nariño dictó una sentencia a su favor, ordenando su reintegro al cargo o a otro de igual o superior jerarquía, y el pago de todos los sueldos y emolumentos dejados de percibir.
En marzo de 2001, fue reintegrada al cargo de Profesional Universitaria en la Secretaría de Educación Municipal de Pasto. Sin embargo, la Administración Municipal comenzó a liquidar y transferir sus cesantías bajo el régimen de anualidad, desconociendo su derecho a percibirlas con retroactividad. la señora Lucy nunca expresó su voluntad de cambiar de régimen de cesantías y, por lo tanto, considera que sus derechos salariales y prestacionales deben conservar las mismas condiciones adquiridas desde su inicial vinculación.
En febrero de 2024, LUCY solicitó a la Administración Municipal que se le liquide y pague el valor correspondiente a cesantías retroactivas desde 1989. La Subsecretaría de Talento Humano respondió que no era posible dar trámite a la solicitud, y posteriormente confirmó esta decisión mediante resolución. La señora Lucy  presento recursos y solicito información adicional para demostrar su derecho a percibir cesantías retroactivas.</t>
  </si>
  <si>
    <t>Indebida liquidacion de intereses sobre auxilio de cesantias - No reconocimiento de intereses sobre auxilio de cesantias</t>
  </si>
  <si>
    <t>JUZGADO SEPTIMO CONTENCIOSO ADMINISTRATIVO DEL CIRCUITO DE PASTO</t>
  </si>
  <si>
    <t xml:space="preserve">Audiencia pacto de cumplimiento </t>
  </si>
  <si>
    <t>52001333300320240018500</t>
  </si>
  <si>
    <t>DAVID HERNÁN FIGUEROA MARTÍNEZ</t>
  </si>
  <si>
    <t xml:space="preserve">MUNICIPIO DE PASTO - PASTO DEPORTE </t>
  </si>
  <si>
    <t>Pasto Deporte</t>
  </si>
  <si>
    <t>Desde el 17 de mayo de 2004, el Señor DAVID FIGUEROA , suscribió sendos contratos de prestación de servicios con  el MUNICIPIO DE PASTO y el INSTITUTO MUNICIPAL PARA LA  RECREACION Y EL DEPORTE  PASTO DEPORTE, a fin de prestar sus  servicios profesionales como Licenciado en EDUCACION FISICA, en los diferentes  programas permanentes de formación deportiva ejecutados en este municipio a  cargo de las demandadas. Estos contratos fueron celebrados en el periodo comprendido entre el 17 de mayo de 2004 y el 29 de diciembre de 2023, fecha ultima en la cual finalizó la relación  contractual referida. el demandante cumplió sus labores como LICENCIADO EN  EDUCACION FISICA en programas de formación deportiva del municipio de Pasto bajo subordinación, cumplimiento de horario, y percibiendo una remuneración  mensual por las prestación de los servicios a su cargo.  En su oportunidad el señor David remitió PETICION a las accionadas a fin de que  se reconozca la relación laboral configurada frente a la cual, las accionadas emitieron respuesta en su oportunidad, en los siguientes términos:  a. Oficio No. 1001/013277 2024 del 31 de mayo de 2024, mediante el cual el  municipio de Pasto informó que no era el competente para resolver la solicitud de reconocimiento, liquidación y pago de prestaciones sociales  formulada por el  demandante y proferido por el municipio de Pasto (N). Oficio sin número del 13 de junio de 2014, mediante el cual el Instituto Municipal  para la Recreación y el Deporte  Pasto Deporte, en igual sentido manifestó  respecto del accionante que no es posible acceder a lo solicitado. Hasta la presente fecha, no se ha reconocido la relacion laboral pretendida entre mi representado y las accionadas.</t>
  </si>
  <si>
    <t>JUZGADO TERCERO CONTENCIOSO ADMINISTRATIVO DEL CIRCUITO DE PASTO</t>
  </si>
  <si>
    <t>52001333300720230027000</t>
  </si>
  <si>
    <t>ADRIANA ROCIO GUZMAN BOLAÑOS Y OTROS</t>
  </si>
  <si>
    <t>MERCEDES AMPARO NARVAEZ BURBANO</t>
  </si>
  <si>
    <t>EMPRESA DE OBRAS 
SANITARIAS DE PASTO - EMPOPASTO S.A.</t>
  </si>
  <si>
    <t>Declárese a la ALCALDIA MUNICIPAL DE PASTO y EMPRESA DE OBRAS 
SANITARIAS DE PASTO- EMPOPASTO S.A. ESP., responsables administrativa, solidaria y 
patrimonialmente, por todos los daños y perjuicios materiales e inmateriales, u otro 
daño al que hubiere lugar. condénense a la ALCALDIA MUNICIPAL DE 
PASTO y EMPRESA DE OBRAS SANITARIASDE PASTO- EMPOPASTOS.A. ESP, a pagar a mis 
poderdantes de condiciones civiles antes enunciadas, por intermedio de su apoderado los 
perjuicios materiales e inmateriales</t>
  </si>
  <si>
    <t>Muerte por falta de señalizacion en la via publica</t>
  </si>
  <si>
    <t>52001333300620240014200</t>
  </si>
  <si>
    <t>TRANSPORTES EJECUTIVOS S.A.S. TESA</t>
  </si>
  <si>
    <t>MUNICIPIO DE PASTO – SECRETARÍA DE TRÁNSITO Y TRANSPORTE MUNICIPAL</t>
  </si>
  <si>
    <t>Durante la pandemia de COVID 19 algunos propietarios de vehículos afiliados a la empresa Transportes Ejecutivos S.A.S. (TESA S.A.S) se negaron a reanudar la operación a pesar de reiterados requerimientos, por lo que Transportes Ejecutivos S.A.S. (TESA S.A.S) decidió terminar unilateralmente los contratos de afiliación y solicito la desvinculación administrativa de los vehículos ante la Secretaría de Tránsito y Transporte Municipal de Pasto, que fue negada en junio de 2021; sin embargo, la Secretaría posteriormente informó a la propietaria que podía efectuar el proceso de cambio de empresa y autorizó el traslado de los vehículos a otra empresa sin notificarlo adecuadamente, lo que considera como una vulneración de sus derechos al debido proceso administrativo y los derechos de defensa y contradicción, especialmente considerando que aún existe un litigio en curso sobre la relación contractual entre la empresa Transportes Ejecutivos S.A.S. (TESA S.A.S) y la propietaria de los vehículos.</t>
  </si>
  <si>
    <t>Incumplimiento de norma juridica Subcausa: Expedición de acto administrativo con infracción de las normas en que deberían fundarse, con violación del derecho al debido proceso, defensa y contradicción, de forma irregular y falsa motivación. .</t>
  </si>
  <si>
    <t>52001333300120250000100</t>
  </si>
  <si>
    <t>WILLIAM ANDRES BOLAÑOS JIMENEZ Y OTROS.</t>
  </si>
  <si>
    <t xml:space="preserve">El 20 de octubre de 2022, William Andrés Bolaños Jiménez sufrió una caída en bicicleta en la intersección de la vía Panamericana con calle 11 en Pasto, debido a una imperfección no señalizada en la vía, lo que le causó un trauma craneoencefálico, contusiones y múltiples fracturas, incluyendo una fractura multifragmentaria en el codo derecho, por la cual fue sometido a cirugía de reemplazo total de codo y requirió hospitalización hasta el 26 de octubre, múltiples exámenes, procedimientos médicos y sesiones de fisioterapia. A raíz del accidente, perdió la fuerza en su brazo derecho, lo que le impidió continuar con su trabajo como soldador </t>
  </si>
  <si>
    <t>Lesion por falta de señalizacion en la via publica</t>
  </si>
  <si>
    <t>JUZGADO PRIMERO CONTENCIOSO ADMINISTRATIVO DEL CIRCUITO DE PASTO</t>
  </si>
  <si>
    <t>52001333300920250004400</t>
  </si>
  <si>
    <t>JUAN JOSÉ CAMUES LÓPEZ</t>
  </si>
  <si>
    <t>71,75%</t>
  </si>
  <si>
    <t>El señor JUAN JOSÉ CAMUES LÓPEZ, interpuso demanda en contra del Municipio de Pasto, cuyas pretensiones se dirigen a solicitar que se declare que la entidad demandada  se encuentra amenazando los derechos colectivos a la seguridad y al espacio público de los habitantes del Municipio de Pasto, pues en la parte del descenso del intercambiador vial Agustín Agualongo sobre la panamericana3, en donde existe un flujo alto y constante de transeúntes, automotores y motociclistas, siendo los primeros, los actores viales que corren peligro al atravesar de un lado al otro los carriles del intercambiador, pues no existe un puente peatonal, túnel peatonal, señalizaciones, semáforos o cebras peatonales que les permita atravesar la avenida panamericana con seguridad</t>
  </si>
  <si>
    <t>Violacion o amenaza al goce del espacio publico y a la utilizacion y defensa de bienes de uso publico Subcausa: Amenaza a los derechos colectivos a la seguridad y al espacio público</t>
  </si>
  <si>
    <t>JUZGADO NOVENO  CONTENCIOSO ADMINISTRATIVO DEL CIRCUITO DE PASTO</t>
  </si>
  <si>
    <t xml:space="preserve">Niega medida cautelar </t>
  </si>
  <si>
    <t>52001333300920250001300</t>
  </si>
  <si>
    <t>DORIS YOLIMA TIMARAN MONTANCHEZ</t>
  </si>
  <si>
    <t>MUNICIPIO DE PASTO - CONCEJO MUNICIPAL DE PASTO</t>
  </si>
  <si>
    <t>Se declare nulo la expresión “También el (a) presidente del
Concejo Municipal” contemplado en el artículo 76 del Acuerdo 44 de 2023
“POR MEDIO DEL CUAL SE ADOPTA EL ESTATUTO ORGÁNICO DE PRESUPUESTO
DEL MUNICIPIO DE PASTO Y SE DEROGA EL ACUERDO 065 DE 1996 Y SUS
MODIFICATORIOS ACUERDO 008DE 1998 Y ACUERDO 027 DE 2013”, expedido
por el Concejo Municipal de Pasto – Nariño., conforme, esto, contrariando
las normas legales en irregularidad a su fundación, así mismo con infracción
en las normas en que debería tratarse teniendo como resultado por
supuesto una falsa motivación</t>
  </si>
  <si>
    <t>Incumplimiento de norma juridica - Ilegalidad del acto administrativo acusado por cuanto fue expedido con infracción de las normas en que deberían fundarse desconociendo los postulados constitucionales y legales, conllevando a una falsa motivación del acto administrativo acusado</t>
  </si>
  <si>
    <t>Programa audiencia de pruebas para el 8-04-2026</t>
  </si>
  <si>
    <t>52001333300320240005800</t>
  </si>
  <si>
    <t>DAVID ALBERTO MORA</t>
  </si>
  <si>
    <t xml:space="preserve">Se declare la NULIDAD de la Resolución 3522 de 2023 de noviembre 14 de 2023, “POR LA CUAL SE RESUELVE UNA SOLICITUD DE PRESCRIPCIÓN PROPUESTA POR EL (A) SEÑOR (A) DAVID ALBERTO MORA, C. de C. 1.085.265.791” proferida por el MUNICIPIO DE PASTO – ALCALDÍA DE PASTO SECRETARIA DE TRANSITO Y TRANSPORTE.
</t>
  </si>
  <si>
    <t>Ilegalidad del acto administrativo que impone sancion por infraccion de transito - Violacion al debido proceso administrativo</t>
  </si>
  <si>
    <t>Demandante presenta decistimiento de demanda</t>
  </si>
  <si>
    <t>TERMINADO</t>
  </si>
  <si>
    <t xml:space="preserve">2628257 </t>
  </si>
  <si>
    <t>52001333300220250003400</t>
  </si>
  <si>
    <t>D1 SAS - MUNICIPIO DE PASTO</t>
  </si>
  <si>
    <t>35,75%</t>
  </si>
  <si>
    <t>Proteccion del interés colectivo al goce del espacio público y la utilización y defensa de los bienes de uso público de los peatones u transeúntes que pasan frente al establecimiento TIENDA D1 PASTO PANDIACO ubicado en la comercial en la CL 18 A 43 57 en Pasto de propiedad de la sociedad D1 SAS y se condene a los demandadaos a que tome medidas necesarias para la salvaguarda del interés colectivo goce del espacio público y la utilización y defensa de los bienes de uso público de los peatones u transeúntes que pasan frente al establecimiento realizando readecuaciones sobre el andén que tiene frente al establecimiento para impedir el parqueo de vehículos automotores.</t>
  </si>
  <si>
    <t xml:space="preserve">Vulneración de derechos colectivos al goce del espacio público y la utilización y defensa de los bienes de uso público de los peatones u transeúntes que pasan frente al establecimiento TIENDA D1 PASTO PANDIACO ubicado en la comercial en la CL 18 A 43 57 en Pasto de propiedad de la sociedad D1 SAS.
</t>
  </si>
  <si>
    <t>JUZGADO SEGUNDO CONTENCIOSO ADMINISTRATIVO DEL CIRCUITO DE PASTO</t>
  </si>
  <si>
    <t>2638482</t>
  </si>
  <si>
    <t>52001333300320250000800</t>
  </si>
  <si>
    <t>MUNICIPIO DE PASTO - SECRETARÍA
MUNICIPAL DE TRÁNSITO Y TRANSPORTE</t>
  </si>
  <si>
    <t xml:space="preserve">Se declare la simple nulidad de la Resolución No 4522 del 28 de noviembre 2022, expedida por la Secretaría de Tránsito y Transporte Municipal de Pasto, “POR MEDIO DE LA CUAL SE MODIFICA LA RUTA PASTO – CATAMBUCO Y VICEVERSA DE LA RESOLUCION No. 0755 DEL 1 DE JULIO DE 2020, DE LA EMPRESA EXPRESO SAN JUAN DE PASTO S.A. y se condene a la entidad demandada a pagar costas y agencias en derecho en favor de la parte demandante.
</t>
  </si>
  <si>
    <t xml:space="preserve">Ilegalidad de acto administrativo resolución No 4522 del 28 de noviembre 2022, expedida por la Secretaría de Tránsito y Transporte Municipal de Pasto, “POR MEDIO DE LA CUAL SE MODIFICA LA RUTA PASTO – CATAMBUCO Y VICEVERSA DE LA RESOLUCION No. 0755 DEL 1 DE JULIO DE 2020, DE LA EMPRESA EXPRESO SAN JUAN DE PASTO S.A. </t>
  </si>
  <si>
    <t>2626973</t>
  </si>
  <si>
    <t>520013333009202400207</t>
  </si>
  <si>
    <t>DEISSY ANDREA RIVAS ORDOÑES – OTROS</t>
  </si>
  <si>
    <t>Se declare la responsabilidad administrativa del MUNICIPIO DE PASTO por los daños y perjuicios causados a los demandantes y se condene al municipio de Pasto a indemnizar por el daño y perjuicios.</t>
  </si>
  <si>
    <t xml:space="preserve">En la vigencia 2021 - 2022 el menor JUAN CAMILO CHAVEZ RIVAS quien era alumno de la I.E.M. Ciudadela Educativa de Pasto, cursando octavo grado, se  encontraba ayudando a trasnportar unos pupitres hacia la nueva sede educativa, al terminar la labor y dirigirce a la institución fue agradido por un estudiante de grado superior quien le propicio fuertes golpes en el rostro presentado fractura nasal, lo cual implico la realizacion de cirugia que permita corregir los daños sufridos con el tabique. </t>
  </si>
  <si>
    <t>2628398</t>
  </si>
  <si>
    <t>52001333300820240014100</t>
  </si>
  <si>
    <t>JUAN CARLOS MORILLO VALLEJOS</t>
  </si>
  <si>
    <t>MUNICIPIO DE PASTO – SECRETARIA DE BIENESTAR SOCIAL</t>
  </si>
  <si>
    <t>SECRETARÍA DE BIENESTAR SOCIAL</t>
  </si>
  <si>
    <t xml:space="preserve">Se declare la nulidad de acto administrativo expedido por el MUNICIPIO DE PASTO - SECRETARIA DE BIENESTAR SOCIAL, identificados con número, 1100/0483/2024, notificado el día 28 de mayo del 2024., por violación del contenido supra legales artículos 25,13 de la Constitución Nacional, legales como es la ley 80 de 1993, articulo 32, ley 909 artículo 21, decreto 2400 de 1938 artículo 2, y se reconozca en sentencia, que existió un contrato realidad o laboral, y a manera de restablecimiento del derecho en igualdad de condiciones como si fuera un trabajador de carrera administrativa, se paguen, como son las prestaciones sociales, devoluciones de pago de salud y pensión, acudiendo al principio fundamental del derecho a la igualdad. </t>
  </si>
  <si>
    <t>Ilegalidad de acto administrativo expedido por el MUNICIPIO DE PASTO - SECRETARIA DE BIENESTAR SOCIAL, identificados con número, 1100/0483/2024, notificado el día 28 de mayo del 2024.,  a traves del cual presuntamente se viola el contenido supra legal artículos 25,13 de la Constitución Nacional, legales como es la ley 80 de 1993, articulo 32, ley 909 artículo 21, decreto 2400 de 1938 artículo 2.</t>
  </si>
  <si>
    <t xml:space="preserve">Juzgado Octavo Administrativo del Circuito de Pasto   </t>
  </si>
  <si>
    <t>2619982</t>
  </si>
  <si>
    <t>52001310500420240014000</t>
  </si>
  <si>
    <t>ROSALBA DEL CARMEN BUCHELI</t>
  </si>
  <si>
    <t xml:space="preserve">DEPARTAMENTO DE NARIÑO - SECRETARÍA DE HACIENDA DEPARTAMENTAL - MUNICIPIO DE PASTO </t>
  </si>
  <si>
    <t>Se declare que, ROSALBA DEL CARMEN BUCHELI es acreedora de la sustitución pensional en cuantía de un 100% de quien en vida fue su compañero permanente LUIS ALBERTO ERASO, a partir del 10 de febrero del año 2010, fecha de fallecimiento del causante, condenando al DEPARTAMENTO DE NARIÑO  - SECRETARIA DE HACIENDA a expedir el acto administrativo por medio del cual, se reconozca la sustitución pensional a título de beneficiaria del 100% de la pensión por encontrarse probada su calidad de compañera permanente del causante, y la convivencia continua e ininterrumpida superior a los últimos 5 años antes del fallecimiento asi mismo se condene a las entidades demandadas   a reconocer la anterior prestación con efectos retroactivos desde el
10 de febrero del año 2010, fecha de deceso del causante, junto con sus intereses moratorios e indexaciones a que hubiere lugar, se condene a la señora ELVIRA BURBANO a reintegrar a favor del DEPARTAMENTO DE NARIÑO – GOBERNACIÓN DE NARIÑO - SECRETARIA DE HACIENDA el pago del 100% de las mesadas pensionales a ella reconocidas, por cuanto no acredita la calidades de cónyuge con convivencia continua y permanente dentro de los cinco últimos años antes del fallecimiento del Señor LUIS ALBERTO ERASO aplicando a las anteriores sumas la correspondiente indexación o corrección monetaria conforme al IPC y al pago de costas y agencias en derecho</t>
  </si>
  <si>
    <t>Que ante el fallecimiento del señor LUIS ALBERTO ERASO de quien fue en vida compañero permanente de la señora ROSALBA DEL CARMEN BUCHELI a quein no se le ha reconocido como acreedora de la sustitución pensional en cuantía de un 100%  de la pensión por encontrarse probada su calidad de compañera permanente del causante, y laconvivencia continua e ininterrumpida superior a los últimos 5 años antes del fallecimiento.
Se reconozca la anterior prestación con efectos retroactivos desde el10 de febrero del año 2010, fecha de deceso del causante, junto con sus intereses moratorios e
indexaciones a que hubiere lugar.
Se condene a la señora ELVIRA BURBANO a reintegrar a favor del DEPARTAMENTODE NARIÑO – GOBERNACIÓN DE NARIÑO - SECRETARIA DE HACIENDA el pago del 100%de las mesadas pensionales a ella reconocidas, por cuanto no acredita la calidades de cónyuge con convivencia continua y permanente dentro de los cinco últimos años antes del fallecimiento del Señor LUIS ALBERTO ERASO quien se identificó en vida con la cédula de ciudadanía No. 1.970.445 de Pasto y quien falleció el 10 de febrero de 2010 junto con sus intereses moratorios e indexaciones a que hubiere lugar.</t>
  </si>
  <si>
    <t xml:space="preserve">JUZGADO CUARTO LABORAL DEL CIRCUITO DE PASTO </t>
  </si>
  <si>
    <t>52001310300120250000500</t>
  </si>
  <si>
    <t>ANGELA CAROLINA ESPAÑA</t>
  </si>
  <si>
    <t xml:space="preserve">EQUIPOS Y SISTEMAS DE PARKING S.A </t>
  </si>
  <si>
    <t>Municipio de Pasto</t>
  </si>
  <si>
    <t>Protección del interés colectivo de los derechos de los consumidores de EQUIPARK S A S, condenando a EQUIPARK S A S a que informe y publicite de manera clara y accesible la totalidad de las tarifas de todos sus productos en todos sus canales de comunicación, incluyendo tiquetes de ingreso de los vehículos en todos sus establecimientos, se pague los perjuicios de los que trata el art. 34 de la ley 472 de 1998 que se han causado al interés colectivo de los derechos de los consumidores en favor de la Superintendencia de Industria y Comercio que se liquidarían mediante incidente, y condene en costas y agencias en derecho a la demandada.</t>
  </si>
  <si>
    <t>Vulneración a los derechos de los consumidores de EQUIPARK S A S, ante la no publicación  clara y accesible de la totalidad de las tarifas de todos sus productos en todos sus canales de comunicación, incluyendo tiquetes de ingreso de los vehículos en todos sus establecimientos, se pague los perjuicios de los que trata el art. 34 de la ley 472 de 1998 que se han causado al interés colectivo de los derechos de los consumidores en favor de la Superintendencia de Industria y Comercio que se liquidarían mediante incidente, y condene en costas y agencias en derecho a la demandada.</t>
  </si>
  <si>
    <t>JUZGADO PRIMERO CIVIL DEL CIRCUITO DE PASTO</t>
  </si>
  <si>
    <t>2628451</t>
  </si>
  <si>
    <t xml:space="preserve">52001333300720240019600
</t>
  </si>
  <si>
    <t>JAMES DUVAN ORTIZ Y OTROS</t>
  </si>
  <si>
    <t>CLÍNICA HISPANOAMÉRICA Y OTROS</t>
  </si>
  <si>
    <t xml:space="preserve">BAJO </t>
  </si>
  <si>
    <t xml:space="preserve">Secretaría de Salud Municipal </t>
  </si>
  <si>
    <t>Se declare al HOSPITAL CIVIL DE PASTO – ESE PASTO SALUD, CLINICA HISPANOAMERICA, EPS SANITAS, MUNICIPIO DE PASTO - SECRETARIA DE SALUD, administrativa, extracontractual y patrimonialmente responsables por los perjuicios patrimoniales, extra patrimoniales, materiales e inmateriales causados a los convocantes, por la FALLA MEDICA, en la que incurrieron, ocasionando perjuicios materiales e inmateriales y como consecuencia de la declaración anterior, se condene al HOSPITAL CIVIL DE PASTO – ESE PASTO SALUD, CLINICA HISPANOAMERICA, EPS SANITAS, MUNICIPIO DE PASTO - SECRETARIA DE SALUD a pagar totalidad de los daños causados a todos y cada uno de los convocantes.</t>
  </si>
  <si>
    <t xml:space="preserve">Falla en el servicio medico y se declare la responsabilidad administrativa, extracontractual y patrimonial por los perjuicios patrimoniales, extra patrimoniales, materiales e inmateriales causados a los convocantes, por la FALLA MEDICA, en la que
incurrieron, ocasionando perjuicios materiales e inmateriales. </t>
  </si>
  <si>
    <t>2629658</t>
  </si>
  <si>
    <t>52001333300520240016900</t>
  </si>
  <si>
    <t>LORENA BIBIANA LARA MALTE</t>
  </si>
  <si>
    <t>Nulidad de acto administrativo expedido por el MUNICIPIO DE PASTO - SECRETARIA DE BIENESTAR SOCIAL, identificados con número, 1100/0545/2024, notificado el día 19 de junio del 2024, como también todos los actos posteriores, por violación del contenido supra legales artículos 25,13 de la Constitución Nacional, legales como es la ley 80 de 1993, articulo 32, ley 909 artículo 21, decreto 2400 de 1938 artículo 2, y se reconozca en sentencia, que existió un contrato realidad o laboral, y a manera de restablecimiento del derecho en igualdad de condiciones como si fuera un trabajador de carrera administrativa, se paguen, las prestaciones sociales, devoluciones de pago de salud y pensión, así como también el pago de las cuotas monetarias por aportes a CONFAMILIAR, que no se consignaron por la entidad y que tenía derecho por sus menores hijos, acudiendo al principio fundamental del derecho a la igualdad. De acuerdo con los siguientes valores:</t>
  </si>
  <si>
    <t>Ilegalidad de acto administrativo expedido por el MUNICIPIO DE PASTO - SECRETARIA DE BIENESTAR SOCIAL, identificados con número, 1100/0545/2024, notificado el día 19 de junio del 2024, como también todos los actos posteriores, por violación del contenido supra legales artículos 25,13 de la Constitución Nacional, legales como es la ley 80 de 1993, articulo 32, ley 909 artículo 21, decreto 2400 de 1938 artículo 2.</t>
  </si>
  <si>
    <t xml:space="preserve">Alegatos de conclusion </t>
  </si>
  <si>
    <t>2616201</t>
  </si>
  <si>
    <t xml:space="preserve">Activo </t>
  </si>
  <si>
    <t>11001334306620240025900</t>
  </si>
  <si>
    <t>DAVID STIVEN ARCINIEGAS ESCOBAR Y OTROS</t>
  </si>
  <si>
    <t>NACION – MINISTERIO DE DEFENSA – POLICIA NACIONAL Y OTRO</t>
  </si>
  <si>
    <t>Declarar que DAVID STIVEN ARCINIEGAS ESCOBAR, resultó lesionado el día 14 de enero de 2023, cuando se encontraba privado de la libertad al interior de las instalaciones del Centro de Detención Transitorio denominado Permanente Dos, Avenida las Américas de la ciudad de Pasto. Declarar que, LA NACIÓN COLOMBIANA - MINISTERIO DE DEFENSA NACIONAL, LA POLICÍA NACIONAL y El MUNICIPIO DE PASTO, son solidaria, administrativa y patrimonialmente responsables por las lesiones y secuelas que padece DAVID STIVEN ARCINIEGAS ESCOBAR, provocadas al interior del Centro de Detención Transitorio denominado Permanente Dos, Avenida las Américas de la ciudad de Pasto, cuando se encontraba privado de la libertad. 3. Que, en virtud de dicha declaración de responsabilidad, se causó un daño antijurídico a DAVID STIVEN ARCINIEGAS ESCOBAR y su núcleo familiar, del que derivan perjuicios de tipo moral, material y daño a la salud y/o daño a la vida de relación, que deben ser pagados por las entidades demandadas a favor de los demandantes, en la forma que se describe en el capítulo “CUANTIFICACIÓN DE PERJUICIOS 4. Declarar que las cantidades líquidas de dinero que se llegaren a condenar y/o conciliar, se ajustarán tomando como base el índice de precios al consumidor, en los términos del inciso final del artículo 187 del CPACA. 5. Declarar que los valores que se llegasen a condenar y/o conciliar, devengarán intereses moratorios a partir de la ejecutoria del auto aprobatorio de la sentencia o la conciliación, con observancia de lo dispuesto en el numeral 4 del artículo 195 ibídem. 6. Condenar a los demandados al pago de costas y agencias en derecho.</t>
  </si>
  <si>
    <t>"1. Declarar que DAVID STIVEN ARCINIEGAS ESCOBAR, resultó lesionado el día 14 de enero de 2023, cuando se encontraba privado de la libertad al interior de las instalaciones del Centro de Detención Transitorio denominado Permanente Dos, Avenida las Américas de la ciudad de Pasto.
13
2. Declarar que, LA NACIÓN COLOMBIANA - MINISTERIO DE DEFENSA NACIONAL, LA POLICÍA NACIONAL y El MUNICIPIO DE PASTO, son solidaria, administrativa y patrimonialmente responsables por las lesiones y secuelas que padece DAVID STIVEN ARCINIEGAS ESCOBAR, provocadas al interior del Centro de Detención Transitorio denominado Permanente Dos, Avenida las Américas de la ciudad de Pasto, cuando se encontraba privado de la libertad. 3. Que, en virtud de dicha declaración de responsabilidad, se causó un daño antijurídico a DAVID STIVEN ARCINIEGAS ESCOBAR y su núcleo familiar, del que derivan perjuicios de tipo moral, material y daño a la salud y/o daño a la vida de relación, que deben ser pagados por las entidades demandadas a favor de los demandantes, en la forma que se describe en el capítulo “CUANTIFICACIÓN DE PERJUICIOS 4. Declarar que las cantidades líquidas de dinero que se llegaren a condenar y/o conciliar, se ajustarán tomando como base el índice de precios al consumidor, en los términos del inciso final del artículo 187 del CPACA. 5. Declarar que los valores que se llegasen a condenar y/o conciliar, devengarán intereses moratorios a partir de la ejecutoria del auto aprobatorio de la sentencia o la conciliación, con observancia de lo dispuesto en el numeral 4 del artículo 195 ibídem. 6. Condenar a los demandados al pago de costas y agencias en derecho."</t>
  </si>
  <si>
    <t>JUZGADO SESENTA Y SEIS (66) ADMINISTRATIVO ORAL</t>
  </si>
  <si>
    <t>Contestaciòn de demanda</t>
  </si>
  <si>
    <t>2629089</t>
  </si>
  <si>
    <t>52001333300720240021300</t>
  </si>
  <si>
    <t>TRANSPORTES EJECUTIVOS SAS TESA</t>
  </si>
  <si>
    <t>Se declare la simple nulidad de la Resolución N°. 1374 del 6 de junio de 2023, expedida por la Secretaría de Tránsito y Transporte Municipal de Pasto, “POR MEDIO DE LA CUAL SE AMPLIA EL RECORRIDO DE LA RUTA E-5 CONTENIDO DENTRO DE LA RESOLUCION NO. 2220 DEL 10 DE JUNIO DEL 2022 PARA LA EMPRESA COOPERATIVA DE TRANSPORTADORES URBANOS CIUDAD DE PASTO, COOTRANUR LTDA y se condene a la entidad demandada a pagar costas y agencias en derecho en favor de la parte demandante.</t>
  </si>
  <si>
    <t>Ilegalidad de Acto Administrativo expedido a traves de la resolución N°. 1374 del 6 de junio de 2023, expedida por la Secretaría de Tránsito y Transporte Municipal de Pasto, “POR MEDIO DE LA CUAL SE AMPLIA EL RECORRIDO DE LA RUTA E-5 CONTENIDO DENTRO DE LA RESOLUCION NO. 2220 DEL 10 DE JUNIO DEL 2022 PARA LA EMPRESA COOPERATIVA DE TRANSPORTADORES URBANOS CIUDAD DE PASTO, COOTRANUR LTDA.</t>
  </si>
  <si>
    <t xml:space="preserve">JUZGADO SEPTIMO ADMINISTRATIVO ORAL DEL CIRCUITO JUDICIAL DE PASTO </t>
  </si>
  <si>
    <t>2614960</t>
  </si>
  <si>
    <t>52001333300820240013800</t>
  </si>
  <si>
    <t xml:space="preserve">VÍCTOR HUGO PINZA CASTRO    </t>
  </si>
  <si>
    <t>VÍCTOR HUGO PINZA CASTRO</t>
  </si>
  <si>
    <t>Vulneración de derechos colectivos de los habitantes del barrio Parque Bolívar, ante la omisión de las entidades publicas para evitar el daño contingente, peligro, la amenaza, la vulneración o agravio sobre los derechos e intereses colectivos relacionados con la seguridad pública; y se ampare el derecho colectivo a la seguridad pública de los habitantes del barrio Bolívar y sectores aledaños.</t>
  </si>
  <si>
    <t xml:space="preserve"> Daños a bienes por falta de adopcion de medidas de proteccion y seguridad - Inseguridad pública de los habitantes del barrio Parque Bolívar y sectores aledaños.</t>
  </si>
  <si>
    <t>Primera</t>
  </si>
  <si>
    <t>JUZGADO 08 ADMINISTRATIVO ORAL DE PASTO</t>
  </si>
  <si>
    <t>2630167</t>
  </si>
  <si>
    <t>52001333300820240021100</t>
  </si>
  <si>
    <t>Vulneración de los derechos e intereses colectivos y al goce del espacio público en condiciones de salubridad e higiene, y al acceso a la infraestructura de servicios que garantice la salubridad pública amenazados y vulnerados a los visitantes y usuarios del PARQUE BOLIVAR se adelante las acciones administrativas pertinentes y adecuadas para dotar al PARQUE BOLIVAR de una infraestructura de baños públicos, que cumplan con las normas de seguridad e higiene y con la accesibilidad que demandan las personas con movilidad reducida, que incluya no solo la batería sanitaria para las deposiciones humanas, sino también el respectivo lavado de manos.</t>
  </si>
  <si>
    <t>Falta de protección del espacio público en condiciones de salubridad e higiene, y acceso a la infraestructura de servicios que garantice la salubridad pública amenazados y vulnerados a los visitantes y usuarios del PARQUE BOLIVAR, infraestructura de baños públicos, que cumplan con las normas de seguridad e higiene y con la accesibilidad que demandan las personas con movilidad reducida, que incluya no solo la batería sanitaria para las deposiciones humanas, sino también el respectivo lavado de manos.</t>
  </si>
  <si>
    <t>2610970</t>
  </si>
  <si>
    <t>52001333300720240020800</t>
  </si>
  <si>
    <t>BLANCA DEL CARMEN JIMENEZ GUERRA</t>
  </si>
  <si>
    <t>Se ordene el cumplimiento inmediato de la Resolución No. 1024 del 20 de diciembre de 2023. “Por medio de la cual se concede la explotación una la caseta No. 603 de la Plaza de Mercado Potrerillo”, en favor de la señora BLANCA DEL CARMEN JIMENEZ GUERRA, Identificada con C.C. No. 59.826.593 de Pasto – N y se ordene al Municipio de Pasto la garantía del uso y explotación de la caseta No. 603 de la Plaza de Mercado Potrerillo en favor de la señora BLANCA DEL CARMEN JIMENEZ GUERRA, Identificada con C.C. No. 59.826.593 de Pasto – N, evitando abuso del poder por parte de la Directora de Plazas de Mercado señora ANGELA MARCELA MAFLA.</t>
  </si>
  <si>
    <t>Incumplimiento de la resolución No. 1024 del 20 de diciembre de 2023. “Por medio de la cual se concede la explotación una caseta, No. 603 de la Plaza de Mercado Potrerillo”, en favor de la señora BLANCA DEL CARMEN JIMENEZ GUERRA, Identificada con C.C. No. 59.826.593 de
Pasto – N.</t>
  </si>
  <si>
    <t>-SECCIÓN TERCERA-</t>
  </si>
  <si>
    <t>Favorable</t>
  </si>
  <si>
    <t>2630212</t>
  </si>
  <si>
    <t>52001333300720240016200</t>
  </si>
  <si>
    <t>MAYRA ALEJANDRA ORTEGA ABAHONZA</t>
  </si>
  <si>
    <t>MUNICIPIO DE PASTO – SECRETARÍA DE BIENESTAR SOCIAL</t>
  </si>
  <si>
    <t>Se declare la nulidad del acto administrativo expedido por la SECRETARIA DE BIENESTAR SOCIAL, identificados con número, 110/0581/2024 notificado el día 24 de junio del 2024, como también todos los actos posteriores, por violación del contenido supra legales artículos 25,13 de la Constitución Nacional, legales como es la ley 80 de 1993, articulo 32, ley 909 artículo 21, decreto 2400 de 1938 artículo 2. y se reconozca la exitencia de contrato realidad y a manera de restablecimiento del derecho en igualdad de condiciones como si fuera un trabajador de carrera administrativa, se pague las prestaciones sociales, devoluciones de pago de salud y pensión, asi como también el pago de las cuotas monetarias por aportes a COMFAMILIAR, que no se consignaron por la entidad y que tenía derecho por sus menores hijos, acudiendo al principio fundamental del derecho a la igualdad.</t>
  </si>
  <si>
    <t xml:space="preserve">Expedición del Acto Administarativo 110/0581/2024 notificado el día 24 de junio del 2024, por violación del contenido supra legales artículos 25,13 de la Constitución Nacional, legales como es la ley 80 de1993, articulo 32, ley 909 artículo 21, decreto 2400 de 1938 artículo 2.
</t>
  </si>
  <si>
    <t xml:space="preserve">Juzgado Septimo Administrativo Oral del Circuito de Pasto </t>
  </si>
  <si>
    <t>Contestacion de demanda y propone excepciones</t>
  </si>
  <si>
    <t>2630252</t>
  </si>
  <si>
    <t>52001333300120240012500</t>
  </si>
  <si>
    <t>BETTY ESPERANZA JARAMILLO TORO</t>
  </si>
  <si>
    <t xml:space="preserve">No </t>
  </si>
  <si>
    <t>Se decláre la existencia del contrato de prestación de servicios suscrito entre BETTY ESPERANZA JARAMILLO TORO Y MUNICIPIO DE PASTO – CORPORACION
CONCEJO MUNICIPAL DE PASTO, suscrito el 06/07 de 2023 numero de contrato 2023275, SECOP CO1.SLCNTR.10979314, y se declare el incumplimiento de la entidad territprial ordenando pagar el valor de los perjuicios de orden material o a la reparación o daño causadod.</t>
  </si>
  <si>
    <t>incumplimiento de contrato de prestación de servicios suscrito entre la  señora BETTY ESPERANZA JARAMILLO TORO Y MUNICIPIO DE PASTO – CORPORACION CONCEJO MUNICIPAL DE PASTO.</t>
  </si>
  <si>
    <t xml:space="preserve">Juzgado Primero Administrativo Oral del Circuito de Pasto </t>
  </si>
  <si>
    <t>2638316</t>
  </si>
  <si>
    <t>52001333300620240008300</t>
  </si>
  <si>
    <t>WILLIAM HERNANDO ACHICANOY CASTRO</t>
  </si>
  <si>
    <t>Se  declare el cumplimiento del objeto contractual OPS No. 20220994 de fecha 24 de Enero del año 2022 y de ordene la liquidación del contrato de prestación de servicios por ejecución del proyecto de fortalecimiento del sistema organizacional de las plazas del mercado vigencia 2022, en el municipio pasto, declarando que la entidad incumplió el contrato por inejecución de las obligaciones contractuales a su cargo consistentes en el no pago al señor WILLIAM HERNANDO ACHICANOY CASTRO, de los valores adecuados correspondientes a los meses de Mayo y Junio de 2022.</t>
  </si>
  <si>
    <t>Incumplimiento del contrato de prestacion de servicios No 20220994 de 2022, por inejecución de las obligaciones contractuales a su cargo consistentes en el no pago al señor WILLIAM HERNANDO ACHICANOY CASTRO, de los valores adecuados correspondientes a los meses de Mayo y Junio de 2022.</t>
  </si>
  <si>
    <t xml:space="preserve">Primera </t>
  </si>
  <si>
    <t xml:space="preserve">Juzgado Sexto Administrativo Oral del Circuito de Pasto </t>
  </si>
  <si>
    <t>2600819</t>
  </si>
  <si>
    <t>52001333300220240018000</t>
  </si>
  <si>
    <t>INÉS ANGELINA GUSTIN CÓRDOBA</t>
  </si>
  <si>
    <t>MUNICIPIO DE PASTO – SECRETARÍA DE BIENESTAR</t>
  </si>
  <si>
    <t xml:space="preserve">Secretaría de Bienestar Social </t>
  </si>
  <si>
    <t>Se declare la nulidad del acto administrativo expedido por el MUNICIPIO
DE PASTO - SECRETARIA DE BIENESTAR SOCIAL, 1100/0920/2024 notificado el día 18 de
septiembre de 2024 y todos los actos posteriores, y se reconozca la existencia  de 
contrato realidad o laboral, y a manera de restablecimiento del derecho en igualdad de
condiciones como si fuera un trabajador de carrera administrativa, se pague las
prestaciones sociales.</t>
  </si>
  <si>
    <t xml:space="preserve">Expedición de acto administrativo, oficio 1100/0920/2024 de fecha 18 de
septiembre de 2024 a traves del cual no se reconocio la exitencia de contrato laboral </t>
  </si>
  <si>
    <t xml:space="preserve">Juzgado Segundo Administrativo de Pasto </t>
  </si>
  <si>
    <t xml:space="preserve">Alegatos de Conclusiones </t>
  </si>
  <si>
    <t>2601490</t>
  </si>
  <si>
    <t>52001333300420240018400</t>
  </si>
  <si>
    <t>JAMES POTOSI Y OTROS</t>
  </si>
  <si>
    <t xml:space="preserve">Municipio de Pasto </t>
  </si>
  <si>
    <t>Se proteja el derecho colectivo al MEDIO AMBIENTE SANO esencialmente la proteccion del agua de riego y potable a que tienen acceso los habitantes de lacomunidad de buesaquillo y demás comunidades aledañas tales como Pejendino Reyes, protección del uso exclusivo del suelo para agricultura y pastoril y proyectos que sean para este objetivo agropecuario.</t>
  </si>
  <si>
    <t>Instalación de la carceleta en el sector de buesaquillo, no se permita su instalación y se proteja el derecho colectivo al MEDIO AMBIENTE SANO esencialmente la proteccion del agua de riego y potable a que tienen acceso los habitantes de lacomunidad de buesaquillo y demás comunidades aledañas tales como Pejendino Reyes, protección del uso exclusivo del suelo para agricultura y pastoril y proyectos que sean para este objetivo agropecuario.</t>
  </si>
  <si>
    <t xml:space="preserve">Juzgado Septimo Administrativo del Circuito de Pasto   </t>
  </si>
  <si>
    <t>2601363</t>
  </si>
  <si>
    <t>52001333300520240019100</t>
  </si>
  <si>
    <t>ASOJAC COMUNA SIETE Y OTROS</t>
  </si>
  <si>
    <t>Protección de los derechos e intereses colectivos, al goce de un ambiente sano, moralidad administrativa, existencia del equilibrio ecológico, manejo y aprovechamiento racional de los recursos naturales para garantizar su desarrollo sostenible, conservación, restauración o sustitución, conservación de las especies animales y vegetales, protección de áreas de especial importancia ecológica de los ecosistemas situados en las zonas fronterizas, así como los demás intereses de la comunidad relacionados con la preservación y restauración del medio ambiente, goce del espacio público y la utilización y defensa de los bienes de uso público, la defensa del patrimonio público, la seguridad y salubridad públicas; El acceso a una infraestructurade servicios que garantice la salubridad pública; 8. El acceso a los servicios públicos y a que su prestación sea eficiente y oportuna; El derecho a la seguridad y prevención de desastres previsibles técnicamente; 10. La aplicación legal y expedita de los instrumentos de planeación y gestión del ordenamiento territorial que derivan en las acciones urbanísticas y arquitectónicas en la ciudad, como son los desarrollos urbanos, las construcciones, edificaciones y respetando las disposiciones jurídicas, de manera ordenada, y dando prevalencia al beneficio de la calidad de vida de los habitantes, el cuidado del medio ambiente.</t>
  </si>
  <si>
    <t xml:space="preserve">Expedición del Decreto No. 0142 de fecha 04 de agosto de 2023, por medio del cual se adopta el plan parcial de desarrollo de Villa Dolores, el cual vulnera derechos colectivos de la comunidad de la comuna siete </t>
  </si>
  <si>
    <t xml:space="preserve">Juzgado Quinto Administrativo del Circuito de Pasto   </t>
  </si>
  <si>
    <t>2601471</t>
  </si>
  <si>
    <t>52001333300820240017600</t>
  </si>
  <si>
    <t>DEFENSORÍA DEL PUEBLO REGIONAL NARIÑO</t>
  </si>
  <si>
    <t>Protección de los derechos e intereses colectivos al goce del espacio público,utilización y defensa
de los bienes de uso público, derecho a la seguridad publica, realización de las
construcciones, edificaciones y desarrollos urbanos y se ordene el restablecimiento del espacio público del Polideportivo, para su libre acceso, construyendo para el efecto una puerta o entrada que permita el acceso no solo de los habitantes de la Urbanización Aquine sino de los habitantes de los demás barrios que integran
la Comuna 11.</t>
  </si>
  <si>
    <t>Incumplimineto en la proteccion de la zona verde y recreación, zonas verdes, parques y zonas de juego, deben cumplir con los requisitos establecidos en las normas contenidas en el Acuerdo No. 15 de 1990 y Decreto 490 de 1991 del Estatuto del Espacio Público, Privado y Área Central”. En el ARTICULO DECIMO establece lo siguiente: “Las obras de urbanismo correspondientes a vías de acceso por la Calle 27 A con carrera 19 deberán ser construidas por el propietario CONSTRUCTORA INECON-TE y se cederán directamente al municipio, así como los servicios públicos correspondientes de acuerdo a lo establecido por el Decreto 2244 de noviembre 30 de 1972, emanado de la Alcaldía Municipal, que en aplicación de las normas de urbanismo vigentes para la época, en la citada Comuna 11 del Municipio de Pasto, se construyó el Polideportivo el cual consta de una cancha de básquet, una cancha de microfutbol y demás juegos infantiles para la recreación y esparcimiento no solo de manera exclusiva para los habitantes de la Urbanización Aquine, sino también para los habitantes de los demás barrios que integran la Comuna 11, incluido el Barrio Alameda.</t>
  </si>
  <si>
    <t>Juzgado Octavo Administrativo del Circuito de Pasto</t>
  </si>
  <si>
    <t>26011165</t>
  </si>
  <si>
    <t>52001333300320240011200</t>
  </si>
  <si>
    <t>LUCIANO ROSENDO LASSO MORAN</t>
  </si>
  <si>
    <t>Se declare la nulidad de los actos administrativos, Resolución No 122,123 y 124 de fecha 2 de diciembre del 2022 y 3606 del 17 de noviembre del 2023, expedidos por la secretaria Municipal de Pasto por medio del cual se declara contraventor y se impone unas multas al señor LUCIANO LASSO MORAN, y a a título de restablecimiento del derecho, se condene a la secretaria de Tránsito Municipal de Pasto y al Municipio de Pasto, al reconocimiento y pago de la suma de cien (100) salarios mensuales legales vigentes, por conceptos de los prejuicios morales generados, lo que generó una zozobra, y estres agudo.</t>
  </si>
  <si>
    <t>Abuzo de autoridad por parte de agentes de la Secretaría de Transito y Transporte Municipal, en hechos ocurridos el día 4 de diciembre de 2021, en contra del señor LUCIANO ROSENDO LASSO MORAN, quien se dezplazaba desde el municipio de Chachagui a la ciudad de Pasto, a cumplir una cita médica ante la NUEVA EPS, de su esposa la señora VALENTINA ACEVEDO, quien tiene graves quebrantos de salud, y parqueo al frente de las Instalaciones de la Nueva EPS, en la carrera 35 con la avenida de los Estudiantes, situación ante la cual un grupo de agentes de Tránsito, raltrataron físicamente al señor LUCIANO ROSENDO LASSO MORAN, introduciéndose a la fuerza a su vehículo, y retirando contoda violencia la llave del sueche, quebrándola y lesionando los dedos de la mano derecha, imponiendole (3) comparendos, así: Primero, el No. 52001000000031524158, por la infracción C02 “Estacionar un vehículo en sitios prohibidos”, Segundo, el No. 52001000000031524159, por la infracción C31 “No acatar las señales o requerimientos impartidos por un agente de tránsito” y Tercero, el No. 52001000000031524160, por la Infracción D03 “Transitar en sentido contrario al estipulado para la vía calzada o carril”.</t>
  </si>
  <si>
    <t xml:space="preserve">Juzgado Tercero Contencioso Administrativo del Circuito de Pasto   </t>
  </si>
  <si>
    <t>2601350</t>
  </si>
  <si>
    <t>52001333300720240016100</t>
  </si>
  <si>
    <t>LUIS GORGONIO NARVAEZ Y OTROS</t>
  </si>
  <si>
    <t xml:space="preserve">PEDRO LEON TORRES BURBANO </t>
  </si>
  <si>
    <t>Secretaria de Transito y Transporte Municipal</t>
  </si>
  <si>
    <t>Se declare responsable judicialmente al Municipio de Pasto, dentro del medio de reparación integral ante los hechos ocurridos el 28 de julio del 2022 por el agente de tránsito portador del chaleco de tránsito 101 de la secretaria de tránsito del municipio de Pasto, y se cancele indemnización economica por daños y perjucios causados  a bien fisico como a la integridad de la victima.</t>
  </si>
  <si>
    <t>Daños y perjuicios causados a bien material, daños morales, lucro cesante</t>
  </si>
  <si>
    <t>2601339</t>
  </si>
  <si>
    <t>52001333300520240022300</t>
  </si>
  <si>
    <t>Se de cumplimiento al artículo 177 de la Ley 134 de 1996, respecto al pago de SALARIOS, PRESTACIONES Y SEGUROS, de quien funja como personero Municipal .</t>
  </si>
  <si>
    <t xml:space="preserve">Imcumplimento de norma Juridica </t>
  </si>
  <si>
    <t xml:space="preserve"> </t>
  </si>
  <si>
    <t>2599395</t>
  </si>
  <si>
    <t>52001333300920240017300</t>
  </si>
  <si>
    <t>HERNAN MIÑO ROMERO Y OTROS</t>
  </si>
  <si>
    <t>Proteccion del derecho colectivo al goce de un ambiente sano, el derecho colectivo al goce del espacio público  y se ordene a la Policia Nacional que se ejecuten visitas rutinarias para comprobar que los vendedores informales, de carretillas y vehículos, no vulneren el derecho a la tranquilidad, a la intimidad, a la vida y a la dignidad y salud de los residentes en el sector de la COMUNA 4 Barrio
Lorenzo de esta ciudad.</t>
  </si>
  <si>
    <t xml:space="preserve">Afectación a derechos colectivos a los abitante del Barrio Lorenzo de la Comuna Cuatro del Municipio de Pasto </t>
  </si>
  <si>
    <t xml:space="preserve">Juzgado Noveno Administrativo del Circuito de Pasto   </t>
  </si>
  <si>
    <t>2630897</t>
  </si>
  <si>
    <t>52001400300320230064400</t>
  </si>
  <si>
    <t xml:space="preserve">JANETH ROSERO BRAVO </t>
  </si>
  <si>
    <t>ARIAN NEJJAR MEDINA ROSERO</t>
  </si>
  <si>
    <t>LUIS ALVARO TORO VILLOTA - ALVARO DE LA ROSA MONCAYO</t>
  </si>
  <si>
    <t>PERTENENCIA</t>
  </si>
  <si>
    <t xml:space="preserve">Que en fallo que cause ejecutoria se declare que la señora Janeth Rosero adquirio por prescripcion extraordinaria adquisitiva de dominio el bien inmueble ubicado en la Urbanizacion Morasurco, y como consecuencia se ordene la inscripcion de dicho fallo en el folio de matricula inmobiliaria No. 240-41492 de la ORIP. Que se condene en costas a los demandados en caso de oposición. </t>
  </si>
  <si>
    <t xml:space="preserve">La señora Janeth Rosero pide al juzgado que se declare que ha adquirido por prescripcion extraordinaria adquisitiva de dominio el bien inmueble ubicado en la Urbanizacion MORASURCO calle 22 No. 43 A BIS - 16, lote marcado con el numero 11, del cual manifiesta entro en posesion desde el mes de enero de 2003 y que durante esos 20 años desconocio, se rebelo, ignoro al propietario. </t>
  </si>
  <si>
    <t>ADMITE DEMANDA</t>
  </si>
  <si>
    <t>JUZGADO TERCERO CIVIL MUNICIPAL DE PASTO</t>
  </si>
  <si>
    <t>YULLY ELIZABETH MENDOZA LUNA  - KATIA NADESHDA DIAZ ROSAS</t>
  </si>
  <si>
    <t xml:space="preserve">CONTESTACIÓN DE DEMANDA </t>
  </si>
  <si>
    <t>SIN FALLO</t>
  </si>
  <si>
    <t>52001233300020230001800</t>
  </si>
  <si>
    <t>YIMMY ARTURO VILLACORTE HIDALGO Y OTROS</t>
  </si>
  <si>
    <t>JULIETH JOHANNA TOVAR CASTILLO</t>
  </si>
  <si>
    <t>DIRECCIÓN ADMINISTRATIVA DE CONTROL INTERNO DISCIPLINARIO</t>
  </si>
  <si>
    <t>Expedición del Auto No 005 de marzo de 2022, proferidos por la Dirección Administrativa de Control Interno Disciplinario mediante el cual se profirio fallo de primer instancia en el proceso disciplinario No 268 de 2017, Fallo sancionatorio de segunda instancia, fechado del 24 de junio de 2022, por medio del cual se decidio un recurso de apelación dentro del expediente disciplinario 268 de 2017, investigados JORGE OSWALDO CORDOBA ROSERO y YIMMY ARTURO VILLACORTE HIDALGO, y Resolución No 410 del 14 de octubre de 2022, por medio del cual se derega la resolución No 227 del 20 de septiembre de 2022.</t>
  </si>
  <si>
    <t>Se declare la nulidad del Auto No 005 de marzo de 2022, proferidos por la Dirección Administrativa de Control Interno Disciplinario mediante el cual se profirio fallo de primer instancia en el proceso disciplinario No 268 de 2017, Fallo sancionataorio de segunda instancia, fechado del 24 de junio de 2022, por medio del cual se decido un recurso de apelación dentro del expediente disciplinario 268 de 2017, investigados JORGE OSWALDO CORDOBA ROSERO y YIMMY ARTURO VILLACORTE HIDALGO, y Resolución No 410 del 14 de octubre de 2022, por medio del cual se derega la resolución No 227 del 20 de septiembre de 2022.</t>
  </si>
  <si>
    <t>TRES AÑOS</t>
  </si>
  <si>
    <t>TRIBUNAL ADMINISTRATIVO DE NARIÑO M P EDGAR GUILLERMO CABRERA RAMOS</t>
  </si>
  <si>
    <t>2502480</t>
  </si>
  <si>
    <t xml:space="preserve"> 52001333300820230014200</t>
  </si>
  <si>
    <t xml:space="preserve"> EDGAR ILICH RUIZ REYNEL  </t>
  </si>
  <si>
    <t>LUIS CARLOS ESPAÑA GOMEZ</t>
  </si>
  <si>
    <t>SECRETARIA DE INFRAESTRUCTURA-SECRETARIA DE GOBIERNO-SECRETARIA DE HACIENDA -CORREGIDURÍA DE 
MORASURCO</t>
  </si>
  <si>
    <t>En coordinación con el señor Corregidor de Morasurco, a  quien INFRAESTRUCTURA MUNICIPAL o la entidad 
competente, le facilitará la maquinaria amarilla necesaria,  proceder a fijar fecha y hora para la diligencia de desalojo  y demolición, por parte del Corregidor de Morasurco, la  cual se realizará dentro de los diez días siguientes al fallo.</t>
  </si>
  <si>
    <t xml:space="preserve">INCUMPLIMIENTO DE NORMA JURIDICA </t>
  </si>
  <si>
    <t>2024</t>
  </si>
  <si>
    <t>Primera instancia</t>
  </si>
  <si>
    <t xml:space="preserve">Sentencia - Apelación dte </t>
  </si>
  <si>
    <t>Contesta demanda</t>
  </si>
  <si>
    <t>2588347</t>
  </si>
  <si>
    <r>
      <rPr>
        <sz val="11"/>
        <color rgb="FF000000"/>
        <rFont val="Century Gothic"/>
      </rPr>
      <t>52001233300020240028500</t>
    </r>
  </si>
  <si>
    <t>BRAYAN JAVIER BRAVO SOLARTE</t>
  </si>
  <si>
    <t xml:space="preserve">Se esta presentando vulneración a derechos los siguientes derechos colectivos de los cuales es titular la comunidad
del barrio Venecia y que se encuentran a cargo del Estado Colombiano, el cual delega esta
obligación en las distintas autoridades públicas:Que en virtud de lo anterior, SE ORDENE al MUNICIPIO DE PASTO – ALCALDIA
DE PASTO y al MINISTERIO DE DEFENSA – POLICIA NACIONAL, debidamente identificados
en el apartado introductorio del presente documento la asignación de un CAI y/o unidades
de policía que se encuentren de manera permanente ejerciendo la custodia del barrio Venecia,
ubicado en la comuna cinco (05) del municipio de Pasto entre el terminal de transportes y la
avenida idema, lo anterior con la finalidad de que cese </t>
  </si>
  <si>
    <t>Vulneración a los derechos de goce
de un ambiente sano, moralidad administrativa, seguridad y salubridad públicas y libre
desarrollo de la personalidad a manera colectiva, los cuales son titulares de la comunidad
ubicada en el barrio Venecia.</t>
  </si>
  <si>
    <t>3 AÑOS</t>
  </si>
  <si>
    <t>TRIBUNAL ADMINISTRATIVO DE NARIÑO - M P. EDGAR GUILLERMO CABRERA RAMOS</t>
  </si>
  <si>
    <t>Si</t>
  </si>
  <si>
    <t>2600985</t>
  </si>
  <si>
    <t>52001333300320230003500</t>
  </si>
  <si>
    <t>MARIA EUGENIA SAAVEDRA ROMERO Y OTROS</t>
  </si>
  <si>
    <t>JOHNATHAN JAVIER PAZ DELGADO</t>
  </si>
  <si>
    <t>MUNICIPIO DE CHACHAGUI-CENTRO DE SALUD DE CHACHAGUI</t>
  </si>
  <si>
    <t>Medio</t>
  </si>
  <si>
    <t>$770.000.000,00</t>
  </si>
  <si>
    <t>$ 669.368.345</t>
  </si>
  <si>
    <t>Juzgado Tercero Administrativo del Circuito de Pasto</t>
  </si>
  <si>
    <t>Contestacion Reforma a la Demanda</t>
  </si>
  <si>
    <t>2576201</t>
  </si>
  <si>
    <t>52001333300720230005000</t>
  </si>
  <si>
    <t xml:space="preserve">OLGA CECILIA TROYA ARGOTY Y OTROS
</t>
  </si>
  <si>
    <t>Que el Municipio de Pasto expido la RESOLUCION No.121 del 22 de Julio de 2022, a través de la cual se hizo CESIÓN DE BIEN INMUEBLE
CON MATRÍCULA INMOBILIARIA 240-155975 Y NÚMERO CATASTRAL 010200500012000, en
favor de ALVARO BENAVIDES ARELLANO, persona mayor de edad, identificado con Cedula de
Ciudadanía número 98.399.487 expedida en Pasto</t>
  </si>
  <si>
    <t>Se declare la nulidad de la RESOLUCION No.121 del 22 de Julio de 2022, proferida
por el Municipio de Pasto, a través de la cual se hizo CESIÓN DE BIEN INMUEBLE
CON MATRÍCULA INMOBILIARIA 240-155975 Y NÚMERO CATASTRAL 010200500012000, en
favor de ALVARO BENAVIDES ARELLANO, persona mayor de edad, identificado con Cedula de
Ciudadanía número 98.399.487 expedida en Pasto.</t>
  </si>
  <si>
    <t>3 años</t>
  </si>
  <si>
    <t xml:space="preserve">Admite demanda </t>
  </si>
  <si>
    <t>0</t>
  </si>
  <si>
    <t>52001333300120240014800</t>
  </si>
  <si>
    <t>ASOCIACIÓN COLOMBIANA BRIGADAS DE EMERGENCIA EMPRESARIALES, COMUNITARIAS Y DE
AYUDA HUMANITARIA ASOBEECOL C A-H</t>
  </si>
  <si>
    <t>Que el Municipio de Pasto desde el año 2012 a incumplido de manera parcial la Ley
1523 de 2012, la cual trata sobre el Sistema Nacional de Gestion de Riesgos de Desastres; particularmente los artículos relacionados con la participación ciudadana, en la estructura del Organismo funcional denominado
Consejo Municipal de Gestion del Riesgo de Pasto – CMGRD. (folios # 58 – 85)</t>
  </si>
  <si>
    <t>Que se declare el cumplimiento de la Ley 1523 de 2012, la cual trata sobre el Sistema Nacional de Gestion de Riesgos de Desastres; particularmente los artículos relacionados con la participación ciudadana, en la estructura del Organismo funcional denominado
Consejo Municipal de Gestion del Riesgo de Pasto – CMGRD. (folios # 58 – 85)</t>
  </si>
  <si>
    <t>2601158</t>
  </si>
  <si>
    <t>ARCHIVO</t>
  </si>
  <si>
    <t>52001233300020240024700</t>
  </si>
  <si>
    <t>DEPARTAMENTO DE NARIÑO</t>
  </si>
  <si>
    <t xml:space="preserve">INCONSTITUCIONALIDAD </t>
  </si>
  <si>
    <t xml:space="preserve"> Que el Concejo Municipal de Pasto expidio el Acuerdo No. 014 de 2 de julio de 2024 con violación de las normas en que debía fundarse, con falsa motivación e incompetencia de la autoridad que lo emitió, por medio del cual “SE AUTORIZA UN CUPO DE ENDEUDAMIENTO CON DESTINO A LA EJECUCIÓN DE PROYECTOS DE INVERSIÓN ACORDE A LO ESTABLECIDO EN EL PLAN DE DESARROLLO 2024-2027 PASTO COMPETITIVO, SOSTENIBLE Y SEGURO Y SE DICTAN OTRAS DISPOSICIONES”.</t>
  </si>
  <si>
    <t>Se declare la nulidad por incostitucionalidad del Acuerdo No. 014 de 2024 expedido por el Concejo Municipal de Pasto por medio del cual “SE AUTORIZA UN CUPO DE ENDEUDAMIENTO CON DESTINO A LA EJECUCIÓN DE PROYECTOS DE INVERSIÓN ACORDE A LO ESTABLECIDO EN EL PLAN DE DESARROLLO 2024-2027 PASTO COMPETITIVO, SOSTENIBLE Y SEGURO Y SE DICTAN OTRAS DISPOSICIONES”.</t>
  </si>
  <si>
    <t>Fallo</t>
  </si>
  <si>
    <t>52001333300220240012300</t>
  </si>
  <si>
    <t>OSCAR EMILIO REYES NARVAEZ</t>
  </si>
  <si>
    <t>JORGE GERMAN ROSAS ROSAS</t>
  </si>
  <si>
    <t>Expedición del oficio No. 1120/0285-2024 del lunes 29 de abril de 2024, comunicado mediante Oficio con Radicado No. 202400011200100181 de fecha 29 de abril de 2024, en virtud del cual la alcaldía municipal de Pasto, a través de la Secretaria General señora DIANA LIZETTE MARTINEZ DELGADO, da respuesta al derecho de
petición del señor OSCAR EMILIO REYES NARVAEZ, en donde manifiesta “...que el peticionario no acredita los presupuestos facticos jurídicos señalados, para configurar la existencia de una relación laboral, en el sentido que no existe prueba alguna que se desempeñó en las condiciones de un servidor público”</t>
  </si>
  <si>
    <t xml:space="preserve">Se declare la nulidad del Oficio 1120/0285-2024 del lunes 29 de abril de 2024, comunicado mediante Oficio con Radicado No. 202400011200100181 de fecha 29 de abril de 2024, en virtud del cual la alcaldía municipal de Pasto, a través de la Secretaria General, dio respuesta al derecho de petición manifestando la no exitencia de la relación laboral y no acreditación de los presupuestos facticos jurídicos señalados, para configurar la existencia de una relación laboral, en el sentido que no existe prueba alguna que se desempeñó en las condiciones de un servidor público” y se declare la exitencia de contrato realidad. </t>
  </si>
  <si>
    <t>2562515</t>
  </si>
  <si>
    <t>52001333300820240008700</t>
  </si>
  <si>
    <t>CLAUDIA ARCINIEGAS TORRES</t>
  </si>
  <si>
    <t>35,00%</t>
  </si>
  <si>
    <t>Que Secretaría de Hacienda a traves de Tesorería Municipal expidio el Auto del 13 de agosto de 2021, proceso coactivo 882, Auto de 13 de agosto de 2021 proceso coactivo 1893, Auto de fecha 9 de septiembre de 2021, proceso coactivo 2030, vigencias 2013-2015, a traves de los cuales libra mandamiento de pago, en contra de CLAUDIA ARCINIEGAS, actos los cuales no fuerón notificados en debida forma, y solo conocio de ellos por conducta concluyente, cuando en fecha 5 de diciembre se expide copia de los procesos, se interpone excepciones en contra de los mandamientos de pago, mediante resolución 7522, notificada el 28 de diciembre se resuelve excepciones formuladas en cada proceso, declarandolas no probadas, se presente recurso de reposición en fecha 25 de enero de 2024, y en fecha 30 de enero de 2024, resuelve confirmar la desición por medio de la cual se niegan las excepciones.</t>
  </si>
  <si>
    <t>Se declare la Nulidad de los Actos Administrativos del 13 de agosto de 2021, proceso coactivo 882, Auto de 13 de agosto de 2021 proceso coactivo 1893, Auto de fecha 9 de septiembre de 2021, proceso coactivo 2030, vigencias 2013-2015, a traves de los cuales  Secretaría de Hacienda a traves de Tesorería Municipal libra mandamiento de pago, en contra de CLAUDIA ARCINIEGAS, actos los cuales no fuerón notificados en debida forma, asi mismo se restablesca el derecho determinando que no adeuda nada, y se reintegre los dineros que se pudierón cancelar por dicho concepto de obligación economica.</t>
  </si>
  <si>
    <t>$ 6.000.000</t>
  </si>
  <si>
    <t>JUZGADO OCTAVO ADMINISTRATIVO DEL CIRCUITO DE PASTO</t>
  </si>
  <si>
    <t>2566062</t>
  </si>
  <si>
    <t>52001310500420240016100</t>
  </si>
  <si>
    <t xml:space="preserve">RICARDO IVAN BENAVIDES PALACIOS </t>
  </si>
  <si>
    <t>GIOVANNI PATICHOY BENAVIDES</t>
  </si>
  <si>
    <t>MUNICIPIO DE PASTO Y OTROS</t>
  </si>
  <si>
    <t>Que entre el señor RICARDO IVAN BENAVIDES PALACIOS, el 30 de noviembre de 2021 suscribió
un contrato por obra o labor determinada con el Consorcio Galilea, relación laboral que puede determinarse con claridad y especificidad la obra o labor contratada al tratarce de un contrato laboral a término fijo inferior a un año, cuyo objeto contractual estableció que “EL EMPLEADOR contrata los servicios profesionales de EL TRABAJADOR para que éste desarrolle las actividades propias de la labor de INGENIERO RESIDENTE DE OBRA, para el EMPLEADOR, en virtud de los contratos comerciales celebrados entre LA UNIDAD ADMINISTRATIVA ESPECIAL DEL SISTEMA
ESTRATÉGICO DE TRANSPORTE PÚBLICO DE PASTO – UAE SETP AVANTE, por parte del  Empleador se decidio terminar el contrato, situación ante la cual el 2 de agosto de 2023 se presentó las respectivas reclamaciones administrativas a LA UNIDAD ADMINISTRATIVA ESPECIAL DEL SISTEMA ESTRATEGICO DE TRANSPORTE PUBLICO - UAE SETP AVANTE y al MUNICIPIO DE PASTO (N) y mediante oficio calendado el 24 de agosto de 2023, LA UNIDAD ADMINISTRATIVA ESPECIAL DEL SISTEMA ESTRATEGICO DE TRANSPORTE PUBLICO - UAE SETP AVANTE, dio respuesta a la reclamación administrativa elevada negando lo solicitado por el demandante, y por parte del MUNICIPIO DE PASTO, no se dio respuesta a la reclamación administrativa elevada.</t>
  </si>
  <si>
    <t xml:space="preserve">Se declarare la existencia de la relación laboral bajo la modalidad de un contrato
laboral a término fijo entre el Señor RICARDO IVAN BENAVIDES PALACIOS en su calidad de trabajador y las sociedades BETCON INGENIERÍA S.A.S.; KONTROLLER S.A.S.  TECNICAL CIVIL S.A.S. quienes conforman el CONSORCIO GALILEA, desde el 30 de noviembre de 2021 hasta el 21 de diciembre de 2022, y como pretensión al ser los contratantes del CONSORCIO GALILEA conformado por las sociedades mencionadas, LA UNIDAD ADMINISTRATIVA ESPECIAL DEL SISTEMA ESTRATEGICO DE TRANSPORTE PUBLICO - UAE SETP AVANTE y EL MUNICIPIO DE PASTO, beneficiarios del trabajo y dueños de la obra de construcción de la infraestructura vial, se declaren solidariamente responsables con el CONSORCIO GALILEA y las sociedades que lo conforman por el valor de los salarios, y de las prestaciones e indemnizaciones a que tiene derecho el Señor RICARDO IVAN BENAVIDES PALACIOS en virtud de lo consagrado en el artículo 34 del C.S. del T.Mediante oficio calendado el 24 de agosto de 2023, LA UNIDAD ADMINISTRATIVA ESPECIAL DEL SISTEMA ESTRATEGICO DE TRANSPORTE PUBLICO - UAE SETP AVANTE, quin dio respuesta a la reclamación administrativa elevada negando lo solicitado. </t>
  </si>
  <si>
    <t>JUZGADO CUARTO LABORAL DEL CIRCUITO DE PASTO</t>
  </si>
  <si>
    <t>2601460</t>
  </si>
  <si>
    <t xml:space="preserve">ACTIVO </t>
  </si>
  <si>
    <t>52001233300020240007300</t>
  </si>
  <si>
    <t>POLLOS AL DIA SAS</t>
  </si>
  <si>
    <t>LUCIANO VILLA VALLEJO</t>
  </si>
  <si>
    <t>MUNICIPIO DE PASTO – UNIDAD ADMINISTRATIVA
ESPECIAL DEL SISTEMA ESTRATÉGICO DE
TRANSPORTE PÚBLICO UAE SETP AVANTE Y
OTROS</t>
  </si>
  <si>
    <t>Se declare la responabilidad Directa del MUNICIPIO DE PASTO, UNIDAD ADMINISTRATIVA ESPECIAL DEL SISTEMA ESTRATEGICO DE TRANSPORTE – UAE SETP AVANTE, CONSORCIO GALILEA y MAB INGENIERIA DE VALOR S.A. por los perjuicios materiales irrogados a la sociedad POLLOS AL DIA S.A.S. causado con ocasión del diseño, ejecución y culminación de las obras adelantadas por el CONSORCIO GALILEA identificado con NIT No. 900086880-9 y tendientes a efectuar la “CONSTRUCCIÓN DE LA INFRAESTRUCTURA VIAL, ESPACIO PÚBLICO Y OBRAS COMPLEMENTARIAS DE LA INTERSECCIÓN CARRERA 4 CON CALLE 12 SALIDA AL SUR – GLORIETA CHAPAL PARA LA IMPLEMENTACIÓN DEL SISTEMA ESTRATÉGICO DE TRANSPORTE PÚBLICO PARA PASTO – SETP, A PRECIOS UNITARIOS FIJOS”, proyecto avalado y autorizado por el MUNICIPIO DE PASTO y la UAE
SETP AVANTE y con la supervisión de la interventora MAB INGENIERIA DE VALOR S.A., cuya área de trabajo vial afectó directa y sustancialmente a los inmuebles identificados con folios de matrícula inmobiliaria No. 240-6605, 240-95557 y 240-224146 y al establecimiento de comercio en ellos edificado el cual se encuentra ubicado en la Calle 12 No. 3-113 sector Chapal, denominado POLLOS AL DIA SALIDA AL SUR, ambos de propiedad de la parte demandante.</t>
  </si>
  <si>
    <t xml:space="preserve">Con ocasión del diseño, ejecución y culminación de las obras adelantadas por el CONSORCIO GALILEA identificado con NIT No. 900086880-9 y tendientes a efectuar la “CONSTRUCCIÓN DE LA INFRAESTRUCTURA VIAL, ESPACIO PÚBLICO Y OBRAS COMPLEMENTARIAS DE LA INTERSECCIÓN CARRERA 4 CON CALLE 12 SALIDA AL SUR – GLORIETA CHAPAL PARA LA IMPLEMENTACIÓN DEL SISTEMA ESTRATÉGICO DE TRANSPORTE PÚBLICO PARA PASTO – SETP, A PRECIOS UNITARIOS FIJOS”, proyecto avalado y autorizado por el MUNICIPIO DE PASTO y la UAE SETP AVANTE y con la supervisión de la interventora MAB INGENIERIA DE VALOR S.A., se genero perjuicios materiales a la sociedad POLLOS AL DIA S.A.S. </t>
  </si>
  <si>
    <t xml:space="preserve">PRIMERA </t>
  </si>
  <si>
    <t>TRIBUNAL ADMINISTRATIVO DE NARIÑO - M P. ALVARO MONTENEGRO CALVACHY</t>
  </si>
  <si>
    <t>2631524</t>
  </si>
  <si>
    <t>52001333300720240007400</t>
  </si>
  <si>
    <t>EMPRESA TRANSPORTADORA AUTOBUSES DEL SUR
S.AS., NIT No. 891200880-6, Rep. Legal MONICA
GABRIELA ENRIQUEZ ERASO</t>
  </si>
  <si>
    <t>MUNICIPIO DE PASTO – SECRETARÍA DE TRÁNSITO Y
TRANSPORTE MUNICIPAL</t>
  </si>
  <si>
    <t xml:space="preserve">SECRETARÍA DE TRANSITO Y TRANSPORTE MUNICIPAL </t>
  </si>
  <si>
    <t xml:space="preserve">Declare la nulidad parcial del acto administrativo contenido en la Resolución 3267 del 17 de octubre de 2023,
expedida por la Secretaría de Tránsito y Transporte Municipal de Pasto, “POR MEDIO DE LA CUAL SE FALLA LA
INVESTIGACIÓN ADMINISTRATIVA ADELANTADA CONTRA LA EMPRESA AUTOBUSES DEL SUR S.A.S, NIT.891.200.880-6”,
particularmente respecto de los artículos primero y segundo. Acto administrativo confirmado por la misma
autoridad, por vía de recurso de reposición, según la Resolución 3800 de 07 de diciembre de 2023, notificada vía
correo electrónico el día 07 diciembre de 2023, acto administrativo que también se entiende demandado en
nulidad. </t>
  </si>
  <si>
    <t xml:space="preserve">Expedición de acto administrativo, Resolución 3267 del 17 de octubre de 2023, expedida por la Secretaría de Tránsito y Transporte Municipal de Pasto, “POR MEDIO DE LA CUAL SE FALLA LA INVESTIGACIÓN ADMINISTRATIVA ADELANTADA CONTRA LA EMPRESA UTOBUSES DEL SUR S.A.S, NIT.891.200.880-6”, particularmente respecto de los artículos primero y segundo. Acto administrativo confirmado por la misma autoridad, por vía de recurso de reposición, según la Resolución 3800 de 07 de diciembre de 2023, notificada vía correo electrónico el día 07 diciembre de 2023, acto administrativo que también se entiende demandado en nulidad. </t>
  </si>
  <si>
    <t>JUZGADO SEPTIMO ADMINISTRATIVO ORAL DEL CIRCUITO DE PASTO</t>
  </si>
  <si>
    <t xml:space="preserve">Auto que fija fecha para presentar alegatos de conclusión </t>
  </si>
  <si>
    <t xml:space="preserve">Alegatos de Conclusión </t>
  </si>
  <si>
    <t>2561484</t>
  </si>
  <si>
    <t>5200133300120230017500</t>
  </si>
  <si>
    <t>JOSE ANTONIO MARIA ERAZO PAREDES</t>
  </si>
  <si>
    <t>El MUNICIPIO DE PASTO (N), a traves de la expedición de Planes de Ordenamiento Territorialde genero perjuicios materiales y morales al señor JOSE ANTONIO MARIA ERASO PAREDES, por la afectación ambiental al bien inmueble de su propiedad, ubicado en la Carrera 45 No. 20B -31 Lote No. 1 de la Urbanización Morasurco de Pasto, con ocasión de la falla en el servicio derivada de la expedición de los Planes de Ordenamiento Territorial que establecieron que el citado bien adolece de Ronda Hídrica y por lo tanto sujeto a restricciones y prohibición absoluta como dueño de ejercer las facultades de goce y aprovechamiento de esta clase de bienes en consideración a la afectación ambiental.</t>
  </si>
  <si>
    <t>Se declare administrativa y extracontractualmente responsable al MUNICIPIO DE PASTO (N), de los perjuicios materialesy morales causados al Dr. JOSE ANTONIO MARIA ERASO PAREDES, por la afectación ambiental al bien inmueble de su propiedad, identificado con M I No. 240-111770, ubicado en la Carrera 45 No. 20B -31 Lote No. 1 de la Urbanización Morasurco de Pasto, con ocasión de la falla en el servicio derivada de la expedición de los Planes de Ordenamiento Territorial que establecieron que el citado bien adolece de Ronda Hídrica y por lo tanto sujeto a restricciones y prohibición absoluta como dueño de ejercer las facultades de goce y aprovechamiento de esta clase de bienes en consideración a la afectación ambiental.</t>
  </si>
  <si>
    <t>$ 125.260.118</t>
  </si>
  <si>
    <t>JUZGADO PRIMERO ADMINISTRATIVO ORAL DEL CIRCUITO DE PASTO</t>
  </si>
  <si>
    <t xml:space="preserve">17-03-2025 se presenta recurso de apelació contra sentencia </t>
  </si>
  <si>
    <t>52001310300220240011500</t>
  </si>
  <si>
    <t xml:space="preserve">EDUARDO JAVIER BASTIDAS  </t>
  </si>
  <si>
    <t xml:space="preserve">ENRIQUETA TEREZA DE JESUS ZARAMA </t>
  </si>
  <si>
    <t xml:space="preserve">EXPROPIACIÓN </t>
  </si>
  <si>
    <t>Se decrete a favor del Municipio de Pasto la entrega anticipada del bien inmueble con ficha predial No RIPA 09-0016 de fecha 03 de junio de 2021, ubicado en el barrio Morasurco, lote No 13 Manzana E No catastral 520010103000001320009000000000 y matricula inmobiliaria No 240-133222.</t>
  </si>
  <si>
    <t>Solicitud de utilidad publica e interes social a favor del Municipio de Pasto, con destino al proyecto PARQUE LINEAL DEL RIO PASTO - TRAMO 9, la expropiación y por consiguiente la tradición forzosa del inmuebles junto con las construcciones anexas.</t>
  </si>
  <si>
    <t>primera</t>
  </si>
  <si>
    <t>Juzgado Segundo Civil del Circuito de Pasto</t>
  </si>
  <si>
    <t xml:space="preserve">Pendiente Admisión de Demanda </t>
  </si>
  <si>
    <t>RADICACIÓN DE DEMANDA</t>
  </si>
  <si>
    <t>2540387</t>
  </si>
  <si>
    <t>52001333300620240004700</t>
  </si>
  <si>
    <t xml:space="preserve">SONIA PATRICIA PATIÑO INSUASTY Y OTROS </t>
  </si>
  <si>
    <t xml:space="preserve">Que el señor EDGAR ROLANDO BASTIDAS ERAZO, vinculado como agente de transito de la Secretaría de Transito y Transporte del Municipio de Pasto, codigo 340 grado 02, en fecha 3 de julio de 2022 fue asignado para el cumplimiento de sus funciones operativas al corregimiento de cabrera, fecha en la cual es impactado con arma de fuego por el señor ROBINSON DANILO BENAVIDES POTOSI, causandole la muerte en fecha 29 de julio de la misma anualidad. </t>
  </si>
  <si>
    <t>Que se Declare que las demandadas son civil y administrativamente
responsables de los perjuicios patrimoniales y extrapatrimoniales ocasionados a la parte
demandante, con ocasión del deceso del Señor EDGAR ROLANDO BASTIDAS
PIANDOY, identificado con Cédula de Ciudadanía No. 12.746.161, ocurrido el pasado 29
de julio de 2022</t>
  </si>
  <si>
    <t>Juzgado Sexto Administrativo del Circuito de Pasto</t>
  </si>
  <si>
    <t>2539364</t>
  </si>
  <si>
    <t>52001333300720240005400</t>
  </si>
  <si>
    <t>SEBASTIAN MONTENEGRO PAZ Y OTROS</t>
  </si>
  <si>
    <t>NACION – MINISTERIO DE EDUCACIÓN NACIONAL;
MUNICIPIO DE PASTO – SECRETARÍA DE EDUCACIÓN
MUNICIPAL - INSTITUCIÓN EDUCATIVA MUNICIPAL
TECNICO INDUSTRIAL (ITSIM)</t>
  </si>
  <si>
    <t xml:space="preserve">SECRETARÍA DE EDUCACIÓN MUNICIPAL </t>
  </si>
  <si>
    <t>El menor SEBASTIAN MONTEGRO PAZ se encontraba matriculado en la Institución Educativa Tecnico Industrial Municipal - ITSIM, para el grado 7, en fecha 25 de feberero de 2022, el estudicante al no tener clase, para las 17:00 horas, se encontraban con otrsos compañeros dentro de la institución, cuando se acerca a ellos otro estudiante perteneciente a otro curso, de nombre JUAN FELIPE NARVAEZ HERRERA, quien incita a una pelea a SEBASTIAN MONTENEGRO, quien se defiende con un lapicero, y su incitador un arma blanca - navaja, propinandole una apuñalada en su ojo derecho, que la coordinadora del ITSIM le solicito al estudiante que informara en la insticuión medica, que la situación fue a causa de un accidente en las gradas del colegio, faltando a la realidad que fue a traves de una pelea con arma blanca, situación evitable si dentro de las politicas de seguridad de la intitución se contara con registro para evitar el ingreso de ese tipo de armas.</t>
  </si>
  <si>
    <t>Que, se DECLARE a LA NACION, EL MINISTERIO DE EDUCACION
NACIONAL, MUNICIPIO DE PASTO, SECRETARÍA DE EDUCACION MUNICIPAL DE
PASTO, LA INSTITUCION EDUCATIVA MUNICIPAL TECNICO INDUSTRIAL (ITSIM)
son administrativamente y patrimonialmente responsables de todos los perjuicios
morales, materiales y daño a la vida en relación, sufridos a los demandantes:
SEBASTIAN MONTENEGRO PAZ, SANDRA LORENA PAZ SILVA, LUIS ALEJANDRO
MONTENEGRO PAZ, NUBIA DEL ROCIO MENESES PARRA, MARTHA CECILIA SILVA
CORAL, MARTHA LILIANA PAZ SILVA, LUIS FERNANDO PAZ SILVA, ERICK
ANDERSON MEJIA MENESES y BRIGGYTTE KATERIN MEJIA MENESES como
consecuencia de las lesiones personales causadas al menor SEBASTIAN
MONTENEGRO PAZ, en hechos acaecidos el 25 de febrero de 2022, al interior de la
instalación de la INSTITUCION EDUCATIVA MUNICIPAL TECNICO INDUSTRIAL
(ITSIM).</t>
  </si>
  <si>
    <t xml:space="preserve">JUZGADO SEPTIMO CONTENCIOSO ADMINISTRATIVO DEL CIRCUITO DE PASTO - Juez. ADRIANA LUCIA CHAVES ORTIZ </t>
  </si>
  <si>
    <t>52001333300420240001100</t>
  </si>
  <si>
    <r>
      <rPr>
        <sz val="11"/>
        <color rgb="FF000000"/>
        <rFont val="Century Gothic"/>
      </rPr>
      <t>RUBY ELIZABETH IBARRA MIER</t>
    </r>
  </si>
  <si>
    <r>
      <rPr>
        <sz val="11"/>
        <color rgb="FF000000"/>
        <rFont val="Century Gothic"/>
      </rPr>
      <t>MUNICIPIO DE PASTO Y OTRO</t>
    </r>
  </si>
  <si>
    <r>
      <rPr>
        <sz val="11"/>
        <color rgb="FF000000"/>
        <rFont val="Century Gothic"/>
      </rPr>
      <t>MUNICIPIO DE PASTO Y OTRO</t>
    </r>
  </si>
  <si>
    <t>Se declare la nulidad del acto administrativo contenido en el oficio 1150/255-2023 calendado a 25 de agosto de 2023, por medio del cual negó la existencia de la relación laboral y el consecuente pago de todo tipo de acreencia laboral y de seguridad social, e indemnizaciones adicionales a la Señora RUBY ELIZABETH IBARRA MIER.  y se ordene al Municipio de Pasto – Secretaría de Tránsito y Transporte, expedir el acto administrativo por medio del cual, se reconozca que entre esta y la señora RUBY ELIZABETH IBARRA MIER, existieron dos relaciones laborales sin solución de continuidad en dos periodos de tiempo el primero, desde el 10 de enero de 2018 hasta el 31 de diciembre de 2019, el segundo, desde el 02 de marzo de 2020 hasta el 31 de diciembre de 2022</t>
  </si>
  <si>
    <t>Se declare la nulidad del acto administrativo contenido en el oficio 1150/255-2023
de fecha 25 de agosto de 2023, por medio del cual negó la existencia de la relación laboral y el consecuente pago de todo tipo de acreencias laborales y de seguridad social,e indemnizaciones adicionales a la Señora RUBY ELIZABETH IBARRA MIER y se ordene al Municipio de Pasto – Secretaría deTránsito y Transporte, expedir el acto administrativo por medio del cual, se reconozca que entre esta y la señora RUBY ELIZABETH IBARRA MIER, existieron dos relaciones laborales sin solución de continuidad en dos periodos de tiempo, el primero, desde el 10 de enero de2018 hasta el 31 de diciembre de 2019, el segundo, desde el 02 de marzo de 2020 hastael 31 de diciembre de 2022 y se pague las prestaciones sociales ordinarias y extraordinarias que dejo de devengar al configuraece una relación laboral.</t>
  </si>
  <si>
    <t xml:space="preserve">JUZGADO CUARTO ADMINISTRATIVO DE NARIÑO </t>
  </si>
  <si>
    <t xml:space="preserve">ALEGATOS DE CONCLUSIÓN </t>
  </si>
  <si>
    <t>2601155</t>
  </si>
  <si>
    <t>52001333100420240006600</t>
  </si>
  <si>
    <t>ANGELA DANIELA VALLEJO PANTOJA</t>
  </si>
  <si>
    <t>SECRETARÍA DE TRANSITO Y TRANSPORTE DE PASTO</t>
  </si>
  <si>
    <t>Que se cumpla el Artículo 159 de la Ley 769 de 2002 Código Nacional de Transito, referente a la prescripción de los comparendos No. 52001000000018698690 de fecha 31 de enero de 2018 y 99999999000003538044 de fecha 03 de marzo de 2019, en vista a que la accionada se a negado en atención a la resolución 0701 del primero de abril de 2024.</t>
  </si>
  <si>
    <t>INCUMPLIMIENTO DE NORMA JURIDICA</t>
  </si>
  <si>
    <t xml:space="preserve">JUZGADO CUARTO CONTENCIOSO ADMINISTRATIVO DEL CIRCUITO DE PASTO - Magistrado Ponente JAVIER OSWALDO USCATEGUI AVILA </t>
  </si>
  <si>
    <t>Admite demanda</t>
  </si>
  <si>
    <t>2601038</t>
  </si>
  <si>
    <t>25001310500120230025000</t>
  </si>
  <si>
    <t>HOSPITAL UNIVERSITARIO DEPARTAMENTAL DE NARIÑO ESE</t>
  </si>
  <si>
    <t>EJECUTIVO  - LIBRA MANDAMIENTO DE PAGO</t>
  </si>
  <si>
    <t>MEDIO</t>
  </si>
  <si>
    <t xml:space="preserve">Se libre mandamiento ejecutivo de pago, contra el municipio de pasto, para obtener el pago de las facturas expedidas por la IPS, derivada de la prestación de servicios medicos en favor de distintos ciudadanos y por los interes de mora causados desde la fecha en la que la entidad debio cumplir la obligación de pago. </t>
  </si>
  <si>
    <t>$135.000.408,92</t>
  </si>
  <si>
    <t>Reparto a superior</t>
  </si>
  <si>
    <t>52001333300320240001700</t>
  </si>
  <si>
    <t>MARIA GRACIELA TAPIA</t>
  </si>
  <si>
    <t xml:space="preserve">ALCALDIA MUNICIPAL DE PASTO- SECRETARIA DESARROLLO ECONOMICO </t>
  </si>
  <si>
    <t xml:space="preserve">SECRETARÍA DE DESARROLLO ECONOMICO </t>
  </si>
  <si>
    <t xml:space="preserve">Se declare el cumplimiento de la Resolución No. 001 de 2022, respecto a la escrituración del local 201 del “Centro Comercial la 16”, ante el cual la Administración guardó silencio configurándose así la Renuencia a la solicitud </t>
  </si>
  <si>
    <t>Ilegalidad del acto administrativo al incumplir el artículo 1 de la Constitución
Política y la Resolución No. 001 del 2022.</t>
  </si>
  <si>
    <t xml:space="preserve">Primera instancia </t>
  </si>
  <si>
    <t xml:space="preserve">Juzgado Tercero Contencioso Administrativo del Circuito de Pasto </t>
  </si>
  <si>
    <t>260117</t>
  </si>
  <si>
    <t>52001333300220240002600</t>
  </si>
  <si>
    <t>ARMANDO ARTEMIO CASTRO Y OTRA</t>
  </si>
  <si>
    <t>Se declare la Nulidad del Acto Administrativo contenido en el Oficio 1101/0998-2023 de 04 de septiembre de 2023, suscrito por la Secretaria de Bienestar Social del Municipio de Pasto, mediante el cual se negó el reconocimiento de la relación laboral y el correspondiente pago de las prestaciones sociales causadas por la Señora GLADIS DEL SOCORRO DÁVILA SEGUNDO y se ordene reconocer que entre la Señora GLADIS DEL SOCORRO DÁVILA, quien en vida se identificó con la cédula de ciudadanía No 30.738.228, y el MUNICIPIO DE PASTO, existió una relación laboral, para los periodos comprendidos entre 12 de diciembre de 2005 y el 24 de agosto de 2020.</t>
  </si>
  <si>
    <t xml:space="preserve">Nulidad del Acto Administrativo contenido en el Oficio 1101/0998-2023 de 04 de septiembre de 2023, suscrito por la Secretaria de Bienestar Social del Municipio de Pasto, mediante el cual se negó el reconocimiento de la relación laboral y el correspondiente pago de las prestaciones sociales causadas por la Señora GLADIS DEL SOCORRO DÁVILA </t>
  </si>
  <si>
    <t>JUZGADO SEGUNDO CONTENCIOSO ADMINISTRATIVO DEL CIRCUITO DE PASTO - Magistrado Ponente CARLOS ARTURO CUELLAR DE LOS RIOS</t>
  </si>
  <si>
    <t>2536488</t>
  </si>
  <si>
    <t>520012333000202420240012300</t>
  </si>
  <si>
    <t>GULLERMO LOPEZ</t>
  </si>
  <si>
    <t>Se ordene al Municipio de pasto el cumplimiento de las siguientes normas, ley 9 de 1979 por la cual se dictan medidad sanitarias, art 246, 255, 288, 417,418, 564, 575, decreto 162 de 20212, por medio del cual se modifica el decreto 1686 de 2012, articulo 12, y articulo 58.</t>
  </si>
  <si>
    <t xml:space="preserve">PRIMERA INSTANCIA </t>
  </si>
  <si>
    <t>TRIBUNAL ADMINISTRATIVO DE NARIÑO - MAGISTRADO PONENETE DR. EDGAR GUILLERMO CABRERA RAMOS</t>
  </si>
  <si>
    <t>2566042</t>
  </si>
  <si>
    <t>52001333300920230026100</t>
  </si>
  <si>
    <t>CARLOS ALBERTO CHAMORRO (NOVA TIC SAS)</t>
  </si>
  <si>
    <t>Se libre mandamiento ejecutivo en contra del Municipio de Pasto por concepto de capital e intereses establecidos en el inciso segundo del numeral 8, del articulo 4 de la ley 80 de 1993.</t>
  </si>
  <si>
    <t>Libra Mandamiento de Pago</t>
  </si>
  <si>
    <t>2532012</t>
  </si>
  <si>
    <t>520013333009202300257</t>
  </si>
  <si>
    <t xml:space="preserve">JUAN CARLOS VARGAS SALAZAR </t>
  </si>
  <si>
    <t>TERMINAL DE TRANSPORTE DE PASTO - MUNICIPIO
DE PASTO - NACIÓN – MINISTERIO DE DEFENSA –
POLICIA NACIONAL</t>
  </si>
  <si>
    <t>Que se declare administrativa y extracontractualmente responsable a la Nación Ministerio de defensa Policía Metropolitana de Pasto, Municipio de Pasto, la entidad Terminal de Transporte de Pasto de los perjuicios causados a mí representado con motivo de los hechos ocurridos el día 5 de julio de 2022, a las 14:00 horas, dentro de las instalaciones del terminal de transportes de Pasto. En donde fue atacado de manera grave en su humanidad, con arma corto punzante, el señor JUAN CARLOS VARGAS</t>
  </si>
  <si>
    <t xml:space="preserve">INSEGURIDAD - LESIONES PERSONALES DENTRO DEL TERMINAL DE TRANSPORTE </t>
  </si>
  <si>
    <t>Juzgado Noveno Contencioso Administrativo del Circuito de Pasto</t>
  </si>
  <si>
    <t>2527889</t>
  </si>
  <si>
    <t>11001333603720230024000</t>
  </si>
  <si>
    <t>SANDY JANNINE GUERRERO GUSTIN</t>
  </si>
  <si>
    <t>JOSÉ FERNEY ALDERETE ROSERO</t>
  </si>
  <si>
    <t xml:space="preserve">NACIÓN - MINISTERIO DE EDUCACIÓN -  MUNICIPIO DE PASTO - SECRETARÍA DE EDUCACIÓN </t>
  </si>
  <si>
    <t>Se declare la responsabilidad solidaria, administrativa y patrimonialmente por la muerte del estudiante JANNER EUSBERTO PAZ GUERRERO ocurrida el día 22 de abril de 2022, cuando se encontraba cumpliendo su jornada estudiantil al interior de la Institución Educativa Heraldo Romero Sánchez del Municipio de Pasto – Nariño.</t>
  </si>
  <si>
    <t>Muerte de estudiante a causa de herida con arma blanca por otro estudiante dentro de la Institución Educativa Heraldo Romero Sánchez</t>
  </si>
  <si>
    <t>Juzgado Treinta y Siete Administrativo del Circuito de Bogota D.C</t>
  </si>
  <si>
    <t>2630705</t>
  </si>
  <si>
    <t>11001310304220220035800</t>
  </si>
  <si>
    <t xml:space="preserve">AGENCIA NACIONAL DE INFRAESTRUCTURA ANI </t>
  </si>
  <si>
    <t xml:space="preserve">Se decrete utilidad pública e interés social, a favor de la Agencia Nacional de Infraestructura- ANI, con destino al proyecto vial Rumichaca – Pasto, la expropiación y por consiguiente la transferencia forzosa, del inmueble, junto con las construcciones anexas, que en él se encuentran, terreno identificado con la ficha predial No. RUPA 5.2-0079-A de fecha febrero de 2019, elaborada por la CONCESIONARIA VIAL UNIÓN DEL SUR S.A.S., correspondiente a la UNIDAD FUNCIONAL 5.2 Sector Catambuco – Pasto, con un área total requerida de terreno de cuatrocientos ochenta coma noventa y tres metros cuadrados (480,93 m2), debidamente delimitada dentro de la abscisa Inicial K 34+703,55 I y Final K 34+742,00 I, la cual comprende la totalidad del predio denominado “LO 1 BOTANILLA”, según catastro; “LA JOYA”, según folio de matrícula inmobiliaria; “ÁREA DE CESIÓN”, según títulos, ubicado en la Vereda Botanilla, del Municipio de Pasto, Departamento de Nariño, identificado con cédula catastral 520010001000000090404000000000, matrícula inmobiliaria número 240-11667 de la Oficina de Registro de Instrumentos Públicos de Pasto. </t>
  </si>
  <si>
    <t xml:space="preserve">Se decrete utilidad pública e interés social, a favor de la Agencia Nacional de Infraestructura- ANI, con destino al proyecto vial Rumichaca – Pasto, la expropiación y por consiguiente la transferencia forzosa, del
inmueble, junto con las construcciones anexas, que en él se encuentran, terreno identificado con la ficha predial No. RUPA 5.2-0079-A de fecha febrero de 2019, elaborada por la CONCESIONARIA VIAL UNIÓN DEL SUR S.A.S., correspondiente a la UNIDAD FUNCIONAL 5.2 Sector Catambuco – Pasto.  </t>
  </si>
  <si>
    <t xml:space="preserve">Juzgado 42 civil del circuito de Bogota </t>
  </si>
  <si>
    <t>2530377</t>
  </si>
  <si>
    <t>520013333004202300272-00</t>
  </si>
  <si>
    <t xml:space="preserve">- </t>
  </si>
  <si>
    <t xml:space="preserve">La Administración Municipal por intermedio de Secretaria de Hacienda - Tesoreria Muncipal profirio la resolución No 1631 del 15 de septiembre del año 2022, ordena el ambargo del Bien inmueble Identificado con Matricula Inmobiliaria No 240-235059, que mediante Resolución No 1937 del 26 de diciembre de 2022, niega la excepción de prescripción de la acción de cobro y rechaza la excepción innomidada y la Resolución No 6362 del 16 de agosto del año 2023, notificada el 4 de noviembre del año 2023, en la cual confirma la desición inicial y se niega la excepción presentadas, contra de la señora  CLAUDIA ARCINIEGAS TORRES, en aras de garantizar la deuda por concepto de impuesto predial. </t>
  </si>
  <si>
    <t>VIOLACIÓN DE UNA NORMA JURIDICA SUPERIOR, FALSA MOTIVACIÓN DEL ACTO ADMINISTRATIVO, INEXISTENCIA DE LA DOBLE INSTANCIA, CONCENTRACIÓN DE PODER, Y VIOLACIÓN DEL DEBIDO PROCESO Y DERECHO DE DEFENSA.</t>
  </si>
  <si>
    <t>Segunda Instancia</t>
  </si>
  <si>
    <t>Juzgado Cuarto Contenciosos Administrativo del Circuito de Pasto</t>
  </si>
  <si>
    <t>Sentencia</t>
  </si>
  <si>
    <t xml:space="preserve">Solicitud viabilidad para interponer recurso de apelacion de sentencia </t>
  </si>
  <si>
    <t>2523433</t>
  </si>
  <si>
    <t>520013333005202300267</t>
  </si>
  <si>
    <t>CARLOS ALBERTO FRANCO MARTINEZ</t>
  </si>
  <si>
    <t>BORYS ALEXANDER ROMERO PAZ</t>
  </si>
  <si>
    <t>Que se revoque la Resolución No.324-2022 del 23 de noviembre de 2022, expedida por la DIRECCION ADMINISTRATIVA DE PLAZAS DE MERCADO, mediante la cual “se da por terminada la autorización de explotación del puesto No. 51 Sector LA L de la plaza de mercado el tejar”, con fundamento a la vulneración del derecho al debido proceso, defensa y contradicción, y se cancele al demandado por concepto de perjuicios materiales (Daño Emergente y Lucro Cesante) y los perjuicios inmateriales (Daño Moral Objetivado y Subjetivado y Daño a la vida en relación) causados por la afectación a los derechos.</t>
  </si>
  <si>
    <t>ILEGALIDAD DEL ACTO ADMINISTRATIVO - VULNERACIÓN DEL DEBIDO PROCESO Y DERECHO DE DEFNSA</t>
  </si>
  <si>
    <t xml:space="preserve">Segunda Instancia </t>
  </si>
  <si>
    <t>Juzgado Quinto Contencioso Administrativo del Circuito de Pasto</t>
  </si>
  <si>
    <t>TRIBUNAL ADMINISTRATIVO DE NARIÑO - SALA UNITARIA DE DESICIÓN Mag. JOSE GABRIEL SANTACRUZ MIRANDA</t>
  </si>
  <si>
    <t xml:space="preserve">Apelacion sentencia parte demandante AUTO DEL 08/09/2025 SE ADMITIO APELACIÓN CONTRA SENTENCIA </t>
  </si>
  <si>
    <t xml:space="preserve">AUTO DEL 8-9-2025 NOTIFICADO 15-09-2025 ADMITE APELACIÓN SENTENCIA </t>
  </si>
  <si>
    <t>2522567</t>
  </si>
  <si>
    <t>52001333300720230026600</t>
  </si>
  <si>
    <t>CARMEN ELENA ERAZO LOPEZ y OTROS</t>
  </si>
  <si>
    <t>Sea declarada la responsabilidad de la Alcaldía de San Juan de Pasto respecto al daño
contingente al que están expuestos los derechos colectivos el goce del espacio público y la
utilización y defensa de los bienes de uso público; La seguridad y salubridad públicas, consagrados
en el artículo 4 de la ley 472 de 1998.
SEGUNDO: Sean amparados los derechos e intereses colectivos anteriormente mencionados
conforme a lo desarrollado en la Sentencia C-622 del 14 de agosto de 2007.
TERCERO: Se imponga al Alcalde Municipal el deber de realizar un cerramiento del parque
Ambiental de Rumipamba, se fije un horario de acceso, adicionalmente se designe a una entidad o
dependencia con el objeto de garantizar la vigilancia y control, en aras de materializar los objetivos
que inicialmente se le habían asignado a este centro recreacional o alguna otra medida que el juez
considere acorde conforme a la C-215 de 1999</t>
  </si>
  <si>
    <t>Violacion o amenaza al goce del espacio publico y a la utilizacion y defensa de bienes de uso publico Subcausa: Accion popular</t>
  </si>
  <si>
    <t>Juzgado Septimo Contenciosos Administrativo del Circuito de Pasto</t>
  </si>
  <si>
    <t>Tribunal Administrativo de Nariño Magistrado EDGAR GUILLERMO CABRERA RAMOS</t>
  </si>
  <si>
    <t xml:space="preserve">Sentencia de Segunda Instancia </t>
  </si>
  <si>
    <t>SENTENCIA DEL 05-12-2025, NOTIFICADA EL 18-12-2025</t>
  </si>
  <si>
    <t>2508702</t>
  </si>
  <si>
    <t>52001233300020230025500</t>
  </si>
  <si>
    <t>EUDORO ROSERO IBARRA, NORMA ROCIO CHINGUAL</t>
  </si>
  <si>
    <t>EUDORO ROSERO IBARRA</t>
  </si>
  <si>
    <t>ECONOMICO Y COMPETITIVIDAD.</t>
  </si>
  <si>
    <t>SECRETARIA DE PLANEACION</t>
  </si>
  <si>
    <t xml:space="preserve">Mediante Resolución No. 031 del 9 de febrero de 2023 proferida por el Alcalde Municipal, se ordenó iniciar el trámite judicial de expropiación de un lote de terreno y casa de habitación ubicada en la calle 22 No. 43A Bis -26 LOTE </t>
  </si>
  <si>
    <t>ILEGALIDAD DEL ACTO ADMINISTRATIVO QUE DECRETA LA EXPROPIACION</t>
  </si>
  <si>
    <t xml:space="preserve">Tribunal Administrativo de Nariño. Magistrada Sandra Lucía Ojeda Insuasty </t>
  </si>
  <si>
    <t>2509203</t>
  </si>
  <si>
    <t>52001333300220230019700</t>
  </si>
  <si>
    <t>LUIS ALFONSO VILLOTA ROMERO Y OTROS</t>
  </si>
  <si>
    <t>WILLIAM JARAMILLO BEJARANO</t>
  </si>
  <si>
    <t>EMPRESA METROPOLITANA DE ASEO DE
PASTO S.A. E.S.P.- EMAS</t>
  </si>
  <si>
    <t>Se declare administrativamente responsable al MUNICIPIO DE PASTO y a la EMPRESA METROPOLITANA DE ASEO DE PASTO S.A. E.S.P. - EMAS, por la falla (omisión) en el servicio, que dio lugar a la muerte de LUIS FRANCISCO VILLOTA BRAVO el pasado 29 de junio de 2021 condenando a las entidades demandadas al pago de las indemnizaciones correspondientes</t>
  </si>
  <si>
    <t>Daños a bienes en manifestacion publica</t>
  </si>
  <si>
    <t>$ 1.100.281.664</t>
  </si>
  <si>
    <t>Juzgado SegundoAdministrativo del Circuito de Pasto</t>
  </si>
  <si>
    <t>2524628</t>
  </si>
  <si>
    <t>52001333300820230005900</t>
  </si>
  <si>
    <t xml:space="preserve">COOPERATIVA AMERICANA DE TRANSPORTADORES LTDA - COOAMETRAN </t>
  </si>
  <si>
    <t>ALCALDIA MUNICIPAL DE PASTO</t>
  </si>
  <si>
    <t>SECRETARIA DE TRANSITO Y TRANSPORTE</t>
  </si>
  <si>
    <t>Se declare la NULIDAD Y RESTABLECIMIENTO DEL DERECHO de los actos administrativos proferidos por el MUNICIPIO DE PASTO NARIÑO, a través de la SECRETARIA DE TRANSITO Y TRANSPORTE MUNICIPAL –Resolución N. 2219 del 10 de junio de 2022- , por medio de la cual, se reestructura oficiosamente el servicio y se modifican los permisos de operación a la empresa COOPERATIVA AMERICANA DE TRANSPORTADORES LTDA – COOAMETRAN LTDA, con el objeto de prestar el servicio para el Sistema Estratégico de Transporte Público de Pasto y se dictan otras disposiciones-, y consecuencialmente, la nulidad de la Resolución N. 4124 del 13 de octubre de 2022, por medio de la cual, el Ente territorial convocado, resuelve el recurso de reposición y en subsidio apelación interpuesto por la COOPERATIVA AMERICANA DE TRANSPORTADORES LTDA en contra del acto administrativo N. 2219 de 2022,  confirmando su contenido en todas sus
partes; para que previos los trámites legales del proceso ordinario.</t>
  </si>
  <si>
    <t xml:space="preserve">Ilegalidad de los actos administrativos </t>
  </si>
  <si>
    <t xml:space="preserve">Juzgado Octavo Contencioso Administrativo del Circuito de Pasto </t>
  </si>
  <si>
    <t>2508338</t>
  </si>
  <si>
    <t>52001333300420230009800</t>
  </si>
  <si>
    <t>SECRETARÍA DE HACIENDA</t>
  </si>
  <si>
    <t>Mediante Auto 135256 del 1 de agosto de 2022 el Tesorero Municipal de la Alcaldía de Pasto profiere acto administrativo por medio del cual Libra Mandamiento de pago en contra de Claudia Arciniega Torres por la suma de DOS MILLONES OCHENTA Y CINCO MIL QUINIENTOS ONCE PESOS ($2.085.511) por concepto de impuesto predial. Con fecha 22 de diciembre de 2022 la Tesorería de la Alcaldía Municipal mediante Resolución 1932, notificada por correo urbano el 28 de diciembre de ese año, decide confirma la decisión por medio del cual se niegan las excepciones presentadas originalmente, aclarando que contra el mismo no procede recurso alguno</t>
  </si>
  <si>
    <t>ILEGALIDAD DEL ACTO ADMINISTRATIVO QUE LIQUIDA UN IMPUESTO</t>
  </si>
  <si>
    <t xml:space="preserve">Juzgado Cuarto Contencioso Administrativo del Circuito </t>
  </si>
  <si>
    <t>2566039</t>
  </si>
  <si>
    <t>52001310500220230038500</t>
  </si>
  <si>
    <t>AYDA LIGIA LEGARDA MUÑOZ</t>
  </si>
  <si>
    <t>FERNANDO EDMUNDO ACOSTA CAICEDO</t>
  </si>
  <si>
    <t>FUERO SINDICAL</t>
  </si>
  <si>
    <t>SUBSECRETARIA DE TALENTO HUMANO</t>
  </si>
  <si>
    <t>Mediante Resolución 0817 del 12 de septiembre de 2023, el municipio de Pasto termina el encargo de la señora AYDA LIGIA LEGARDA MUÑOZ, y ordena su retorno al cargo de auxiliar administrativo del que es titular y estar inscrita en carrera administrativa.</t>
  </si>
  <si>
    <t>Desconocimiento del fuero sindical</t>
  </si>
  <si>
    <t>Juzgado Segundo Laboral del Circuito de Pasto</t>
  </si>
  <si>
    <t xml:space="preserve">Auto de archivo </t>
  </si>
  <si>
    <t>Archivo</t>
  </si>
  <si>
    <t>2507445</t>
  </si>
  <si>
    <t>52001233300020240000200</t>
  </si>
  <si>
    <t>FUNDACION JURIDICA POPULAR DE COLOMBIA</t>
  </si>
  <si>
    <t>NACIÓN COLOMBIANA - AGENCIA NACIONAL DE INFRAESTRUCTURA ANI –
INSTITUTO NACIONAL DE VIAS - INVIAS – MINISTERIO DE TRANSPORTE –
DEPARTAMENTO DE NARIÑO – MUNICIPIO DE
IPIALES – UNION VIAL DEL SUR,</t>
  </si>
  <si>
    <t>SECRETARIA DE INFRAESTRUCTURA/SECRETARIA DE PLANEACION</t>
  </si>
  <si>
    <t>Transcurrido un año no se ha efectuado trabajo alguno tendiente a la construcción de la Doble Calzada entre Pasto y Catambuco, y con relación al trayecto entre San Juan (Ipiales) y Rumichaca (frontera con Ecuador).</t>
  </si>
  <si>
    <t>VIOLACIÓN O AMENAZA AL GOCE DEL ESPACIO PUBLICO Y A LA UTILIZACIÓN Y DEFENSA DE BIENES DE USO PUBLICO</t>
  </si>
  <si>
    <t xml:space="preserve">Tribunal Administrativo de Nariño. Magistrado Alvaro Montenegro Calvachy </t>
  </si>
  <si>
    <t>2235222</t>
  </si>
  <si>
    <t>25000234100020210068200</t>
  </si>
  <si>
    <t>VEEDURÍA CIUDADANA EQUIDAD EN EL TRANSPORTE</t>
  </si>
  <si>
    <t>AURA LILIANA REYES QUINTERO</t>
  </si>
  <si>
    <t>NACION - MINISTERIO DE TRANSPORTE- SUPERINTENCDENCIA DE TRANSPORTE</t>
  </si>
  <si>
    <t>SECRETARIA DE TRANSITO</t>
  </si>
  <si>
    <t xml:space="preserve">DECLARAR  a la NACIÓN, MINISTERIO DE TRANSPORTE como RESPONSABLE, por las acciones y omisiones de los funcionarios comprometidos en la aplicación de los principios constitucionales y legales de MORALIDAD ADMINISTRATIVA en las diferentes dependencias de la Entidad y organismos adscritos o vinculados a esta, generando la falta de control de los registros iniciales de los vehículos de carga matriculados a partir de 2004 hasta la fecha.  
</t>
  </si>
  <si>
    <t>Violacion o amenaza a la moralidad administrativa</t>
  </si>
  <si>
    <t>Tribunal Administrativo de Cundinamarca - Sección Primera - Subsección B</t>
  </si>
  <si>
    <t>Requiere a la Nacion - Ministerio de Transporte y Supertransporte</t>
  </si>
  <si>
    <t>52001233100020110024101</t>
  </si>
  <si>
    <t>MARIA ELENA CAICEDO</t>
  </si>
  <si>
    <t>ALBERTO VILLAREAL MAYA</t>
  </si>
  <si>
    <t xml:space="preserve">SECRETARIA DE PLANEACION </t>
  </si>
  <si>
    <t>Daños y perjuicios por irregularidades al expedir licencia construccion curaduria primera</t>
  </si>
  <si>
    <t>Tribunal Administrativo de Nariño - Mag. Ana Beel Bastidas Pantoja</t>
  </si>
  <si>
    <t>Consejo de Estado Mag. Roberto Augusto Serrato Valdes</t>
  </si>
  <si>
    <t xml:space="preserve">Sentencia confirma </t>
  </si>
  <si>
    <t>no presenta actuacion en esta instancia</t>
  </si>
  <si>
    <t>CUMPLIDO</t>
  </si>
  <si>
    <t>2388847</t>
  </si>
  <si>
    <t>52001233100020120023600</t>
  </si>
  <si>
    <t>FRANCISCO DEL CASTILLO ORDOÑEZ</t>
  </si>
  <si>
    <t>ANA CRISTINA DEL CASTILLO VILLOTA</t>
  </si>
  <si>
    <t xml:space="preserve">CONTRALORIA MUNICIPAL </t>
  </si>
  <si>
    <t>Nulidad proceso Fiscal que lo sanciono Contraloria Mpal. Como Gerente Empopasto</t>
  </si>
  <si>
    <t>ILEGALIDAD DEL ACTO ADMINISTRATIVO QUE IMPONE SANCION EN EJERCICIO DEL CONTROL FISCAL</t>
  </si>
  <si>
    <t>Primera Instancia</t>
  </si>
  <si>
    <t>Tribunal Administrativo de Nariño - Mag.  Edgar Guillermo Cabrera Ramos</t>
  </si>
  <si>
    <t>Corre traslado alegatos de conclusion</t>
  </si>
  <si>
    <t>Alegatos de conclusion</t>
  </si>
  <si>
    <t>52001233100020170001200</t>
  </si>
  <si>
    <t xml:space="preserve">ZOILA CRUZ BERNAL VILLA </t>
  </si>
  <si>
    <t xml:space="preserve">NOMBRE PROPIO </t>
  </si>
  <si>
    <t xml:space="preserve">OFICINA ASESORA JURIDICA </t>
  </si>
  <si>
    <t xml:space="preserve">Recurso de queja interpuesto por no cumplimiento de sentencia de 17/06/2014, la cual fue dejada sin efectos </t>
  </si>
  <si>
    <t>INCUMPLIMIENTO DE SENTENCIA JUDICIAL</t>
  </si>
  <si>
    <t>Declara terminado el proceso por cumplimiento de la obligación</t>
  </si>
  <si>
    <t>Contestacion recurso de queja</t>
  </si>
  <si>
    <t>639800</t>
  </si>
  <si>
    <t>52001233300020140042500</t>
  </si>
  <si>
    <t>RUBIO ARGOTE BOLAÑOS Y OTROS / Migrado</t>
  </si>
  <si>
    <t>IGAC</t>
  </si>
  <si>
    <t xml:space="preserve">ACCION DE GRUPO </t>
  </si>
  <si>
    <t xml:space="preserve">SECRETARIA DE HACIENDA </t>
  </si>
  <si>
    <t>Pago perjuicios irrogados al grupo de victimas contribuyentes del Impuesto Predial Unificado</t>
  </si>
  <si>
    <t>Tribunal Administrativo de Nariño - Mag. Alvaro Montenegro Calvache</t>
  </si>
  <si>
    <t>Consejo de Estado Mag. Guillermo Sanchez Luque</t>
  </si>
  <si>
    <t>JAVIER PEÑARANDA MENDEZ</t>
  </si>
  <si>
    <t>Contrato 20230284 T.P. 37231</t>
  </si>
  <si>
    <t xml:space="preserve"> N/A</t>
  </si>
  <si>
    <t>520012333000201700367</t>
  </si>
  <si>
    <t>UNION TEMPORAL CONEXION 2016</t>
  </si>
  <si>
    <t>MARIO ANDRES ZAMBRANO PATIÑO</t>
  </si>
  <si>
    <t xml:space="preserve">DEPARTAMENTO ADMINISTRATIVO DE CONTRATACION </t>
  </si>
  <si>
    <t>Declarar la nulidad de la Resolucion 105 del 05 de septiembre de 2016, publicada en plataforma SECOP el día 7 de septiembre de 2017</t>
  </si>
  <si>
    <t>ILEGALIDAD DEL ACTO ADMINISTRATIVO QUE ADJUDICA UN CONTRATO</t>
  </si>
  <si>
    <t>Tribunal Administrativo de Nariño - Mag. Beatriz Melodelgado Pabon</t>
  </si>
  <si>
    <t>Sentencia primera instancia favorable</t>
  </si>
  <si>
    <t>Presenta alegatos de conclusión</t>
  </si>
  <si>
    <t>2389158</t>
  </si>
  <si>
    <t>52001233300020180050900</t>
  </si>
  <si>
    <t>MANUEL MARIA ZARAMA Y OTRO</t>
  </si>
  <si>
    <t>MARTHA LUCIA OJEDA PEREZ</t>
  </si>
  <si>
    <t xml:space="preserve">SECRETARIA GENERAL </t>
  </si>
  <si>
    <t>Condenar al Municipio de Pasto por ocupacion de los inmuebles ubicados en los rosales II</t>
  </si>
  <si>
    <t>OCUPACION PERMANENTE DE INMUEBLE</t>
  </si>
  <si>
    <t>Fija fecha para audiencia inicial</t>
  </si>
  <si>
    <t>2507493</t>
  </si>
  <si>
    <t>52001333300720230024600</t>
  </si>
  <si>
    <t>CLAUDIA JIMENA LAGOS MAIGUAL Y OTROS</t>
  </si>
  <si>
    <t>DARIO JARAMILLO RAMOS</t>
  </si>
  <si>
    <t xml:space="preserve">PANAVIAS INGENIERIA Y CONSTRUCCIONES S.A. - SECRETARIA DE INFRAESTRUCTURA Y VALORIZACIÓN - </t>
  </si>
  <si>
    <t>Se declare administrativamente responsable al Municipio de Pasto - Secretaria de Infraestructura y Valorización y al contratista de obra Panavias, por el fallecimiento acaecido del señor AGUSTIN LUCIO CRIOLLO MAIGUAL, en la vereda Gualmatan, con la ejecución del contrato de obra No. 20212866 “El contratista se compromete para con el Municipio de Pasto -
Secretaría de Infraestructura y Valorización, a realizar la obra mejoramiento de
vía en Gualmatán a través del sistema de placa”</t>
  </si>
  <si>
    <t>MUERTE POR VIA PÚBLICA EN MAL ESTADO</t>
  </si>
  <si>
    <t>Juzgado Septimo Administrativo del Circuito de Pasto</t>
  </si>
  <si>
    <t>Contrato de obra No. 20212866</t>
  </si>
  <si>
    <t>2503530</t>
  </si>
  <si>
    <t>52001333300820230000100</t>
  </si>
  <si>
    <t>DOMINGO FIDENCIO BOLAÑOS</t>
  </si>
  <si>
    <t xml:space="preserve">LEIDY JOHANA CEVALLOS BURBANO </t>
  </si>
  <si>
    <t>Que se declare la nulidad del acto administrativo contenido en el  oficio No.1530/235-2022 de fecha 22 de junio de 2022,  suscrito por el Dr. JAVIER HERNANDO RECALDE MARTINEZ, en su  calidad de Secretario de Tránsito y Transporte del Municipio de Pasto;  mediante el cual el municipio de Pasto niega la existencia de la  relación laboral con el señor DOMINGO FIDENCIO BOLAÑOS, y no se  accede a la solicitud de reconocer su calidad de prepensionado y de  cancelar conceptos salariales, prestacionales e indemnizatorios y 
demás emolumentos laborales.</t>
  </si>
  <si>
    <t xml:space="preserve">CONFIGURACION DEL CONTRATO REALIDAD </t>
  </si>
  <si>
    <t xml:space="preserve">Convoca audiencia inicial </t>
  </si>
  <si>
    <t>2491665</t>
  </si>
  <si>
    <t>11001334206720220016500</t>
  </si>
  <si>
    <t>ASOCAPITALES</t>
  </si>
  <si>
    <t>FEDEMUNICIPIOS</t>
  </si>
  <si>
    <t>-</t>
  </si>
  <si>
    <t>SECRETARIA DE TRÁNSITO</t>
  </si>
  <si>
    <t>Existencia de vulneración a los derechos e intereses colectivos a la moralidad administrativa y el patrimonio público con ocasión al manejo de los recursos del SIMIT, administrados por FEDEMUNICIPIOS.</t>
  </si>
  <si>
    <t>VIOLACION O AMENAZA A LA MORALIDAD ADMINISTRATIVA</t>
  </si>
  <si>
    <t>JUZGADO SESENTA Y SIETE (67) ADMINISTRATIVO
SECCIÓN SEGUNDA DE BOGOTÁ</t>
  </si>
  <si>
    <t>Pone en conocimiento a diferentes entidades territoriales la existencia de la presente accion</t>
  </si>
  <si>
    <t>2381508</t>
  </si>
  <si>
    <t>52001233300020190054400</t>
  </si>
  <si>
    <t>20/092019</t>
  </si>
  <si>
    <t>TAXIS R.C.P. SAS.</t>
  </si>
  <si>
    <t xml:space="preserve">MARCELA ESCOBAR ALBAN
</t>
  </si>
  <si>
    <t xml:space="preserve">SECRETARIA DE TRANSITO </t>
  </si>
  <si>
    <t>Que se decrete la Nulidad del Acto Administrativo Numero 1572 de 29 de mayo DE 2019 expedida por la SECRETARIA DE TRANSITO y Transporte Municipal de Pasto, ordene la habilitacion, como empresa de servicio publico de transporte terrestre automotor individual de pasajeros en
vehiculos tipo taxi</t>
  </si>
  <si>
    <t>ILEGALIDAD DE ACTO ADMINISTRATIVO</t>
  </si>
  <si>
    <t>Tribunal Administrativo de Nariño - Mag. Sandra Lucia Ojeda Insuasty</t>
  </si>
  <si>
    <t>Acepta solicitud de desistimiento</t>
  </si>
  <si>
    <t xml:space="preserve">Pronunciamiento desistimiento </t>
  </si>
  <si>
    <t>52001233300020200052700</t>
  </si>
  <si>
    <t>CONTROL INMEDIATO DE LEGALIDAD</t>
  </si>
  <si>
    <t xml:space="preserve">Oficina Asesora Juridica Despacho Alcalde </t>
  </si>
  <si>
    <t>CONTROL AL DECRETO No. 0216 DEL 16 DE ABRIL DE 2020</t>
  </si>
  <si>
    <t>CONTROL DE LEGALIDAD</t>
  </si>
  <si>
    <t>CRISTINA CEBALLOS MELO</t>
  </si>
  <si>
    <t>Decreto 0051 de 13/03/2020 T.P. 204.369</t>
  </si>
  <si>
    <t>CONTESTA DEMANDA</t>
  </si>
  <si>
    <t>52001233300020200052800</t>
  </si>
  <si>
    <t>Por el cual procede a verificar si el decreto No. 0217 de 20 de abril de 2020, expedido por el señor Alcalde del Municipio de Pasto si cumple con los requisitos para ser objeto de control inmediato de legalidad.</t>
  </si>
  <si>
    <t>52001233300020200097100
52001233300020200097300
52001233300020200097600</t>
  </si>
  <si>
    <t>LUIS ARMANDO DELGADO MERA
CARLOS ANDRES ACOSTA SANTACRUZ
JOHAN JAVIER CABRERA ARANGO</t>
  </si>
  <si>
    <t>ROSA SONIA ZAMBRANO ARCINIEGAS; CONCEJO MUNICIPAL DE PASTO</t>
  </si>
  <si>
    <t>NULIDAD ELECTORAL</t>
  </si>
  <si>
    <t>Declarar nulidad parcial de la resolucion 067 de 2020, mediante la cual  llama a ocupar  la curul declarada vacante a la señora ROSA SONIA ZAMBRANO ARCINIEGAS, al encontrarse  incursa en una causal de inhabilidad para ser elegida Consejal de Pasto</t>
  </si>
  <si>
    <t>VIOLACION AL REGIMEN LEGAL DE INHABILIDADES E INCOMPATIBILIDADES PARA ACCEDER A CARGO DE ELECCION POPULAR</t>
  </si>
  <si>
    <t xml:space="preserve">Sentencia segunda instancia </t>
  </si>
  <si>
    <t>2499888</t>
  </si>
  <si>
    <t>52001333300820210004700</t>
  </si>
  <si>
    <t xml:space="preserve">CARLOS ROBERTO ROJAS y OTROS  </t>
  </si>
  <si>
    <t>RICHARD DAVID SARASTY NIEVES</t>
  </si>
  <si>
    <t>DECLARAR que la ALCALDIA MUNICIPAL DE PASTOSECRETARIA DE PLANEACIÓN Y OBRAS PÚBLICAS ,representada por el Señor Alcalde Municipal de Pasto, es administrativamente responsable de la totalidad de los daños y perjuicios morales y materiales ocasionados al Señor CARLOS ROBERTO ROJAS, y señoras MARIA LAURA ELISA CADENA CADENA, ROSALBA ROJAS BENAVIDES, TRANSITO EMILIA ROJAS CADENA, AURA ELISA ROJAS CADENA y MARIA IRMA MATABANCHOY CADENA, con ocasión a los hechos del 09 de agosto de 2018</t>
  </si>
  <si>
    <t>Lesion por indebida o insuficiente adopcion de medidas de proteccion y seguridad</t>
  </si>
  <si>
    <t xml:space="preserve">pendiente que se programe audiencia incial </t>
  </si>
  <si>
    <t>52001310500120230025000</t>
  </si>
  <si>
    <t>HOSPITAL UNIVERSITARIO
DEPARTAMENTAL DE NARIÑO E.S.E.</t>
  </si>
  <si>
    <t>EJECUTIVO</t>
  </si>
  <si>
    <t>Juzgado Primero Laboral del Circuito de Pasto</t>
  </si>
  <si>
    <t>Libra mandamiento de pago - pendiente notificar</t>
  </si>
  <si>
    <t>52001400300520230091400</t>
  </si>
  <si>
    <t>HERMER RENET ACOSTA MADROÑERO</t>
  </si>
  <si>
    <t>ESTHER JULIA HENAO, BRANDON PALMA DÍAZ, LUZ MARY ROJAS, ADELMO EMIGDIO ZAMBRANO LÓPEZ, DIAN-PASTO</t>
  </si>
  <si>
    <t>Juzgado Quinto Civil Municipal de Pasto</t>
  </si>
  <si>
    <t xml:space="preserve">Admite demanda - pendiente notificar </t>
  </si>
  <si>
    <t>2502228</t>
  </si>
  <si>
    <t xml:space="preserve">11001333502920230015300 </t>
  </si>
  <si>
    <t>MAGDA ALEJANDRA RODRIGUEZ LOPEZ y OTROS</t>
  </si>
  <si>
    <t>LEYDI VIVIANA TORO CHAMORRO</t>
  </si>
  <si>
    <t xml:space="preserve">COMISIÓN NACIONAL DEL SERVICIO CIVIL, UNIVERSIDAD LIBRE, STHEPEN GUIOVANNY BOLAÑOS MESIAS </t>
  </si>
  <si>
    <t>Que se declare la Nulidad del acto administrativo mediante el cual, la CNSC y la Universidad Libre, el día 27 de mayo de 2022, publican los resultados preliminares a través del sistema – SIMO, respecto de la etapa de valoración de antecedentes del Proceso de Selección No. 1522 a 1526 de 2020 - Territorial Nariño, inherente a la OPEC 163288, del acto administrativo que en cumplimiento de lo establecido en el numeral 5.6 del Anexo a los Acuerdos, la CNSC y la Universidad Libre publican los resultados y respuesta a reclamaciones de la etapa de Valoración de Antecedentes, respecto al Procesos de Selección No. 1522 a 1526 de 2020 - Territorial Nariño, cargo, nivel: profesional, denominación: Comisario de Familia, grado 4, Código: 202, OPEC 163288 y de la  RESOLUCIÓN № 11684 del 26 de agosto de 2022, “Por la cual se conforma y adopta la Lista de Elegibles para proveer uno (1) vacante(s) definitiva(s) del empleo denominado COMISARIO DE FAMILIA, Código 202, Grado 4, identificado con el Código OPEC No. 163288, MODALIDAD ABIERTO del Sistema General de Carrera Administrativa de la planta de personal de la ALCALDIA MUNICIPAL DE SAN JUAN DE PASTO, Proceso de Selección No.M1523 de 2020 – Territorial Nariño”</t>
  </si>
  <si>
    <t>ILEGALIDAD DEL ACTO ADMINISTRATIVO DURANTE EL CONCURSO DE MERITOS PARA PROVEER CARGOS PÚBLICOS</t>
  </si>
  <si>
    <t xml:space="preserve">Juzgado Veintinueve Administrativo de Bogotá D.C. 
Sección Segunda
</t>
  </si>
  <si>
    <t>pendiente contestar demanda</t>
  </si>
  <si>
    <t>2487725</t>
  </si>
  <si>
    <t>52001333300920230017600</t>
  </si>
  <si>
    <t>HECTOR LUIS BETANCOURTH</t>
  </si>
  <si>
    <t>DANIEL MORA INSUASTY</t>
  </si>
  <si>
    <t>Declarar administrativamente responsable AL MUNICIPIO DE PASTO, de los perjuicios
morales, ocasionados a la vida e integridad física de la parte demandante HECTOR LUIS
BETANCOURTH, por los hechos ocasionados el día 26 de mayo del año 2021, siendo
aproximadamente las 6:00 pm en el sector de la panamericana, de la ciudad de Pasto.</t>
  </si>
  <si>
    <t>Daños a bienes por falta de adopcion de medidas de proteccion y seguridad</t>
  </si>
  <si>
    <t>2486831</t>
  </si>
  <si>
    <t>11001333603720230030700</t>
  </si>
  <si>
    <t>CRISTIAN GIOVANNY CULTID ESTRADA Y OTRO</t>
  </si>
  <si>
    <t>ANGELA MILENA VITERI ZAMBRANO-SEBASTIAN EVERARDO LOPEZ JURADO</t>
  </si>
  <si>
    <t>NACION, MINISTERIO DE DEFENSA Y POLICIA NACIONAL</t>
  </si>
  <si>
    <t>SECRETARIA DE GOBIERNO</t>
  </si>
  <si>
    <t xml:space="preserve">Declarar que la NACIÓN COLOMBIANA – MINISTERIO DE DEFENSA NACIONAL – POLICÍA NACIONAL y MUNICIPIO DE PASTO, es solidaria, administrativa y patrimonialmente responsable por las lesiones que sufrió CRISTIAN GIOVANNY CULTID ESTRADA el día 15 de septiembre de 2022 cuando se encontraba interno en el Centro de Traslado por Protección “Permanente 3” ubicado en el barrio Corazón de Jesús de la ciudad de Pasto, bajo la protección, guarda y cuidado de la entidad demandada.
</t>
  </si>
  <si>
    <t>Lesion a recluso causada por otro recluso</t>
  </si>
  <si>
    <t xml:space="preserve">
Juzgado Treintay siete Administrativo Sección Tercera de Bogotá </t>
  </si>
  <si>
    <t xml:space="preserve">
Juzgado Treinta y Siete Administrativo Sección Tercera de Bogotá </t>
  </si>
  <si>
    <t>Pendiente contestar demanda</t>
  </si>
  <si>
    <t>2164581</t>
  </si>
  <si>
    <t>52001233300020200097200</t>
  </si>
  <si>
    <t>PROCURADORA 96 JUDICIAL</t>
  </si>
  <si>
    <t>UNIDAD NACIONAL DE GESTION DEL RIESGO DE DESASTRES</t>
  </si>
  <si>
    <t xml:space="preserve">DIRECCION DE GESTION DEL RIESGO </t>
  </si>
  <si>
    <t>Implementacion  o habilitacion de los albergues temporales del Fontivon, Postobon, El Rosal, Potreros, y el Vergel y otros,  legalizacion de predio donde se encuentran los albergues , reparacion y sustitucion de albergues - Zona Zava</t>
  </si>
  <si>
    <t>INCUMPLIMIENTO EN EL DEBER DE SEGURIDAD Y PREVENCION DE DESASTRES</t>
  </si>
  <si>
    <t xml:space="preserve">Requerimiento: se requiere a los sujetos procesales e intervinientes para que en el término 3 días reporten al despacho si han procedido con la publicación de la parte resolutiva de la sentencia en las páginas web de cada una de las entidades
</t>
  </si>
  <si>
    <t>Descorre traslado de recurso de Reposición al auto del 06 de septiembre de 2023</t>
  </si>
  <si>
    <t>Resolucion 304 del 14 de noviembre de 2023</t>
  </si>
  <si>
    <t>Dirección Administrativo para la Gestión del Riesgo de Desastres del Municipio de Pasto</t>
  </si>
  <si>
    <t>2498094</t>
  </si>
  <si>
    <t>52001418900220230008700</t>
  </si>
  <si>
    <t>DORIS DEL CARMEN RODRÍGUEZ YELA</t>
  </si>
  <si>
    <t>MONICA MERCEDES DELGADO CORDOBA</t>
  </si>
  <si>
    <t>ASOCIACIÓN DE VIVIENDA LAS BRISAS Y PERSONAS INDETERMINADOS</t>
  </si>
  <si>
    <t>El inmueble objeto del litigio, se identifica con el folio de matrícula inmobiliaria No. 240-101205 de la Oficina de Registro de Instrumentos Públicos de Pasto, código catastral 0101000010240010000000000, el cual es reclamado por posesión y realización de acción como señora y dueña del lote por 20 años, realizando mantenimiento y adecuación al inmuble</t>
  </si>
  <si>
    <t>PRESCRIPCION ADQUISITIVA DE DOMINIO</t>
  </si>
  <si>
    <t>Juzgado Segundo de Pequeñas Causas y Competencia Múltiple de Pasto</t>
  </si>
  <si>
    <t xml:space="preserve">Contesta demanda </t>
  </si>
  <si>
    <t>2485471</t>
  </si>
  <si>
    <t>52001333300820230011400</t>
  </si>
  <si>
    <t xml:space="preserve">ALVARO EFRAIN SANTACRUZ GARCIA </t>
  </si>
  <si>
    <t>NOMBRE PROPIO</t>
  </si>
  <si>
    <t>CONCEJO DE PASTO, INPEC</t>
  </si>
  <si>
    <t>SECRETARIA DE SALUD</t>
  </si>
  <si>
    <t xml:space="preserve">Ordenar al municipio de Pasto el retiro inmediato y la reubicación del centro de penitencia
ubicado en el barrio corazón de Jesús por  violación de los derechos colectivos a un ambiente sano, a la seguridad, salubridad, desarrollo urbano y calidad de vida de los habitantes de la comunidad del barrio corazón de Jesús de Pasto. </t>
  </si>
  <si>
    <t>Violacion o amenaza al goce de un ambiente sano</t>
  </si>
  <si>
    <t>2485599</t>
  </si>
  <si>
    <t>VICTOR EDUARDO MUÑOZ ROSERO</t>
  </si>
  <si>
    <t>CONCEJO DE PASTO</t>
  </si>
  <si>
    <t xml:space="preserve">Delarar la nulidad de los Acuerdos Municipales No. 030 del 20 de septiembre de 2023 "POR MEDIO DEL CUAL SE AUTORIZA AL GERENTE DE LA "UNIDAD ADMINISTRATIVA ESPECIAL DEL SISTEMA ESTRATÉGICO DE TRANSPORTE PUBLICO UAE -SETP" PARA COMPROMETER VIGENCIAS FUTURAS EXCEPCIONALES y 031 DEL 20 DE SEPTIEMBRE DE 2023 "POR MEDIO DEL CUAL SE AUTORIZA AL GERENTE DE LA "UNIDAD ADMINISTRATIVA ESPECIAL DEL SISTEMA ESTRATÉGICO DE TRANSPORTE PUBLICO VAE – SETP” PARA COMPROMETER VIGENCIAS FUTURAS EXCEPCIONALES , expedidos por el Concejo Municipal. </t>
  </si>
  <si>
    <t>Incumplimiento de norma juridica</t>
  </si>
  <si>
    <t>Juzgado Cuarto Contencioso Administrativo del Circuito de Pasto</t>
  </si>
  <si>
    <t>Resuelve solicitud medida cautelar:Niega</t>
  </si>
  <si>
    <t>Sentencia Favorable</t>
  </si>
  <si>
    <t>2377896</t>
  </si>
  <si>
    <t>52001233300020200113900</t>
  </si>
  <si>
    <t>GERMAN MONTENEGRO FAJARDO AUDITORES Y ASESORES SAS</t>
  </si>
  <si>
    <t xml:space="preserve">FRANCO ANTONIO SOLARTE JIMENEZ </t>
  </si>
  <si>
    <t>DEPARTAMENTO ADMINISTRATIVO DE CONTRATACION PUBLICA</t>
  </si>
  <si>
    <t>Se declare la nulidad del acto administrativo y se repare los perjuicios causados a mi mandante por el hecho irregular de no haberle adjudicado el contrato PAE 2020.</t>
  </si>
  <si>
    <t xml:space="preserve">Sentencia </t>
  </si>
  <si>
    <t>Presenta alegatos de conclusion</t>
  </si>
  <si>
    <t>Resolucion 304 del 15 de noviembre de 2024</t>
  </si>
  <si>
    <t>ALCALDE MUNICIPIO DE PASTO</t>
  </si>
  <si>
    <t>10 MESES</t>
  </si>
  <si>
    <t>NOVIEMBRE DE 2024</t>
  </si>
  <si>
    <t>06 DE NOVIEMBRE DE 2024</t>
  </si>
  <si>
    <t>RESOLUCION DEL 07 DE FEBRERO DE 2025</t>
  </si>
  <si>
    <t>RESOLUCION 130 DEL 27 DE NOVIEMBRE DE 2024</t>
  </si>
  <si>
    <t>26 DE FEBRERO DE 2025</t>
  </si>
  <si>
    <t>si</t>
  </si>
  <si>
    <t>2024016950 del 13 de diciembre de 2024</t>
  </si>
  <si>
    <t>2.1.3.13.01.001</t>
  </si>
  <si>
    <t>GMF AUDITORES Y ASESORES SAS</t>
  </si>
  <si>
    <t>05 DE MARZO DE 2025</t>
  </si>
  <si>
    <t>01 DE SEPTIEMBRE DE 2025</t>
  </si>
  <si>
    <t>2482305</t>
  </si>
  <si>
    <t>52001233300020230026600</t>
  </si>
  <si>
    <t>JOSE FERNANDO URBANO BRAVO</t>
  </si>
  <si>
    <t>EMPOPASTO, MINISTERIO DE CULTURA, INSTITUTO DE ANTROPOLOGIA E HISTORIA, UNIVERSIDAD DE NARIÑO</t>
  </si>
  <si>
    <t>SECRETARIA DE PLANEACIÓN</t>
  </si>
  <si>
    <t xml:space="preserve">Debido a la realización actividades de intervención, rehabilitación, sustitución, modificación y/o ampliación de redes locales de servicios públicos en los tramos  referenciados, se comenzó a retirar “LAS PIEDRAS SILLARES”  de los andenes del centro histórico de la ciudad de Pasto,  con la finalidad de sustituirlas por adoquín, afectando de  esta manera la infraestructura y arquitectura colonial, por  parte de los ejecutores del contrato, EMPOPASTO S.A E.S.P.
</t>
  </si>
  <si>
    <t>Daños a bienes por ejecucion de obra publica</t>
  </si>
  <si>
    <t>Tribunal Administrativo de Nariño Magistrada Sandra Lucia Ojeda Insuasty</t>
  </si>
  <si>
    <t xml:space="preserve">Niega decreto de medidas cautelares, ordena de oficio realizar inventario exacto de la totalidad de las piedras retiradas de los sectores objeto de intervención  en virtud del proyecto, entre otros. 
</t>
  </si>
  <si>
    <t>2486532</t>
  </si>
  <si>
    <t>52001333300420230017700</t>
  </si>
  <si>
    <t>JOSE IGNACIO ROSERO ORDOÑEZ</t>
  </si>
  <si>
    <t>Se declare la nulidad de la Resolución N°. 4116 del 12 de octubre de 2022 y de la Resolución N°. 4116 del 12 de octubre de 2022,  expedida por la Secretaría de Tránsito y Transporte Municipal de Pasto, “Por medio de la cual se falla la investigación administrativa adelantada contra la empresa de transportes ejecutivos S.A.S, TESA., NIT.8140022924-2”</t>
  </si>
  <si>
    <t>ILEGALIDAD DEL ACTO ADMINISTRATIVO QUE IMPONE SANCION POR INFRACCION DE TRANSITO</t>
  </si>
  <si>
    <t>Auto admite demanda y corre traslado a las partes</t>
  </si>
  <si>
    <t xml:space="preserve">Interponde reposición contra auto que decreta medida cautelar </t>
  </si>
  <si>
    <t>2481363</t>
  </si>
  <si>
    <t xml:space="preserve"> 52001333300120230022800 </t>
  </si>
  <si>
    <t xml:space="preserve"> DEFENSORÍA DEL PUEBLO</t>
  </si>
  <si>
    <t>LILIANA GOMEZ BURGOS</t>
  </si>
  <si>
    <t xml:space="preserve">Gobernación de Nariño, Empopasto, Comfamiliar de Nariño </t>
  </si>
  <si>
    <t>SECRETARIA DE INFRAESTRUCTURA</t>
  </si>
  <si>
    <t>Falta de mantenimiento de un pozo séptico para la recolección de aguas negras del barrio Altos de Chapalito 1</t>
  </si>
  <si>
    <t>VIOLACION O AMENAZA AL GOCE DE UN AMBIENTE SANO</t>
  </si>
  <si>
    <t>Juzgado Primero Administrativo del Circuito de Pasto</t>
  </si>
  <si>
    <t>Auto amplia plazo cumplimiento medida cautelar en diez (10) dias adicionales</t>
  </si>
  <si>
    <t>2481330</t>
  </si>
  <si>
    <t>52001333300420230022400</t>
  </si>
  <si>
    <t>ARMANDO BENAVIDES CARDENAS</t>
  </si>
  <si>
    <t>Curaduría Urbana 2 de Pasto, Luis Artemio Vallejo Unigarro</t>
  </si>
  <si>
    <t xml:space="preserve">El señor LUIS ARTEMIO VALLEJO UNIGARRO, tramitó la licencia de construcción, la cual fue expedida a través de la Resolución Numero 520012220193 del 29 de junio de 2022, expedida por el Curador Urbano Segundo de Pasto, pese a la expedición de la licencia de construcción que autoriza al propietario del inmueble la construcción del edificio cuya destinación es un hotel, el señor VALLEJO UNIGARRO incurrió en irregularidades al configurarse una infracción urbanística al no haber tramitado previamente dicha autorización.
</t>
  </si>
  <si>
    <t>Juzgado Cuarto Administrativo del Circuito de Pasto</t>
  </si>
  <si>
    <t xml:space="preserve">Concede recurso apelación sentencia </t>
  </si>
  <si>
    <t xml:space="preserve">TERMINADO - PENDIENTE SI ENTERPONEN APELACION A SENTENCIA </t>
  </si>
  <si>
    <t>2481665</t>
  </si>
  <si>
    <t>86001333300220230046800</t>
  </si>
  <si>
    <t>PABLO EMILIO PORTILLA ANDRADE</t>
  </si>
  <si>
    <t xml:space="preserve">Se ordene al Municipio de Pasto aplicar la normatividad relacionada con la prescripción de las sanciones de tránsito impuestas al demandante. </t>
  </si>
  <si>
    <t xml:space="preserve">Juzgado Segundo Administrativo del Circuito de Mocoa   </t>
  </si>
  <si>
    <t xml:space="preserve">Tribunal Administrativo de Nariño  Sala Unitaria de Decisión  Magistrado Ponente: Álvaro Montenegro Calvachy 
</t>
  </si>
  <si>
    <t>Admite recurso de Apelación interpuesto por el actor</t>
  </si>
  <si>
    <t>2482177</t>
  </si>
  <si>
    <t xml:space="preserve">52001333300820230021600 </t>
  </si>
  <si>
    <t>LEYDER ORLANDO ORTIZ ORTIZ</t>
  </si>
  <si>
    <t>Resolución 276 20/09/2022 Acta de Posesion 085 03/10/2022  T.P. 218693</t>
  </si>
  <si>
    <t>Concede recurso de impugnación</t>
  </si>
  <si>
    <t>2476293</t>
  </si>
  <si>
    <t>52001333300920230013200</t>
  </si>
  <si>
    <t xml:space="preserve">ANDREA DEL CARMEN CALDERON VALLEJO
</t>
  </si>
  <si>
    <t>EUGENIO JAVIER ACOSTA HUERTAS</t>
  </si>
  <si>
    <t>Que se declare que la señora ANDREA DEL CARMEN CALDERON VALLEJO
mayor de edad, identificada con la cédula de ciudadanía N.º 36.756.414 de Pasto (N), prestó
sus servicios personales bajo la subordinación o dependencia del MUNICIPIO DE PASTO
desde el quince (15) de mayo de dos mil ocho (2008) y treinta y uno (31) de agosto de dos mil
JUZGADO NOVENO ADMINISTRATIVO DEL CIRCUITO DE PASTO
1veintidós (2022) configurándose una verdadera relación legal y reglamentaria</t>
  </si>
  <si>
    <t xml:space="preserve">Corre traslado excepciones </t>
  </si>
  <si>
    <t>2476215</t>
  </si>
  <si>
    <t>52001333300320230022000</t>
  </si>
  <si>
    <t>JAIME ORLANDO CASTILLO HIDALGO</t>
  </si>
  <si>
    <t xml:space="preserve">Que se ordene a la Secretaría de Movilidad (Tránsito) de PASTO (autoridad demandada) el cumplimiento de lo establecido en las normas mencionadas como incumplidas, o sea, que aplique la caducidad. 
Que se ordene a la Secretaría de Movilidad (Tránsito) de PASTO que retire el (los) comparendos de la base de datos del SIMIT y demás bases de datos de infractores en cumplimiento de la prescripción. 
Que se ordene a la autoridad de control competente, adelantar la investigación del caso para efectos de responsabilidades penales o disciplinarias.
</t>
  </si>
  <si>
    <t>INCUMPLIMIENTO NORMA JURIDICA</t>
  </si>
  <si>
    <t>2023</t>
  </si>
  <si>
    <t>WILDER CALDERÓN MORILLO</t>
  </si>
  <si>
    <t>Decreto 206 5/10/1992
 Acta de posesión 415 de 05/10/1992""T.P.128466"</t>
  </si>
  <si>
    <t>Declara improcedente demanda</t>
  </si>
  <si>
    <t>2469115</t>
  </si>
  <si>
    <t>52001333300920230015400</t>
  </si>
  <si>
    <t>RICARDO ANDRES PINZA ORTEGA</t>
  </si>
  <si>
    <t>DIANA CAROLINA BURBANO CHAMORRO</t>
  </si>
  <si>
    <t xml:space="preserve">Se declare administrativa y patrimonialmente responsable al MUNICIPIO DE PASTO - SECRETARIA DE TRANSITO Y TRANSPORTE MUNICIPAL, por el daño antijurídico material causado al señor RICARDO ANDRES PINZA ORTEGA, identificado con C.C. No. 1.085.268.647, con ocasión de la falla en la prestación del servicio de tránsito ocurrido a título de daño especial, por la imposición de las ordenes de comparendo No. 25031923 y 25019597 por códigos de infracción B1 y F respectivamente, el día 21 de febrero de 2020.
</t>
  </si>
  <si>
    <t>2464793</t>
  </si>
  <si>
    <t>52001233300020230010900</t>
  </si>
  <si>
    <t>JORGE OSWALDO CÓRDOBA ROSERO y OTROS</t>
  </si>
  <si>
    <t>BRENDA LUCIA CAICEDO JOJOA</t>
  </si>
  <si>
    <t>CONTROL INTERNO DISCIPLINARIO</t>
  </si>
  <si>
    <t xml:space="preserve">Se declare la nulidad de los actos administrativos de destitución dentro del proceso disciplinario 268 de 2017 en contra del señor Jorge Oswaldo Córdoba Rosero. Fallo de primera instancia 005 de 23 de marzo de 2022 y fallo sancionatorio de segunda instancia de 24 de junio de 2022 y en consecuencia se ordene el reintegro al demandante en el mismo cargo que venía desempeñando, Agente de Tránsito Código 340 grado 02 del nivel técnico, en idénticas condiciones a las que tenía al momento de su desvinculación, o en otro de igual o superior categoría con el pago de los salarios, primas, reajustes o aumentos de sueldo y demás emolumentos que el demandante dejó de percibir, desde la fecha de su ilegal desvinculación y hasta que se produzca el reintegro.
</t>
  </si>
  <si>
    <t>ILEGALIDAD DEL ACTO ADMINISTRATIVO QUE IMPONE SANCION DISCIPLINARIA</t>
  </si>
  <si>
    <t>TRIBUNAL ADMINISTRATIVO DE NARIÑO SALA UNITARIA DE DECISIÓN 
Magistrado Ponente: ÁLVARO MONTENEGRO CALVACHY</t>
  </si>
  <si>
    <t>TRIBUNAL ADMINISTRATIVO DE NARIÑO
SALA UNITARIA DE DECISIÓN 
Magistrado Ponente: ÁLVARO MONTENEGRO CALVACHY</t>
  </si>
  <si>
    <t>2466403</t>
  </si>
  <si>
    <t>52001233300020230013900</t>
  </si>
  <si>
    <t>LUCY MAGALI FIERRO VELÁSQUEZ</t>
  </si>
  <si>
    <t>JULLY ANDREA JATIVA FIERRO</t>
  </si>
  <si>
    <t xml:space="preserve">Se declare la nulidad de la resolución No. 104 de 2022, expedida por la Alcaldía Municipal de Pasto, por medio de la cual se ejecuta una sanción disciplinaria interpuesta contra mi
poderdante LUCY MAGALI FIERRO VELÁSQUEZ, dentro del proceso disciplinario No. 017 de 2014.
Se declare la nulidad del fallo de primera instancia No. 006 de fecha 28 de marzo de
2022 proferido por la Oficina de Control Interno Disciplinario de la Alcaldía Municipal de Pasto dentro del proceso disciplinario No. 017 de 2014.
Se declare la nulidad del fallo de segunda instancia de fecha 13 de mayo de 2022,
proferido por el señor Alcalde Municipal de Pasto, Oficina Asesora Jurídica dentro del proceso disciplinario No. 017 de 2014.
Se ordene la terminación del proceso disciplinario con radicado No. 017-2014 y su
correspondiente archivo, por haberse prescrito la acción disciplinaria desde el día 21 de diciembre de 2021. 
Condenar a la entidad demandada a pagar a la señora LUCY MAGALI FIERRO
VELASQUEZ, identificada con C.C No. 30.733.179, los salarios y demás emolumentos laborales dejados de percibir desde el día 01 de julio del año 2022, que a la fecha corresponde aproximadamente a la suma de DIEZ MILLONES QUINIENTOS TREINTA Y CINCO MIL PESOS ($10.535.000), 
</t>
  </si>
  <si>
    <t>Traslado para alegatos de conclusion</t>
  </si>
  <si>
    <t>2477124</t>
  </si>
  <si>
    <t xml:space="preserve"> 52001333300320230017100</t>
  </si>
  <si>
    <t>MIRIAN MARTINEZ DIAZ</t>
  </si>
  <si>
    <t>EMPRESA METROPOLITANA DE ASEO S.A.  E.S.P. Y VEOLIA</t>
  </si>
  <si>
    <t xml:space="preserve">SECRETARIA DE GESTIÓN AMBIENTAL 
</t>
  </si>
  <si>
    <t xml:space="preserve">Que se declare que el Municipio de Pasto y la Empresa Metropolitana de Aseo de Pasto SA ESP by Veolia son infractores de los siguientes derechos de intereses colectivos, asi: la moralidad administrativa; el goce del espacio público y la utilización y defensa de los bienes de uso público, en condiciones de eficiencia, eficacia y economía; el acceso a los servicios públicos y a que su prestación sea eficiente y oportuna; y, los derechos de los consumidores y usuarios, de conformidad con los supuestos fácticos de la presente acción popular.
Que como consecuencia de la declaración anterior se le ordene al Municipio de Pasto y a la Empresa Metropolitana de Aseo de Pasto S.A, E.S.P. by Veolia que corrijan de forma inmediata en la tarifa se aseo, el cálculo del componente de barrido y limpieza de la ciudad de Pasto, y disminuyan el cobro de la tarifa a los usuarios y consumidores, estableciendo las medidas necesarias para rembolsar o compensar en la facturación futura, el cobro que fue realizado en exceso, y desde que se cometió la infracción, adoptándose todas las medidas necesarias para que dicha situación no se presente a futuro.
A la sentencia que defina la presente acción popular se deberá dar cumplimiento en la forma prevista por la Ley 472 de 1998 en concordancia con las previsiones de la Ley 1437 de 2011 y de las normas que las modifiquen, desarrollen, amplíen, adiciones o sustituyan.
</t>
  </si>
  <si>
    <t>VIOLACION O AMENAZA A LA MORALIDAD ADMINISTRATIVA; VIOLACION O AMENAZA A LOS DERECHOS DE LOS CONSUMIDORES Y USUARIOS;  VIOLACION O AMENAZA AL GOCE DEL ESPACIO PUBLICO Y A LA UTILIZACION Y DEFENSA DE BIENES DE USO PUBLICO</t>
  </si>
  <si>
    <t xml:space="preserve">Sentencia - Ampara derechos fundamentales </t>
  </si>
  <si>
    <t>2631105</t>
  </si>
  <si>
    <t>52001233300020220036000</t>
  </si>
  <si>
    <t>EDGAR JESUS
ORDOÑEZ ZAMBRANO</t>
  </si>
  <si>
    <t>MIGUEL ANGEL GRIJALVA SALCEDO</t>
  </si>
  <si>
    <t xml:space="preserve">CONTROL INTERNO DISCIPLINARIO </t>
  </si>
  <si>
    <t xml:space="preserve">Se declare la nulidad de los actos administrativos mediante proferidos por el Director Administrativo de Control Interno Disciplinario de la Alcaldia de Pasto, mediante los cuales se decidio sancionar demandante con destitucion del cargo e inhabilidad para desempeñar cargos publicos por diez años, se resolvio un recurso de apelacion y se ejecuto la sancion disciplinaria. </t>
  </si>
  <si>
    <t>Tribunal Administrativo de Nariño Magistrada Ponente Ana Beel Bastidas Pantoja</t>
  </si>
  <si>
    <t>Corrre traslado para alegatos de conclusion</t>
  </si>
  <si>
    <t>2405748</t>
  </si>
  <si>
    <t xml:space="preserve">52001233300020230006700   </t>
  </si>
  <si>
    <t xml:space="preserve">  INVIAS, MUNICIPIO DE CHACHAGUI</t>
  </si>
  <si>
    <t>Violación de las derechos a la vida, la integridad fisica y personal, la tranquilidad, la igualdad, el trabajo, la educación, la libre locomoción; el goce del espacio público, la seguridad y salubridad pública; al acceso a los servicios públicos y a que su prestación sea eficiente y oportuna; el derecho a la seguridad y prevención de desastres previsibles técnicamente de las comunidades de las veredas PALMAS ALTO, ATEBAIDA Y JOSEFINA del municipio de Chachagui Nariño a causa del mejoramiento y la construcción del Par vial Altos de Daza ruta 25NRE incluida la culminación de la construcción del puente Bermúdez en la Vía Chachagüí del Departamento de Nariño</t>
  </si>
  <si>
    <t>Fija fecha para audiencia de pruebas</t>
  </si>
  <si>
    <t xml:space="preserve">Resolución cumplimiento fallo de primer instancia  </t>
  </si>
  <si>
    <t>2477506</t>
  </si>
  <si>
    <t xml:space="preserve">52001333300620230017200 </t>
  </si>
  <si>
    <t>LILY ANA CHÁVEZ</t>
  </si>
  <si>
    <t>DANIEL FERNANDO IDÁRRAGA RINCÓN</t>
  </si>
  <si>
    <t>Se ordene al Alcalde Municipal de Pasto que proceda a cumplir con la obligación que le impone el numeral 5 del artículo 27 de Ley 393 de 1997.Como consecuencia de lo anterior y en aras de cumplir con la obligación que impone la norma antes mencionada que el Alcalde proceda, sin mas dilaciones y excusas, a adoptar mediante decreto el PLAN PARCIAL ECOTESCUAL.</t>
  </si>
  <si>
    <t>Juzgado Sexto Administrativo Oral del Circuito de Nariño</t>
  </si>
  <si>
    <t>Tribunal Administrativo de Nariño Sala Primera de Desición</t>
  </si>
  <si>
    <t>OBEDECER LO RESUELTO POR EL SUPERIOR EN PROVIDENCIA DE 12 DE SEPTIEMBRE DE 2023.(Sentencia 1a Instancia)</t>
  </si>
  <si>
    <t>2476355</t>
  </si>
  <si>
    <t>52001333300420230016200</t>
  </si>
  <si>
    <t>RAFAEL FERNANDO BURGOS VELASCO</t>
  </si>
  <si>
    <t>52001310300320230031100</t>
  </si>
  <si>
    <t>HEREDEROS INDETERMINADOS DE ENRIQUETA TERESA DE JESÚS ZARAMA</t>
  </si>
  <si>
    <t xml:space="preserve">SIN </t>
  </si>
  <si>
    <t>Declarar mediante sentencia, por causa de utilidad pública e interés social, a favor del municipio de Pasto, con destino al proyecto “PARQUE LINEAL DEL RIO PASTO – TRAMO 9”, la expropiación y por consiguiente la tradición forzosa, del inmueble, junto con las construcciones anexas, cultivos y especies que en él se encuentren.</t>
  </si>
  <si>
    <t>TRANSMISION FORZOSA DEL DERECHO REAL DE DOMINIO PRIVADO SOBRE UN BIEN A FAVOR DEL ESTADO - EXPROPIACION JUDICIAL</t>
  </si>
  <si>
    <t xml:space="preserve">Única Instancia </t>
  </si>
  <si>
    <t>Juzgado Tercero Civil del Circuito de Pasto</t>
  </si>
  <si>
    <t>Radica demanda</t>
  </si>
  <si>
    <t>Presenta demanda</t>
  </si>
  <si>
    <t>52001310300320230017800</t>
  </si>
  <si>
    <t>ALVARO DE LA ROSA MONCAYO
 HEREDEROS DETERMINADOS E INDETERMINADOS DE LUIS ALVARO TORO VILLOTA</t>
  </si>
  <si>
    <t>Resuelve recurso de reposicion y en subsidio queja: Revoca num 8 auto del 12 de octubre de 2023 - Repone por sustracción de materia el auto de 09 de noviembre de 2023, mediante el cual se fijaba fecha para llevar a cabo diligencia de entrega anticipada</t>
  </si>
  <si>
    <t>Contestación a recurso contra auto de entrega</t>
  </si>
  <si>
    <t>2023003449 DEL 20 DE JUNIO DE 2023
2023000794 DEL 04 DE ENERO DE 2023</t>
  </si>
  <si>
    <t>2.3.2.01.01.001.01.01</t>
  </si>
  <si>
    <t>52001310300220230017800</t>
  </si>
  <si>
    <t>YANET BASTIDAS JARAMILLO</t>
  </si>
  <si>
    <t>NORMA ROCIO CHINGUAL 
EUDORO ROSERO IBARRA</t>
  </si>
  <si>
    <t>Tener el valor de la indemnización consignada por la parte demandante a órdenes del Juzgado y por cuenta del asunto de la referencia, Requiere a la parte demandante para que practiue la notificacion personal</t>
  </si>
  <si>
    <t xml:space="preserve">Solicitud insitencia entrega anticipada </t>
  </si>
  <si>
    <t>2023003449 DEL 20 DE JUNIO DE 2023</t>
  </si>
  <si>
    <t>52001310300120230007900</t>
  </si>
  <si>
    <t>YULLY ELIZABETH MENDOZA</t>
  </si>
  <si>
    <t>DANIEL SEBASTIAN ZAMORA CAICEDO
ITZEL GABRIELA ZAMORA CAICEDO</t>
  </si>
  <si>
    <t>Juzgado Primero Civil del Circuito de Pasto</t>
  </si>
  <si>
    <t>Reanuda proceso, entre otras dispociones</t>
  </si>
  <si>
    <t>Reiteración solicitud entrega anticipada del predio - comunicación Auto Tercero Civil del Circuito: niega acumulación de demandas</t>
  </si>
  <si>
    <t>segunda instancia 07 de cotubre de 2025</t>
  </si>
  <si>
    <t>Resolucion 262 del 17 de octubre de 2025</t>
  </si>
  <si>
    <t>RESOLUCIÓN DE PAGO.N°133 DE 25 DE ABRIL - Resolucion 262 del 17 de octubre de 2025</t>
  </si>
  <si>
    <t>25 DE ABRIL DE 2023- 07 de cotubre de 2025</t>
  </si>
  <si>
    <t>371938550,46</t>
  </si>
  <si>
    <t>2023000794 DEL 04 DE ENERO DE 2023-202504138 DL 17 DE SEPIEMBRE DE 2025-2025004385 DEL 14 DE OCTUBRE DE 2025</t>
  </si>
  <si>
    <t>RESOLUCIÓN DE PAGO.N°133 DE 25 DE ABRIL - RESOLUCION 262 DEL 17 DE COTUBRE DE 2025</t>
  </si>
  <si>
    <t>25 DE ABRIL DE 2023 -17 DE OCTUBRE DE 2025</t>
  </si>
  <si>
    <t>283038013.92 -371938550,48</t>
  </si>
  <si>
    <t>52001310300320230007600</t>
  </si>
  <si>
    <t>YURI JAIR SUAREZ</t>
  </si>
  <si>
    <t xml:space="preserve">Tiene por contestada la demanda , ordena entrega anticipada </t>
  </si>
  <si>
    <t>Asistencia a diligencia de entrega anticipada de fecha 24 de julio de 2023 - entrega efectiva</t>
  </si>
  <si>
    <t>RESOLUCIÓN DE ACATAMIENTO N° 134 DE 15 DE ABRIL DE 2023</t>
  </si>
  <si>
    <t>25 DE ABRIL DE 2023</t>
  </si>
  <si>
    <t>2023000794 DEL 04 DE ENERO DE 2023</t>
  </si>
  <si>
    <t>5200123330022020082400</t>
  </si>
  <si>
    <t>CONTROL AL DECRETO No. 0249 DEL 04 DE JUNIO DE 2020</t>
  </si>
  <si>
    <t>52001310300320230011700</t>
  </si>
  <si>
    <t>OSCAR EDMUNDO ROSERO DE LA ROSA</t>
  </si>
  <si>
    <t>Juzgado Cuarto Civil del Circuito de Pasto</t>
  </si>
  <si>
    <t xml:space="preserve">Agrega al expediente el escrito y los anexos presentados por el demandado, ordena el pago de los dineros consignados por concepto de avalúo al demandado, entre otros. 
</t>
  </si>
  <si>
    <t>Asistencia a diligencia de entrega anticipada de fecha 28 de julio de 2023 - entrega efectiva</t>
  </si>
  <si>
    <t>RESOLUCIÓN DE PAGO N° 096 DE 21 DE MARZO DE 2023.</t>
  </si>
  <si>
    <t>21 DE MARZO DE 2023</t>
  </si>
  <si>
    <t>52001310300420230015501</t>
  </si>
  <si>
    <t>Tiene por notificado por conducta concluyente al demandado, tiene por contestada la demanda, reconoce personería, ordena a favor del municipio de pasto la entrega anticipada de bien inmueble, entre otros.</t>
  </si>
  <si>
    <t>Registro de medida cautelar de inscripción de demanda - Solicitud fijación de fecha de diligencia entrega anticipada</t>
  </si>
  <si>
    <t>12 de marzo de 2024</t>
  </si>
  <si>
    <t>Resolucion 271 del 28 de octubre de 2025</t>
  </si>
  <si>
    <t>RESOLUCIÓN DE PAGO N° 082 DE 15 DE MARZO DE 2023. - Resolucion 271 del 28 de octubre de 2025</t>
  </si>
  <si>
    <t>15 DE MARZO DE 2023</t>
  </si>
  <si>
    <t>2023000794 DEL 04 DE ENERO DE 2023 -202504388 del 14 de octubre de 2025</t>
  </si>
  <si>
    <t>RESOLUCIÓN DE PAGO N° 082 DE 15 DE MARZO DE 2023.</t>
  </si>
  <si>
    <t>15 DE MARZO DE 2023 - 14 de cotubre de 2025</t>
  </si>
  <si>
    <t>80549406.9 -95450593</t>
  </si>
  <si>
    <t>52001310300420230006000</t>
  </si>
  <si>
    <t xml:space="preserve">Agregar al expediente el escrito y los anexos presentados por el demandado, ordena el pago de los dineros consignados por concepto de avalúo, entre otros. </t>
  </si>
  <si>
    <t>Asistencia a diligencia de entrega anticipada de fecha 28 de julio de 2023 - se aplaza diligencia</t>
  </si>
  <si>
    <t>21 de agosto de 2025</t>
  </si>
  <si>
    <t>91834072,20</t>
  </si>
  <si>
    <t>Resolucion 270 del 28 de octubre de 2025</t>
  </si>
  <si>
    <t>RESOLUCIÓN DE ACATAMIENTO N° 080 DE 15 DE MARZO DE 2023 -Resolucion 270 del 28 de octubre de 2025</t>
  </si>
  <si>
    <t>N/A0</t>
  </si>
  <si>
    <t>2023000794 DEL 04 DE ENERO DE 2023- 202504455 del 23 de octubre de 2025</t>
  </si>
  <si>
    <t>RESOLUCIÓN DE ACATAMIENTO N° 080 DE 15 DE MARZO DE 2023 - rESOLUCION 270 DEL 27 DE OCTUBRE DE 2025</t>
  </si>
  <si>
    <t>15 DE MARZO DE 2023 27 DE OCTUBRE DE 2025</t>
  </si>
  <si>
    <t>86565927.8 -91.845.496</t>
  </si>
  <si>
    <t>652440</t>
  </si>
  <si>
    <t>52001233300320140056200</t>
  </si>
  <si>
    <t>JORGE LUIS TORRES UNIGARRO</t>
  </si>
  <si>
    <t>JUAN CARLOS HURTADO NARVAEZ</t>
  </si>
  <si>
    <t>PROCURADURIA REGIONAL NARIÑO</t>
  </si>
  <si>
    <t xml:space="preserve">SECRETARIA DE EDUCACION </t>
  </si>
  <si>
    <t>Pago salarios y prestaciones y reintegro como docente</t>
  </si>
  <si>
    <t>INCUMPLIMIENTO EN EL PAGO DE SALARIO</t>
  </si>
  <si>
    <t>$264.000.000,00</t>
  </si>
  <si>
    <t>$ 360.940.954</t>
  </si>
  <si>
    <t>Consejo de Estado- Mg Sandra Ibarra Perez</t>
  </si>
  <si>
    <t xml:space="preserve">Admite  apelacion sentencia </t>
  </si>
  <si>
    <t>2451021</t>
  </si>
  <si>
    <t xml:space="preserve">52001333300720230011100  </t>
  </si>
  <si>
    <t>VIVIAN ALEJANDRA DELGADO MIRANDA</t>
  </si>
  <si>
    <t>JAIME ALEJANDRO VILLA CULTID</t>
  </si>
  <si>
    <t>NACION- FISCALIA GENERAL DE LA NACION</t>
  </si>
  <si>
    <t xml:space="preserve">Se declare que las entidades demandadas son responsables administrativa, solidaria y
patrimonialmente por los perjuicios materiales e inmateriales ocasionados a la demandante,
por la ocupación de hecho temporal de la tenencia del bien inmueble 
donde se ejerce la actividad económica del establecimiento de comercio PARQUEADERO
GALERAS ANGANOY. </t>
  </si>
  <si>
    <t>OCUPACION TEMPORAL DE INMUEBLE</t>
  </si>
  <si>
    <t xml:space="preserve">pendiente de contestar </t>
  </si>
  <si>
    <t>2450790</t>
  </si>
  <si>
    <t>52001333300420230006700</t>
  </si>
  <si>
    <t>ASOCIACION DE JUNTAS COMUNALES DE LA CIUDAD DE PASTO COMUNA 7</t>
  </si>
  <si>
    <t>LUIS ARMANDO SAENZ ZAMBRANO</t>
  </si>
  <si>
    <t>COMUNIDAD HERMANAS HOSPITAL SAGRADO CORAZON DE JESUS; CORPORACION AUTONOMA REGIONAL DE NARIÑO</t>
  </si>
  <si>
    <t xml:space="preserve">Se declare la vulneación de los derechos colectivos al medio ambiente sano, uso del espacio público, protección de zonas de importancia ecológica; y se ordene al Municipio de Pasto la protección integral y la coexistencia de los componentes establecidos en el Plan de Ordenamiento Territorial relacionados con el área ubicada en la zona de influencia del plan parcal Villa Dolores y Mijitayo. </t>
  </si>
  <si>
    <t>VIOLACION O AMENAZA AL GOCE DEL ESPACIO PUBLICO Y A LA UTILIZACION Y DEFENSA DE BIENES DE USO PUBLICO</t>
  </si>
  <si>
    <t>"Decreto 206 5/10/1992
 Acta de posesión 415 de 05/10/1992"T.P.128466</t>
  </si>
  <si>
    <t>Acepta desistimiento Recurso y ordena archivo</t>
  </si>
  <si>
    <t>contesta demanda</t>
  </si>
  <si>
    <t>2450835</t>
  </si>
  <si>
    <t>52001333300920230016000</t>
  </si>
  <si>
    <t xml:space="preserve">Si </t>
  </si>
  <si>
    <t>Se declare  la vulneración de los derechos colectivos a  la seguridad pública y el espacio público en que en la calle 18 en las intersecciones a ambos costados con las carreras 42 y 42a de la ciudad de Pasto y en consecuencia se ordene al Municipio de Pasto la instalación de señalizaciones, semáforos peatonales o ciclísticos, cebras peatonales y ciclísticas en la calle 18 en intersecciones a ambos costados con las carreras 42 y 42a de la ciudad de Pasto para salvaguardar la seguridad y el espacio público de la comunidad en general.</t>
  </si>
  <si>
    <t xml:space="preserve">PROGRAMA AUDIENCIA ESPECIAL DE PACTO DE CUMPLIMIENTO VIRTUAL: JUEVES VEINTISÉIS (26) DE OCTUBRE DE DOS MIL VEINTITRÉS (2023), A LAS NUEVE DE LA MAÑANA (09:00 A.M.)
</t>
  </si>
  <si>
    <t xml:space="preserve">Apelación sentencia </t>
  </si>
  <si>
    <t>RESOLUCION 078 DE 13 DE MARZO DE 2025</t>
  </si>
  <si>
    <t>20 DE FEBRERO DE 2025</t>
  </si>
  <si>
    <t>JUAN JOSE CAMUES</t>
  </si>
  <si>
    <t>2450782</t>
  </si>
  <si>
    <t xml:space="preserve">
52001233300020230015500</t>
  </si>
  <si>
    <t>CONSORCIO JN</t>
  </si>
  <si>
    <t>ALVARO ANDRES RODRIGUEZ ENRIQUEZ</t>
  </si>
  <si>
    <t xml:space="preserve">SECRETARIA DE INFRAESTRUCTURA; DACP </t>
  </si>
  <si>
    <t xml:space="preserve">Se declare la existencia del rompimiento del equilibrio económico del Contrato No. 20193211 por hechos ajenos al contratista y se ordenen las medidas tendientes al reequilibrio del mismo. </t>
  </si>
  <si>
    <t>DESEQUILIBRIO ECONOMICO DEL CONTRATO POR ACTOS O HECHOS DE LA ENTIDAD CONTRATANTE</t>
  </si>
  <si>
    <t>Sin lugar a aclarar providencia, reconoce personeria adjetiva</t>
  </si>
  <si>
    <t xml:space="preserve">Contesta reforma a la demanda </t>
  </si>
  <si>
    <t>2444995</t>
  </si>
  <si>
    <t xml:space="preserve">52001310500320230016400
</t>
  </si>
  <si>
    <t>ROSA ELENA TROYA CAICEDO</t>
  </si>
  <si>
    <t xml:space="preserve">SOCIEDAD ADMINISTRADORA DE FONDO DE PENSIONES Y CENSANTÍAS PROTECCIÓN
</t>
  </si>
  <si>
    <t xml:space="preserve">Se declare la nulidad y/o ineficacia de todo el trámite y actos relacionados con
la devolución de saldos de vejez a la demandante y se le reconozca pensión de vejez </t>
  </si>
  <si>
    <t>NO RECONOCIMIENTO DE PENSION DE VEJEZ</t>
  </si>
  <si>
    <t>Juzgado Tercero Laboral del Circuito de Pasto</t>
  </si>
  <si>
    <t>TIENE POR CONTESTADA LA DEMANDA MUNICIPIO DE PASTO - RECONOCE PERSONERIA ADJETIVA-SEÑALA AUDIENCIA 85 A VIRTUAL FECHA 07-11-2023 H: 2:30 P.M.</t>
  </si>
  <si>
    <t>2445291</t>
  </si>
  <si>
    <t xml:space="preserve">52001333100120230012200 </t>
  </si>
  <si>
    <t>UNIÓN TEMPORAL SERVICIOS DE TRÁNSITO PASTO; GROW DATA S.A.S.; COSMOCOLOR S.A. DE CV.; JUAN DAVID ÁNGEL BOTERO</t>
  </si>
  <si>
    <t xml:space="preserve">Se ordene la aplicación de la normatividad relacionada con la disposición de una ventanilla preferencial para la prestación del servicio. </t>
  </si>
  <si>
    <t>Tribunal administrativo de Nariño Magistrado Ponente: Paulo Leon España Pantoja</t>
  </si>
  <si>
    <t>Resuelve impugnacion: Confirma sentencia de primera instancia</t>
  </si>
  <si>
    <t>2443065</t>
  </si>
  <si>
    <t>52001333300520230005400</t>
  </si>
  <si>
    <t>YHAROLS FELIPE QUINTERO ROMERO Y OTROS</t>
  </si>
  <si>
    <t>ERICK WILLIAM DÍAZ RAMOS</t>
  </si>
  <si>
    <t xml:space="preserve">
DIRECCIÓN EJECUTIVA DE ADMINISTRACIÓN JUDICIAL</t>
  </si>
  <si>
    <t xml:space="preserve">SECRETARÍA DE GOBIERNO; INSPECCION CUARTA DE POLICIA </t>
  </si>
  <si>
    <t>Se declare al Municipio de Pasto responsable administrativa y patrimonialmente de los daños y perjuicios causados al demandante con ocasión a la realización irregular de la diligencia de embargo y secuestro de las mercancías del establecimiento de comercio "El Ofertazo Nariño”, registrado con el número de matrícula mercantil 173088, el día 29 de diciembre de 2020 y por la falla en la devolución íntegra y completa de la mercancía secuestrada.</t>
  </si>
  <si>
    <t>PERDIDA O DAÑOS A BIENES EMBARGADOS O SECUESTRADOS</t>
  </si>
  <si>
    <t>$ 1.123.291.586</t>
  </si>
  <si>
    <t>Juzgado Quinto Administrativo del Circuito de Pasto</t>
  </si>
  <si>
    <t xml:space="preserve">TRIBUNAL ADMINISTRATIVO DE NARIÑO SALA SEGUNDA DE DECISIÓN - MAGISTRADA PONENTE: SANDRA LUCÍA OJEDA INSUASTY
</t>
  </si>
  <si>
    <t>resolucion 310 del 17 de diciembre de 2025</t>
  </si>
  <si>
    <t>04 de diciembre de 2025</t>
  </si>
  <si>
    <t>resolucion 168 del 29 de diciembre de 2025</t>
  </si>
  <si>
    <t>2.1.3.13.1.001</t>
  </si>
  <si>
    <t>JOREGE HORACIO QUINTERO GIRALDO</t>
  </si>
  <si>
    <t>17 DE FEBRERO DE 2026</t>
  </si>
  <si>
    <t>2444461</t>
  </si>
  <si>
    <t xml:space="preserve">52001333300720230009500 </t>
  </si>
  <si>
    <t xml:space="preserve">VÍCTOR MANUEL MORÁN </t>
  </si>
  <si>
    <t xml:space="preserve">Fija agencias en derecho </t>
  </si>
  <si>
    <t>52001333300920230008700</t>
  </si>
  <si>
    <t>CIRO GABRIEL BASTIDAS FAJARDO Y OTROS</t>
  </si>
  <si>
    <t>GABRIEL PANTOJA NARVAEZ</t>
  </si>
  <si>
    <t xml:space="preserve">UNIDAD NACIONAL DE GESTION DEL RIESGO DE DESASTRES; DEPARTAMENTO DE NARIÑO </t>
  </si>
  <si>
    <t>Se declare al Municipio de Pasto, al Departamento de Nariño y a la Unidad Nacional de Gestión del Riesgo, responsables administrativa y patrimonialmente por los daños ocasionados a los demandantes por la omisión omisión del deber de adquirir predios rurales ubicados en la zona de amenaza del Volcán Galeras, jurisdicción del municipio de Pasto (N).</t>
  </si>
  <si>
    <t>$467.126.948,00</t>
  </si>
  <si>
    <t>2440842</t>
  </si>
  <si>
    <t>52001333300420230005100</t>
  </si>
  <si>
    <t>ENELIA LUCÍA CERÓN</t>
  </si>
  <si>
    <t>ARMANDO BENAVIDES CÁRDENAS</t>
  </si>
  <si>
    <t xml:space="preserve">SUPERINTENDENCIA DE NOTARIADO Y REGISTRO; OFICINA DE REGISTRO DE INSTRUMENTOS PUBLICOS DE PASTO </t>
  </si>
  <si>
    <t>Se declare al Municipio de Pasto y a la Nación-  Superintendencia de Notariado y Registro, responsables administrativa y patrimonialmente de los perjuicios materiales y morales causados a la demandante, con ocasión de la falla en el servicio registral, lo que ha impedido el libre ejercicio y disposición del derecho de dominio de la demandante.</t>
  </si>
  <si>
    <t xml:space="preserve">DAÑOS A BIEN EN OPERACION ADMINISTRATIVA </t>
  </si>
  <si>
    <t xml:space="preserve">CENTRALES ELECTRICAS DE NARIÑO </t>
  </si>
  <si>
    <t>BAYRON EDMUNDO ESCOBAR GUERRERO</t>
  </si>
  <si>
    <t xml:space="preserve">Sin </t>
  </si>
  <si>
    <t xml:space="preserve">SECRETARÍA GENERAL </t>
  </si>
  <si>
    <t>Se libre mandamiento de pago en contra del Municipio de Pasto por el no pago de la factura 1130880 por concepto de suministro de energía eléctrica en la  Intersección Catambuco Kilometro 14 CT Panamericana Div 4 - Catambuco (N.)</t>
  </si>
  <si>
    <t>INCUMPLIMIENTO EN PAGO DE OBLIGACION CONTENIDA EN TITULO VALOR</t>
  </si>
  <si>
    <t xml:space="preserve">Sin admitir </t>
  </si>
  <si>
    <t xml:space="preserve">sin actuaciones </t>
  </si>
  <si>
    <t xml:space="preserve">Se libre mandamiento de pago en contra del Municipio de Pasto por el no pago de la factura 1165738 por concepto de suministro de energía eléctrica en el Salón Comunal del Barrio Corazón de Jesús. </t>
  </si>
  <si>
    <t>2444833</t>
  </si>
  <si>
    <t xml:space="preserve">52001333300720230003500 </t>
  </si>
  <si>
    <t>JAIRO BENEDICTO RIVERA VALLEJOS</t>
  </si>
  <si>
    <t>XIMENA ALEXANDRA MELECIO CEBALLOS</t>
  </si>
  <si>
    <t xml:space="preserve">Que se declare la nulidad del acto administrativo contenido en el
oficio 1532/0618-2022 de 04-08-2022, mediante el cual, la  SecretarÌa de Tránsito y
Transporte de Pasto deniega el levantamiento de la medida de prohibido estacionar
impuesta en el tramo comprendido en la Carrera 19B entre calles 18 y 19, sector
centro de Pasto. </t>
  </si>
  <si>
    <t>ILEGALIDAD DEL ACTO ADMINISTRATIVO QUE IMPONE SANCION DE TRANSITO</t>
  </si>
  <si>
    <t>$ 111.729.807,00</t>
  </si>
  <si>
    <t>Traslado excepciones</t>
  </si>
  <si>
    <t>2406850</t>
  </si>
  <si>
    <t>52001233300020230005100</t>
  </si>
  <si>
    <t>PROCURADORES JUDICIALES 95, 96 Y 207</t>
  </si>
  <si>
    <t xml:space="preserve">CARLOS FEDERICO LÓPEZ Y OTROS </t>
  </si>
  <si>
    <t>PARQUES NACIONALES NATURALES DE COLOMBIA; CORPORACION AUTONOMA REGIONAL DE NARIÑO CORPONARIÑO; DEPARTAMENTO DE NARIÑO</t>
  </si>
  <si>
    <t xml:space="preserve">GESTION AMBIENTAL; DIRECCION DE GESTION DEL RIESGO </t>
  </si>
  <si>
    <t xml:space="preserve">Se amparen los derecho colectivos al medio ambiente sano, equilibrio ecológico, protección de áreas de especial importancia ecológica, seguridad y salubridad públicas, y seguridad y prevención de desastres, y se ordene al Municipio de Pasto adecuar los muelles flotantes y baños públicos y efectuar la completa demolición y reconstrucción del templo ubicados en el Santuario de Flora Isla de la Corota de la Laguna de la Cocha. </t>
  </si>
  <si>
    <t xml:space="preserve">Traslado contestación demanda parques nacionales  </t>
  </si>
  <si>
    <t>2387045</t>
  </si>
  <si>
    <t>52001233300020230000600</t>
  </si>
  <si>
    <t>AGENCIA NACIONAL DE
INFRAESTRUCTURA ANI; INSTITUTO NACIONAL
DE CONCESIONES INCO; INSTITUTO NACIONAL
DE VIAS - INVIAS; MINISTERIO DE TRANSPORTE; 
UNIDAD NACIONAL DE GESTION DE RIESGOS Y
DESASTRES – UNGRD; DEPARTAMENTO
NACIONAL DE PLANEACION DNP; DEPARTAMENTO
ADMINISTRATIVO DE LA PRESIDENCIA DE LA
REPUBLICA; DEPARTAMENTO DE NARIÑO;
DEPARTAMENTO DEL CAUCA;  MUNICIPIO DE POPAYAN;  SUPERINTENDENCIA DE PUERTOS Y
TRANSPORTE; AERONAUTICA CIVIL; MUNICIPIO
DE EL BORDO, MUNICIPIO DE ROSAS; MUNICIPIO DE TIMBIO; MUNICIPIO DE EL BORDO; MINISTERIO
DEL INTERIOR;  MINISTERIO DE HACIENDA.</t>
  </si>
  <si>
    <t xml:space="preserve">SECRETARIA DE INFRAESTRUCTURA 
SECRETARIA DE PLANEACION </t>
  </si>
  <si>
    <t>Ordenar a las entidades accionadas que en el marco de sus competencias y disponibilidades presupuestales, coadyuven a la  financiación, contratación y ejecución de la obra CORREDOR DOBLE CALZADA PASTO-POPAYAN, proyecto que en la actualidad se encuentra en la Fase II con diseños presentados ante la ANI.</t>
  </si>
  <si>
    <t>Auto reprograma audiencia pacto de cumplimiento: 19 de febero de 2024  a las 3:00 pm.</t>
  </si>
  <si>
    <t>Asiste audiencia de pacto de cumplimiento</t>
  </si>
  <si>
    <t>2445254</t>
  </si>
  <si>
    <t>52001310300120230005800</t>
  </si>
  <si>
    <t xml:space="preserve">JUAN DAVID JATIVA PAREDES </t>
  </si>
  <si>
    <t xml:space="preserve">PLAZAS DE MERCADO </t>
  </si>
  <si>
    <t xml:space="preserve">Se libre mandamiento de pago en contra del Municipio de Pasto por el no pago de la factura 1248122 por concepto de suministro de energía eléctrica en la plaza de mercado de El Potrerillo. </t>
  </si>
  <si>
    <t xml:space="preserve">No repone auto que libra mandamiento de pago, tiene por contestada la demanda, corre traslado de las excepciones de merito, reconoce personeria para actuar </t>
  </si>
  <si>
    <t xml:space="preserve">Recurso de reposición/ Contesta demanda </t>
  </si>
  <si>
    <t>52001233300020230000100</t>
  </si>
  <si>
    <t>DIANA MILENA LEGUIZAMON LEAL</t>
  </si>
  <si>
    <t>RICARDO
ANTONIO GÓMEZ DURÁN</t>
  </si>
  <si>
    <t>SECRETARIA DE
INFRAESTRUCTURA</t>
  </si>
  <si>
    <t xml:space="preserve">Se declare el desequilibrio económico del contrato de compraventa de muebles hospitalarios suscrito entre el Municipio de Pasto y la demandante, por no recibir de manera oportuna el mobiliario y suspender el contrato por falta de planeación atribuible a la entidad. </t>
  </si>
  <si>
    <t xml:space="preserve">DESEQUILIBRIO ECONÓMICO DEL CONTRATO </t>
  </si>
  <si>
    <t xml:space="preserve">Remite por competencia a juzgados administrativos </t>
  </si>
  <si>
    <t>52001310300420230006100</t>
  </si>
  <si>
    <t>27 de septiembre de 2024</t>
  </si>
  <si>
    <t>170017352,46</t>
  </si>
  <si>
    <t>Resolucion 239 del 29 de septiembre de 2025</t>
  </si>
  <si>
    <t>RESOLUCIÓN DE ACATAMIENTO N° 083 DE 15 DE MARZO DE 202 -  resolucion 239 del 29 de septiembre de 2025</t>
  </si>
  <si>
    <t>2023000794 DEL 04 DE ENERO DE 2023 -2025004188 del 17 de septiembre de 2025</t>
  </si>
  <si>
    <t>RESOLUCIÓN DE ACATAMIENTO N° 083 DE 15 DE MARZO DE 202 - RESOLUCION 239 DEL 29 DE SEPTIEMBRE DE 2025</t>
  </si>
  <si>
    <t>15 DE MARZO DE 2023 -29 DE SEPTIEMBRE DE 2025</t>
  </si>
  <si>
    <t>142222674.54 -170017352,46</t>
  </si>
  <si>
    <t>14 DE NOVIEMBRE DE 2025</t>
  </si>
  <si>
    <t>52001310300420230008500</t>
  </si>
  <si>
    <t>SOCIEDAD BRUSPOL &amp; CIA S.A-S</t>
  </si>
  <si>
    <t>Corrige el proceso</t>
  </si>
  <si>
    <t>RESOLUCIÓN DE PAGO No. 129 DEL 21 DE ABRIL DE 2023</t>
  </si>
  <si>
    <t>21 DE ABRIL DE 2023</t>
  </si>
  <si>
    <t>2434716</t>
  </si>
  <si>
    <t xml:space="preserve">52001310500320220040800
</t>
  </si>
  <si>
    <t>GLORIA JOSEFINA ZAMBRANO GUERRERO</t>
  </si>
  <si>
    <t>GABRIEL PANTOJA
NARVÁEZ</t>
  </si>
  <si>
    <t xml:space="preserve">COLPENSIONES; PROTECCION </t>
  </si>
  <si>
    <t>FONDO DE PENSIONES</t>
  </si>
  <si>
    <t>Se declare que el Municipio de Pasto incumplió el deber legal de cotizar de manera mensual al sistema de pensiones a favor de la señora GLORIA JOSEFINA ZAMBRANO GUERRERO entre los periodos Octubre a Diciembre de 1999, Diciembre de 2006, Abril de 2009 al mes de abril de 2011 y entre el mes de Septiembre de 2012 a octubre de 2013.</t>
  </si>
  <si>
    <t>INCUMPLIMIENTO EN EL PAGO DE APORTES AL SISTEMA DE SEGURIDAD SOCIAL INTEGRAL</t>
  </si>
  <si>
    <t xml:space="preserve">Tiene por subsanada contestación de demanda </t>
  </si>
  <si>
    <t xml:space="preserve">Subsana contestación de demanda </t>
  </si>
  <si>
    <t>52001310500120180020801</t>
  </si>
  <si>
    <t>GUILLERMO RUFINO ROSERO</t>
  </si>
  <si>
    <t>LUZ MARINA RODRIGUEZ</t>
  </si>
  <si>
    <t xml:space="preserve">SECTRETARIA DE INFRAESTRUCTURA </t>
  </si>
  <si>
    <t>Declarar existencia de contrato realidad, por prestar sus servicios en Sec. Infraestructura y valorizacion</t>
  </si>
  <si>
    <t>CONFIGURACION DEL CONTRATO REALIDAD</t>
  </si>
  <si>
    <t>Tribunal Superior  Sala Laboral - Mag. Claudia  Ines Lopez Davila</t>
  </si>
  <si>
    <t xml:space="preserve">Presenta alegatos de conclusion </t>
  </si>
  <si>
    <t>227 de 20/08/2021</t>
  </si>
  <si>
    <t>2021002832 13/08/2021</t>
  </si>
  <si>
    <t>2021003285 de 10/09/2021</t>
  </si>
  <si>
    <t>2021010591 de 17/09/2021</t>
  </si>
  <si>
    <t>Guillermo Rufino Rosero Montero</t>
  </si>
  <si>
    <t>2446857</t>
  </si>
  <si>
    <t>52001333300820220016200</t>
  </si>
  <si>
    <t>ANGIE TATIANA FABRA MARTINEZ Y OTROS</t>
  </si>
  <si>
    <t>EDGAR RAMOS CABRERA</t>
  </si>
  <si>
    <t xml:space="preserve">SECRETARIA DE GOBIERNO: SECRETARIA GENERAL </t>
  </si>
  <si>
    <t>Se declare a los demandos responsables de los perjuicios morales y materiales en virtud de la muerte por COVID-19 del inspector primero de policia del municipio de Pasto Jairo Hernan Moran Bravo, acaecida el 13 de agosto de 2020, quienes manifiestan que fue obligado a laborar en las dependencias de la Alcaldia Municipal lugar donde informan se contagio</t>
  </si>
  <si>
    <t>MUERTE POR FALTA DE ADOPCION DE MEDIDAS DE PROTECCION Y SEGURIDAD</t>
  </si>
  <si>
    <t>2444599</t>
  </si>
  <si>
    <t xml:space="preserve">52001333300120220016400 </t>
  </si>
  <si>
    <t xml:space="preserve">M&amp;O DISTRIBUCIONES Y TECNOLOGIA SAS </t>
  </si>
  <si>
    <t>JAIRO ROMERO INSUASTY</t>
  </si>
  <si>
    <t xml:space="preserve">AVANTE SETP   </t>
  </si>
  <si>
    <t xml:space="preserve">Se declare la nulidad del acto administrativo emanado por la AVANTE SETP que adjudicó el contrato resultante del proceso de selección abreviada  con subasta inversa 002 S A S I 2022 y se ordene el pago de daños y perjuicios a favor del demandante en la modalidad de daño emergente y lucro cesante. </t>
  </si>
  <si>
    <t xml:space="preserve">Acepta desistimiento de la demanda </t>
  </si>
  <si>
    <t>2414433</t>
  </si>
  <si>
    <t>52001333300120220015300</t>
  </si>
  <si>
    <t>ORFA FABIOLA BRAVO MORAN Y OTROS</t>
  </si>
  <si>
    <t>MINISTERIO DE SALUD Y PROTECCIÓN SOCIAL</t>
  </si>
  <si>
    <t xml:space="preserve">SECRETARIA DE GOBIERNO; SECRETARIA DE SALUD </t>
  </si>
  <si>
    <t xml:space="preserve">Se declare al Municipio de Pasto responsable administrativa y patrimonialmente responsable de los daños y perjuicios ocasionados a los demandantes por causa de la muerte por covid 19 de Jairo Moran quien se desempeñaba como inspector de policia en la Alcaldía de Pasto. </t>
  </si>
  <si>
    <t>$ 1.847.450.202</t>
  </si>
  <si>
    <t>2406913</t>
  </si>
  <si>
    <t>52001333300820220017900</t>
  </si>
  <si>
    <t>LORENA HERNÁNDEZ MORALES Y OTROS</t>
  </si>
  <si>
    <t>ERIKA DANIELA PABÓN DELGADO</t>
  </si>
  <si>
    <t xml:space="preserve">Se amparen los derechos colectivos a la moralidad administrativa y se ordene al Municipio de Pasto modificar el concepto de norma urbanística No. 2018 de 2020 que establece que los predios de las demandantes corresponden a áreas para la conservación y protección ambiental por ser corredor ecológico, impidiendo urbanización y legalización de construcciones. </t>
  </si>
  <si>
    <t xml:space="preserve">ORDENA NOTIFICAR AUTOADMISORIO DE LA DEMANDA A LA ANDJE Y OTROS PRONUCIAMIENTOS
</t>
  </si>
  <si>
    <t>202100707</t>
  </si>
  <si>
    <t xml:space="preserve">NIQUEL HUGO ROSERO </t>
  </si>
  <si>
    <t xml:space="preserve">Se libre mandamiento de pago en contra del Municipio de Pasto por los valores dejados de cancelar por concepto de servicio de energía, contenidos en facturas </t>
  </si>
  <si>
    <t>INCUMPLIMIENTO DE OBLIGACION CONTENIDA EN UN TITULO VALOR</t>
  </si>
  <si>
    <t>Juzgado Cuarto Civil de Pequeñas Causas y Competencia Multiple de Pasto</t>
  </si>
  <si>
    <t xml:space="preserve">Auto libra mandamiento ejecutivo - sin notificacion </t>
  </si>
  <si>
    <t>11001310300420220029900</t>
  </si>
  <si>
    <t>AGENCIA NACIONAL DE INFRAESTRUCTURA</t>
  </si>
  <si>
    <t>PABLO DAVID ENRIQUEZ REINA Y RUTH LASO BASTIDAS</t>
  </si>
  <si>
    <t>Adquisición ficha predial No. RUPA  5.2-0058 por parte de la ANI</t>
  </si>
  <si>
    <t>Juzgado Cuarto Civil del Circuito de Bogota</t>
  </si>
  <si>
    <t>SECRETARIA GENERAL DIEGO ARTURO CASTRO</t>
  </si>
  <si>
    <t>Contrato 20230648</t>
  </si>
  <si>
    <t>Se registra emplazamiento conforme a lo ordenado</t>
  </si>
  <si>
    <t>52001310500220220009200</t>
  </si>
  <si>
    <t>LUIS ARCESIO PORTILLO ESCOBAR y OTROS</t>
  </si>
  <si>
    <t>JUAN PABLO CERON FAJARDO</t>
  </si>
  <si>
    <t>CONSORCIO SH</t>
  </si>
  <si>
    <t xml:space="preserve">00/00/00 </t>
  </si>
  <si>
    <t>Se declare la existencia de una relación laboral por contrato de trabajo escrito entre el demandante y el Consorcio SH, la teminacion del contrato y se condene al pago de emolumentos laborales y conceptos por prestaciones sociales.</t>
  </si>
  <si>
    <t xml:space="preserve">Rechaza demanda </t>
  </si>
  <si>
    <t>Sin actuaciones</t>
  </si>
  <si>
    <t>2407267</t>
  </si>
  <si>
    <t xml:space="preserve">52001333300720220022100 </t>
  </si>
  <si>
    <t>EDGAR ULISES JURADO ZARAMA</t>
  </si>
  <si>
    <t>LEIDY JOHANA CEVALLOS
BURBANO</t>
  </si>
  <si>
    <t>Que se declare la nulidad de los actos administrativos que negaron el reconocimiento de una relacion laboral entre el demandante y el Municipio de Pasto, que se declare la existencia de una relacion laboral y se ordene el pago de todo concepto relacionado con prestaciones sociales, seguridad social y demás emolumentos laborales.</t>
  </si>
  <si>
    <t xml:space="preserve">TRASLADO EXCEPCIONES </t>
  </si>
  <si>
    <t xml:space="preserve">Recurso de Apelacion </t>
  </si>
  <si>
    <t>DESFAVORABLE</t>
  </si>
  <si>
    <t>2387217</t>
  </si>
  <si>
    <t>52001310300220220024800</t>
  </si>
  <si>
    <t xml:space="preserve">HOSPITAL UNIVERSITARIO DEPARTAMENTAL DE NARIÑO </t>
  </si>
  <si>
    <t>MYRIAN EUGENIA CERON ALMEIDA</t>
  </si>
  <si>
    <t xml:space="preserve">SECRETARIA DE BIENESTAR SOCIAL </t>
  </si>
  <si>
    <t xml:space="preserve">Se libre mandamiento ejecutivo en contra del Municipio de Pasto por concepto de capital e intereses ocasionados por la prestacion del servicio de salud a usuarios del regimen
vinculados sisbenizados afiliados a la Alcaldia de Pasto- Secretaria de Bienestar Social. </t>
  </si>
  <si>
    <t xml:space="preserve">Juzgado Segundo Civil del Circuito de Pasto </t>
  </si>
  <si>
    <t>Repone auto 19-12-2022-Remite expediente a oficina de Reparto de Juzgados Laborales de Circuito</t>
  </si>
  <si>
    <t xml:space="preserve">Contesta demanda -  propone excepciones de merito </t>
  </si>
  <si>
    <t>52001310500320190001300</t>
  </si>
  <si>
    <t xml:space="preserve">JOSE OMAR DELGADO </t>
  </si>
  <si>
    <t>LUCY ARACELLY ORTIZ CARILLO</t>
  </si>
  <si>
    <t xml:space="preserve">SECRETARIA DE INFRAESTRUCTURA </t>
  </si>
  <si>
    <t xml:space="preserve">Contrato realidad, pago de prestaciones sociales  por contratos de prestacion de servicios, manejo de maquinaria amarilla, en secretaria de infraestructura y valorizacion. </t>
  </si>
  <si>
    <t xml:space="preserve">Aprueba conciliacion </t>
  </si>
  <si>
    <t>Asiste audiencia art. 77</t>
  </si>
  <si>
    <t>Resolucion 201 del 16 de julio de 2021</t>
  </si>
  <si>
    <t>Secretaria de Hacienda</t>
  </si>
  <si>
    <t>Lucy Aracelli Ortiz Carrillo</t>
  </si>
  <si>
    <t>2388603</t>
  </si>
  <si>
    <t>52001333300520220010600</t>
  </si>
  <si>
    <t>VIVIAN CAMILA GONZALEZ DEJOY Y OTROS</t>
  </si>
  <si>
    <t>EDILMA STELLA GOMEZ ARTEAGA</t>
  </si>
  <si>
    <t>Se declare la nulidad de la Resolucion No. 1395 del 9 de diciembre de 2021, mediante la cual se resuelve recurso de reposicion confirmando la Resolucion No. 1322 del 4 de noviembre de 2021, a traves de cual se declaran no pobladas las excepciones propuestas contra el auto que libra mandamiento de pago dentro de los procesos de cobro administrativo coactivo No. 2019-016DU y 2019-015C0O</t>
  </si>
  <si>
    <t xml:space="preserve">Aprueba liquidación de costas  </t>
  </si>
  <si>
    <t>2487378</t>
  </si>
  <si>
    <t>52001310500220220027700</t>
  </si>
  <si>
    <t>PORVENIR SA</t>
  </si>
  <si>
    <t xml:space="preserve">FERNANDO JOSE CARDENAS GUERRERO </t>
  </si>
  <si>
    <t xml:space="preserve">FONDO TERRITORIAL DE PENSIONES </t>
  </si>
  <si>
    <t>Se libre mandamiento de pago en contra del Municipio de Pasto por concepto de cotizaciones pensionales obligatorias y aportes al fondo de solidaridad pensional dejadas de pagar por el demandado en su calidad de empleador por el periodo comprendido entre el mes de marzo de 1995 hasta
el mes de mayo de 2022.</t>
  </si>
  <si>
    <t>Niega recurso de reposicion</t>
  </si>
  <si>
    <t>2387074</t>
  </si>
  <si>
    <t>52001310300120220011900</t>
  </si>
  <si>
    <t>ASOCIACION CANAL SAN ISIDRO</t>
  </si>
  <si>
    <t>JAIRO JUVENCIO ZAMORA ESPAÑA;
CORPONARIÑO</t>
  </si>
  <si>
    <t xml:space="preserve">SECRETARIA DE GESTION AMBIENTAL </t>
  </si>
  <si>
    <t>Se restablezca de inmediato la conexion de la manguera de conduccion de agua potable con el poso aguas subterraneo ubicado en el predio anteriormente mencionado.</t>
  </si>
  <si>
    <t>VIOLACION O AMENAZA A LA SEGURIDAD Y SALUBRIDAD PUBLICAS</t>
  </si>
  <si>
    <t>11001310303820220023800</t>
  </si>
  <si>
    <t>ESTEBAN JOSE OBANDO MERA</t>
  </si>
  <si>
    <t>LIDIA ESPERANZA PORTILLO BURBANO, LUZ MIRIAM PORTILLA, JUAN DAVID PORTILLA Y ADRIANA ROSERO</t>
  </si>
  <si>
    <t>Adquisición ficha predial No. RUPA  5.2-00331 por parte de la ANI</t>
  </si>
  <si>
    <t>Juzgado Treinta y Ocho Civil del Circuito de Bogota</t>
  </si>
  <si>
    <t>Corre traslado recurso de Reposicion formulado por el municipio de Pasto</t>
  </si>
  <si>
    <t>2368759</t>
  </si>
  <si>
    <t>52001333300520220016000</t>
  </si>
  <si>
    <t>DANIEL ENRIQUE CABRERA</t>
  </si>
  <si>
    <t>DEFENSORIA DEL PUEBLO; CUERPO DE BOMBEROS VOLUNTARIOS DE PASTO</t>
  </si>
  <si>
    <t>SECRETARIA DE SALUD;
SECRETARIA DE GOBIERNO</t>
  </si>
  <si>
    <t>Se ordene a la Alcaldia de Pasto la reubicacion el centro de retencion transitoria ubicado en la calle 15 No. 17 – 104 de esta ciudad.</t>
  </si>
  <si>
    <t>Tribunal Administrativo de Nariño</t>
  </si>
  <si>
    <t xml:space="preserve">Admite recurso de apelacion </t>
  </si>
  <si>
    <t>Solicita cumplimiento de la sentencia a la Secretaría de Gobierno</t>
  </si>
  <si>
    <t>Resolución 253 de 2023</t>
  </si>
  <si>
    <t>Secretaría de Gobierno</t>
  </si>
  <si>
    <t>2370822</t>
  </si>
  <si>
    <t>52001333300820220001000</t>
  </si>
  <si>
    <t>FERRETERIA  J ALBERTO  SAS</t>
  </si>
  <si>
    <t xml:space="preserve">SHIRLEY BRAVO REY </t>
  </si>
  <si>
    <t xml:space="preserve">Se declare la nulidad del acto administrativo que ordeno el pago de estampillas municipales al demandante. </t>
  </si>
  <si>
    <t>ILEGALIDAD DEL ACTO ADMINISTRATIVO QUE ORDENA PAGO DE ESTAMPILLAS MUNICIPALES</t>
  </si>
  <si>
    <t>Traslado excepciones x 3 dias</t>
  </si>
  <si>
    <t>2369187</t>
  </si>
  <si>
    <t>52001333300820220001700</t>
  </si>
  <si>
    <t xml:space="preserve">
OMAIRA ENRIQUETA ZAMBRANO 
</t>
  </si>
  <si>
    <t>DORA LUCIA CHAMORRO UNIGARRO</t>
  </si>
  <si>
    <t>FONDO TERRITORIAL DE PENSIONES</t>
  </si>
  <si>
    <t xml:space="preserve">Se declare la nulidad del acto administrativo mediante el cual se niega la pension de sobreviviente a la demandante,  se le reconozca el derecho y se le pague la pension de sobreviviente. </t>
  </si>
  <si>
    <t>NO RECONOCIMIENTO DE PENSION DE SOBREVIVIENTE</t>
  </si>
  <si>
    <t>$ 6.018.640</t>
  </si>
  <si>
    <t>Traslado excepcion x 3 dias</t>
  </si>
  <si>
    <t>2359732</t>
  </si>
  <si>
    <t>52001333300620220011300</t>
  </si>
  <si>
    <t>STELLA PESANTES ANDRADE</t>
  </si>
  <si>
    <t xml:space="preserve">OSCAR EDMUNDO MARTINEZ RICAURTE </t>
  </si>
  <si>
    <t>Se libre mandamiento de pago en contra del Municipio de Pasto por la no devolucion de lo cancelado como impuesto de industria y comercio, cuyo acto administrativo fue declarado nulo mediante sentencia dentro del proceso  2015-00120</t>
  </si>
  <si>
    <t xml:space="preserve">INCUMPLIMIENTO DE SENTENCIA JUDICIAL </t>
  </si>
  <si>
    <t>Pone en conocimiento solicitud archivo por parte del municIpio de Pasto, requiere a la parte ejecutante</t>
  </si>
  <si>
    <t xml:space="preserve">Presenta recurso de reposición /Contesta demanda </t>
  </si>
  <si>
    <t>18.637.000</t>
  </si>
  <si>
    <t>072 del 07/03/2023</t>
  </si>
  <si>
    <t>$2.105.862</t>
  </si>
  <si>
    <t xml:space="preserve">2019000626 DE 21/02/2019
</t>
  </si>
  <si>
    <t>2023001768 de 07/0372023</t>
  </si>
  <si>
    <t>469 de 24/09/2019</t>
  </si>
  <si>
    <t>2019012579 del 09/10/2019</t>
  </si>
  <si>
    <t>2023007895 del 14/06/2023</t>
  </si>
  <si>
    <t xml:space="preserve">2.1.3.13.01.001
</t>
  </si>
  <si>
    <t xml:space="preserve">Stella Pesantes Andrade </t>
  </si>
  <si>
    <t>2369539</t>
  </si>
  <si>
    <t>52001333300720220011900</t>
  </si>
  <si>
    <t>ZOILA GLORIA
BENAVIDES DE GUDIÑO</t>
  </si>
  <si>
    <t>GLORIA BENAVIDES DE GUDIÑO</t>
  </si>
  <si>
    <t>CURADURIA URBANA PRIMERA DE PASTO</t>
  </si>
  <si>
    <t xml:space="preserve">Se declare la nulidad de los actos administrativos mediante los cuales se nego licencia de construccion y se otorgue licencia </t>
  </si>
  <si>
    <t xml:space="preserve">ILEGALIDAD DEL ACTO ADMINISTRATIVO QUE NIEGA LICENCIA DE CONSTRUCCION </t>
  </si>
  <si>
    <t>$ 705.759.213</t>
  </si>
  <si>
    <t>Vinculación de litis consorcio necesario a los señores LUIS ALFONSO LÓPEZ CEBALLOS y MARITZA LENEY VILLOTA GUSTÍN, suspender el proceso hasta la efectiva vinculación de los señores LUIS ALFONSO LÓPEZ CEBALLOS y MARITZA LENEY VILLOTA GUSTÍN, entre otros.</t>
  </si>
  <si>
    <t>2369619</t>
  </si>
  <si>
    <t>52001333300920220008800</t>
  </si>
  <si>
    <t>SEGUNDO GERARDO CAEZ DUARTE</t>
  </si>
  <si>
    <t>VICTOR JULIO QUIJANO MELO</t>
  </si>
  <si>
    <t>Se ordene el reconocimiento y pago al demandante de los salarios y prestaciones sociales correspondientes al grado del cargo para el que fue nombrado -celador-.</t>
  </si>
  <si>
    <t>programa audiencia inicial</t>
  </si>
  <si>
    <t>2369778</t>
  </si>
  <si>
    <t>52001333300420220006800</t>
  </si>
  <si>
    <t>MARTHA OLIVIA TARAPUES</t>
  </si>
  <si>
    <t>JHON ALEXANDER CASTILLO MONCAYO</t>
  </si>
  <si>
    <t xml:space="preserve">SECRETARIA DE GOBIERNO </t>
  </si>
  <si>
    <t>Se declare la nulidad del acto administrativo que declaro insusbsistente nombramiento como ayudante de corregiduria, se orene el reintegro de la demandante y el pago de los emolumentos laborales, prestaciones sociales y seguridad social.</t>
  </si>
  <si>
    <t>ILEGALIDAD DEL ACTO ADMINISTRATIVO QUE DECLARA LA INSUBSISTENCIA DE FUNCIONARIO DE LIBRE NOMBRAMIENTO Y REMOCION</t>
  </si>
  <si>
    <t>$ 102.837.530</t>
  </si>
  <si>
    <t xml:space="preserve">Traslado excepciones previas </t>
  </si>
  <si>
    <t>2370939</t>
  </si>
  <si>
    <t>52001310300120220016600</t>
  </si>
  <si>
    <t>MAURICIO
PERAZA ORTEGA</t>
  </si>
  <si>
    <t>CAROLINA SALAS NARVAEZ</t>
  </si>
  <si>
    <t>SOCIEDAD IVES CHATAIN &amp; COMPAÑIA SAS;
SOCIEDAD CHALET SUIZO LTDA;
SOCIEDAD REFORESTADORA NORMANDIA; 
MARIA ALEJANDRA NAVARRETE ALZATE;
GLADYS PIEDAD BASANTE;
DORIS BEATRIZ DE LA CRUZ TUTISTAR;
JUAN MANUEL CHAMORRO CABRERA</t>
  </si>
  <si>
    <t xml:space="preserve">Se declare que el demandante adquirio por prescripcion el predio identificado con cedula catastral  000100420055000 y folio de matricula inmobiliaria 24071385, ubicado en el corregimiento de El Encano, Vereda Santa Clara. </t>
  </si>
  <si>
    <t>Traslado alegatos de conclusión</t>
  </si>
  <si>
    <t>2370087</t>
  </si>
  <si>
    <t>52001333300620220012500</t>
  </si>
  <si>
    <t>MARYURI BELTRAN BASTIDAS</t>
  </si>
  <si>
    <t>CARLOS ARMANDO ESCOBAR PANTOJA</t>
  </si>
  <si>
    <t xml:space="preserve">Se declare al Municipio de Pasto administrativamente responsable de los daños y perjuicios ocasionados al demandante como consecuencia de la inmovilizacion y perdida del vehiculo de Placas CZS 546 MARCA. CHERY LINEA QQ SQR 7080. </t>
  </si>
  <si>
    <t>Traslado de Excepciones</t>
  </si>
  <si>
    <t>2370001</t>
  </si>
  <si>
    <t>52001333300920220006700</t>
  </si>
  <si>
    <t>GLADIS MARLENY ERASO ROSERO y OTROS</t>
  </si>
  <si>
    <t>AVANTE SETP; EMPOPASTO SA</t>
  </si>
  <si>
    <t xml:space="preserve">Se declare al Municipio de Pasto responsable administrativa y patrimonialmente de los daños antijuridicos y
perjuicios ocasionados a los demandantes por daños en vivienda, a causa de obras de alcantarillado y canalizacion de aguas. </t>
  </si>
  <si>
    <t>DAÑOS A BIENES POR EJECUCION DE OBRA PUBLICA</t>
  </si>
  <si>
    <t xml:space="preserve">Solicitud pronuncimamieto para interponer recurso de apelación </t>
  </si>
  <si>
    <t>52001310500320190026300</t>
  </si>
  <si>
    <t xml:space="preserve">JAIME ANDRES MINGAN RODRIGUEZ </t>
  </si>
  <si>
    <t>LUCY ARACELLY ORTIZ CARRILO</t>
  </si>
  <si>
    <t xml:space="preserve">Asiste audiencia de conciliacion </t>
  </si>
  <si>
    <t>142 DE 03 DE MAYO DE 2021</t>
  </si>
  <si>
    <t>LUCY ARACELLY ORTIZ CARRILLO</t>
  </si>
  <si>
    <t>2342722</t>
  </si>
  <si>
    <t>52001333300320220012300</t>
  </si>
  <si>
    <t xml:space="preserve">FABIO GERMAN ZAMBRANO ORDOÑEZ </t>
  </si>
  <si>
    <t>DEPARTAMENTO DE NARIÑO;
EMAS SA ESP; POLICIA METROPOLITANA DE PASTO</t>
  </si>
  <si>
    <t xml:space="preserve">SECRETARIA DE GOBIERNO, SECRETARIA DE PLANEACION, SECRETARIA DE TRANSITO, DIRECCION DE ESPACIO PUBLICO </t>
  </si>
  <si>
    <t xml:space="preserve">Se ordene al Municipio de Pasto ejecutar todas las medidas necesarias tendientes a solucionar la problematica de invasion de espacio publico por vendedores ambulantes y vehiculos en el barrio Santiago. </t>
  </si>
  <si>
    <t xml:space="preserve">interpone recurso de reposición </t>
  </si>
  <si>
    <t xml:space="preserve">Solicitud de costas y constancia de ejecutoria </t>
  </si>
  <si>
    <t>2359746</t>
  </si>
  <si>
    <t>52001310500320220013700</t>
  </si>
  <si>
    <t>SOCIEDAD ADMINISTRADORA DE FONDOS DE PENSIONES Y CESANTIAS PORVENIR</t>
  </si>
  <si>
    <t>FERNANDO JOSE CARDENAS GUERRERO</t>
  </si>
  <si>
    <t xml:space="preserve">Se libre mandamiento de pago en contra del Municipio de Pasto por aportes pensionales dejados de pagar al fondo de solidaridad pensional </t>
  </si>
  <si>
    <t xml:space="preserve">No repone auto que libra mandamiento de pago </t>
  </si>
  <si>
    <t>Recurso reposición auto libra mandamiento /Contesta demanda</t>
  </si>
  <si>
    <t>2346975</t>
  </si>
  <si>
    <t>52001333300520220007200</t>
  </si>
  <si>
    <t>NATALIA ISABEL HERNANDEZ MUÑOZ Y OTROS</t>
  </si>
  <si>
    <t>EMPOPASTO SA ESP; LA PREVISORA SA COMPAÑIA DE SEGUROS</t>
  </si>
  <si>
    <t xml:space="preserve">Se declare al Municipio de Pasto administrativa y patrimonialmente responsable de los perjuicios ocasionados en accidente de transito, ocurrido presuntamente por falta de señalizacion. </t>
  </si>
  <si>
    <t>LESION POR FALTA DE SEÑALIZACION EN LA VIA PUBLICA</t>
  </si>
  <si>
    <t xml:space="preserve">Admite recurso de apelación </t>
  </si>
  <si>
    <t xml:space="preserve">Presenta alegatos de conclusión </t>
  </si>
  <si>
    <t>2376476</t>
  </si>
  <si>
    <t>52001310500320210035300</t>
  </si>
  <si>
    <t>LUIS ALBERTO BASANTE PINCHAO</t>
  </si>
  <si>
    <t xml:space="preserve">LILIANA RUALES TORO </t>
  </si>
  <si>
    <t>UNION TEMPORAL CJ; IVAN ORLANDO CERON ALMEIDA; CARLOS ALBERTO JARAMILLO</t>
  </si>
  <si>
    <t xml:space="preserve">Que se declare al Municipio de Pasto, en calidad de contratante y dueño de la obra Mejoramiento Parque Chambu, El Tejar y Las Margaritas, solidariamente responsable junto con el contratista Union Temporal CJ, del pago de prestaciones sociales e indemnizaciones a las que haya lugar en favor del demandante. </t>
  </si>
  <si>
    <t xml:space="preserve">SOLIDARIDAD PATRONAL  </t>
  </si>
  <si>
    <t xml:space="preserve">Contesta demanda/ llama en garantia </t>
  </si>
  <si>
    <t>2310646</t>
  </si>
  <si>
    <t>11001333603220220009300</t>
  </si>
  <si>
    <t xml:space="preserve">SERAFIN RINCONES Y OTROS </t>
  </si>
  <si>
    <t xml:space="preserve">SEBASTIAN EVERARDO LOPEZ JURADO </t>
  </si>
  <si>
    <t xml:space="preserve">MINISTERIO DE EDUCACION NACIONAL </t>
  </si>
  <si>
    <t>SECRETARIA DE EDUCACION</t>
  </si>
  <si>
    <t xml:space="preserve">Se declare al Ministerio de Educacion Nacional y al Municipio de Pasto- SECRETARIA DE EDUCACION son responsables administrativa y patrimonialmente por la muerte de Adriana Benavides el 21 de julio de 2022, debido a la caida de un muro de cierre de la Institucion Educativa Municipal Ciudad de Pasto, de propiedad del Municipio de Pasto. </t>
  </si>
  <si>
    <t>MUERTE POR RUINA DE EDIFICACION PUBLICA</t>
  </si>
  <si>
    <t>Juzgado Treinta y Dos Administrativo del Circuito de Bogota</t>
  </si>
  <si>
    <t xml:space="preserve">Fija audiencia inicial </t>
  </si>
  <si>
    <t>2370781</t>
  </si>
  <si>
    <t>52001333300520220009300</t>
  </si>
  <si>
    <t>DANIEL ENRIQUE CABRERA TIMANA</t>
  </si>
  <si>
    <t xml:space="preserve">Se de cumplimiento al articulo 16 de la  Ley 1709 de 2014  y al articulo 1 del Decreto 804 de 2020 respecto del inmueble  utilizado como centro transitorio de reclusion ubicado en la calle 15 No. 17 –104del barrio Julian Bucheliy para que sea reubicado guardando el perimetro de aislamiento de 200 metros de desarrollos urbanos; que se acredite que   el   inmueble   destinado   como   centro transitorio  de  reclusion  ubicado  en  la  calle  15  No.  17 –10  del  barrio  Julian Buchely cumple con las normas de sismoresistencia. </t>
  </si>
  <si>
    <t xml:space="preserve">Sentencia de primera instancia favorable </t>
  </si>
  <si>
    <t>52001333300520220008301</t>
  </si>
  <si>
    <t>00/00/00</t>
  </si>
  <si>
    <t>Se declare la nulidad del acto administrativo contenido en la clausula cuarta de la Escritura Publica N° 1.608 del 24 de agosto de 2001 de la Notaria Primera del Circulo de Pasto, inscrita en el folio de matricula inmobiliaria N° 240-68363, por medio de la cual se rescindio la donacion protocolizada a traves de la Escritura Publica N° 2.145 del 25 de julio de 1.975 de la Notaria Segunda del Circulo de Pasto, tambien inscrita en el folio de matricula inmobiliaria N° 240-68363.</t>
  </si>
  <si>
    <t xml:space="preserve">Confirma auto que rechaza demanda </t>
  </si>
  <si>
    <t>Apelacion auto rechaza demanda</t>
  </si>
  <si>
    <t>2406979</t>
  </si>
  <si>
    <t>52001310500320220030400</t>
  </si>
  <si>
    <t>CARLOS ALFREDO INSUASTY</t>
  </si>
  <si>
    <t>DECLARA FALTA DE JURISDICCION Y COMPETENCIA</t>
  </si>
  <si>
    <t xml:space="preserve">CIVIL </t>
  </si>
  <si>
    <r>
      <rPr>
        <sz val="11"/>
        <color rgb="FF000000"/>
        <rFont val="Century Gothic"/>
      </rPr>
      <t>MUNICIPIO DE PASTO Y OTRO</t>
    </r>
  </si>
  <si>
    <t>2359749</t>
  </si>
  <si>
    <t>52001233300020220001300</t>
  </si>
  <si>
    <t>CONSTRUCTORA SH SAS</t>
  </si>
  <si>
    <t>JORGE WILLINTON GUANCHA MEJIA</t>
  </si>
  <si>
    <t>Se declare la Nulidad del acto administrativo contenido en la Resolucion No. 105 del 28 de mayo de 2021 proferida por la SECRETARIA DE PLANEACION, mediante la cual se revoco la Resolucion LC-52001-1-20-0720 del 30 de diciembre de 2020 por medio de la cual la Curaduria Urbana Primera concede licencia de construccion en las modalidades de demolicion y obra nueva; se conceda la licencia y se reconozcan y paguen perjuicios materiales y morales en calidad de restablecimiento del derecho</t>
  </si>
  <si>
    <t xml:space="preserve">ILEGALIDAD DE ACTO ADMINISTRATIVO QUE REVOCA LICENCIA DE CONSTRUCCION </t>
  </si>
  <si>
    <t xml:space="preserve">Fija audiencia de pruebas </t>
  </si>
  <si>
    <t xml:space="preserve">Asiste audiencia inicial </t>
  </si>
  <si>
    <t>52001313300120220013300</t>
  </si>
  <si>
    <t xml:space="preserve">SILVIO NASPIRAN JOJOA GOBERNADOR DEL PUEBLO Y TERRITORIO DE MOCONDINO </t>
  </si>
  <si>
    <t xml:space="preserve">SECRETARIA DE INFRAESTRUCTURA; DESPACHO DEL ALCALDE </t>
  </si>
  <si>
    <t xml:space="preserve">Se ordene al Municipio de Pasto dar cumplimiento al acuerdo numero cinco de los acuerdos de consulta previa respecto de la afectacion de viviendas por la realiacion del Proyecto de Pavimentacion de la Via Canchala- Mocondino Via Perimetral. </t>
  </si>
  <si>
    <t xml:space="preserve">INCUMPLIMIENTO ACUERDO CONSULTA PREVIA </t>
  </si>
  <si>
    <t xml:space="preserve">Sentencia de primera instancia </t>
  </si>
  <si>
    <t>2362475</t>
  </si>
  <si>
    <t>52001333300920220016600</t>
  </si>
  <si>
    <t>JESUS ALBERTO CABRERA Y OTROS</t>
  </si>
  <si>
    <t>ASODISBARC</t>
  </si>
  <si>
    <t xml:space="preserve">Se protejan los derechos colectivos de los accionantes al espacio publico, la salud, la tranquilidad, un ambiente sano, entre otros; y para ello, se le ordene al Municipio de Pasto suspender permisos de los establecimientos comerciales como discotecas y bares, se suspendan los permisos a los vendedores estacionarios, entre otras acciones. </t>
  </si>
  <si>
    <t>Admite recurso de apelación propuesto por el municipio de Pasto</t>
  </si>
  <si>
    <t>Recurso de reposición contra el auto que concede Apelacion</t>
  </si>
  <si>
    <t>desfavorable</t>
  </si>
  <si>
    <t>Resolución 296 de 2023</t>
  </si>
  <si>
    <t>Secretaría de Planeación/Gobierno</t>
  </si>
  <si>
    <t>2372070</t>
  </si>
  <si>
    <t>52001310500320210027300</t>
  </si>
  <si>
    <t>CIELO MARTHA REVELO PANTOJA</t>
  </si>
  <si>
    <t>DANIEL CAICEDO TORRES</t>
  </si>
  <si>
    <t xml:space="preserve">ASOCIACION ESCOLAR MARIA GORETTI </t>
  </si>
  <si>
    <t xml:space="preserve">Se declare la existencia de un contrato de trabajo y en consecuencia se ordene el pago de todos los emolumentos laborales, prestaciones sociales y aportes a seguridad social </t>
  </si>
  <si>
    <t xml:space="preserve">FIJA FECHA AUDIENCIA CONCENTRADA </t>
  </si>
  <si>
    <t>2388746</t>
  </si>
  <si>
    <t>52001333100220160008300</t>
  </si>
  <si>
    <t xml:space="preserve">OSCAR GERARDO PALACIOS ALBAN </t>
  </si>
  <si>
    <t>IVAN BRAVO CORTES</t>
  </si>
  <si>
    <t xml:space="preserve">AVANTE SETP </t>
  </si>
  <si>
    <t>Pago de daños causados al dueño de Heladeria California, en calidad de arrendatario del predio ubicado en la carrera 27 No. 17-26, por expropiacion  con el objeto de implementar sistema estrategico de transporte.</t>
  </si>
  <si>
    <t>Juzgado Segundo Administrativo del Circuito de Pasto</t>
  </si>
  <si>
    <t>Admite recurso apelacion</t>
  </si>
  <si>
    <t>2371829</t>
  </si>
  <si>
    <t>52001333300320220003700</t>
  </si>
  <si>
    <t xml:space="preserve">GERARDO DAVID CORTES Y OTROS </t>
  </si>
  <si>
    <t xml:space="preserve">JUAN AGUSTIN GARZON CORAL </t>
  </si>
  <si>
    <t xml:space="preserve">SECRETARIA DE TRANSITO  </t>
  </si>
  <si>
    <t xml:space="preserve">Se declare que el Municipio de Pasto es responsable administrativa y patrimonialmente por los daños y perjuicios ocasionados a los demandantes por los hechos ocurridos el 13 de noviembre de 2019, en los que el señor Gerardo David Cortes Rosero resulto lesionado en un accidente de transito ocurrido por falta de señalizacion. </t>
  </si>
  <si>
    <t>LESION POR FALTA DE SEÑALIZACION EN LA VIA PUBLICA - Barrio las Americas</t>
  </si>
  <si>
    <t>2164528</t>
  </si>
  <si>
    <t xml:space="preserve"> 52001333300320200014700</t>
  </si>
  <si>
    <t>JAIME ALFONSO ESTRADA BARCO Y OTROS</t>
  </si>
  <si>
    <t>BIBIAN SANCHEZ RODRIGUEZ</t>
  </si>
  <si>
    <t xml:space="preserve">CEDENAR SA   </t>
  </si>
  <si>
    <t>Declarar que CEDENAR y el Municipio de Pasto, son solidaria, administrativa y extracontractualemte reponsables por riesgo excepcional y falla en el  servicio por daños materiales e inmateriales casusados al demandante por descarga electrica de una cuerda de media tension, que causaron quemaduras en su cuerpo</t>
  </si>
  <si>
    <t>LESION POR CONDUCCION DE ENERGIA ELECTRICA</t>
  </si>
  <si>
    <t>Tribunal Aadministrativo de Nariño- Sala de Desicion Oral</t>
  </si>
  <si>
    <t>Concede recurso de Apelacion interpuesto por la parte actora</t>
  </si>
  <si>
    <t xml:space="preserve">
Cumplimiento requerimiento prueba documental
</t>
  </si>
  <si>
    <t>2388787</t>
  </si>
  <si>
    <t>52001333100220160016601</t>
  </si>
  <si>
    <t>GONZALO RIVADENEIRA SANTACRUZ</t>
  </si>
  <si>
    <t>Dlecarar a la secretaria de transito y transporte responsable patromonial y extraptrimonial, por los daños y perjuicios causados por realizar cobro coactivo</t>
  </si>
  <si>
    <t>Tribunal Administrativo de Nariño - Mag. Paulo Leon España</t>
  </si>
  <si>
    <t>TERMINADO - Solicitar archivo</t>
  </si>
  <si>
    <t>52001333100420100013000</t>
  </si>
  <si>
    <t>OTAMA NASIF ABDEL ELJABER</t>
  </si>
  <si>
    <t>HECTOR ELIECER LUCERO ALVEAR</t>
  </si>
  <si>
    <t xml:space="preserve">SECRETARIA DE GOBIERNO; SECRETARIA DE HACIENDA </t>
  </si>
  <si>
    <t>CONTRA PROCESO URBANISTICO QUE LO SANCIONO INSPECCION DE URBANISMO</t>
  </si>
  <si>
    <t>Sentencia de primera instancia</t>
  </si>
  <si>
    <t>2389286</t>
  </si>
  <si>
    <t>52001310500320210033500</t>
  </si>
  <si>
    <t xml:space="preserve">MARIA ELENA POTOSI LOPEZ </t>
  </si>
  <si>
    <t>JHON FERNANDO AREVALO</t>
  </si>
  <si>
    <t>COOPUMNAR</t>
  </si>
  <si>
    <t xml:space="preserve">Se declare la existencia de una relacion laboral entre la demandante y el demandando Cooperativa COOPUMNAR, se declare su terminacion sin justa causa y se ordene el pago de todos los conceptos salariales, de seguridad social e indemnizaciones, en solidaridad con la SECRETARIA DE EDUCACION de Pasto </t>
  </si>
  <si>
    <t>Conforma Litis Consorcio Necesario y corre traslado de la demanda</t>
  </si>
  <si>
    <t>52001333100820080036800</t>
  </si>
  <si>
    <t>SONIA DEYANIRA CARATAR GOYES Y OTROS</t>
  </si>
  <si>
    <t>JAVIER OSWALDO ESTRELLA PAZ</t>
  </si>
  <si>
    <t>Se autorice construir vivienda en urbanizacion villas del norte -  planeacion informa que es  propiedad privada</t>
  </si>
  <si>
    <t>Alegatos de conclusion presentados</t>
  </si>
  <si>
    <t>2359733</t>
  </si>
  <si>
    <t>52001333300620210017700</t>
  </si>
  <si>
    <t>WILLIAM ARMANDO SUAREZ SANCHEZ</t>
  </si>
  <si>
    <t>WILLIAM HERNANDO SUAREZ SANCHEZ</t>
  </si>
  <si>
    <t>Se declarare la nulidad del Acuerdo Municipal 046 de 2017 – Estatuto De Rentas Pasto - Nariño; Articulos 253 Y 164 - Alumbrado Publico; bajo porcentajes, pago  diferencia, subsidio o contribuciones por el Concejo y Alcalde municipal.</t>
  </si>
  <si>
    <t xml:space="preserve">ILEGALIDAD DEL ACTO ADMINISTRATIVO QUE FIJA IMPUESTO ALUMBRADO PUBLICO </t>
  </si>
  <si>
    <t>Requiere al municipio para que en el termino de 10 dias allegue documentos</t>
  </si>
  <si>
    <t xml:space="preserve">Pronunciamiento medida cautelar  </t>
  </si>
  <si>
    <t>2365588</t>
  </si>
  <si>
    <t>52001333300720210016300</t>
  </si>
  <si>
    <t>GEORGINA CAMPAÑA DE ARANGO</t>
  </si>
  <si>
    <t>LUIS NORVEY ALVAREZ MARROQUIN</t>
  </si>
  <si>
    <t xml:space="preserve">Que se declare al Municipio de Pasto, Avante SETP y EMPOPASTO responsables administrativa y patrimonialmente de los daños ocasionados a la vivienda de la demandante, por la realizacion de obras de contruccion que afectaron el alcantarillado y la canalizacion de aguas, ocasionando la inundacion de la vivienda por ingreso de aguas negras. </t>
  </si>
  <si>
    <t xml:space="preserve">Declara impedimento    </t>
  </si>
  <si>
    <t>2381435</t>
  </si>
  <si>
    <t>52001333300320210020300</t>
  </si>
  <si>
    <t>HECTOR HERNANDO RIVERA REVELO</t>
  </si>
  <si>
    <t xml:space="preserve">MARIA ANGELICA HERNANDEZ MONTENEGRO </t>
  </si>
  <si>
    <t xml:space="preserve">Declarar la nulidad del acto administrativo contenido en el oficio de fecha 25 de agosto de 2021 porque desconoce, por primacia de la realidad, la existencia de una relacion laboral dependiente entre el demandante y el Municipio de Pasto, desde el 14 de marzo de 2012 y el 31 de enero de 2020; el restablecimiento de sus derechos a traves del pago de una indemnizacion. </t>
  </si>
  <si>
    <t>cumplido</t>
  </si>
  <si>
    <t>Resolucion 146 del 18 de junio de 2025</t>
  </si>
  <si>
    <t>alcalde municipio de Pasto</t>
  </si>
  <si>
    <t>10 meses</t>
  </si>
  <si>
    <t>11 de febrero 2025</t>
  </si>
  <si>
    <t>resolucion 146 del 18 de junio de 2025</t>
  </si>
  <si>
    <t>resolucion del 04 de junio de 2025</t>
  </si>
  <si>
    <t>resolucion del 47 del 4 de juno de 2025</t>
  </si>
  <si>
    <t>18 de junio de 2025</t>
  </si>
  <si>
    <t>2.1.3.13.01.001.18</t>
  </si>
  <si>
    <t>HECTOR HERNANDO RIVERA</t>
  </si>
  <si>
    <t>24 DE JULIO DE 2005</t>
  </si>
  <si>
    <t>FEBRERO DE 2026</t>
  </si>
  <si>
    <t>24 DE JULIO DE 2025</t>
  </si>
  <si>
    <t>2374119</t>
  </si>
  <si>
    <t>52001333300120210019700</t>
  </si>
  <si>
    <t>PATRICIA MERCEDES ESTUPIÑAN BRAVO</t>
  </si>
  <si>
    <t xml:space="preserve">Que se declare  la  nulidad  de  la  decision  contenida en oficio  del  13  de septiembre  de  2021, suscrito  por  la  Asesora  Juridica  de  la  Secretaria  de  Gobierno  del Municipio de Pasto, mediante el cual se nego la solicitud de reconocimiento de derechos laborales y de la seguridad social de la demandante. </t>
  </si>
  <si>
    <t xml:space="preserve">Traslado excepciones </t>
  </si>
  <si>
    <t>2352973</t>
  </si>
  <si>
    <t>52001333300320210016000</t>
  </si>
  <si>
    <t xml:space="preserve">OLGA MARGOTH JIMENEZ, PEDRO PABLO SANTACRUZ IBARRA Y OTROS </t>
  </si>
  <si>
    <t>JAIRO AUGUSTO LASSO CORTES</t>
  </si>
  <si>
    <t xml:space="preserve">EMPOPASTO SA    </t>
  </si>
  <si>
    <t>Que se declare al Municipio de Pasto y a EMPOPASTO responsables administrativa y patrimonialmente de los daños ocasionados  en las viviendas los demandantes, por el desbordamiento de la Quebrada Mijitayo, sin que se hayan activado mecanismos de prevencion</t>
  </si>
  <si>
    <t>DAÑOS A BIENES POR INUNDACION</t>
  </si>
  <si>
    <t>2374123</t>
  </si>
  <si>
    <t>52001333300720210016600</t>
  </si>
  <si>
    <t>ALVARO JESUS CALVACHE SALAS</t>
  </si>
  <si>
    <t>MARIA ANGELICA HERNANDEZ MONTENEGRO</t>
  </si>
  <si>
    <t xml:space="preserve">Declarar la nulidad del acto administrativo contenido en el acto ficto producto de la peticion radicada el 14 de abril de 2021 ante las dependencias de la entidad demandada, porque se desconoce la primacia de la realidad, la existencia de una relacion laboral dependiente entre la demandante y el Municipio de Pasto, desde el 10 de junio del 2015 hasta el 31 de enero del 2020; el restablecimiento de sus derechos a traves del pago de la indemnizacion, equivalente al valor de los derechos laborales, de la seguridad social y sanciones no canceladas por dicho periodo. </t>
  </si>
  <si>
    <t>Concede recurso de apelación</t>
  </si>
  <si>
    <t>52001333170120090001901</t>
  </si>
  <si>
    <t>CARLOS IGNACIO MEDINA</t>
  </si>
  <si>
    <t>MARIA GABRIELA ESCOBAR CASTRO</t>
  </si>
  <si>
    <t>NACION MINISTERIO DEL INTERIOR; SUPERINTENDENCIA DE SOCIEDADES; FISCALIA GENERAL DE LA NACION; DEPARTAMENTO DE NARIÑO</t>
  </si>
  <si>
    <t>REPARACION DAÑOS Y PERJUICIOS POR PERMITIR CAPTAR DINEROS ILEGALES AL DRFE</t>
  </si>
  <si>
    <t>CAPTACION ILEGAL DE DINERO</t>
  </si>
  <si>
    <t>Juzgado Segundo Administrativo del Circuito de Mocoa</t>
  </si>
  <si>
    <t>Auto apertura pruebas - niega acumulacion</t>
  </si>
  <si>
    <t>2359737</t>
  </si>
  <si>
    <t>52001310500320210035500</t>
  </si>
  <si>
    <t xml:space="preserve">SEGUNDO ARLEY ALVAREZ BOLAÑOS </t>
  </si>
  <si>
    <t>Aprueba conciliacion y ordena terminación y archivo del proceso</t>
  </si>
  <si>
    <t xml:space="preserve">Presenta alegatos de conclusion recurso apelacion </t>
  </si>
  <si>
    <t>2354459</t>
  </si>
  <si>
    <t>52001333300920210014900</t>
  </si>
  <si>
    <t>HENRY GIOVANNY TOVAR PORTILLA Y OTROS</t>
  </si>
  <si>
    <t>ELKIN GIOVANNY ZAMBRANO SANTACRUZ</t>
  </si>
  <si>
    <t>MINISTERIO DE EDUCACIÓN NACIONAL Y DIOCESIS DE PASTO</t>
  </si>
  <si>
    <t xml:space="preserve">Se declare al Municipio de Pasto- SECRETARIA DE EDUCACION responsable por los hechos ocurridos el 25 de septiembre de 2019, en los que el menor Yobanny Tovar, estudiante de la IEM San Juan Bosco del Municipio de Pasto, fue agredido por un compañero en el salon de clases. </t>
  </si>
  <si>
    <t>LESION A ALUMNO EN ESTABLECIMIENTO EDUCATIVO</t>
  </si>
  <si>
    <t>Apelaciòn sentecia</t>
  </si>
  <si>
    <t>133359</t>
  </si>
  <si>
    <t>52001333170120090002000</t>
  </si>
  <si>
    <t>MARIA EUGENIA MEDINA</t>
  </si>
  <si>
    <t>2030</t>
  </si>
  <si>
    <t>Remite a juzgado administrativo de mocoa - Juzgado Segundo Administrativo de Mocoa</t>
  </si>
  <si>
    <t>2388102</t>
  </si>
  <si>
    <t>52001310500220210035900</t>
  </si>
  <si>
    <t xml:space="preserve">GIOVANNY QUENORAN LUCERO </t>
  </si>
  <si>
    <t>Admite llamamiento en garantía - ordena notificar a Liberty Seguros</t>
  </si>
  <si>
    <t xml:space="preserve">Contesta demanda/llama en garantia </t>
  </si>
  <si>
    <t>2374126</t>
  </si>
  <si>
    <t>52001333300220210003400</t>
  </si>
  <si>
    <t>MONICA SILVANA MARTINEZ</t>
  </si>
  <si>
    <t>CESAR HERNANDO MENESES GARZON</t>
  </si>
  <si>
    <t>GLORIA AMPARO ARCINIEGAS</t>
  </si>
  <si>
    <t xml:space="preserve">Se declare la nulidad del acto administrativo emitido por la Direccion Administrativa De Fondo Territorial De Pensiones del Municipio de Pasto por medio de la cual se niega el reconocimiento y pago de la sustitucion pensional del señor HUGO CLEMENTE MARTINEZ (q.e.p.d.) en favor de MONICA SILVANA MARTINEZ ERASO en su calidad de hija en condicion de invalidez (en cuantia del 50%); Se declare parcialmente la nulidad del acto administrativo por medio del cual se reconoce SUSTITUCION PENSIONAL del señor HUGO CLEMENTE MARTINEZ (q.e.p.d.), en favor de la señora GLORIA AMPARO ARCINIEGA; Se declare que MONICA SILVANA MARTINEZ ERASO en su calidad de hija en condicion  de  invalidez  del  occiso, tiene erecho a que el MUNICIPIO DE PASTO – DIRECCION ADMINISTRATIVA DE FONDO TERRITORIAL DE PENSIONES reconozca y pague la sustitucion de la pension que disfrutaba su padre y en proporcion al 50%. </t>
  </si>
  <si>
    <t>NO RECONOCIMIENTO DE PENSION SUSTITUTIVA</t>
  </si>
  <si>
    <t>Traslado alegatos de conclusion</t>
  </si>
  <si>
    <t>52001333170120100009901</t>
  </si>
  <si>
    <t>MABEL LORENA SALAS E.</t>
  </si>
  <si>
    <t>MANUEL G. SALAS SANTACRUZ</t>
  </si>
  <si>
    <t>NACIÓN PRESIDENCIA;  SUPERINTENDENCIA FINANCIERA Y SOCIEDADES</t>
  </si>
  <si>
    <t>Remite a juzgado administrativo de mocoa</t>
  </si>
  <si>
    <t>2233372</t>
  </si>
  <si>
    <t>52001333300220210000500</t>
  </si>
  <si>
    <t xml:space="preserve">JEISON DAVID GRANJA ORTIZ Y OTROS </t>
  </si>
  <si>
    <t xml:space="preserve">DANNY FERNANDO MERA </t>
  </si>
  <si>
    <t>POLICIA NACIONAL</t>
  </si>
  <si>
    <t>Solicita el pago de daños y perjuicios por heridas causadas por la Policia Nacional en ecuentro de barras entre atletico nacional y deportivo pasto</t>
  </si>
  <si>
    <t xml:space="preserve">LESION A TERCERO </t>
  </si>
  <si>
    <t>Admite la reforma de la demanda presentada por el apoderado judicial de la parte demandante</t>
  </si>
  <si>
    <t>157530</t>
  </si>
  <si>
    <t>52001333170120110001100</t>
  </si>
  <si>
    <t>JESUS ALEXANDER SANTACRUZ</t>
  </si>
  <si>
    <t>SANDRA MARIA DIAZ MEJIA</t>
  </si>
  <si>
    <t>NACIÓN PRESIDENCIA, MINISTERIO DEL INTERIOR; SUPERINTENDENCIA FINANCIERA</t>
  </si>
  <si>
    <t>2367976</t>
  </si>
  <si>
    <t>52001333300320210002600</t>
  </si>
  <si>
    <t>RICARDO FABIAN ROMERO ZARAMA</t>
  </si>
  <si>
    <t xml:space="preserve">ANGELA MILENA VITERI ZAMBRANO </t>
  </si>
  <si>
    <t>OFICINA DE ARCHIVO MUNICIPAL</t>
  </si>
  <si>
    <t>Se revoque el acto administrativo N° 1610/294-2020 de fecha 16 de julio de 2020 y recepcionado el dia 28 dejulio de 2020 emitido por el Municipio de Pasto por medio del cual se nego la relacion laboral.</t>
  </si>
  <si>
    <t xml:space="preserve">Concede apelación </t>
  </si>
  <si>
    <t>2234064</t>
  </si>
  <si>
    <t>52001333300420210011300</t>
  </si>
  <si>
    <t>DIANA CAROLINA DE LA ROSA Y OTROS</t>
  </si>
  <si>
    <t>MARCELA CATHERINE GOMEZ ROSERO</t>
  </si>
  <si>
    <t>ICBF</t>
  </si>
  <si>
    <t>Se declare al MUNICIPIO DE PASTO-COMISARIA TERCERA DE FAMILIA, responsable patrimonial, administrativa, y solidariamente responsable por una presunta falla en el servicio, en virtud del tramite del proceso de restablecimiento de derechos adelantado a favor de la niña MARIA CATALINA ORTEGA DE LA ROSA identificada con tarjeta de identidad 1.138.524.904 de Pasto.</t>
  </si>
  <si>
    <t xml:space="preserve">DAÑOS POR ACTO ADMINISTRATIVO </t>
  </si>
  <si>
    <t>Fija audiencia de pruebas</t>
  </si>
  <si>
    <t xml:space="preserve">Asiste audiencia de pruebas </t>
  </si>
  <si>
    <t>2184110</t>
  </si>
  <si>
    <t>52001233300020210009100</t>
  </si>
  <si>
    <t>JORGE IVAN MENDOZA</t>
  </si>
  <si>
    <t>CEDENAR SA; OPEN SYSTEM</t>
  </si>
  <si>
    <t>Impedir que se continue vulnerando los derechos e intereses colectivos a la defensa del patrimonio publico, la moralidad administrativa y a la libre competencia economica, y se disponga entre otras medidas: 1. La inaplicacion total o parcial del contrato celebrado entre la CENTRALES ELECTRICAS DE NARIÑO SA ESPCEDENAR SA ESPy la sociedad OPEN SYSTEMS COLOMBIA SAS. 2. La suspension total o parcial de los efectos y eficacia del contrato celebrado hasta que se supere la vulneracion de los derechos e intereses colectivos cuyo amparo se invoca.</t>
  </si>
  <si>
    <t>VIOLACION O AMENAZA AL PATRIMONIO PUBLICO</t>
  </si>
  <si>
    <t xml:space="preserve">Solicita informacion conflicto de competencias </t>
  </si>
  <si>
    <t>Formula nuevo requerimiento</t>
  </si>
  <si>
    <t>2388155</t>
  </si>
  <si>
    <t>52001333300320210008600</t>
  </si>
  <si>
    <t>LUCIA RUBIT ERAZO VIVEROS Y OTRO</t>
  </si>
  <si>
    <t>LUIS ARMANDO DELGADO SANCHEZ</t>
  </si>
  <si>
    <t>Que se declare administrativa y patrimonialmente responsable por los daños materiales, inmateriales y por alteracion grave en las condiciones de existencia ocasionados por la muerte del señor JOSE LUIS MIRANDA CHAVEZ, producto de un accidente laboral (Plazas de Mercado) ocurrido el dia 29 de abril de 2020, a su conyuge Lucia Rubit Erazo y a su hijo JUAN DAVID MIRANDA ERAZO</t>
  </si>
  <si>
    <t>MUERTE EN ACCIDENTE DE TRABAJO</t>
  </si>
  <si>
    <t>Concede Apelacion</t>
  </si>
  <si>
    <t>Contestacion demanda con excepciones</t>
  </si>
  <si>
    <t>2217366</t>
  </si>
  <si>
    <t>52001333300920210008500</t>
  </si>
  <si>
    <t>DIEGO ALEXANDER GUERRERO CEBALLOS Y OTROS</t>
  </si>
  <si>
    <t>DECLARAR que la INSTITUCION EDUCATIVA MUNICIPAL NORMAL SUPERIOR DE PASTO (N), EL INSTITUTO COLOMBIANO DE BIENESTAR FAMILIAR – I.C.B.F. LA SECRETARIA DE SALUD MUNICIPAL DE PASTO (N), SECRETARIA DE EDUCACION DE PASTO (N) Y EL MUNICIPIO DE PASTO (N), son administrativa y patrimonialmente responsables de los perjuicios morales, daños a la vida de relacion y daño a la salud, perdida de oportunidad escolar o academica y demas que llegaren a probarse, a raiz de las multiples situaciones perjudiciales para el estado fisico, animico, psiquico, psicologico y patrimonial, causados estos, por el funcionamiento anormal del servicio o la falla en la prestacion del servicio educativo por parte de los demandados; que causaron afectacion grave a la menor ANGY SOFIA GUERRERO CEBALLOS de seis (06) años de edad para la epoca de los hechos, ocasionando con ellos multiples perjuicios en cabeza de las victimas directas y de rebote</t>
  </si>
  <si>
    <t xml:space="preserve">se concede los recursos interpuestos por las partes </t>
  </si>
  <si>
    <t>52001333300320210007801</t>
  </si>
  <si>
    <t>CARLOS FERNANDO NARVAEZ ORTIZ</t>
  </si>
  <si>
    <t>CARLOS HERNANDO SALAS CALPA 
GRUPO SAPCO SAS.</t>
  </si>
  <si>
    <t>Ordenar al Municipio de Pasto levantar el cerramiento realizado en los lotes ubicados en la calle 12 No. 41-35 sin la debida licencia de construccion, se impongan las sanciones correspondientes y se adelanten las gestiones necesarias para la adquisicion de predios y construccion de la via publica que conecte la carrera 41 con la carrera 41A,</t>
  </si>
  <si>
    <t>Inicia incidente de Desacato: Corre traslado por el termino de tres (03) dias</t>
  </si>
  <si>
    <t>No presenta actuaciones en esta instancia</t>
  </si>
  <si>
    <t>111 del 15 de julio de 2022</t>
  </si>
  <si>
    <t xml:space="preserve">Secretario de Planeacion </t>
  </si>
  <si>
    <t>2388327</t>
  </si>
  <si>
    <t>52001333300420210007400</t>
  </si>
  <si>
    <t>MILTON DAYAN CORAL PEREZ</t>
  </si>
  <si>
    <t>MILTON CORAL ORTIZ</t>
  </si>
  <si>
    <t>Se declare el incumplimiento del Municipio de Pasto, dentro del contrato de  Servicios  profesionales N° 20181967, suscrito el dia 9 de julio del 2018, entre mi poderdante, el Abogado MILTON DAYAN CORAL PEREZ y el Municipio de Pasto, representado legalmente por su alcalde:	Dr. PEDRO VICENTE OBANDO ORDOÑEZ</t>
  </si>
  <si>
    <t>INCUMPLIMIENTO DEL CONTRATO POR NO EJECUCION DE PRESTACIONES</t>
  </si>
  <si>
    <t>$ 5.760.488</t>
  </si>
  <si>
    <t xml:space="preserve">Admite apelación </t>
  </si>
  <si>
    <t>2388489</t>
  </si>
  <si>
    <t>52001333300420210006300</t>
  </si>
  <si>
    <t xml:space="preserve">WILLIAM RAFAEL ROBLES Y OTROS </t>
  </si>
  <si>
    <t>JIMENA ALEJANDRA CAICEDO ORTEGA</t>
  </si>
  <si>
    <t>DECLARESE al Municipio de Pasto – SECRETARIA DE TRANSITO   Municipal, administrativa y patrimonialmente responsable, a titulo de falla en el servicio, por los daños y perjuicios patrimoniales y extrapatrimoniales causados a William Rafael Robles Pistala, Sandra Liliana Enriquez Arce, Yury Sthephania Robles Ortiz y Julio Cesar Robles Ortiz, derivados de la falla en el servicio por la omision en el levantamiento de la medida de cancelacion de la licencia de conduccion del señor William Rafael Robles Pistala,  omision que genero la negacion continuada e injustificada de su derecho a obtener la refrendacion de su licencia de conduccion y a ejercer su oficio de conductor, del cual obtenia la victima directa los ingresos para el y su familia.</t>
  </si>
  <si>
    <t>DECLARAR CONFIGURADA la excepción previa de
caducidad</t>
  </si>
  <si>
    <t xml:space="preserve">Pronunciamiento apelación </t>
  </si>
  <si>
    <t>155488</t>
  </si>
  <si>
    <t>52001333170120110005700</t>
  </si>
  <si>
    <t>ADRIANA CECILIA LOPEZ MARTINEZ</t>
  </si>
  <si>
    <t>SANDRA MILENA LOPEZ NARVAEZ</t>
  </si>
  <si>
    <t>DAPR; MINISTERIO DE COMERCIO; MINISTERIO DE HACIENDA Y CRÉDITO PÚBLICO; MINSITERIO DE PROTECCIÓN SOCIAL; SUPERINTENDENCIA FINANCIERA Y DE ECONOMÍA SOLIDARIA; MINISTERIO DE DEFENSA; POLICIA NACIONAL: FISCALÍA GENERAL: DEPARTAMENTO DE NARIÑO</t>
  </si>
  <si>
    <t>2370195</t>
  </si>
  <si>
    <t>52001333300220210019100</t>
  </si>
  <si>
    <t>AURA ALICIA LARRAÑAGA GOYES</t>
  </si>
  <si>
    <t xml:space="preserve">JORGE LARRAÑAGA GOYES </t>
  </si>
  <si>
    <t xml:space="preserve">Se declare que entre el Municipio de Pasto y la demandante existio una relacion laboral, se declare el despido sin justa causa, se ordene el reintegro en la modalidad a termino fijo y se ordene el pago de todos los emolumentos laborales, prestaciones sociales, de seguridad social e indemnizaciones correspondientes. </t>
  </si>
  <si>
    <t>$ 90.365.413</t>
  </si>
  <si>
    <t>Fallo Favorable</t>
  </si>
  <si>
    <t>Sentencia Ejecutoriada</t>
  </si>
  <si>
    <t>2388370</t>
  </si>
  <si>
    <t>52001333300920210005400</t>
  </si>
  <si>
    <t>NARDA BOLIVIA CHAVES MARTINEZ</t>
  </si>
  <si>
    <t>ANGELA MILENA VITERY</t>
  </si>
  <si>
    <t>Declarar la nulidad de acto administrativo que niega relacion laboral, entre la demandante y el municipio de Pasto - Secretariad e Infraerstructura y Valorizacion</t>
  </si>
  <si>
    <t>2231455</t>
  </si>
  <si>
    <t>52001333300520210004700</t>
  </si>
  <si>
    <t>NASLY ZULAY VILLOTA DELGADO Y OTROS</t>
  </si>
  <si>
    <t>ERICK WILLIAM DIAZ</t>
  </si>
  <si>
    <t>EMPOPASTO ESP; SUMMAR TEMPORALES SAS</t>
  </si>
  <si>
    <t>Declarar a municipio, epopasto  sumar temporales responsables por las lesiones y posterior muerte del señor Reinel Ovidio Villota, como consecuencia de las lesiones que sufrio despues de ser sepultado por un alud de tierra mientras desarrollaba actividades laborales dentro del contrato con empopasto por cambio de alcantarilla</t>
  </si>
  <si>
    <t xml:space="preserve">Presenta alegatos </t>
  </si>
  <si>
    <t>52001333300020220013000</t>
  </si>
  <si>
    <t>RITA MERCEDES BRAVO; EDUARDO LEON SARASTY MEJIA</t>
  </si>
  <si>
    <t xml:space="preserve">ANDREA CAROLINA CORTES BUCHELY </t>
  </si>
  <si>
    <t xml:space="preserve">SUBSECRETARIA DE TALENTO HUMANO </t>
  </si>
  <si>
    <t>Que se declare que el Municipio de Pasto y la CNSC son
responsables de la trasgresion de los derechos colectivos a la moral administrativa en proceso de seleccion CNSC 1523 - 2020 - Territorial Nariño; y se suspenda el proceso hasta tanto no se culmine el proceso de reestructuracion Institucional y se actualice el Manual de Funciones y Competencias Laborales y la oferta publica de empleos de carrera OPEC, reportando la totalidad de las vacancias definitivas existentes en la planta de cargos del Municipio de Pasto.</t>
  </si>
  <si>
    <t>ILEGALIDAD DEL ACTO ADMINISTRATIVO QUE CONVOCA A CONCURSO PUBLICO DE MERITOS PARA PROVEER CARGOS PUBLICOS</t>
  </si>
  <si>
    <t xml:space="preserve">Sin reparto </t>
  </si>
  <si>
    <t xml:space="preserve">Pendiente de admision </t>
  </si>
  <si>
    <t>2387139</t>
  </si>
  <si>
    <t>52001333300220210002400</t>
  </si>
  <si>
    <t>FRANCISCO JAVIER FAJARDO ANGARITA</t>
  </si>
  <si>
    <r>
      <rPr>
        <sz val="11"/>
        <color theme="1"/>
        <rFont val="Century Gothic"/>
      </rPr>
      <t xml:space="preserve">Declarar la nulidad de acto administrativo denominado Invitacion Publica IP-2021-1 publicado en el portal de contratacion Secop II, dentro del proceso de seleccion de minima cuantia cuyo objeto contractual es </t>
    </r>
    <r>
      <rPr>
        <i/>
        <sz val="11"/>
        <color theme="1"/>
        <rFont val="Century Gothic"/>
      </rPr>
      <t>el contratista se compromete para con la Secretaria de Transito y Transporte del Municipio de Pasto a prestar el servicio de parqueadero, con el fin de estacionar los vehiculos inmovilizdos por infracciones a las normas de transito y transporte y por todas aquellas causas contempladas en el CNT , en el muncipio de Transito</t>
    </r>
    <r>
      <rPr>
        <sz val="11"/>
        <color theme="1"/>
        <rFont val="Century Gothic"/>
      </rPr>
      <t>, en consecuencia delarar la nulidad del contrato suscrito con ls eñora Vivian Alejandra Delgado Miranda.</t>
    </r>
  </si>
  <si>
    <t>NULIDAD RELATIVA DEL CONTRATO ESTATAL</t>
  </si>
  <si>
    <t xml:space="preserve">Presenta recurso de apelación </t>
  </si>
  <si>
    <t>2390177</t>
  </si>
  <si>
    <t>52001333300620210010100</t>
  </si>
  <si>
    <t>2021/07/2021</t>
  </si>
  <si>
    <t>DIEGO HERNAN LUNA VELASCO; SINDICATO DE EMPLEADOS PÚBLICOS DE PASTO</t>
  </si>
  <si>
    <t>El sindicato de Empleados Publicos de Pasto solicita la nulidad del decreto 218 de 2021, por el cual el alcalde municipal actualiza y compila el manual especifico de funciones y competencias laborales de los cargos de la alcaldia</t>
  </si>
  <si>
    <t xml:space="preserve">Admite apelación sentencia </t>
  </si>
  <si>
    <t xml:space="preserve">Pronunciamiento medida cautelar </t>
  </si>
  <si>
    <t>52001333300120130022401</t>
  </si>
  <si>
    <t>01/20/2014</t>
  </si>
  <si>
    <t>YONI EDUARD SANCHEZ RODRIGUEZ</t>
  </si>
  <si>
    <t>HUGO ARMANDO MEDINA CHAVEZ</t>
  </si>
  <si>
    <t>Nulidad declaratoria insubsistencia cargo provisional de Educacion</t>
  </si>
  <si>
    <t>ILEGALIDAD DEL ACTO ADMINISTRATIVO QUE DECLARA LA INSUBSISTENCIA DE FUNCIONARIO EN PROVISIONALIDAD</t>
  </si>
  <si>
    <t xml:space="preserve">Sentencia revoca parcialmente </t>
  </si>
  <si>
    <t>2389137</t>
  </si>
  <si>
    <t>52001233300020210000100</t>
  </si>
  <si>
    <t xml:space="preserve">NORMA ROCIO CHINGUAL </t>
  </si>
  <si>
    <t xml:space="preserve">EUDORO ROSERO IBARRA </t>
  </si>
  <si>
    <t xml:space="preserve">Declarar la nulidad del acto administrativo resolucion 1163 del 8 de octubre 2019  por el cual niega el reconocimiento  y pago de una prima tecnica y cesantias con retroactividad a un funcionario </t>
  </si>
  <si>
    <t xml:space="preserve">NO RECONOCIMIENTO DE PRIMA TECNICA - NO RECONOCIMIENTO DEL AUXILIO DE CESANTIAS
</t>
  </si>
  <si>
    <t>Consejo de Estado Mag. Nubia Margoth Peña Garzon</t>
  </si>
  <si>
    <t xml:space="preserve">Concede apelación sentencia </t>
  </si>
  <si>
    <t>52001333300520210019000</t>
  </si>
  <si>
    <t>SERAFIN RINCONES Y OTROS</t>
  </si>
  <si>
    <t>bIBIAN SANCHEZ RODRIGUEZ</t>
  </si>
  <si>
    <t xml:space="preserve">NACION MINISTERIO DE EDUCACION NACIONAL </t>
  </si>
  <si>
    <t xml:space="preserve">Se declare al Municipio de Pasto- SECRETARIA DE EDUCACION, administrativa, solidaria y patrimonialmente responsable por la muerte de Adriana Benavides el dia 11 de junio de 2021, mientras transitaba sobre el anden ubicado en la carrera 3°, frente al Barrio Doce de Octubre de la Ciudad de Pasto. </t>
  </si>
  <si>
    <t xml:space="preserve">Acepta retiro de la demanda </t>
  </si>
  <si>
    <t>52001333300120130022801</t>
  </si>
  <si>
    <t>MARIA GUADALUPE ZAMBRANO</t>
  </si>
  <si>
    <t>SILVIO CHAVEZ CABRERA</t>
  </si>
  <si>
    <t xml:space="preserve">Liquida y aprueba costas </t>
  </si>
  <si>
    <t>Solicitud liquidación de costas procesales y constancia de ejecutoria</t>
  </si>
  <si>
    <t>52001333300320210016900</t>
  </si>
  <si>
    <t>LILIAN NATALIA SANDOVAL BASTIDAS</t>
  </si>
  <si>
    <t xml:space="preserve">Se ordene el cumplimiento del Decreto 303 del 03 de julio de 2014 relacionado con la aplicacion de las tarifas vigentes para el cobro de  los  servicios  del Parqueadero Galeras,  contratados  por  la  Alcaldia  Municipal para el parqueo de vehiculos inmovilizados por infracciones a las normas de transito y otras causas. </t>
  </si>
  <si>
    <t>INCUMPLIMIENTO DE UNA NORMA JURIDICA</t>
  </si>
  <si>
    <t>886293</t>
  </si>
  <si>
    <t>52001333300120130038301</t>
  </si>
  <si>
    <t xml:space="preserve">LUZ MARIA BASANTE BENAVIDES </t>
  </si>
  <si>
    <t>DANNY FERNANDO ORTIZ BASANTE</t>
  </si>
  <si>
    <t xml:space="preserve">NACION MINISTERIO DE EDUCACION </t>
  </si>
  <si>
    <t>Perjuicios por abuso sexual a menor de edad en I.E.M. EDUARDO ROMO</t>
  </si>
  <si>
    <t>ACTOS SEXUALES CON MENOR DE CATORCE AÑOS</t>
  </si>
  <si>
    <t xml:space="preserve">Remite a despacho 02 del TAN </t>
  </si>
  <si>
    <t>52001313300120210007800</t>
  </si>
  <si>
    <t>EDGAR CAICEDO YELA</t>
  </si>
  <si>
    <t>En el sector Altos de Daza, corregimiento de Morasurco de la ciudad de Pasto Nariño, en el kilometro PR 10+0500 lado derecho sobre la via de orden nacional Pasto – Mojarras, se presenta invasion de la faja o zonas reservadas de retiro obligatorio establecidos por la ley 1228 de 2008 y normas concordantes, por parte de particulares donde se encuentran funcionando construcciones comerciales tipo bodegas – deposito</t>
  </si>
  <si>
    <t>Corre traslado Incidente de Desacato</t>
  </si>
  <si>
    <t>Remite informe de cumplimiento</t>
  </si>
  <si>
    <t>52001310300220210023400</t>
  </si>
  <si>
    <t>Se ordene al Municipio de Pasto-Alcaldia Municipal y corregidor Catambuco a traves de sus representantes se disponga de las actuaciones necesarias para que se de cumplimiento al ACUERDO
NUMERO 004 (14 de Abril de 2015) “Por el cual se adopta el Plan de Ordenamiento Territorial del Municipio de Pasto 2015 – 2027 Pasto Territorio Con – Sentido”, en sus articulos 44, 45 numeral 4, articulo
298, articulo 299 literal f, j, articulo 317, articulo 319, articulo 320 en el sector de Botanilla y en el Corregimiento de Catambuco - Municipio de Pasto – Nariño a las construcciones que se encuentran en funcionamiento y a las que se vienen construyendo como bodegas tipo deposito en dicho sector que no cumplen con el POT 2015-2027, en especial y sin ser las unicas a las referidas en esta accion entre ellas :LC
16 0603 23 DE NOVIEMBRE DE 2016, LC 18- 0045 12 DE JUNIO DE 2018, LC 16 – 0963 DE 14 DIC DE 2016.</t>
  </si>
  <si>
    <t>52001400300720210097300</t>
  </si>
  <si>
    <t>ESE PASTO SALUD</t>
  </si>
  <si>
    <t xml:space="preserve">SECRETARIA DE SALUD   </t>
  </si>
  <si>
    <t>La Empresa Social del Estado PASTO SALUD E.S.E, a traves de apoderado judicial presenta demanda ejecutiva frente al Municipio de Pasto, solicitando se libre mandamiento de pago por la suma de DIECINUEVE MILLONES OCHENTA Y NUEVE MIL CUATROCIENTOS SESENTA Y SIETE PESOS M/CTE ($19.089.467), correspondiente a la prestacion de servicios de salud, en el periodo comprendido entre el 1 y 27 de enero de 2016 con base en las facturas, el acta de conciliacion de glosas las facturas emitidas por la entidad demandante, el acta de conciliacion de glosas de 20 de abril de 2017 y el reconocimiento de la deuda de fecha 11 de septiembre de 2018 y 30 de diciembre de 2019.</t>
  </si>
  <si>
    <t>EJECUCION DE PRESTACIONES SIN CONTRATO</t>
  </si>
  <si>
    <t>Juzgado Septimo Civil Municipal de Pasto</t>
  </si>
  <si>
    <t>Abstiene de librar mandamiento de pago</t>
  </si>
  <si>
    <t>52001333300520210000600</t>
  </si>
  <si>
    <t xml:space="preserve"> JOSE RAFAEL TIMANA ROSERO</t>
  </si>
  <si>
    <t>DIANA YOMARY MARIN MOREANO</t>
  </si>
  <si>
    <t>CONSEJO MUNICIPAL DE PASTO; UNIVERSIDAD DISTRITAL FRANCISCO JOSE DE
CALDAS; JUAN PABLO MAFLA</t>
  </si>
  <si>
    <t>Declarar la Nulidad de los resultados de las pruebas de valoracion de estudios y experiencia y de la prueba de la entrevista, asi como de la Resolucion No. 065 (Julio 06 de 2020) Por medio de Ia cual se adopta Ia lista de elegibles dentro del Concurso Publico y abierto de meritos para proveer el cargo de Personero Municipal de Pasto para el periodo constitucional 2020-2024</t>
  </si>
  <si>
    <t>ILEGALIDAD DE ACTO ADMINISTRATIVO DURANTE EL CONCURSO DE MERITOS PARA PROVEER CARGOS PUBLICOS</t>
  </si>
  <si>
    <t xml:space="preserve">Declara caducidad de la accion </t>
  </si>
  <si>
    <t>52001333300720210007200</t>
  </si>
  <si>
    <t>PATRICIA DEL SOCORRO ORTIZ DIAZ</t>
  </si>
  <si>
    <t xml:space="preserve">Contrato realidad, pago de prestaciones sociales  por contratos de prestacion de servicios, en secretaria de infraestructura y valorizacion. </t>
  </si>
  <si>
    <t xml:space="preserve">Declara desistimiento tacito </t>
  </si>
  <si>
    <t>52001310300420200017400</t>
  </si>
  <si>
    <t>WILDER CALDERON MORILLO</t>
  </si>
  <si>
    <t xml:space="preserve">el Municipio de pasto adquirió la totalidad del predio compuesta de ocho hectareas  donde actualmente funciona la plaza de mercado el potrerillo y en el año 1970 se dio a la demandada un area de terreno de 4 hectareas en calidad de socio de dicha corporacion  </t>
  </si>
  <si>
    <t>la corporacion jamas realizo actos de señor y dueño sobre el predio cedido y el municipio por mas de 50 años continua ejerciendo la posesion con animo de señor y dueño</t>
  </si>
  <si>
    <t xml:space="preserve">Juzgado Cuarto Civil del Circuito de Pasto </t>
  </si>
  <si>
    <t>INCORPORAR al expediente para conocimiento de las partes y demás fines legales correspondientes, el Oficio No. 202310313712631 de 20 de octubre de 2023, enviado por la AGENCIA NACIONAL DE TIERRAS</t>
  </si>
  <si>
    <t>contesta demanda de reconvención</t>
  </si>
  <si>
    <t xml:space="preserve">SIn Fallo </t>
  </si>
  <si>
    <t>2359735</t>
  </si>
  <si>
    <t>52001333300920200012800</t>
  </si>
  <si>
    <t>ARMANDO ORTEGA JURADO Y OTROS</t>
  </si>
  <si>
    <t xml:space="preserve">JUAN CARLOS HURTADO NARVAEZ </t>
  </si>
  <si>
    <t xml:space="preserve">Se declare la existencia de una relacion laboral entre los demadantes y el Municipio de Pasto- SECRETARIA DE EDUCACION, quienes realizaron labores de conserjeria, mantenimiento, administrativas y de celaduria en diferentes instituciones educativas del Municipio de Pasto; se reconozca el pago de emolumentos por prestaciones sociales, sanciones e indemnizaciones, y seguridad social.  </t>
  </si>
  <si>
    <t xml:space="preserve">Sentencia Primera Instancia </t>
  </si>
  <si>
    <t xml:space="preserve">Admite Apelación sentencia </t>
  </si>
  <si>
    <t xml:space="preserve">Sentencia de Primera Instancia </t>
  </si>
  <si>
    <t>2359734</t>
  </si>
  <si>
    <t>52001333300220200002100</t>
  </si>
  <si>
    <t>CONSTRUCTORA GMV DE PASTO LTDA</t>
  </si>
  <si>
    <t>ANDRES MAURICIO GAVIRIA</t>
  </si>
  <si>
    <t xml:space="preserve">Se declare la nulidad del acto administrativo por medio del cual se ordena la correccion del predio Urbanizacion Las Mercedes, se emita un nuevo concepto de norma urbanistica y se reconozca el pago de perjuicios al demandante en la modalidad de lucro cesante, por la perdida de la oferta de compraventa del inmueble. </t>
  </si>
  <si>
    <t xml:space="preserve">ILEGALIDAD DEL ACTO ADMINISTRATIVO QUE DECLARA UN BIEN DE PROTECCION  </t>
  </si>
  <si>
    <t xml:space="preserve">Fija fecha audiencia inicial </t>
  </si>
  <si>
    <t>2388292</t>
  </si>
  <si>
    <t>52001333300820200016600</t>
  </si>
  <si>
    <t>DORIS ALEXANDRA ZAMBRANO Y OTROS</t>
  </si>
  <si>
    <t>EMPOPASTO SA</t>
  </si>
  <si>
    <t xml:space="preserve">Se declare al Municipio de Pasto y a EMPOPASTO SA solidariamente responsables, a titulo de falla en el servicio,  de los daños ocasionados a los demandantes derivados del accidente de transito ocurrido el 22 de octubre de 2018, en donde sufrio lesiones personales de alta gravedad la señora FANNY ELENA CHILES ROSERO, quien posteriormente fallecio. </t>
  </si>
  <si>
    <t>MUERTE POR VIA PUBLICA EN MAL ESTADO</t>
  </si>
  <si>
    <t>Pendiente sentencia</t>
  </si>
  <si>
    <t>2387141</t>
  </si>
  <si>
    <t>52001333300820200014400</t>
  </si>
  <si>
    <t xml:space="preserve">ATLANTA SEGUROS COMPAÑIA LTDA </t>
  </si>
  <si>
    <t xml:space="preserve">FRANCISCO JAVIER FAJARDO ANGARITA </t>
  </si>
  <si>
    <t xml:space="preserve">Se declare la nulidad de la resolucion 053_ del 7 de mayo de 2020 por medio del cual se declaro desierto el proceso de seleccion N° CM 2020-001 </t>
  </si>
  <si>
    <t>ILEGALIDAD DEL ACTO ADMINISTRATIVO QUE DECLARA DESIERTA LA LICITACION</t>
  </si>
  <si>
    <t xml:space="preserve">Programa audiencia inicial para el día el diecisiete (17) de octubre de dos mil veintitrés (2023) a las diez (10:00 a.m.) - virtual
</t>
  </si>
  <si>
    <t>52001333300120140003500</t>
  </si>
  <si>
    <t>GLORIA LEONOR MUÑOS RODRIGUEZ Y OTROS</t>
  </si>
  <si>
    <t>FABIAN MARTIN PARRA CORDOBA</t>
  </si>
  <si>
    <t>Reparacion de daños y perjuicios causados por funcionarios</t>
  </si>
  <si>
    <t>LESION POR INDEBIDA O INSUFICIENTE ADOPCION DE MEDIDAS DE PROTECCION Y SEGURIDAD</t>
  </si>
  <si>
    <t>Decreto 516 de 01/06/1992
 Acta de posesión 230 del 03/06/1992""  T.P.76929"</t>
  </si>
  <si>
    <t>Sentencia de Segunda Instancia</t>
  </si>
  <si>
    <t>Alegatos de conclusion 2  presentados</t>
  </si>
  <si>
    <t>52001418900120200043800</t>
  </si>
  <si>
    <t xml:space="preserve">NIQUEL HUGO ROSERO FUENMAYOR </t>
  </si>
  <si>
    <t>Se libre mandamiento de pago en contra del Municipio de Pasto por el no pago de servicios de energia en predios Mercado El Potrerillo</t>
  </si>
  <si>
    <t xml:space="preserve">Juzgado primero de pequeñas causas y competencias </t>
  </si>
  <si>
    <t>Libra mandamiento de pago</t>
  </si>
  <si>
    <t xml:space="preserve">sin actuaciones-  sin notificacion </t>
  </si>
  <si>
    <t>10 DE MARZO DE 2025</t>
  </si>
  <si>
    <t>RESOLUCION 075 DEL 10 DE MARZO DE 2025</t>
  </si>
  <si>
    <t>27 DE NOVIEMBRE DE 2024</t>
  </si>
  <si>
    <t>NIQUEL HUGO FUENMAYOR</t>
  </si>
  <si>
    <t>2368784</t>
  </si>
  <si>
    <t>52001333300620200014101</t>
  </si>
  <si>
    <t>DIEGO MAURICIO MEZA GARCIA</t>
  </si>
  <si>
    <t>LUIS ARTURO RENGIFO CALIZ</t>
  </si>
  <si>
    <t>Se declare la nulidad del acto administrativo contenido en el oficio 1421-0516-2020 de fecha 27 de mayo de 2020 suscrito por la doctora BETTY LUCIA BASTIDAS ARTEAGA Subsecretaria de Ingresos de la Alcaldia Municipal de Pasto, que NIEGA la devolucion del pago de estampillas de adulto mayor por un valor de $ 11.140.381.8 y estampillas pro electrificacion rural por un valor de 1.856.730.33 para un valor total de Doce millones novecientos noventa y siete mil ciento doce pesos con trece centavos ($12.997.112,13) que se exigio pagar dando cumplimiento al ACUERDO MUNICIPAL 046 DE 2017 CAPITULOS XI Y XII ARTICULOS 219 Y 236 literal d), en consecuencia hacer la devolucion de los dineros de la contribucion.</t>
  </si>
  <si>
    <t>ILEGALIDAD DE ACTO ADMINISTRATIVO QUE LIQUIDA PAGO DE ESTAMPILLAS</t>
  </si>
  <si>
    <t>Sin actuaciones en esta instancia</t>
  </si>
  <si>
    <t>52001418900120200043700</t>
  </si>
  <si>
    <t>52001418900120200043900</t>
  </si>
  <si>
    <t>2387138</t>
  </si>
  <si>
    <t>52001333300120200015400</t>
  </si>
  <si>
    <t xml:space="preserve"> FRANCY ELENA PAZ BOTINA</t>
  </si>
  <si>
    <t>JOSE ALEJANDRO VILLOTA</t>
  </si>
  <si>
    <t>Declarese responsable extracontractual y administrativamente al MUNICIPIO DE PASTO, por los daños ocasionados al menor FELIPE SANTIAGO  RIASCOS PAZ, por los hechos acaecidos el dieciseis (16) de abril del dos mil diecinueve (2019), en IEM Ciudadela compañero grave lesion en los dedos al ser impactado con la puerta del
salon</t>
  </si>
  <si>
    <t>Audicencias de pruebas</t>
  </si>
  <si>
    <t>Asiste audiencia de pruebas</t>
  </si>
  <si>
    <t>2388687</t>
  </si>
  <si>
    <t>52001333300120160014300</t>
  </si>
  <si>
    <t>MILTON VLADIMIR DIAZ DIAZ</t>
  </si>
  <si>
    <t>SILVIO GONZALEZ GONZALEZ</t>
  </si>
  <si>
    <t>COOPERATIVA DE TRANSPORTADORES DE BARBACOAS LTDA</t>
  </si>
  <si>
    <t>Declarar al municipio responsable de los perjuicios morales, materiales, daño emergente y lucro cesante, sufridos por accidente por ser atropelladas por vehiculo perteneciente a la Cooperativa de Transportadores de Barbacoas Limitada</t>
  </si>
  <si>
    <t>LESION A CIVIL CON VEHICULO OFICIAL</t>
  </si>
  <si>
    <t xml:space="preserve">Concede recurso de apelacion </t>
  </si>
  <si>
    <t xml:space="preserve">DEVUELVE EXPEDIENTE PARA CORRECTA REMISIÓN </t>
  </si>
  <si>
    <t>2387119</t>
  </si>
  <si>
    <t>52001333300720200015700</t>
  </si>
  <si>
    <t xml:space="preserve">FAVIO GERMAN RIAÑO GARCIA </t>
  </si>
  <si>
    <t>DARIO FERNANDO  JARAMILLO</t>
  </si>
  <si>
    <t xml:space="preserve">Declarar la nulidad de acto administrativo que declaro contraventor al señor Flavio Riaño, en conscuencia anular sancion y eliminar de SIMIT- conducir en estado de embriaguez </t>
  </si>
  <si>
    <t>Presentacion alegatos</t>
  </si>
  <si>
    <t>2388751</t>
  </si>
  <si>
    <t>52001333300120170024300</t>
  </si>
  <si>
    <t>CONSORCIO JARAMILLO 2017 Y OTRO</t>
  </si>
  <si>
    <t>EDGAR FABIAN CARDENAS PANTOJA</t>
  </si>
  <si>
    <t xml:space="preserve">Declarar la nulidad de los actos administrativos que constituian la parte precontractual del proceso de concurso de meritos del proceso 2016- 006, cuyo objeto era realizar la interventoria integral al PAE </t>
  </si>
  <si>
    <t xml:space="preserve">Confirma sentencia objeto de Apelación </t>
  </si>
  <si>
    <t xml:space="preserve">Apelacion sentencia </t>
  </si>
  <si>
    <t>52001310500120200027600</t>
  </si>
  <si>
    <t xml:space="preserve">ARTURO PAZ Y JOSE GULLERMO ANDRADE </t>
  </si>
  <si>
    <t>SEBASTIAN EVERARDO LOPEZ</t>
  </si>
  <si>
    <t>UNION TEMPORAL COLECTOR; GRUPOR CONSULTOR KAPITAL SAS;
GRUPO EMPRESARIAL INGECOL; 
LYDCO INGENIERIA SAS: INGECOL SA;  IGNACIO GUTIERRES GAMBA;
EMPRESA DE OBRAS SANITARIAS DE PASTO</t>
  </si>
  <si>
    <t>Contrato realidad entre el demandante y Grupo Consultor Kapital Sas, Grupo  empresarial Ingecol y otros, en consecuencia se pague prestaciones sociales</t>
  </si>
  <si>
    <t>Admite desisimiento de las pretensiones</t>
  </si>
  <si>
    <t>contestacion de demanda</t>
  </si>
  <si>
    <t>2388624</t>
  </si>
  <si>
    <t>52001333300120180013800</t>
  </si>
  <si>
    <t xml:space="preserve">ALVARO RODRIGO NARVAEZ Y OTRO </t>
  </si>
  <si>
    <t>MAURICIO MESIAS BENAVIDES</t>
  </si>
  <si>
    <t xml:space="preserve">Declarar administrativamente responsable al centro de conciliacion por premitir celebrar conciliacion sobre asunto no suceptible de conciliacion. </t>
  </si>
  <si>
    <t>ILEGALIDAD DEL ACTO ADMINISTRATIVO QUE NIEGA O APRUEBA CONCILIACION</t>
  </si>
  <si>
    <t xml:space="preserve">Admite apelacion </t>
  </si>
  <si>
    <t>alegatos de conclusión</t>
  </si>
  <si>
    <t>52001333300120200013800</t>
  </si>
  <si>
    <t>ERICK ADRIÁN VELASCO BURBANO Y OTROS</t>
  </si>
  <si>
    <t>CONCEJO MUNICIPAL DE PASTO</t>
  </si>
  <si>
    <t>DESPACHO DEL ALCALDE</t>
  </si>
  <si>
    <t>Se declare la nulidad total del Acuerdo No.005 del 10 de junio del 2020, “Por el cual se adopta
el Plan de Desarrollo del Municipio de Pasto 2020-2023 “Pasto la Gran Capital”,
expedido por el CONCEJO MUNICIPAL DE PASTO.</t>
  </si>
  <si>
    <t xml:space="preserve">ILEGALIDAD DE ACTO ADMINISTRATIVO </t>
  </si>
  <si>
    <t>2389706</t>
  </si>
  <si>
    <t>52001233300020200082000</t>
  </si>
  <si>
    <t>AIDA CRISTINA ARTEAGA RAMOS- JUDITH SALOME PANTOJA ARTEAGA</t>
  </si>
  <si>
    <t>LUIS ARMANDO DELGADO MERA</t>
  </si>
  <si>
    <t>YURI CECILIA PILAR ROSERO</t>
  </si>
  <si>
    <t>Declarar nulidad de resolucion 168 de 2019, por medio de la cual se puso fin al proceso policivo por presunta infraccion urbanistica  y delcarar no contraventora a Yuri Rosero, proyecto Portal de San Ignacio, en consecuencia se ordene la demolucion de obra</t>
  </si>
  <si>
    <t>ILEGALIDAD DEL ACTO ADMINISTRATIVO QUE IMPONE SANCIONES DERIVADAS DE LA FACULTAD DE INSPECCION, VIGILANCIA Y CONTROL</t>
  </si>
  <si>
    <t xml:space="preserve">Accede nuevamente a peticion de prorroga formulada por el perito </t>
  </si>
  <si>
    <t>alegatos de conclusion</t>
  </si>
  <si>
    <t>2388801</t>
  </si>
  <si>
    <t>52001333300220170021700</t>
  </si>
  <si>
    <t>JOSE DANIEL RAMIREZ MARTINEZ</t>
  </si>
  <si>
    <t xml:space="preserve">Arreglo y adecuacion de zonas verdes y demas en el parque bolivar. </t>
  </si>
  <si>
    <t>PÓNGASE para los fines pertinentes a disposición de las partes por el término de cinco (5) días hábiles el informe técnico efectuado por el ingeniero civil especializado GERMAN WINTON MAYA CALPA</t>
  </si>
  <si>
    <t>Informe entregado</t>
  </si>
  <si>
    <t xml:space="preserve"> Resolucion 041 del 15/02/2019 se ordeno dar cumplimiento a sentencia</t>
  </si>
  <si>
    <t>Secretaría de Infraestructura y Valorización</t>
  </si>
  <si>
    <t xml:space="preserve">  52001233300020200037100</t>
  </si>
  <si>
    <t>Por medio del cual, mediante auto del 21 de abril de 2020, el tribunal administrativo de nariño procede a verificar el decreto No. 0207 de 31 de marzo de 2020, el cual cumple con los requisitos para ser objeto control inmediato de legalidad, donde se determina que suspende terminos de actuaciones administrativas</t>
  </si>
  <si>
    <t>Tribunal Administrativo de Nariño - Mag. Edgar Guillermo Pantoja</t>
  </si>
  <si>
    <t>2388756</t>
  </si>
  <si>
    <t>52001310500320200020301</t>
  </si>
  <si>
    <t xml:space="preserve">PORVENIR </t>
  </si>
  <si>
    <t xml:space="preserve">Pago de aportes a pensionados, intereses, de empleados de la Alcaldia </t>
  </si>
  <si>
    <t>NO RECONOCIMIENTO DE BONO PENSIONAL</t>
  </si>
  <si>
    <t xml:space="preserve">Tribunal Superior del Distrito Judicial de Pasto Sala Laboral Magistrado Ponente: Luis Eduardo Angel Alfaro 
</t>
  </si>
  <si>
    <t>Confirma auto que resolvió excepciones de fondo</t>
  </si>
  <si>
    <t xml:space="preserve">Recurso de apelacion </t>
  </si>
  <si>
    <t>2388253</t>
  </si>
  <si>
    <t>F</t>
  </si>
  <si>
    <t>FLORALBA BASTIDAS</t>
  </si>
  <si>
    <t>JUNTA DE ACCION COMUNAL DEL BARRIO LORENZO DE ALDANA</t>
  </si>
  <si>
    <t>PASTO DEPORTE</t>
  </si>
  <si>
    <t>Declarar la primacia de la realidad, por lo tanto, existencia de contrato de trabajo entre la demandante y la Junta de Accion Comunla del Barrio Lorenzo de Aldana Pasto, en consecuencia, en consecuencia el pago de prestaciones sociales</t>
  </si>
  <si>
    <t xml:space="preserve">CONFIGURACION DEL CONTRATO REALIDAD
</t>
  </si>
  <si>
    <t xml:space="preserve">Presenta recurso de reposición </t>
  </si>
  <si>
    <t>2388319</t>
  </si>
  <si>
    <t>52001333300120200018500</t>
  </si>
  <si>
    <t>LUIS ORLANDO MORA BENAVIDES</t>
  </si>
  <si>
    <t>HEYLEN DEL ROSARIO ZAMBRANO ORTEGA,</t>
  </si>
  <si>
    <t>Declarar la nulidad de acto administrativo  mediante el cual niega la existencia de relacion laboral, quien laboro en la Direccion para la Gestion de Riesgo de Desastres, en conscuencia declarar la existencia de contrato laboral, y reconocer prestaciones sociales</t>
  </si>
  <si>
    <t>2388849</t>
  </si>
  <si>
    <t>52001333300220180006900</t>
  </si>
  <si>
    <t xml:space="preserve">JUAN PABLO PUPIALES </t>
  </si>
  <si>
    <t>IVAN PALACIO LARRARTE</t>
  </si>
  <si>
    <t>Declarar responsable al municipio por los perjuicios generados al expedir licencia de conduccion falsa</t>
  </si>
  <si>
    <t>PERJUICIOS OCASIONADOS POR NO EXPEDICION DE DOCUMENTO</t>
  </si>
  <si>
    <t>2388612</t>
  </si>
  <si>
    <t>52001333300220220011100</t>
  </si>
  <si>
    <t xml:space="preserve">LA MERCED SAS </t>
  </si>
  <si>
    <t>Se ordene al señor VICTOR HUGO ESPAÑA, en su calidad de propietario, representante legal y/o administrador del establecimiento de comercio denominado RESTAURANTE LA MERCED que RESTITUYA EL ESPACIO PUBLICO  consistente en zonas verdes, andenes y antejardin, intervenidos por el negocio para ser utilizadas como zona de parqueo de sus clientes y SE ORDENE LA DEMOLICION O RETIRO DE LAS GRADAS ubicadas en el exterior de la edificacion.</t>
  </si>
  <si>
    <t>CÓRRASE traslado por (3) días de la solicitud de “aclaración y complementación al dictamen pericial” que fuese aportada por el apoderado de la ORGANIZACIÓN LA MERCED S.A.S.</t>
  </si>
  <si>
    <t xml:space="preserve">Remite prueba requerida </t>
  </si>
  <si>
    <t>2387254</t>
  </si>
  <si>
    <t>52001233300020200004000</t>
  </si>
  <si>
    <t xml:space="preserve">HOSPITAL SAN RAFAEL </t>
  </si>
  <si>
    <t>FEDERICO GUTIERREZ</t>
  </si>
  <si>
    <t>SECRETARIA DE HACIENDA</t>
  </si>
  <si>
    <t xml:space="preserve">se declare la nulidad de la resolucion N° 285 de 14 de marzo 2019 proferida por la subsecretaria de ingresos del municipio de pasto </t>
  </si>
  <si>
    <t xml:space="preserve">Sentencia de segunda instancia favorable </t>
  </si>
  <si>
    <t>Sentencia segunta instancia</t>
  </si>
  <si>
    <t>2388902</t>
  </si>
  <si>
    <t>52001333300320160002400</t>
  </si>
  <si>
    <t>LUPE ELENA MORALES DELGADO Y OTROS</t>
  </si>
  <si>
    <t>AMANDA LUCIA LUCERO ERASO</t>
  </si>
  <si>
    <t xml:space="preserve">CORPOCARNAVAL </t>
  </si>
  <si>
    <t>SECRETARIA DE CULTURA</t>
  </si>
  <si>
    <t>Declarar a Mpio y Corpocanaval responsables administrativa y patrimonialmente  por los perjuicios  materiales e inmateriales ocasionados a la señora LUPE ARAUJO con ocasion de colicion de caroza con casa, haciendo que ladrillos caigan y lesionen a la dte</t>
  </si>
  <si>
    <t>DAÑOS A BIENES EN MANIFESTACION PUBLICA</t>
  </si>
  <si>
    <t>52001333300320160008501</t>
  </si>
  <si>
    <t>SANTIAGO MEZA MAFLA</t>
  </si>
  <si>
    <t>NO APLICA</t>
  </si>
  <si>
    <t>Nulidad parcial de art. Estatuto tributario 2013, 2012, 2010</t>
  </si>
  <si>
    <t>Sentencia revoca parcialmente</t>
  </si>
  <si>
    <t>2388397</t>
  </si>
  <si>
    <t>52001333300820220008400</t>
  </si>
  <si>
    <t>EDGAR GUSTAVO VELA HUERTAS</t>
  </si>
  <si>
    <t>GUSTAVO ANDRES ROJAS PEREIRA</t>
  </si>
  <si>
    <t>Declarar nulo  el acto administrativo que resuelve negativamente solicitud de restablecimiento de su derecho de propiedad sobre lote de terreno ubicado en Altamira, en consecuencia se reconozca y pague daños ocasionados</t>
  </si>
  <si>
    <t>INDEBIDA APLICACION DE NORMA DE POT</t>
  </si>
  <si>
    <t>Declara infundado el impedimento (2023-00203)</t>
  </si>
  <si>
    <t>2387142</t>
  </si>
  <si>
    <t>52001333300920200007700</t>
  </si>
  <si>
    <t xml:space="preserve">JESSICA MARCELA MONTILLA VILLAREAL </t>
  </si>
  <si>
    <t>PAOLA ANDREA NAVARRO RODRIGUEZ</t>
  </si>
  <si>
    <t xml:space="preserve">SECRETARIA DE SALUD </t>
  </si>
  <si>
    <t>Declarar nulidad de actos administratvos de la Sec. Salud por los que se resolvio negativamente peticiones de reconocimiento de relacion laboral, en consecuencia se pague prestaciones sociales, indemnizcion y demas emolumentos laborales</t>
  </si>
  <si>
    <t>PAOLA XIMENA LOPEZ VILLAREAL</t>
  </si>
  <si>
    <t xml:space="preserve">Sentencia 2da Instancia revoca sentencia del 11 de agosto de 2023 y Niega en su integridad las pretensiones de la demanda. </t>
  </si>
  <si>
    <t>Presenta alegatos</t>
  </si>
  <si>
    <t>52001310300420200007700</t>
  </si>
  <si>
    <t>SOCIEDAD IVES CHATAIN &amp; CIA SAS</t>
  </si>
  <si>
    <t>LUIS EDUARDO ENRIQUEZ GUZMAN</t>
  </si>
  <si>
    <t xml:space="preserve">SOCIEDAD CHALET SUIZO LTDA </t>
  </si>
  <si>
    <t>Se declare  se ha adquirido el dominio pleno y absoluto por prescripcion ordinaria adquisitiva de parte del predio ubicado en el corrigimiento del Encano Vereda Santa Clara</t>
  </si>
  <si>
    <t xml:space="preserve">Sentencia favor del poseedor respetando el area de propiedad del municipio </t>
  </si>
  <si>
    <t>2371424</t>
  </si>
  <si>
    <t>52001333300220200006000</t>
  </si>
  <si>
    <t>LAURA RIASCOS Y OTROS</t>
  </si>
  <si>
    <t>CLAUDIA ALEJANDRA GUERRERO SANTACRUZ</t>
  </si>
  <si>
    <t>Declarar administrativa y patrimonialmente responsable por perjuicios por lucro cesante y daños morales  como consecuencia de la falla en el servicios por accidente al deslizarse por terreno irregular de la ITSIM.</t>
  </si>
  <si>
    <t xml:space="preserve">LESION A ALUMNO EN ESTABLECIMIENTO EDUCATIVO </t>
  </si>
  <si>
    <t>Sentencia de Primera Instancia</t>
  </si>
  <si>
    <t>2115303</t>
  </si>
  <si>
    <t>52001233300020200002000</t>
  </si>
  <si>
    <t>DEFENSORIA DEL PUEBLO</t>
  </si>
  <si>
    <t xml:space="preserve">NACION MINISTERIO DE VIVIENDA </t>
  </si>
  <si>
    <t>Ordenar realizar estudio geotecnico de suelos sobre urbanizacion San Luis, San Sebastian y Sindagua, con el fin de solucionar humedad, reparticion de redes contraincendios, rampa obligatoria para personas en discapacidad realizar obras para  evitar talud y corregir fisuras en muros divisorios</t>
  </si>
  <si>
    <t>Adiencia de pruebas fecha 11 marzo 2026</t>
  </si>
  <si>
    <t>Contestacion demanda</t>
  </si>
  <si>
    <t>2392744</t>
  </si>
  <si>
    <t>52001333300220200001901</t>
  </si>
  <si>
    <t>PROCURADORIA 207 JUDICIAL I ADMINISTRATIVO ALVARO HERNAN BENAVIDES SOLARTE</t>
  </si>
  <si>
    <t xml:space="preserve"> ALVARO HERNAN BENAVIDES SOLARTE</t>
  </si>
  <si>
    <t>Ordenar realizar señalizacion de zona escolar y reductores de velocidad del IEM Luis Delfin Insuasty Rodriguez, ITSIM, Colegio San Francisco Javier</t>
  </si>
  <si>
    <t>Sentencia de segunda instancia desfavorable. Requiere con el fin de que se remita informe de cumplimiento de la sentencia de primera instancia</t>
  </si>
  <si>
    <t>Apelacion sentencia</t>
  </si>
  <si>
    <t>311 DE 09 DE NOVIEMBRE DE 2021</t>
  </si>
  <si>
    <t>SECRETARIA DE TRANSITO Y DE EDUCACION</t>
  </si>
  <si>
    <t>2389606</t>
  </si>
  <si>
    <t>52001333300320160021201</t>
  </si>
  <si>
    <t>ADRIANA DEL PILAR PIETRO CABRERA</t>
  </si>
  <si>
    <t>SEBASTIAN EVERARDO</t>
  </si>
  <si>
    <t>9/16/2016</t>
  </si>
  <si>
    <t>Declarar responsable al municipio de perjuicios patrimoniales, extrapatrimoniales por la muerte de la pasajera y de los perjuicios ocacionados a su nucleo familiar, llamamiento en garantia a Coporcarnaval.</t>
  </si>
  <si>
    <t>MUERTE POR FALTA DE SEÑALIZACION EN LA VIA PUBLICA</t>
  </si>
  <si>
    <t>Declara impedimento - Julio Andres Jaramillo Gallardo</t>
  </si>
  <si>
    <t>2388667</t>
  </si>
  <si>
    <t>52001333300520200000900</t>
  </si>
  <si>
    <t>HUGO ARMANDO GRANJA ARCE</t>
  </si>
  <si>
    <t xml:space="preserve">Declarar nulidad de licitacion publica 2019-018 - PAE </t>
  </si>
  <si>
    <t>Acepta renuncia</t>
  </si>
  <si>
    <t>Pronunciamiento apelacion</t>
  </si>
  <si>
    <t>52001333300920200000100</t>
  </si>
  <si>
    <t>JERITZA RIAÑO SANCHEZ</t>
  </si>
  <si>
    <t xml:space="preserve">EMPOPASTO ESP; EMAS ESP
</t>
  </si>
  <si>
    <t xml:space="preserve">Realizar la construccion de via y puentes en la cll 6 y 9 entre cra 16a hasta 17 </t>
  </si>
  <si>
    <t>Abstenerse de sancionar por desacato al Alcalde o algún funcionario del municipio de Pasto</t>
  </si>
  <si>
    <t>Descorre incidente de desacato</t>
  </si>
  <si>
    <t>263 de 15 de septiembre de 2021</t>
  </si>
  <si>
    <t>Secretaria de Infraestructura- Subsecretaria de Infraestructura Rural</t>
  </si>
  <si>
    <t>2388602</t>
  </si>
  <si>
    <t>52001333300320180007700</t>
  </si>
  <si>
    <t xml:space="preserve">JORGE ALBERTO MORAN MONTEZUMA </t>
  </si>
  <si>
    <t xml:space="preserve">DESPACHO DEL ALCALDE </t>
  </si>
  <si>
    <t>Declarar la nulidad del acto administrativo por que regulo la distribucion y venta de productos de juego del carnaval, y a titulo de restablecimiento del derecho, pagar los prejuicios al demandante.</t>
  </si>
  <si>
    <t xml:space="preserve">ILEGALIDAD DE ACTO ADMINISTRATIVO QUE REALIZA UNA PROHIBICION </t>
  </si>
  <si>
    <t>Ordena terminar incidente de regulacion de perjuicios</t>
  </si>
  <si>
    <t xml:space="preserve">Alegatos de conclusion segunda instancia </t>
  </si>
  <si>
    <t>10 SMLMV</t>
  </si>
  <si>
    <t>PENDIENTE LIQUIDACION PERJUICIOS MATERIALES</t>
  </si>
  <si>
    <t xml:space="preserve">PENDIENTE </t>
  </si>
  <si>
    <t>52001233300220200013400</t>
  </si>
  <si>
    <t>CONTROL AL DECRETO No. 0197 DEL 20 DE MARZO DE 2020</t>
  </si>
  <si>
    <t>2388684</t>
  </si>
  <si>
    <t>52001333300320180021501</t>
  </si>
  <si>
    <t>CARLOS ARTURO CHAMORRO ROJAS</t>
  </si>
  <si>
    <t>JAVIER MAURICIO OJEDA PEREZ</t>
  </si>
  <si>
    <t>Nulidad del decreto de la espuma en el carnaval</t>
  </si>
  <si>
    <t>2388366</t>
  </si>
  <si>
    <t>52001310300420200008600</t>
  </si>
  <si>
    <t xml:space="preserve">
MARIA LUISA LOPEZ LARRANIAGA
</t>
  </si>
  <si>
    <t xml:space="preserve">SECRETARIA DE GOBIERNO
SECRETARIA DE PLANEACION </t>
  </si>
  <si>
    <t>Dar cumplimiento a lo ordenado por la Inspeccion 5 de policia , dentro de proceso  administrativo Q-0148-2018 construccion de vivienda</t>
  </si>
  <si>
    <t>Sentencia niega por improcedente</t>
  </si>
  <si>
    <t>contestacion demanda</t>
  </si>
  <si>
    <t>52001310300320200003600</t>
  </si>
  <si>
    <t>RICHARD MADROÑERO PAZ</t>
  </si>
  <si>
    <t>ADRIANA PATRICIA LOPEZ RICAURTE</t>
  </si>
  <si>
    <t>ALCANOS DE COLOMBIA ESP</t>
  </si>
  <si>
    <t>Suspender las actividad comercial de produccion y distribucion de combustible gasesos por tuberia en predio del accionante - Jamondino</t>
  </si>
  <si>
    <t>5200131030042020007700</t>
  </si>
  <si>
    <t>Se declare que a nombre de la sociedad IVES CHATAIN Y COMPAÑIA S.A.S se ha adquirido el dominio pleno y absoluto  por prescripción ordinaria Adquisitiva de dominio</t>
  </si>
  <si>
    <t>"Decreto 0051 13/01/2020 
 Acta de posesión 415 de 05/10/1992"T.P.128466</t>
  </si>
  <si>
    <t>Sentencia de segunda instancia desfavorable</t>
  </si>
  <si>
    <t>2134205</t>
  </si>
  <si>
    <t>52001333300820200003300</t>
  </si>
  <si>
    <t xml:space="preserve">JUAN CAMILO GONZALEZ; MARTHA ISABEL MELODELGADO ROSERO; SISLEER SALINGER ARGOTY Y OTROS </t>
  </si>
  <si>
    <t>Repetir elecciones de JAL en comunas donde obtuvo mayor puntaje el voto en blanco</t>
  </si>
  <si>
    <t>Sentencia rechaza por improcedente</t>
  </si>
  <si>
    <t>2113054</t>
  </si>
  <si>
    <t>25000234200020190115800</t>
  </si>
  <si>
    <t xml:space="preserve">FRANCISCO SEGURA ALVARADO Y OTROS </t>
  </si>
  <si>
    <t xml:space="preserve">ANDRES GIL </t>
  </si>
  <si>
    <t xml:space="preserve">NACION RAMA JUDICIAL; FISCALIA GENERAL DE LA NACION; PROCURADURIA GENERAL DE LA NACION </t>
  </si>
  <si>
    <t xml:space="preserve">se haga responsable de la falla en la prestacion de servicio, error judicial por las vias de hecho al desconocer el precedente jurisprudencial </t>
  </si>
  <si>
    <t xml:space="preserve">NO RECONOCIMIENTO DE PRESTACIONES SOCIALES </t>
  </si>
  <si>
    <t xml:space="preserve">Tribunal Administrativo de Cundinamarca - Mag Carmen Rengifo </t>
  </si>
  <si>
    <t>2388359</t>
  </si>
  <si>
    <t>52001333300220190021500</t>
  </si>
  <si>
    <t xml:space="preserve">JOSE LUIS ESCOBAR Y OTROS </t>
  </si>
  <si>
    <t xml:space="preserve">HAROLD MOSQUERA RIVAS </t>
  </si>
  <si>
    <t xml:space="preserve">Se proceda a reliquidar el salario de cada uno de los convocantes, vacaciones, horas extras, cesantias </t>
  </si>
  <si>
    <t>INDEBIDA LIQUIDACION DE PRESTACIONES SOCIALES</t>
  </si>
  <si>
    <t xml:space="preserve">Sentencia: Deniega la totalidad de las pretensiones de la demanda
</t>
  </si>
  <si>
    <t>2388502</t>
  </si>
  <si>
    <t>52001400300420190068500</t>
  </si>
  <si>
    <t>CEDENAR SA ESP</t>
  </si>
  <si>
    <t>NIQUEL HUGO ROSERO FUENMAYOR</t>
  </si>
  <si>
    <t>No pago de servicio de luz en predios mercado Potrerillo</t>
  </si>
  <si>
    <t xml:space="preserve">Juzgado Cuarto Civil Municipal </t>
  </si>
  <si>
    <t>Aplaza audiencia. Reprograma para el dia 09/05/2024  a las 8:30 a.m. - Virtual</t>
  </si>
  <si>
    <t xml:space="preserve">Remite informe acuerdo fallido </t>
  </si>
  <si>
    <t>2377781</t>
  </si>
  <si>
    <t>52001333300320190017200</t>
  </si>
  <si>
    <t>ROSA BEATRIZ PAZ MORAN</t>
  </si>
  <si>
    <t>JORGE ANDRES OSSA QUINTERO</t>
  </si>
  <si>
    <t>Declarar administrativamente responsable por la muerte de Daniela Madroñero al ser atropellada por motociclista en barrio  Gualcaloma, al no contar las calles con reductores de velocidad</t>
  </si>
  <si>
    <t>Tribunal Administratrivo de Nariño</t>
  </si>
  <si>
    <t>2144636</t>
  </si>
  <si>
    <t>52001233300020190063200</t>
  </si>
  <si>
    <t>SEGUNDO CARATAR ARAMA Y OTROS / modificar en ekogui</t>
  </si>
  <si>
    <t>MARILUZ RUIZ HERNANDEZ</t>
  </si>
  <si>
    <t>INPEC; DEPARTAMENTO DE NARIÑO</t>
  </si>
  <si>
    <t>Pagar daños por estar recluidos en condiciones de ascinamiento y no dignas</t>
  </si>
  <si>
    <t>HACINAMIENTO CARCELARIO</t>
  </si>
  <si>
    <t>52001233300020190059200</t>
  </si>
  <si>
    <t>ALVARO ANDRES NARVAEZ ORTIZ</t>
  </si>
  <si>
    <t>Demolicion de contruccion realizada en anden barrio Tamasagra</t>
  </si>
  <si>
    <t>Resuelve incidente de desacato / se abstiene de sancionar</t>
  </si>
  <si>
    <t>Solicitud de archivo del proceso</t>
  </si>
  <si>
    <t>191 8 DE JULIO DE 2021</t>
  </si>
  <si>
    <t>SECRETARIO DE TRANSITO</t>
  </si>
  <si>
    <t>2387282</t>
  </si>
  <si>
    <t>52001233300020190031000</t>
  </si>
  <si>
    <t>ALVARO EDUARDO GAVIRIA BELLO; ALVARO GAVIRIA; GAVIRIA &amp; COMPAÑIA S.C.S.</t>
  </si>
  <si>
    <t>Declarar responsable por la ocupacion del inmuible ubicado en la Av Santander, condenar a pagar los perjuicios causado</t>
  </si>
  <si>
    <t>OCUPACION DE PREDIO POR VIA PUBLICA</t>
  </si>
  <si>
    <t>Admite reforma de la demanda y corre traslado por 15 dias</t>
  </si>
  <si>
    <t>19001333300420190027800</t>
  </si>
  <si>
    <t>JUAN SEBASTIÁN GUERRERO NUÑEZ</t>
  </si>
  <si>
    <t>Que en cumplimiento de la norma se ordene a la Secretaría de Tránsito declarar la prescripción de la orden de comparendo y se desista del proceso de cobro coactivo en contra del demandante.</t>
  </si>
  <si>
    <t xml:space="preserve">Sentencia favorable </t>
  </si>
  <si>
    <t>52001333300320200013700</t>
  </si>
  <si>
    <t>DIEGO ALBERTO CADENA HERNANDEZ</t>
  </si>
  <si>
    <t xml:space="preserve">Ordenar el cumplimiento de los art 67 y 68 de la ley 1437  de 2011 y se notifique de manera personal mandamiento de pago No. IT2018-21362 y que opero prescripcion </t>
  </si>
  <si>
    <t>Sentencia declara improcedente</t>
  </si>
  <si>
    <t>2388494</t>
  </si>
  <si>
    <t>52001310500220190024701</t>
  </si>
  <si>
    <t xml:space="preserve">LUIS ERNESTO LEYTON </t>
  </si>
  <si>
    <t>Declarar la existencia de contrato de trabajo, en consecuencia pagar prestaciones sociales - presto servicios para secretaria de transito - señalizacion de vias</t>
  </si>
  <si>
    <t>Tribunal Superior de Pasto Mg Juan Carlos Muñoz</t>
  </si>
  <si>
    <t xml:space="preserve">Aprueba costas procesales </t>
  </si>
  <si>
    <t xml:space="preserve">sentencia segunda instancia </t>
  </si>
  <si>
    <t>155 DEL 10 DE MAYO DE 2023</t>
  </si>
  <si>
    <t>$ 50.693.558,33</t>
  </si>
  <si>
    <t>2023002589 del 09/05/2023</t>
  </si>
  <si>
    <t>155 del 10/05/2023</t>
  </si>
  <si>
    <t>2023000442  DEL 23/05/2023</t>
  </si>
  <si>
    <t>2023006821 DEL 30/05/2023</t>
  </si>
  <si>
    <t>Maria Angelica Hernandez Montenegro(Apoderada)</t>
  </si>
  <si>
    <t>$ 55.258.443</t>
  </si>
  <si>
    <t>2387329</t>
  </si>
  <si>
    <t>52001333300720190024100</t>
  </si>
  <si>
    <t>OSCAR GIOVANNY MORENO CRUZ Y OTROS</t>
  </si>
  <si>
    <t>ALVARO PANTOJA GARRETA</t>
  </si>
  <si>
    <t>Declarar responsable la no adecuacion de la vias frente Ciudad de Pasto, lo que conlleva a caer en un hueco , sin señalizacion, que llevo a chocar con taxi, lo cual produjo su muerte</t>
  </si>
  <si>
    <t>Presenta recurso de apelacion</t>
  </si>
  <si>
    <t>2388420</t>
  </si>
  <si>
    <t>52001233300020190024000</t>
  </si>
  <si>
    <t>RENE CORDOBA Y OTRO</t>
  </si>
  <si>
    <t>IVAN FERNANDO ZARAMA CONCHA</t>
  </si>
  <si>
    <t>Declarar nulidad de resolucion 655 de 5 de diciembre de 2018, por medio de la cual se revoco licencia de construccion No. LC-52001-1-18-0614 de 17 de agosto de 2018</t>
  </si>
  <si>
    <t xml:space="preserve">Traslado alegatos de conclusion </t>
  </si>
  <si>
    <t>2373970</t>
  </si>
  <si>
    <t>52001333300320210003501</t>
  </si>
  <si>
    <t>ALFREDO CHAVEZ RODRIGUEZ</t>
  </si>
  <si>
    <t xml:space="preserve">DAMARIS PABON </t>
  </si>
  <si>
    <t>Reconocimiento de relacion laboral entre el demandante y el Municipio de Pasto - Secretaria General</t>
  </si>
  <si>
    <t xml:space="preserve">Presenta apelacion sentencia </t>
  </si>
  <si>
    <t>2421432</t>
  </si>
  <si>
    <t xml:space="preserve">52001333300320220018600
</t>
  </si>
  <si>
    <t>PATRICIA DEL ROSARIO BENAVIDES VITERI</t>
  </si>
  <si>
    <t>EDILMA STELLA GÓMEZ ARTEAGA</t>
  </si>
  <si>
    <t>POLICIA NACIONAL; INSTITUTO
NACIONAL PENITENCIARIO Y CARCELARIO</t>
  </si>
  <si>
    <t xml:space="preserve">SECRETARIA DE GOBIERNO: SECRETARIA DE SALUD </t>
  </si>
  <si>
    <t xml:space="preserve">Se declare responsable al Municipio de Pasto y demás demandados, responsables administrativa y patrimonialmente por los daños causados a los demandantes como consecuencia de la falla en el servicio Penitenciario y Carcelario la que diera lugar a la muerte violenta del señor LUSI ANDRES ENRIQUEZ BENAVIDES. </t>
  </si>
  <si>
    <t>MUERTE DE RECLUSO CAUSADA POR OTRO RECLUSO</t>
  </si>
  <si>
    <t xml:space="preserve">Segunda Intancia </t>
  </si>
  <si>
    <t>ADMITE el recurso de apelación interpuesto por la parte demandante en
contra de la sentencia de 28 de enero de 2025, proferida por el Juzgado Tercero
Administrativo del Circuito de Pasto.</t>
  </si>
  <si>
    <t>2371548</t>
  </si>
  <si>
    <t>52001333300420190023100</t>
  </si>
  <si>
    <t>LIRO BASARI SAS</t>
  </si>
  <si>
    <t>AVANTE SETP</t>
  </si>
  <si>
    <t>Declarar responsables por perjuicios materiales causados por cierre de cra 27 entre cll 16-21</t>
  </si>
  <si>
    <t>$ 43.639.323</t>
  </si>
  <si>
    <t>2388784</t>
  </si>
  <si>
    <t>52001333300920190022300</t>
  </si>
  <si>
    <t>JIMMY HARBELL YANDAR URBINA </t>
  </si>
  <si>
    <t>ALVARO HERNAN GUERRERO ENRIQUEZ</t>
  </si>
  <si>
    <t>Declarar nulidad acto administrativo por violacion al debido proceso,  Obra mejoramiento polideportivo cbierto del barrio Obrero</t>
  </si>
  <si>
    <t>ILEGALIDAD DEL ACTO ADMINISTRATIVO QUE DECLARA LA OCURRENCIA DEL SINIESTRO</t>
  </si>
  <si>
    <t xml:space="preserve">Presenta alegatos de concliusion </t>
  </si>
  <si>
    <t>NA</t>
  </si>
  <si>
    <t>2387653</t>
  </si>
  <si>
    <t>52001333300220190023300</t>
  </si>
  <si>
    <t xml:space="preserve">LUIS RENE MENESES CAIPE Y OTROS </t>
  </si>
  <si>
    <t>EDISOM JAVIER AGREDA SARCHI</t>
  </si>
  <si>
    <t>Declarar nulidad de resolucion expedida por Planeacion Municipal que revoco licencia de contruccion modalidad recnocimiento de construccion existente y ampliacion</t>
  </si>
  <si>
    <t>2389543</t>
  </si>
  <si>
    <t>52001333300820190022000</t>
  </si>
  <si>
    <t xml:space="preserve">JUNTA DE ACCION COMUNAL - VILLA ANGELA </t>
  </si>
  <si>
    <t>MILTON CESAR TOVAR REINA</t>
  </si>
  <si>
    <t>Ordenar  reestructuracion y cambio de alcantarillado y sus demanas accesorios a fin de evitar un perjuicio innminente a los moradores del barrio villa angela</t>
  </si>
  <si>
    <t xml:space="preserve">Aclara numeral primero de la sentencia </t>
  </si>
  <si>
    <t>Solicitud de cumplimiento del fallo a la Secretaría de Infraestructura y Valorización</t>
  </si>
  <si>
    <t>436 DE 27 DE OCTUBRE DE 2022</t>
  </si>
  <si>
    <t>SECRETARÍA DE INFRAESTRUCTURA</t>
  </si>
  <si>
    <t>2376459</t>
  </si>
  <si>
    <t>52001333100420060079300</t>
  </si>
  <si>
    <t>RUTH PATRICIA ROJAS BENAVIDES; GLORIA NELLY CASTILLO VERIFICAR</t>
  </si>
  <si>
    <t>JOSE VICENTE VELEZ LOZANO</t>
  </si>
  <si>
    <t>CONSTRUCTORA P Y S LTDA</t>
  </si>
  <si>
    <t>Se ordene la adopcion de medidas administrativas y tecnicas para garantizar los derechos e intereses colectivos a la moralidad publica, seguridad y prevencion de desastres de los moradores del Condominio Ciudad Real.</t>
  </si>
  <si>
    <t xml:space="preserve">Estar a lo dispuesto por el Tribunal Administrativo de Nariño, en pronunciamiento del 09 de octubre de 2023, por el cual confirmó la providencia del cinco (05) de septiembre de dos mil veintitrés (2023). </t>
  </si>
  <si>
    <t xml:space="preserve">Responde desacato </t>
  </si>
  <si>
    <t>Resolucion 305 del 15 de noviembre de 2023</t>
  </si>
  <si>
    <t>Secretaria de Infraestructura y Valorización y a la Secretaria de Hacienda</t>
  </si>
  <si>
    <t>2388804</t>
  </si>
  <si>
    <t>52001333300320190020200</t>
  </si>
  <si>
    <t> HAROLD GUERRERO LOPEZ</t>
  </si>
  <si>
    <t xml:space="preserve">CONTRALORIA GENERAL </t>
  </si>
  <si>
    <t>Declarar nulidad de fallo de responsabilidad fiscal PRF 2018-001 de la direccion de responsabilidad fical  y jurisdiccional coactiva de la Contraloria Municipal de Pasto  - incentivos 2013</t>
  </si>
  <si>
    <t>Tribunal Administrativo de Nariño Sala Unitaria de Decisión Magistrado Ponente: Álvaro Montenegro Calvachy</t>
  </si>
  <si>
    <t>Declara fundado impedimento</t>
  </si>
  <si>
    <t xml:space="preserve">Presenta algatos de conclusion </t>
  </si>
  <si>
    <t>52001333300620190019600</t>
  </si>
  <si>
    <t>ADOLFO DEMETRIO RUANO MOLINA</t>
  </si>
  <si>
    <t>CARLOS ARMANDO GUAPUCAL CUASANCHIR</t>
  </si>
  <si>
    <t>Declarar nulidad de actos administrativos que imponen sancion por conducir en estado de embriaguez</t>
  </si>
  <si>
    <t>2388500</t>
  </si>
  <si>
    <t>52001333300520190018601</t>
  </si>
  <si>
    <t>MARIO ANDRES MUÑOZ CERON</t>
  </si>
  <si>
    <t>DARIO FERNANDO JARAMILLO</t>
  </si>
  <si>
    <t>Declarar nulidad de acto administrativo que sanciona al demandante por conducir en estado de alcolemia</t>
  </si>
  <si>
    <t>2388926</t>
  </si>
  <si>
    <t>52001333300420140058901</t>
  </si>
  <si>
    <t>JOSE LIBARDO MENESES Y OTRA</t>
  </si>
  <si>
    <t>LENNY CARMENZA PANTOJA LOPEZ</t>
  </si>
  <si>
    <t>Caseta de ventas frente Mr pollo la colina, perjuicios causados por construccion intercambiador vial agustin agualongo</t>
  </si>
  <si>
    <t>Asume proceso</t>
  </si>
  <si>
    <t>2374712</t>
  </si>
  <si>
    <t>52001333300420190017400</t>
  </si>
  <si>
    <t>JHONNY ALEXANDER JARAMILLO VILLOTA</t>
  </si>
  <si>
    <t>LEIDY JOHANA CEVALLOS BURBANO</t>
  </si>
  <si>
    <t xml:space="preserve">Contrato realidad, pago de prestaciones sociales  por contratos de prestacion de servicios, manejo de maquinaria amarilla, en secretaria de transito. </t>
  </si>
  <si>
    <t xml:space="preserve">Sentencia de segunda instancia </t>
  </si>
  <si>
    <t>RESOLUcion 274 del 30 de OCTUBRE de2025</t>
  </si>
  <si>
    <t>Alcalde de Pasto</t>
  </si>
  <si>
    <t>16 DE SEPTIEMBRE DE 2025</t>
  </si>
  <si>
    <t>Resolucion 274 del 30 de cotubre de 2025</t>
  </si>
  <si>
    <t>resolucion 134 del 12 de noviembre de 2025</t>
  </si>
  <si>
    <t xml:space="preserve">Jhony Alexander Jaramillo </t>
  </si>
  <si>
    <t>25 de noviembre de 2025</t>
  </si>
  <si>
    <t>2388670</t>
  </si>
  <si>
    <t>52001333300420150027600</t>
  </si>
  <si>
    <t>JULIAN HUMBERTO CHAMORRO Y OTRO</t>
  </si>
  <si>
    <t>LEIDY JOHANA CEBALLOS</t>
  </si>
  <si>
    <t>Perdida de motocicleta en parqueradero  Blanca Maria</t>
  </si>
  <si>
    <t>alegatos de conclusion 2</t>
  </si>
  <si>
    <t>Resolucion 129 del 16 de mayo de2025</t>
  </si>
  <si>
    <t>19 de marzo de 2025</t>
  </si>
  <si>
    <t>7518791,72</t>
  </si>
  <si>
    <t>LEIDY JOHANA CEVALLOS- APODERADA JUDICIAL</t>
  </si>
  <si>
    <t>2388820</t>
  </si>
  <si>
    <t>52001333300820190016200</t>
  </si>
  <si>
    <t xml:space="preserve">ANDRES FERNANDO COLIMBA CORAL - MONICA LILIANA CORAL </t>
  </si>
  <si>
    <t>MARLON YESID CHAMORRO ORTEGA</t>
  </si>
  <si>
    <t>Declarar nulidad de resolucion 047 de 2019 mediante la cual se acepta la renuncia voluntaria e irrevocable de la señor Monica Lilia Coral Moreno, quien laboraba como Agente de Transito, en consecuencia ordenar el reintegro y cancelar  concepto de perjuicios morales</t>
  </si>
  <si>
    <t>Sentencia de primera instancia - Apela parte demandante</t>
  </si>
  <si>
    <t>2388497</t>
  </si>
  <si>
    <t>52001333300620190015000</t>
  </si>
  <si>
    <t>MARIA DEL PILAR GAMBOA BASTIDAS</t>
  </si>
  <si>
    <t>DIANA CAROLINA FREIRE CAÑAR</t>
  </si>
  <si>
    <t>Declarar nulidad de acto administrativo ficto o presunto, reconocer la existencia de contrato laboral entre el Mpio de Pasto - Sec Transito y Maria de Pilar Gamboa, quien se desempeño como agente de transito, en consecuencia se reconozca prestaciones sociales</t>
  </si>
  <si>
    <t>Concede en efecto suspensivo recurso de Apelación interpuesto por la parte actora</t>
  </si>
  <si>
    <t>2388491</t>
  </si>
  <si>
    <t>52001333300820190014800</t>
  </si>
  <si>
    <t>SIN NOMBRE</t>
  </si>
  <si>
    <t>OMAR EFRAIN ROSERO Y NARCISO AGUILAR NOVELO</t>
  </si>
  <si>
    <t xml:space="preserve">ESPACIO PUBLICO </t>
  </si>
  <si>
    <t>Declarar la nulidad  de resolucion 0238-2019 por medio del cual se autoriza ocupacion de espacio publico para habilitar escenario juegos mecanicos los valentinos</t>
  </si>
  <si>
    <t xml:space="preserve">OCUPACION DE ESPACIO PUBLICO SIN REQUISITOS </t>
  </si>
  <si>
    <t>Tribunal Administrativo de Nariño - M P. Dr SANDRA LUCÍA OJEDA INSUASTY</t>
  </si>
  <si>
    <t>Concede recurso apelacion</t>
  </si>
  <si>
    <t>2389305</t>
  </si>
  <si>
    <t>52001333300920190013700</t>
  </si>
  <si>
    <t xml:space="preserve">EVELYNE NICOLE NARVAEZ </t>
  </si>
  <si>
    <t>Contrato realidad, presto sus servicios en Secretaria de Transito - Agente de Transito y oficina de comparendos</t>
  </si>
  <si>
    <t>Concede apelación</t>
  </si>
  <si>
    <t>52001310500220190011700</t>
  </si>
  <si>
    <t>FRANCO HENRI ORTEGA  ORTEGA</t>
  </si>
  <si>
    <t>029 DE 25 DE FEBRERO DE 2020</t>
  </si>
  <si>
    <t>2.000.000.00</t>
  </si>
  <si>
    <t>2389477</t>
  </si>
  <si>
    <t>52001333300120190010200</t>
  </si>
  <si>
    <t>DIANA DEICY BENAVIDES ORTIZ, JAIME HERNANDO BENAVIDES DUEÑAS</t>
  </si>
  <si>
    <t>VIVIANA MELITZA GUERRERO BENAVIDES</t>
  </si>
  <si>
    <t>Reconocimiento y pago de los perjuicios materiales y morales por declarar parte del predio de utilidad publica para realizar obra, refugio San Gabriel</t>
  </si>
  <si>
    <t>$ 52.374.895</t>
  </si>
  <si>
    <t>Concede recurso de Apelación contra auto de prueba pericial y se dictan otras disposiciones</t>
  </si>
  <si>
    <t>2389412</t>
  </si>
  <si>
    <t>52001333300920190010300</t>
  </si>
  <si>
    <t>1707/2019</t>
  </si>
  <si>
    <t xml:space="preserve">JANETH MILENA ORTIZ </t>
  </si>
  <si>
    <t>Declarar nulo acto administrativo por el cual niega la existencia de relacion laboral, en consecuencia de declaro la existencia de relacion laboral y se pague prestaciones sociales e indemnizaciones</t>
  </si>
  <si>
    <t>52001333300420160001901</t>
  </si>
  <si>
    <t>HECTOR HUMBERTO CRIOLLO RODRIGUEZ Y OTROS</t>
  </si>
  <si>
    <t>LUIS ARTURO RENGIFO</t>
  </si>
  <si>
    <t>Declarar al municipio responsable de los perjuiciso morales, materiales y de salud ocasionados por el incumplimiento de contrato de compraventa por valor menor al avaluo del IGAC</t>
  </si>
  <si>
    <t xml:space="preserve">Remite a despacho de magistrado Edgar Cabrera Ramos </t>
  </si>
  <si>
    <t>Pronunciamiento recurso de reposición y en subsidio apelación</t>
  </si>
  <si>
    <t>52001310500320190009000</t>
  </si>
  <si>
    <t>JOSE LUIS CHAMORRO JOJOA</t>
  </si>
  <si>
    <t>333 DEL 30 NOV DE 2021</t>
  </si>
  <si>
    <t>2371686</t>
  </si>
  <si>
    <t>52001333300120190008400</t>
  </si>
  <si>
    <t>IRENE MOMTENEGRO SANTAMARIA - ANDRES SEPP</t>
  </si>
  <si>
    <t xml:space="preserve">LILIANA ORTEGA </t>
  </si>
  <si>
    <t xml:space="preserve">I.E.M. LA NORMAR </t>
  </si>
  <si>
    <t>Declarar al Mpio y Escuela Normal Superior de Pasto responsables por  los daños ocasionados como consecuencia de agresion con arma corto punzante dentro de la Institucion Educativa al menor Jose Benitez Montenegro</t>
  </si>
  <si>
    <t xml:space="preserve">Audiencia de pruebas </t>
  </si>
  <si>
    <t>Alegatos de concusión</t>
  </si>
  <si>
    <t>2388765</t>
  </si>
  <si>
    <t>52001333300420170007400</t>
  </si>
  <si>
    <t>MARIA AMPARO DELGADO GALLARDO</t>
  </si>
  <si>
    <t>FRANKLIN TOMAS CORAL DELGADO</t>
  </si>
  <si>
    <t>Declarar la nulidad de los actos administrativos y a modo de reparacion se declare la existencia de un contrato laboral en Secretaria de Transito</t>
  </si>
  <si>
    <t>Obediciemiento y fija agencias en derecho</t>
  </si>
  <si>
    <t>2013867</t>
  </si>
  <si>
    <t>52001333300420190007801</t>
  </si>
  <si>
    <t>OLIVIA OMAIRA GUERRERO ENRIQUEZ Y OTRA</t>
  </si>
  <si>
    <t>HERNAN DARIO FAJARDO REVELO</t>
  </si>
  <si>
    <t>Declarar a supernotariado responsable de perjuicios causados como consecuencia de sancion impuesta por perturbacion de bien inmueble, como consecuencia de venta irregular de predio</t>
  </si>
  <si>
    <t xml:space="preserve">ILEGALIDAD DEL ACTO ADMINISTRATIVO QUE IMPONE SANCION POR INFRACCION URBANISTICA </t>
  </si>
  <si>
    <t>2388701</t>
  </si>
  <si>
    <t>52001333300420180011900</t>
  </si>
  <si>
    <t>LUIS GABRIEL BOLAÑOS MOLINA</t>
  </si>
  <si>
    <t>CARLOS AUGUSTO CACIMANCI TAPIA</t>
  </si>
  <si>
    <t>Declarar nulidad de acto administrativo que impone sancion  y registro de infraccion de transito al pasar un semaforo en rojo</t>
  </si>
  <si>
    <t>recurso apelacion</t>
  </si>
  <si>
    <t>52001310500320190006500</t>
  </si>
  <si>
    <t>ERNEY DARIO CORAL ROSERO</t>
  </si>
  <si>
    <t xml:space="preserve">Declara falta de competencia- remite juzgados administrativos </t>
  </si>
  <si>
    <t>Asiste audiencia inicial art. 77</t>
  </si>
  <si>
    <t>2387369</t>
  </si>
  <si>
    <t>52001333300920190006400</t>
  </si>
  <si>
    <t>LIDIA TERESA CHIRAN CHIRAN Y OTROS</t>
  </si>
  <si>
    <t>SEBASTIAN EVERARDO LOPEZ JURADO</t>
  </si>
  <si>
    <t>Declarar patrimonial y administrativamente responsable por la muerte del señor Jose Iran Tipaz, en calidad de cuidador o custodio de los bienes de la granja Betania del INEM</t>
  </si>
  <si>
    <t>MUERTE DE TRABAJADOR CAUSADA POR TERCERO</t>
  </si>
  <si>
    <t>2100350</t>
  </si>
  <si>
    <t>52001333300220190006200</t>
  </si>
  <si>
    <t>JUAN PABLO PIMENTEL ANDRADE</t>
  </si>
  <si>
    <t>DIANA MARCELA ROJAS ERASO</t>
  </si>
  <si>
    <t>CORPONARIÑO Y EMMAS</t>
  </si>
  <si>
    <t xml:space="preserve">GESTION AMBIENTAL </t>
  </si>
  <si>
    <t>Declarar patrimonial y administrativamente responsable al Mpio, Corponariño, y Emas por caida de arbol en avenida Colombia, que causo  lesiones fisicas al conductor y a vehiculo de empresa Cooperativa de Transporte de Chachagui</t>
  </si>
  <si>
    <t>LESION POR CAIDA DE ARBOL</t>
  </si>
  <si>
    <t xml:space="preserve">Admite llamamiento en garantía </t>
  </si>
  <si>
    <t xml:space="preserve">Apelación Sentencia </t>
  </si>
  <si>
    <t>2387370</t>
  </si>
  <si>
    <t>52001333300720190003600</t>
  </si>
  <si>
    <t>CORPORACION AVENTON AL SUR</t>
  </si>
  <si>
    <t>LUIS ALFONSO PANTOJA CALPA</t>
  </si>
  <si>
    <t>Declarar nulidad de acto administrativo precontractual denominado resolucion No. 143 de 2018 SECOP, subasta inversa SU2018-022,para prestar servicios de operador logistico para realizar eventos, encuentros, actividades, presentaciones artisticas, organizaciones de encuentros deportivos entre estudiantes, funcionarios administrativos, docentes y directivos docentes del sector educativo</t>
  </si>
  <si>
    <t xml:space="preserve">Concede apelacion </t>
  </si>
  <si>
    <t>2390221</t>
  </si>
  <si>
    <t>52001333300820190011200</t>
  </si>
  <si>
    <t>DIEGO ERNESTO GUERRA BURBANO</t>
  </si>
  <si>
    <t>Declarar la nulidad de acto administrativo contenido en el decreto 0191 de 2018, porel cual se declaro insubsistencia del cargo como gerente de UAE SETP</t>
  </si>
  <si>
    <t>Alegatos de conclusión</t>
  </si>
  <si>
    <t>contestada la demanda</t>
  </si>
  <si>
    <t xml:space="preserve">CON AUTO DE FECHA 8-9-2025, NOTIFICADO EL 15-09-2025, SE ADMITIO APELACIÓN CONTRA SENTENCIA </t>
  </si>
  <si>
    <t>52001310500120190011200</t>
  </si>
  <si>
    <t>JESUS AUGUSTO MADROÑERO</t>
  </si>
  <si>
    <t>Reconocer relacion laboral como auxiliar de servicios generales en la IEM Herlado Romero Sanchez y en consecuencia se pague prestaciones sociales</t>
  </si>
  <si>
    <t>Declara falta de jurisdiccion-remite a juzgados administrativos</t>
  </si>
  <si>
    <t>2133544</t>
  </si>
  <si>
    <t>52001333300420190007500</t>
  </si>
  <si>
    <t>17/102019</t>
  </si>
  <si>
    <t>DIANA PATRICIA LOPEZ CERON Y OTROS</t>
  </si>
  <si>
    <t>ASTRID HERRERA MAYA</t>
  </si>
  <si>
    <t>MINISTERIO DE EDUCACION</t>
  </si>
  <si>
    <t>Declarar administrativamente responsables por los perjucios materiales y morales , daño en vida en relacion, daño a la salud, por caida que sufrio menor de edad en instalaciones de la Escuela Normal Superior de Pasto que le causo perdida de ojo</t>
  </si>
  <si>
    <t xml:space="preserve">Accedea peticion  formulada por la demandante y ordena oficiar a Medicina Legal </t>
  </si>
  <si>
    <t>52001333300520190002101</t>
  </si>
  <si>
    <t>PEDRO PABLO GARCIA BOLAÑOS</t>
  </si>
  <si>
    <t>DANNY FERNANDO CHAMORRO INSUASTY</t>
  </si>
  <si>
    <t>Declarar nulidad de comparendo del 21 de mayo de 2017 de la Secretaria de transito, por conducir en estado de embriaguez</t>
  </si>
  <si>
    <t xml:space="preserve">ILEGALIDAD DEL ACTO ADMINISTRATIVO </t>
  </si>
  <si>
    <t xml:space="preserve">Obedece superior    </t>
  </si>
  <si>
    <t>2377750</t>
  </si>
  <si>
    <t>52001333300420190020700</t>
  </si>
  <si>
    <t>RICARDO GEOVANY PANTOJA MARTINEZ Y OTROS</t>
  </si>
  <si>
    <t>JUAN AGUSTIN GARZON</t>
  </si>
  <si>
    <t>Declarar responsable al Mpio como consecuencia de las lesiones (fracturas) causadas al señor Ricardo, cuando se encontraba animando en un evento organizado por la Junta de Accion Comunal de Catambuco, en el cual se cayo la tarima</t>
  </si>
  <si>
    <t>LESION EN MANIFESTACION PUBLICA</t>
  </si>
  <si>
    <t>$ 512.499.723</t>
  </si>
  <si>
    <t>2388916</t>
  </si>
  <si>
    <t>52001333300220190001800</t>
  </si>
  <si>
    <t>JUDITH LUCIA BURGOS HERRERA</t>
  </si>
  <si>
    <t>JUAN GUSTIN GARZON CORAL</t>
  </si>
  <si>
    <t xml:space="preserve">CONSTRUCTORA TAYCA COLOMBIA SAS; SEGUROS GENERALES DEL ESTADO </t>
  </si>
  <si>
    <t>Declarar al Mpio y constructora Tayca Colombia responsables solidaria, administrativa y patrimonialmente responsables por perjuicios materiales y morales por muerte de Luis Jimenez, al caer por la formaleta de cabeza y le produjo q la muerte, edificio parque infantil</t>
  </si>
  <si>
    <t>MUERTE DE OPERADOR POR EJECUCION DE OBRA PUBLICA</t>
  </si>
  <si>
    <t>Concede recurso de apelacion presentado por las partes</t>
  </si>
  <si>
    <t xml:space="preserve">Presenta Recurso Apelacion </t>
  </si>
  <si>
    <t>2388060</t>
  </si>
  <si>
    <t>52001333300120191020000</t>
  </si>
  <si>
    <t>JAIME HERNANDO BENAVIDES DUEÑAS</t>
  </si>
  <si>
    <t>AVANTE</t>
  </si>
  <si>
    <t>los demandantes son dueños de un predio en la urbanizaion refugio de san gabriel y alegan que no se les permitio construir por cuanto se encontraba el predio dentro del proyecto de ampliacion vial por parte de AVANTE y MUNICIIO DE PASTO</t>
  </si>
  <si>
    <t>RESTRICCIÓN PARA CONSTRUCCIÓN</t>
  </si>
  <si>
    <t xml:space="preserve">A despacho para fallo </t>
  </si>
  <si>
    <t>28/102024</t>
  </si>
  <si>
    <t>2387146</t>
  </si>
  <si>
    <t>52001333300420190023400</t>
  </si>
  <si>
    <t xml:space="preserve">JESUS MESIAS MAYA Y OTROS </t>
  </si>
  <si>
    <t>Declarar responsables por que se realice COMPARSA DE JAMONDINO y la COMPARSA DEL ROSARIO, al no contar con los permisos correspondientes, no realizar la suspension oportuna, lo cual conllevo a que fuera agredido por instegrantes de la comparsa con arma, lo que conllevo a su fallecimiento</t>
  </si>
  <si>
    <t xml:space="preserve">Admite recurso apelacion sentencia </t>
  </si>
  <si>
    <t xml:space="preserve">Terminado </t>
  </si>
  <si>
    <t>2387375</t>
  </si>
  <si>
    <t>52001333300420190001300</t>
  </si>
  <si>
    <t xml:space="preserve">VIVIANA YAMILETH PALACIOS PORTILLA </t>
  </si>
  <si>
    <t>Alcantarillado y pavimentacion de la calle San Ezequiel</t>
  </si>
  <si>
    <t>52001310500220190001000</t>
  </si>
  <si>
    <t>HEBER ANDRES ASCUNTAR SANTACRUZ</t>
  </si>
  <si>
    <t>T.P.128466</t>
  </si>
  <si>
    <t>682 17 DE  DIC DE 2019</t>
  </si>
  <si>
    <t>no</t>
  </si>
  <si>
    <t>31/04/2020</t>
  </si>
  <si>
    <t>52001310500320190000400</t>
  </si>
  <si>
    <t xml:space="preserve">WILLIAM ERASMO CORDOBA </t>
  </si>
  <si>
    <t>143 de 03/05/2021</t>
  </si>
  <si>
    <t>2021001485 de 26/04/2021</t>
  </si>
  <si>
    <t>2021001419 de 03/05/2021</t>
  </si>
  <si>
    <t>2021004049 de 06/05/2021</t>
  </si>
  <si>
    <t>Ortiz Criollo Lucy Aracelly</t>
  </si>
  <si>
    <t>2381493</t>
  </si>
  <si>
    <t>52001333300420200001200</t>
  </si>
  <si>
    <t>ZOILA GRACIELA SOLARTE</t>
  </si>
  <si>
    <t>Declarar nulidad de actos administrativos que niega la existencia  derelacion laboral ITSIM, en consecuencia pagar prestaciones social</t>
  </si>
  <si>
    <t>$ 12.147.255</t>
  </si>
  <si>
    <t xml:space="preserve">Niega solicitud de aclaración </t>
  </si>
  <si>
    <t>Recurso de apelacion</t>
  </si>
  <si>
    <t>238 del 18 de agoato de 2023-259 del 20 de septiembre de 2023</t>
  </si>
  <si>
    <t>$ 106.315.518</t>
  </si>
  <si>
    <t>2023003931 del 15 de agosto de 2023</t>
  </si>
  <si>
    <t>2023004065 del 19 de septiembre</t>
  </si>
  <si>
    <t>238 del 18 de agosto de 2023</t>
  </si>
  <si>
    <t>238 del 18 de agosto de 2023 -259 del 20 de septiembre de 2023</t>
  </si>
  <si>
    <t>29/08/2023-21/09/2023</t>
  </si>
  <si>
    <t>2387401</t>
  </si>
  <si>
    <t>52001333300920180047500</t>
  </si>
  <si>
    <t>JAIME DAVID
CAÑIZARES BENAVIDES; OSCAR HERNAN ROSERO GUZMAN</t>
  </si>
  <si>
    <t>Declarar la nulidad de decreto 0334 del 3 de octubre de 2018 por medio del cual se establece horario para el funcionamiento de los establecimientos o lugares abiertos al publico o que pueda afectar la convivencia y orden publico, expendio o consumo de bebidas alcoholicas y/o embriagantes</t>
  </si>
  <si>
    <t xml:space="preserve">ILEGALIDAD DE ACTO ADMINISTRATIVO QUE RESTRINGE HORARIO DE FUNCIONAMIENTO </t>
  </si>
  <si>
    <t>Contestacion de demanda y medida cautelar</t>
  </si>
  <si>
    <t>1346831</t>
  </si>
  <si>
    <t>52001233300020180053200</t>
  </si>
  <si>
    <t>ROCIO LILIANA RODRIGUEZ MORA Y OTROS</t>
  </si>
  <si>
    <t>JUAN DARIO GOYES GARZON</t>
  </si>
  <si>
    <t xml:space="preserve">SUPERINTENDENCIA DE NOTARIADO Y REGISTRO </t>
  </si>
  <si>
    <t>Predio Gota de Leche, abstenerse de autorizar proyecto de acuerdo casa de la mujer, y se proceda a ceder el predio a centro integral gota de leche</t>
  </si>
  <si>
    <t>A despacho para sentencia</t>
  </si>
  <si>
    <t>2373931</t>
  </si>
  <si>
    <t>52001333300920180046700</t>
  </si>
  <si>
    <t xml:space="preserve">MARIA PATRICIA CERON ROJAS </t>
  </si>
  <si>
    <t>Se declare la nulidad de la resolucion que declaro la responsabilidad de la demandante por siniestro de obra con el Municipio de Pasto en el contrato   de alcantarillado sanitario y pluvial vereda San Fernando Centro</t>
  </si>
  <si>
    <t>ILEGALIDAD DEL ACTO ADMINISTRATIVO QUE DECLARA LA OCURRENCIA DEL SINIESTRO Y ORDENA HACER EFECTIVA LA POLIZA</t>
  </si>
  <si>
    <t xml:space="preserve">Fija fecha audiencia de pruebas- traslado dictamen pericial </t>
  </si>
  <si>
    <t>2385882</t>
  </si>
  <si>
    <t>52001233300020180045900</t>
  </si>
  <si>
    <t>WILSON ALBERTO RUANO PAZ</t>
  </si>
  <si>
    <t>Declarar solidaria y administrativamente responsable por los perjuicios materiales y morales ocasionados producto de la expropiacion parcial del predio con matricula inmobiliaria No. 240-97658, antiguo mister pollo esquina, por obras de avante</t>
  </si>
  <si>
    <t>Consejo de Estado Mg Jose Sachica Mendez</t>
  </si>
  <si>
    <t>2388567</t>
  </si>
  <si>
    <t>52001233300020180041700</t>
  </si>
  <si>
    <t>UNION TEMPORAL CLINIMEDICA PASTO SAS; SERVICIOS BIOMEDICOS DE NARIÑO SAS</t>
  </si>
  <si>
    <t>NUBIA GONZALEZ CERON</t>
  </si>
  <si>
    <t xml:space="preserve">SECRETARIA DE INFRAESTRUCTURA
SECRETARIA DE SALUD 
</t>
  </si>
  <si>
    <t>Declarar nulidad de resolucion 064 de 2018 del DACP que declara el incumplimiento parcial del contrato 20153486</t>
  </si>
  <si>
    <t>ILEGALIDAD DEL ACTO ADMINISTRATIVO QUE DECLARA EL INCUMPLIMIENTO DEL CONTRATO</t>
  </si>
  <si>
    <t>Consejo de Estado</t>
  </si>
  <si>
    <t>Apelación sentencia 1a Instancia</t>
  </si>
  <si>
    <t>resolucion 308 del 17 de diciembre de 2025</t>
  </si>
  <si>
    <t>2025018515 DEL 30 DE DICIEMBRE DE 2025</t>
  </si>
  <si>
    <t>2389121</t>
  </si>
  <si>
    <t>52001310500320180033300</t>
  </si>
  <si>
    <t>Librar mandamiento ejecutivo por concepto de cotizaciones pensionales obligatorias, por cotizacion del FSD, e intereses moratorios</t>
  </si>
  <si>
    <t>NO RECONOCIMIENTO DE CUOTA PARTE PENSIONAL</t>
  </si>
  <si>
    <t>Suspende proceso</t>
  </si>
  <si>
    <t>Contestacion de demanda, contestacion de medida cautelar  y proposicion de excepciones</t>
  </si>
  <si>
    <t>2055227</t>
  </si>
  <si>
    <t>19001233300120180032900</t>
  </si>
  <si>
    <t xml:space="preserve">IGAC; CONCEJO DE PASTO </t>
  </si>
  <si>
    <t>Proteger los derechos colectivos al dar cumplimiento a orden contenida en resolucion 0070 de 2011 del IGAC sobre actualizacion catastral, para el muncipio se repesento base da datos en febrero de 2012</t>
  </si>
  <si>
    <t>ILEGALIDAD DEL ACTO ADMINISTRATIVO QUE DEFINE AVALUO CATASTRAL</t>
  </si>
  <si>
    <t>Tribunal Administrativo del Cauca - Mag. Carlos Leonel Buitrago</t>
  </si>
  <si>
    <t>Consejo de Estado Sala de lo Contencioso Administrativo Sección Tercera Subsección B Magistrado Ponente: Martín Bermúdez Muñoz</t>
  </si>
  <si>
    <t>Decide continuar con el tráite del recurso de Apelación, niega emitir sentencia de unificación - Corre traslado por escrito a las partes por el término de diez (10) días para alegar de conclusión</t>
  </si>
  <si>
    <t>2388220</t>
  </si>
  <si>
    <t>52001333300920180032500</t>
  </si>
  <si>
    <t>SANDRA PATRICIA MARTINEZ Y OTROS</t>
  </si>
  <si>
    <t>Declarar administrativamente responsable al Municpio de Pasto por actuacion del inspector segundo de policia, al entregar vehiculos que fueron reportados como hurtados</t>
  </si>
  <si>
    <t>ERROR EN PROCEDIMIENTO POLICIVO</t>
  </si>
  <si>
    <t xml:space="preserve">Admite apelacion     </t>
  </si>
  <si>
    <t>1301787</t>
  </si>
  <si>
    <t>52001233300020180032400</t>
  </si>
  <si>
    <t>HARLOD ROBERTO RUIZ Y OTRO</t>
  </si>
  <si>
    <t xml:space="preserve">MINISTERIO DE MINAS Y ENERGIA; SUPERINTENDENCIA DE SERVICIOS
PUBLICOS DOMICILIARIOS; CORPONARIÑO; CHILCO DISTRIBUIDORA DE GAS
Y ENERGIA SAS ESP
</t>
  </si>
  <si>
    <t>Suspension de funcionamiento planta de gas Pinasaco</t>
  </si>
  <si>
    <t>DAÑO O AMENAZA AMBIENTAL POR ACTIVIDAD MINERA</t>
  </si>
  <si>
    <t xml:space="preserve">Se realiza audiencia de pacto de cumplimiento </t>
  </si>
  <si>
    <t>1265021</t>
  </si>
  <si>
    <t>52001333300520180007300</t>
  </si>
  <si>
    <t xml:space="preserve">Declarar la nulidad del acto administrativo contenido en la Resolución 432 del 21 de septiembre de 2016, mediante la cual se declara responsable dentro de un proceso sancionatorio ambiental y se impone sanción. </t>
  </si>
  <si>
    <t>ILEGALIDAD DEL ACTO ADMINISTRATIVO QUE IMPONE SANCION POR VIOLACION DE NORMAS DE PROTECCION AMBIENTAL</t>
  </si>
  <si>
    <t>Cobro coactivo sentencia</t>
  </si>
  <si>
    <t>COBRO COACTIVO A FAVOR DEL MUNICIPIO</t>
  </si>
  <si>
    <t>52001310500120180030800</t>
  </si>
  <si>
    <t xml:space="preserve">GLORIA ISABEL SANTANDER </t>
  </si>
  <si>
    <t>EDWIN ALEXANDER GUERRERO DANIEL</t>
  </si>
  <si>
    <t xml:space="preserve">SECRETARIA DE AGRICULTURA </t>
  </si>
  <si>
    <t>Declarar la existencia de contrato de trabajo de 11/2014 a 07/2016, al prestar sus servicios en la secretaria de Agricultura</t>
  </si>
  <si>
    <t xml:space="preserve">Tribunal Superior de Pasto Mg Luis Eduardo Angel </t>
  </si>
  <si>
    <t xml:space="preserve">Confirma sentencia </t>
  </si>
  <si>
    <t>2387628</t>
  </si>
  <si>
    <t>52001310500120180029902</t>
  </si>
  <si>
    <t>JUAN FIDEL RIVERA DORADO</t>
  </si>
  <si>
    <t>HANS PETER ZARAMA MUÑOZ</t>
  </si>
  <si>
    <t xml:space="preserve">Consorcio 7G ingenieria </t>
  </si>
  <si>
    <t>Declarar solidariamente responsable por existencia de contrato de trabajo con consorcio 7g ingenieria</t>
  </si>
  <si>
    <t>Corres traslado para alegatos de conclusion de segunda instancia</t>
  </si>
  <si>
    <t>52001333300920180028000</t>
  </si>
  <si>
    <t>LEIDER ADRIAN MARTINEZ CRIOLLO</t>
  </si>
  <si>
    <t>CONSTRUCCIONES FUTURO; CONFUTURO LTDA; CURADURIA URBANA PRIMERA DE PASTO</t>
  </si>
  <si>
    <t>Declarar Administrativamente responsable al Municipio por los daños derivados de la construccion de HABITAR PANDIACO</t>
  </si>
  <si>
    <t>Acepta desistimiento de la demanda</t>
  </si>
  <si>
    <t xml:space="preserve">Sin actuaciones </t>
  </si>
  <si>
    <t>2387581</t>
  </si>
  <si>
    <t>52001333300920180025900</t>
  </si>
  <si>
    <t xml:space="preserve">ANA SILVIA TUTISTAR </t>
  </si>
  <si>
    <t>Declarar administrativamente y patrimonialmente responsable por realizar un acta de conciliacion omitiendo informacion - falla en el servicio, causando perjuicio a la demandante</t>
  </si>
  <si>
    <t>52001410500120180021300</t>
  </si>
  <si>
    <t>JAVIER FERNANDO ORTEGA</t>
  </si>
  <si>
    <t>Declarar la existencia de un contrato de trabajo entre el demandante y el Municipio de Pasto, y como consecuencia pagar las prestasiones sociales.</t>
  </si>
  <si>
    <t>Juzgado Municipal de Pequeñas Causas Laborales</t>
  </si>
  <si>
    <t>2448558</t>
  </si>
  <si>
    <t>52001333300420180009700</t>
  </si>
  <si>
    <t xml:space="preserve">HOSPITAL SAN RAFAEL DE PASTO </t>
  </si>
  <si>
    <t>FEDERICO GUTIERRES ARCINIEGAS</t>
  </si>
  <si>
    <t xml:space="preserve">        EMSSANAR;         INSTITUTO DEPARTAMENTAL DE SAUD DE NARIÑO</t>
  </si>
  <si>
    <t xml:space="preserve">Se declare a los demandantes administrativa y patrimonialmente responsables por el no pago de cartera adeudada por concepto de prestación de servicios de salud mental en el mes de junio de 2016. </t>
  </si>
  <si>
    <t xml:space="preserve">INCUMPLIMIENTO EN PAGO DE OBLIGACION CONTENIDA EN TITULO EJECUTIVO </t>
  </si>
  <si>
    <t>Desistimiento de las pretensiones por parte del demandante y ordena archivar proceso</t>
  </si>
  <si>
    <t>2387450</t>
  </si>
  <si>
    <t>52001333300920180019300</t>
  </si>
  <si>
    <t>GUILLERMO ALEJANDRO BENAVIDES CEBALLOS</t>
  </si>
  <si>
    <t>ESTEBAN JAVIER PALACIOS LEON</t>
  </si>
  <si>
    <t>Declarar la nulidad del acto administrativo que impuso sancion por conduccion en estado de embriaguez</t>
  </si>
  <si>
    <t>2389329</t>
  </si>
  <si>
    <t>52001333300920180018400</t>
  </si>
  <si>
    <t>LISBETH CECILIA BURBANO</t>
  </si>
  <si>
    <t>JUAN MANUEL SALAZAR PAREDES</t>
  </si>
  <si>
    <t>Reparar los daños, al no haber realizado la contratacion ya que gano el concurso  para proveer cargo en sec educacion.</t>
  </si>
  <si>
    <t xml:space="preserve">Solicitud aclaración </t>
  </si>
  <si>
    <t>100 SMLMV</t>
  </si>
  <si>
    <t>2376530</t>
  </si>
  <si>
    <t>52001333300420200014501</t>
  </si>
  <si>
    <t xml:space="preserve">ASTRID JULIETH ROMO JOJOA </t>
  </si>
  <si>
    <t xml:space="preserve">LUIS EDUARDO ROSERO RUIZ </t>
  </si>
  <si>
    <t>Se declare civil, administrativa responsable de todos los perjuicios morales causados por las lesiones personales sufridas en las instalaciones del colegio San Jun Bosco.</t>
  </si>
  <si>
    <t>52001333100220180022801</t>
  </si>
  <si>
    <t>JUAN CARLOS BAUTISTA VANEGAS</t>
  </si>
  <si>
    <t>VIANNY BAUTISTA VANEGAS</t>
  </si>
  <si>
    <t>Declarar nulidad de resolucion sancionatoria No.IT 2017-1149874 de 2017 y resolucion No. 1129 de 2018 que resuelve recurso de apelacion, por conducir en estado de embriaguez</t>
  </si>
  <si>
    <t>Sentencia de segunda instancia confirma</t>
  </si>
  <si>
    <t>2376571</t>
  </si>
  <si>
    <t>52001333300420210001300</t>
  </si>
  <si>
    <t>BEATRIZ EUGENIA SANTANDER ARIAS</t>
  </si>
  <si>
    <t>DAMARIS TERESA PABON ORTEGA</t>
  </si>
  <si>
    <t xml:space="preserve">Declarar la nulidad del acto administrativo No. 1610/381-2020 de fecha 02 de septiembre de 2020 emitido por el MUNICIPIO DE PASTO, por medio del cual nego la relacion laboral entre EL MUNICIPIO DE PASTO – Secretaria de Hacienda y la señora BEATRIZ EUGENIA SANTANDER ARIAS; Condenar al pago de los valores que le corresponde a la señora BEATRIZ EUGENIA SANTANDER ARIAS por concepto de las prestaciones sociales e indemnizaciones en la forma en que se describe en el acapite de “CUANTIFICACION DE PERJUICIOS” a que tiene derecho por haber laborado para la entidad convocada, durante los siguientes extremos temporales del 19 de febrero de 2002 al 31 de diciembre de 2019 </t>
  </si>
  <si>
    <t xml:space="preserve">Recurso de Apelación </t>
  </si>
  <si>
    <t>52001410500120180021000</t>
  </si>
  <si>
    <t>JHON JAIRO ACHICANOY ORTEGA</t>
  </si>
  <si>
    <t>52001410500120180021200</t>
  </si>
  <si>
    <t xml:space="preserve">MOISES PANTOJA GUERRERO </t>
  </si>
  <si>
    <t>52001410500120180021100</t>
  </si>
  <si>
    <t>MARTIN ELIODORO CAICEDO</t>
  </si>
  <si>
    <t>2372866</t>
  </si>
  <si>
    <t>52001333300420210019900</t>
  </si>
  <si>
    <t>JAIME ANDRES ROSERO CUELLAR</t>
  </si>
  <si>
    <t>ALVARO JAVIER RIVAS ASTORQUIZA</t>
  </si>
  <si>
    <t>Concede recurso de apelacion formulado por la parte demandante y demandada</t>
  </si>
  <si>
    <t>2443968</t>
  </si>
  <si>
    <t>52001333300420230011900</t>
  </si>
  <si>
    <t>VICTOR MANUEL MORAN STTAPPER</t>
  </si>
  <si>
    <t>TRIBUNAL ADMINISTRATIVO DE NARIÑO SALA SEGUNDA DE DECISIÓN - MAGISTRADA PONENTE: SANDRA LUCÍA OJEDA INSUASTY</t>
  </si>
  <si>
    <t xml:space="preserve">Obedece superior (confirma sentencia) y fija costas procesales  </t>
  </si>
  <si>
    <t>2493030</t>
  </si>
  <si>
    <t>52001333300420230022300</t>
  </si>
  <si>
    <t>CARLOS IVAN ZARAMA REVELO</t>
  </si>
  <si>
    <t>BORIS ANDRES LOMBANA SALAZAR</t>
  </si>
  <si>
    <t xml:space="preserve">SECRETARIA DE EDUCACIÓN </t>
  </si>
  <si>
    <t>El accionante  2012 fue nombrado como docente en propiedad en la  institución I.E.M ARTEMIRO MENDOZA CARVAJAL, posteriormente en el año 2015 fue trasladado en propiedad a al institución educativa I.E.M  Pasto sector urbano este se posesiono como docente en propiedad en el área de filosofía. EN virtud de la liberación de cargos docentes para la vigencia 2023, se libera al accionante y se procede a ponerlo en disposición de la secretaría de educación para un nuevo traslado del mismo.  Teniendo en cuenta lo anterior el accionante solicita la nulidad de Resolución 360 de del 16 de febrero de 2023 la cual ordeno traslado a la institución educativa I.E.M Cristo Rey de este municipio.</t>
  </si>
  <si>
    <t>Indebido traslado de funcionario publico</t>
  </si>
  <si>
    <t>Sentencia de primer instncia de fecha 17 de marzo de 2026, notificada el 18/03/2026</t>
  </si>
  <si>
    <t>2387399</t>
  </si>
  <si>
    <t>52001333300220180018200</t>
  </si>
  <si>
    <t xml:space="preserve">SECRETARIA DE CULTURA </t>
  </si>
  <si>
    <t>Declarar nulidad de actos administrativos de Subasta Inversa  Presencial No. 2018-009, Proyectos culturales y artisticos  de la Secretaria de Cultura 2018</t>
  </si>
  <si>
    <t xml:space="preserve">Concede apelacion sentencia </t>
  </si>
  <si>
    <t>52001333300520190008100</t>
  </si>
  <si>
    <t xml:space="preserve">EDWIN FERNANDO RIVERA </t>
  </si>
  <si>
    <t>GIOVANNY LUNA GARCIA</t>
  </si>
  <si>
    <t>Declarar nulidad total e integrar de actos acto administrativo que niega prescripcion de accion por conducir en estado de embriaguez</t>
  </si>
  <si>
    <t>Confirma auto que rechaza demanda</t>
  </si>
  <si>
    <t>2388455</t>
  </si>
  <si>
    <t>52001333300120180017300</t>
  </si>
  <si>
    <t xml:space="preserve">HERNAN JAVIER YELA VINASACO </t>
  </si>
  <si>
    <t>Declarar nulidad de decreo 264 de 2018 - espuma del carnaval</t>
  </si>
  <si>
    <t>52001333300520130231</t>
  </si>
  <si>
    <t>ANDRES ERNESTO ORTIZ</t>
  </si>
  <si>
    <t>ANA MARIA SALINAS SANCHES</t>
  </si>
  <si>
    <t>Declarar la nulidad de la resolución No.433 por medio del cual se declara insubsistente un nombramiento provisional y se encarga un funcionario de carrera administrativa</t>
  </si>
  <si>
    <t>Sentencia Segunda Instancia</t>
  </si>
  <si>
    <t>2387946</t>
  </si>
  <si>
    <t>52001333300120180014900</t>
  </si>
  <si>
    <t>EVAL &amp;BF SAS</t>
  </si>
  <si>
    <t>Consejo de Estado Mag. Hernando Sanchez Sanchez</t>
  </si>
  <si>
    <t>Alegatos de conclusion segunda instancia presentados 1</t>
  </si>
  <si>
    <t>52001333300820180014800</t>
  </si>
  <si>
    <t>VICTORIA CAROLINA GALLARDO Y OTRO</t>
  </si>
  <si>
    <t xml:space="preserve">CONSTRUCTORES FUTURO LTDA; CURADURIA URBANA DE PASTO </t>
  </si>
  <si>
    <t xml:space="preserve">SECRETARIA DE GOBIERNO; DIRECCION DE GESTION DEL RIESGO; SECRETARIA DE PLANEACION </t>
  </si>
  <si>
    <t>Declarar administ5rativa y patrimonialmente responsable al Mpio - Secretaria de Planeacion -Direccion del Riesgo, Contrucciones fututo LTDA Confuturo LTDA, Curaduria Urbana de Pasto, y otros por los daños y perjuicios materiales e inmateriales ocasionados a las señoras Alba Eneia Gallardo y Victoria Carolina Gallardo, por fallas en el servicio, productor de muro contiguo  a casa  donde vivian - arrendaban y subarrendaban como producto de obra HBITAR PANDIACO, (no suspencion de obra por parte de Sec. Gobierno)</t>
  </si>
  <si>
    <t>OMISION AL DEBER DE VIGILANCIA DE CONSTRUCCION DE OBRA</t>
  </si>
  <si>
    <t>Admite desistimiento de las pretensiones</t>
  </si>
  <si>
    <t>2387403</t>
  </si>
  <si>
    <t>52001333300220180014400</t>
  </si>
  <si>
    <t>LUIS DANIEL BOLAÑOS CALVACHE</t>
  </si>
  <si>
    <t>Declarar Administrativa y  patrimonialmente responsable al Municipio de Pasto, por la imposicion de comparendo al demandante</t>
  </si>
  <si>
    <t>Recurso de apelacion sentencia</t>
  </si>
  <si>
    <t>2389738</t>
  </si>
  <si>
    <t>52001233300020180014100</t>
  </si>
  <si>
    <t>LEONARDO MANUEL LLOYD</t>
  </si>
  <si>
    <t>JUAN CARLOS JATIVA HERRERA</t>
  </si>
  <si>
    <t xml:space="preserve">SECRETARIA GENERA; SUBSECRETARIA DE TALENTO HUMANO </t>
  </si>
  <si>
    <t xml:space="preserve">Declarar la nulidad de la resolucion por la cual se declaro la vacancia en un empleo por abandono del cargo y vincular nuevamente al demandante </t>
  </si>
  <si>
    <t>ILEGALIDAD DEL ACTO ADMINISTRATIVO QUE SANCIONA DISCIPLINARIAMENTE A FUNCIONARIO PUBLICO POR ABANDONO DEL CARGO</t>
  </si>
  <si>
    <t xml:space="preserve">Consejo de Estado Mag. Gabriel Valbuena Hernandez </t>
  </si>
  <si>
    <t>Reintegro - Corrige la parte motiva de la providencia de fecha 28 de noviembere de 2022</t>
  </si>
  <si>
    <t>52001333300720180013900</t>
  </si>
  <si>
    <t>CENCOSUD COLOMBIA S.A</t>
  </si>
  <si>
    <t xml:space="preserve">JOSE ANTONIO CHACON PRADA </t>
  </si>
  <si>
    <t>Nulidad de las resoluciones que pretenden el cobro para publicidad visual años 2017</t>
  </si>
  <si>
    <t>ILEGALIDAD DEL ACTO ADMINISTRATIVO QUE CREA UN IMPUESTO</t>
  </si>
  <si>
    <t>Declara excepción de caducidad</t>
  </si>
  <si>
    <t>52001333300520180007200</t>
  </si>
  <si>
    <t xml:space="preserve">COMUNIDAD HERMANAS BETHLEMITAS </t>
  </si>
  <si>
    <t>KAROL PAOLA ZAMBRANO PERAFAN</t>
  </si>
  <si>
    <t>Declarar nula la resolucion 7 de 29 de agosto de 2017, expedido por la Secretaria de Infraestructura y Valorizacion de Pasto, por medio de la cual se asigno la contribucion de valorizacion y autorizo su cobro para la financiacion del plan de obras del sistema estrategico de transporte publico (SETP),</t>
  </si>
  <si>
    <t>ILEGALIDAD DE ACTO ADMINISTRATIVO QUE IMPONE IMPUESTO</t>
  </si>
  <si>
    <t>Contestacion de demanda - asistio a audiencia inicial</t>
  </si>
  <si>
    <t>2388514</t>
  </si>
  <si>
    <t>52001333300620180013701</t>
  </si>
  <si>
    <t>AYUDAS Y GESTIONES AG3 SAS</t>
  </si>
  <si>
    <t>EUTIQUI CASTELLANOS MARTINEZ</t>
  </si>
  <si>
    <t>Declarar existencia de falla en el servicio al levantar prenda de vehiculo y ordenar la chatarizacion del mismo</t>
  </si>
  <si>
    <t>VIOLACION AL DEBIDO PROCESO ADMINISTRATIVO</t>
  </si>
  <si>
    <t>Auto mejor proveer</t>
  </si>
  <si>
    <t>52001333300620180012300
52001333300720190011601</t>
  </si>
  <si>
    <t>JHONATAN GABRIEL PASAJE URBINA</t>
  </si>
  <si>
    <t>Declarar la nulidad del decreto por medio del cual se regula la venta y expendio de espumas del carnaval</t>
  </si>
  <si>
    <t xml:space="preserve">Sentencia segunda instancia desfavorable </t>
  </si>
  <si>
    <t>1362390</t>
  </si>
  <si>
    <t>52001333300420180012100</t>
  </si>
  <si>
    <t>ERWIN SALAZAR PAREDES Y OTRO</t>
  </si>
  <si>
    <t>ERWIN SALAZAR PAREDES</t>
  </si>
  <si>
    <t>SUPERINTENDENCIA DE SOCIEDADES; BANCO DE  COLOMBIA;  BANCO AGRARIO DE COLOMBIA;
BBVA; HELM COMISIONISTA DE BOLSA; BANCO POPULAR</t>
  </si>
  <si>
    <t xml:space="preserve">Declarar responsables por embargo y secuestro de oficinas arrendadas </t>
  </si>
  <si>
    <t>RETENCION ILEGAL DE BIENES</t>
  </si>
  <si>
    <t xml:space="preserve">Devuelve a  juzgado de origen para que notifique la sentencia de primera instancia </t>
  </si>
  <si>
    <t xml:space="preserve">alegatos de conclusiòn </t>
  </si>
  <si>
    <t>52001333300520180019801</t>
  </si>
  <si>
    <t xml:space="preserve">HECTOR ALEJANDRO MOLINA </t>
  </si>
  <si>
    <t>Proteger los derechos e intereses colectivos, apropiar recursos para mejoramiento de calle 3 con calle 14A barrio caicedo</t>
  </si>
  <si>
    <t>Revoca sentencia</t>
  </si>
  <si>
    <t>2389351</t>
  </si>
  <si>
    <t>52001333300520180023200</t>
  </si>
  <si>
    <t>BRENDA ELIZABETH RUALES DIAZ Y OTROS</t>
  </si>
  <si>
    <t>SANDRA JANNETH BOTINA DIAZ</t>
  </si>
  <si>
    <t>Declarara administrativamente reponsable por accion y omision de deberes y normas de transito al no consignar la veracidad de los hechos de accidente de transito ocurrido entre la calle 18a con carrera 43 pandiaco</t>
  </si>
  <si>
    <t>Cambio de ponente</t>
  </si>
  <si>
    <t>2388510</t>
  </si>
  <si>
    <t>52001333100220180010400</t>
  </si>
  <si>
    <t>CONSORCIO LUZ ANGELICA</t>
  </si>
  <si>
    <t>MAYRA TERESITA DE JESUS SALTAREN FONSECA</t>
  </si>
  <si>
    <t xml:space="preserve">SECRETRIA DE PLANEACION </t>
  </si>
  <si>
    <t>Declarar la nulidad del acto administrativo expedida por la SECRETARIA DE PLANEACION, mediante la cual se reconoce al administrador y representante legal del Edificio Luz Angelica, Propiedad Horizontal.</t>
  </si>
  <si>
    <t xml:space="preserve">INDEBIDO REGISTRO PERSONERIA JURIDICA JUNTA DE ACCION COMUNAL </t>
  </si>
  <si>
    <t>2388507</t>
  </si>
  <si>
    <t>52001333300820180010000</t>
  </si>
  <si>
    <t>CONSORCIO TAMASAGRA</t>
  </si>
  <si>
    <t>LUISA MARCELA CAICEDO CIFUENTES</t>
  </si>
  <si>
    <t>Pago de la liquidacion del contrato No. 20131979, adecuacion de las instalaciones del centro de atencion integral para la primera infancia - jardin piloto - Tamasagra</t>
  </si>
  <si>
    <t>INCUMPLIMIENTO DE LAS OBLIGACIONES CONSIGNADAS EN EL ACTA DE LIQUIDACION DEL CONTRATO</t>
  </si>
  <si>
    <t>Traslado de excepciones</t>
  </si>
  <si>
    <t>2389076</t>
  </si>
  <si>
    <t>52001333300820180009000</t>
  </si>
  <si>
    <t>MAGOLA AMPARO SANTACRUZ DE SALAS</t>
  </si>
  <si>
    <t>GERMAN MONTENEGRO  ACOSTA</t>
  </si>
  <si>
    <t>Declarar nulidad de actos administrativo que declara presunta infraccion urbanistica, impone sancion edificio pasaje santacruz</t>
  </si>
  <si>
    <t xml:space="preserve">Asiste audiencia pruebas </t>
  </si>
  <si>
    <t>2388504</t>
  </si>
  <si>
    <t>52001333300720180008900</t>
  </si>
  <si>
    <t>JUNTA DE ACCION COMUNAL BARRIO VILLADOCENTE</t>
  </si>
  <si>
    <t>ANGELA MARIA JOSA BUSTAMENTE</t>
  </si>
  <si>
    <t>Solicita la construccion de obstaculos para impedir el paso de vehiculos de carga pesada por el barrio</t>
  </si>
  <si>
    <t>52001333300620180007600</t>
  </si>
  <si>
    <t>JAIME ESTEBAN ARIAS</t>
  </si>
  <si>
    <t>JAIME ESTEBAN ARIAS RUALES</t>
  </si>
  <si>
    <t xml:space="preserve">SECRETARIA DE INFRAESTUCTURA </t>
  </si>
  <si>
    <t>Deterioro de la malla vial en la calle 18 con carrera 42 sector pandiaco por el paso de vehiculos de carga pesada</t>
  </si>
  <si>
    <t>Aprueba pacto de cumplimiento</t>
  </si>
  <si>
    <t xml:space="preserve">presenta informe de cumplimiento </t>
  </si>
  <si>
    <t>Resolucion No. 544 del 7 de diciembre de 2018 se da cumplimiento a providencia judicial que aprueba pacto de cumplimiento</t>
  </si>
  <si>
    <t>Secretarìa de Infraestructura y Valorización</t>
  </si>
  <si>
    <t>52001233300020180007501</t>
  </si>
  <si>
    <t>EDGAR GILBERTO DELGADO CORDOBA</t>
  </si>
  <si>
    <t>LUIS IGNACIO MAYA AGUIRRE</t>
  </si>
  <si>
    <t>Accion Tutela</t>
  </si>
  <si>
    <t>Ordenar revocar el numeral 5 de resolucion 098 de 2015 por la cual se ordena protocolizar sentencia de primera y segunda instancia - villa lucia - auro edgar diaz</t>
  </si>
  <si>
    <t>Consejo de Estado Mg Fredy Hernando Ibarra</t>
  </si>
  <si>
    <t xml:space="preserve">Ordena obedecer lo dispuesto por el H. Consejo de estado sala de lo contenciosos administrativo
</t>
  </si>
  <si>
    <t>2388867</t>
  </si>
  <si>
    <t>52001333300520190017800</t>
  </si>
  <si>
    <t>ALVARO REYNEL CORDOBA</t>
  </si>
  <si>
    <t>Declarar nulidad de acto administrativo que impone sancion por conducir en estado de alcoholemia</t>
  </si>
  <si>
    <t xml:space="preserve">Sentencia de segunda instancia - confirma </t>
  </si>
  <si>
    <t xml:space="preserve">Apelacion </t>
  </si>
  <si>
    <t>52001333300520210013000</t>
  </si>
  <si>
    <t xml:space="preserve">PASTO SALUD EMPRESA SOCIAL DEL ESTADO </t>
  </si>
  <si>
    <t>JAVIER MAURICIO OJEDA</t>
  </si>
  <si>
    <t>Nulidad parcial acuerdo 004 de 2016 en lo conserniente a El resto de excedentes debera ejecutarse en proyectos de inversion que apoyen el Plan de Desarrollo del Sector Salud del Municipio de Pasto, de conformidad con la Ley 715 de 2001, articulo 57 y demas normas que lo reglamenten, adicionen o modifiquen”</t>
  </si>
  <si>
    <t>Concede apelacion auto que rechaza demanda</t>
  </si>
  <si>
    <t>2389021</t>
  </si>
  <si>
    <t>52001333300620180005200</t>
  </si>
  <si>
    <t>SERVIFIN SA</t>
  </si>
  <si>
    <t>DARIO FERNANDO PANTOJA BASTIDAS</t>
  </si>
  <si>
    <t>Declarar nulidad de acto administrativo que liquida unilateralmente contrato - AVANTE SETP</t>
  </si>
  <si>
    <t>ILEGALIDAD DEL ACTO ADMINISTRATIVO QUE LIQUIDA UN CONTRATO</t>
  </si>
  <si>
    <t xml:space="preserve">SENTENCIA: NIEGA LAS PRETENSIONES DE LA DEMANDA, CONDENA EN COSTAS,ENTRE OTROS. CONCEDE RECURSO INTERPUESTO POR LA PARTE DEMANDANTE
</t>
  </si>
  <si>
    <t>2387520</t>
  </si>
  <si>
    <t>52001333300320180048000</t>
  </si>
  <si>
    <t>MERCEDES ALEJANDRA REGALADO SOTELO</t>
  </si>
  <si>
    <t>JHORDAN ANDREY LOPEZ JURADO</t>
  </si>
  <si>
    <t>EMPOPASTO S A</t>
  </si>
  <si>
    <t>Declarar al Municipio de Pasto y a EMPOPASTO, responsable por caida a una alcantarilla de la demandante</t>
  </si>
  <si>
    <t xml:space="preserve">LESION POR VIA PUBLICA EN MAL ESTADO </t>
  </si>
  <si>
    <t>Admite apelacion - traslado alegatos</t>
  </si>
  <si>
    <t>2388868</t>
  </si>
  <si>
    <t>52001333300420180003400</t>
  </si>
  <si>
    <t xml:space="preserve">MARIA DEL PILAR ANDRADE </t>
  </si>
  <si>
    <t>Declarar contrato realidad- secretaria de transito y trasporte</t>
  </si>
  <si>
    <t>SENTENCIA 2DA INSTANCIA REVOCA PARCIALMENTE la sentencia de trece (13) de noviembre de dos mil veinte (2020),</t>
  </si>
  <si>
    <t xml:space="preserve">ACTIVO - Adelantar tramite para cumplimiento de sentencia </t>
  </si>
  <si>
    <t>2389287</t>
  </si>
  <si>
    <t>52001233300020180003200</t>
  </si>
  <si>
    <t>FEDERICO GUTIERREZ ARCINIEGAS</t>
  </si>
  <si>
    <t>INSTITUTO DEPARTAMENTAL DE SALUD DE NARIÑO; EMSSANAR SAS</t>
  </si>
  <si>
    <t xml:space="preserve">Se declarare administrativamente responsable al INSTITUTO DEPARTAMENTAL DE SALUD DE NARIÑO por el no pago de la cartera adeudada por concepto de la prestacion de de servicios de Salud mental, en el periodo comprendido entre el 1 de noviembre de 2015 hasta el 31 de marzo de 2016, se condene al pago de perjuicios e intereses moratorios. </t>
  </si>
  <si>
    <t xml:space="preserve">Audiencia inicial </t>
  </si>
  <si>
    <t>2389662</t>
  </si>
  <si>
    <t>52001333300420180003000</t>
  </si>
  <si>
    <t>EDGAR LEONEL SAA PARRA, OLGA TRUJILLO Y MONICA ANDREA SAA TRUJILLO</t>
  </si>
  <si>
    <t>MONICA LUCIA MORENO MONTENEGRO</t>
  </si>
  <si>
    <t>Declarar administrativamente responsable por caida en un hueco ubicado en la calle 20 con 27a, que causo ruptuta en perone</t>
  </si>
  <si>
    <t xml:space="preserve">LESION POR VIA EN MAL ESTADO </t>
  </si>
  <si>
    <t>Sentencia 1ra Ins - Favorable</t>
  </si>
  <si>
    <t>Sentencia Primera Instancia</t>
  </si>
  <si>
    <t>52001310500320180002100</t>
  </si>
  <si>
    <t>CARLOS ANTONIO BURBANO</t>
  </si>
  <si>
    <t>HEYLEN ZAMBRANO ORTEGA</t>
  </si>
  <si>
    <t xml:space="preserve">COLPENSIONES </t>
  </si>
  <si>
    <t>Declarar al demandante como beneficiario del regimen de transicion y por lo tanto reconocer la pension</t>
  </si>
  <si>
    <t>Tribunal Superior  Sala Laboral - Mag. Claudia Cecilia Toro Ramirez</t>
  </si>
  <si>
    <t>52001333300420180000500</t>
  </si>
  <si>
    <t>ZOILA CRUZ CABRERA TARAPUEZ Y OTROS</t>
  </si>
  <si>
    <t>ANA LUCIA OVIEDO BETANCOURTH</t>
  </si>
  <si>
    <t>Construccion de una via en el predio de propiedad de la demandante, Puerres, por construccion de via publica</t>
  </si>
  <si>
    <t>2118653</t>
  </si>
  <si>
    <t>52001233300020170068200</t>
  </si>
  <si>
    <t xml:space="preserve">LEONOR GUERRA SOLARTE Y OTROS </t>
  </si>
  <si>
    <t>MARIO RENE MENESES PAREDES</t>
  </si>
  <si>
    <t xml:space="preserve">CEDENAR S A </t>
  </si>
  <si>
    <t>Declarar responsables como consecuencia de incendio sufrido en el establecimiento comercial ubicado en la carrera 23 con 16, causandole perdidas economicas, patrimoniales, (Mpio: por no contar con hidrantes cerca del incendio)</t>
  </si>
  <si>
    <t>FALLA EN EL SERVICIO POR DAÑO EN HIDRANTES Y CABLEADO ELECTRICO OBSOLETO</t>
  </si>
  <si>
    <t>Rechaza solicitud de perito</t>
  </si>
  <si>
    <t>1120520</t>
  </si>
  <si>
    <t>52001233300020170063900</t>
  </si>
  <si>
    <t xml:space="preserve">OMAR ARMANDO BENAVIDES </t>
  </si>
  <si>
    <t xml:space="preserve">RICARDO ROMERO </t>
  </si>
  <si>
    <t xml:space="preserve">MUNICIPIO DE IPIALES; EMPOBANDO SA; CORPONARIÑO
</t>
  </si>
  <si>
    <t xml:space="preserve">SECRETARIA DE GESTION AMBIENTAL   </t>
  </si>
  <si>
    <t>Que se declare solidariamente responsables de la contaminacion del rio Guaitara y el Humedal el Totoral como quebrada la Ruinosa, sector Primero de Mayo al Municipio de Ipiales, EMPOOBANDO ESP y a CORPONARIÑO, Ministerio de Ambiente, de Hacienda, Ministerio de Vivienda ciudad y territorio y  Gobernacion de Nariño.</t>
  </si>
  <si>
    <t>2389494</t>
  </si>
  <si>
    <t>52001233300020170058100</t>
  </si>
  <si>
    <t>ALBA LUCIA BENAVIDES Y OTRO</t>
  </si>
  <si>
    <t>RENATO RAUL RIUCAURTE TAPIA; GABRIEL DARIO PANTOJA NARVAEZ</t>
  </si>
  <si>
    <t xml:space="preserve">CURADURIA SEGUNDA URBANA DE PASTO; JESUS LUCERO </t>
  </si>
  <si>
    <t xml:space="preserve">Se declare responsable administrativamente responsable al Municipio de Pasto, por el otorgamiento en las licencias de construccion  </t>
  </si>
  <si>
    <t>Admite recurso de apelación contra sentencia</t>
  </si>
  <si>
    <t>2389136</t>
  </si>
  <si>
    <t>52001233300020170057300</t>
  </si>
  <si>
    <t>UNION TEMPORAL CLINIMEDICA Y OTRO</t>
  </si>
  <si>
    <t>NIBIA GONZALEZ CERON</t>
  </si>
  <si>
    <t xml:space="preserve">SERVICIOS BIOMEDICOS DE NARIÑO </t>
  </si>
  <si>
    <t>Declarar incumplimiento de contrato No. 20153486 - dotacion del Hospital de baja complejidad tipo 1B, equipos biomedicos para la dotacion de quirofanos y salas de partos</t>
  </si>
  <si>
    <t xml:space="preserve">Prescinde testimonio - Traslado alegatos </t>
  </si>
  <si>
    <t xml:space="preserve">RECURSO DE APELACIÓN </t>
  </si>
  <si>
    <t>2388486</t>
  </si>
  <si>
    <t>52001333300320170032000</t>
  </si>
  <si>
    <t>CARMEN ALICIA DELGADO RECALDE Y OTROS</t>
  </si>
  <si>
    <t>JAIRO FERNANDO CASTILLO DELGADO</t>
  </si>
  <si>
    <t xml:space="preserve">GOBERNACION DE NARIÑO; CORPOCARNAVAL </t>
  </si>
  <si>
    <t>Declarar responsable patrimonialmente al municipio por accidente en el intercambiador vial el 09 de enero de 2016</t>
  </si>
  <si>
    <t>Concede recurso de Apelacion</t>
  </si>
  <si>
    <t>52001333300220170032100</t>
  </si>
  <si>
    <t>EMPRESA SOCIAL DEL ESTADO PASTO SALUD E.S.E</t>
  </si>
  <si>
    <t xml:space="preserve">ANDREA LIZETH SALAS ROJAS </t>
  </si>
  <si>
    <t xml:space="preserve">Actio In Rem Verso </t>
  </si>
  <si>
    <t>SECRETARIA MUNICIPAL DE SALUD DE PASTO</t>
  </si>
  <si>
    <t xml:space="preserve">Declarar al Municipio de Pasto y la Secretaria de Salud Municipal de Pasto patrimonialmente responsable por enriquecimiento sin justa causa </t>
  </si>
  <si>
    <t xml:space="preserve">ENRIQUESIMIENTO SIN JUSTA CAUSA </t>
  </si>
  <si>
    <t xml:space="preserve">Sentencia de primera instancia desfavorable </t>
  </si>
  <si>
    <t>52001333300420170030801</t>
  </si>
  <si>
    <t xml:space="preserve">CARLOS ANDRES ERASO URBANO Y OTROS </t>
  </si>
  <si>
    <t>DIANA AYDE ONOFRE MEZA</t>
  </si>
  <si>
    <t>14,75%</t>
  </si>
  <si>
    <t>Se declare al Municipio de Pasto y Corpocarnaval, responsables por accidente en el intercambiador vial con la carroza por muerte enfermera.</t>
  </si>
  <si>
    <t>LIQUIDACIÓN DE COSTAS</t>
  </si>
  <si>
    <t>$ 1.510.334,5</t>
  </si>
  <si>
    <t>2376650</t>
  </si>
  <si>
    <t>52001333300520210017400</t>
  </si>
  <si>
    <t>MILTON ALIRIO QUEVEDO BURBANO</t>
  </si>
  <si>
    <t>LEIDY JOHANA CEVALLOS</t>
  </si>
  <si>
    <t xml:space="preserve">Se declare la Nulidad del acto administrativo consistente en el oficio No. 1530/201-2021 del 14 de julio de 2021, mediante el cual la Secretaria de Transito niega la existencia de una relacion laboral con el demandante y no accede a la solicitud de cancelar los conceptos salariales, prestaciones sociales e indemnizaciones laborales; se declare la existencia de la relacion laboral y se ordene el pago de conceptos salariales, prestaciones sociales e indemnizaciones legales y extralegales, incluida la sancion moratoria. </t>
  </si>
  <si>
    <t xml:space="preserve">Aprueba Liquidación </t>
  </si>
  <si>
    <t>resolucion 057 del 18 de febrero 2025</t>
  </si>
  <si>
    <t>ALCALDE MUNICIPAL DE PASTO</t>
  </si>
  <si>
    <t>28 DE OCTUBRE 2024</t>
  </si>
  <si>
    <t>03 DE MARZO DE 2025</t>
  </si>
  <si>
    <t>RESOLUCION 028 DEL 10 DE ABRIL 2025</t>
  </si>
  <si>
    <t>23 DE ABRIL 2025</t>
  </si>
  <si>
    <t>22 de abril de 2025</t>
  </si>
  <si>
    <t>2262627</t>
  </si>
  <si>
    <t>52001333300520210019900</t>
  </si>
  <si>
    <t>Sentencia Primera Instancia: Favorable</t>
  </si>
  <si>
    <t>52-00133330082017023501</t>
  </si>
  <si>
    <t xml:space="preserve">SECRETARÍA DE PLANEACIÓN </t>
  </si>
  <si>
    <t>Declarar la nulidad de la Resolución No. 52001-2-LS-120858 del 11 de enero de 2013, mediante la cual se concedió licencia de parcelación</t>
  </si>
  <si>
    <t>2373060</t>
  </si>
  <si>
    <t>52001333300520220006500</t>
  </si>
  <si>
    <t>Que se declare la nulidad de los actos administrativos que negaron el reconocimiento de una relacion laboral entre el demandante y el Municipio de Pasto, que se declare la existencia de una relacion laboral, la terminacion injustificada del contrato de trabajo y se condene al Municipio al pago de todos los emolumentos y conceptos laborles, de prestaciones sociales y de seguridad social.</t>
  </si>
  <si>
    <t>52001333300520170022401</t>
  </si>
  <si>
    <t xml:space="preserve">BLANCA ELENA GUERRERO DAVILA </t>
  </si>
  <si>
    <t>HAROLD MOSQUERA RIVAS</t>
  </si>
  <si>
    <t xml:space="preserve">CONTRALORIA MUNICIPAL DE PASTO </t>
  </si>
  <si>
    <t>Declarar la nulidad del fallo donde se considero a la demandante responsable por apropiacion de dineros en la ESE PASTO SALUD</t>
  </si>
  <si>
    <t>Sentencia de segunda instancia favorable</t>
  </si>
  <si>
    <t>2388597</t>
  </si>
  <si>
    <t>52001333300820170022300</t>
  </si>
  <si>
    <t xml:space="preserve">ALEJA ALVAREZ Y OTROS </t>
  </si>
  <si>
    <t xml:space="preserve">NACION MINISTERIO DE TRANSPORTE </t>
  </si>
  <si>
    <t>9/13/2017</t>
  </si>
  <si>
    <t>Declarar responsable al Municipio de Pasto - Secretaria de Transito, por la colicion de vehiculos en el barrio san ignacio a causa de un semafro dañado</t>
  </si>
  <si>
    <t>DAÑOS A BIENES POR FALTA DE SEÑALIZACION EN LA VIA PUBLICA</t>
  </si>
  <si>
    <t>TERMINADO - Realizar pago y solicitar archivo del proceso</t>
  </si>
  <si>
    <t>2389387</t>
  </si>
  <si>
    <t>52001333300520220014500</t>
  </si>
  <si>
    <t>AYDA  LUCIA MOLINA  OSEJO</t>
  </si>
  <si>
    <t>EDGAR ANTONIO CORAL
CAICEDO</t>
  </si>
  <si>
    <t xml:space="preserve">Se declare la nulidad de la Resolucion 11537 del 12 de octubre de 2017 por medio del cual se liquida el impuesto predial unificado de un inmueble propiedad del demandante </t>
  </si>
  <si>
    <t>1064475</t>
  </si>
  <si>
    <t>52001333300320170021700</t>
  </si>
  <si>
    <t>NELLY AMPARO FAJARDO DE NARVAEZ</t>
  </si>
  <si>
    <t>Declarar al municipio de Pasto y a otros responsables por la demora injustificada en el cumplimiento del fallo y por ende reparar los perjuicios.</t>
  </si>
  <si>
    <t>2389324</t>
  </si>
  <si>
    <t xml:space="preserve">Archivo </t>
  </si>
  <si>
    <t>52001333300520170021000</t>
  </si>
  <si>
    <t>ANA LUCIA YEPEZ CORDOBA</t>
  </si>
  <si>
    <t xml:space="preserve">Declarar la vulneracion de los derechos colectivos, por el permiso en la construccion de las canchas sinteticas el monumental. </t>
  </si>
  <si>
    <t>Declara cerrado incidente de desacato</t>
  </si>
  <si>
    <t xml:space="preserve">pronunciamiento tramite incidental </t>
  </si>
  <si>
    <t>2389446</t>
  </si>
  <si>
    <t>52001333300120170020601</t>
  </si>
  <si>
    <t>MARIA STHER ZARAMA WOODCOCK</t>
  </si>
  <si>
    <t>Declarar la nulidad de los actos administrativos por los cuales se declaro el cierre del parqueadero Willy y se mantenga el levantamiento de los sellos del parqueadero Mathelza y el pago de perjuicios.</t>
  </si>
  <si>
    <t>ILEGALIDAD DEL ACTO ADMINISTRATIVO QUE CLAUSURA ESTABLECIMIENTO DE COMERCIO</t>
  </si>
  <si>
    <t>2478367</t>
  </si>
  <si>
    <t xml:space="preserve">52001333300520230006900 </t>
  </si>
  <si>
    <t xml:space="preserve">BLANCA NANCY CORAL </t>
  </si>
  <si>
    <t xml:space="preserve">MARIA ANGÉLICA HERNANDEZ </t>
  </si>
  <si>
    <t xml:space="preserve">        MIGUEL ORDOÑEZ SOLARTE</t>
  </si>
  <si>
    <t xml:space="preserve"> Se ordene al Municipio de Pasto reintegrar a la demandante en un cargo igual o de superior jerarquía al que venía desempeñando dentro de la planta de personal global de la Seccretaría de Educación y se condene al pago de salarios, prestaciones sociales y seguridad social dejadas de percibir y cotizar desde el momento de su desvinculación. </t>
  </si>
  <si>
    <t xml:space="preserve"> Declarar probada de oficio la excepción de CADUCIDAD en el medio de control de Nulidad y Restablecimiento del Derecho y declara terminado el proceso</t>
  </si>
  <si>
    <t>1103313</t>
  </si>
  <si>
    <t>52001333300220170019500</t>
  </si>
  <si>
    <t xml:space="preserve">JHON JAIRO BURBANO ROSERO </t>
  </si>
  <si>
    <t>FRANLYN TOMAS CORAL DELGADO</t>
  </si>
  <si>
    <t xml:space="preserve">DIRECCION NACIONAL DE BOMBEROS DE COLOMBIA; CUERPO DE BOMBEROS VOLUNTARIOS DE PASTO </t>
  </si>
  <si>
    <t>Declarar responsables al Municipio de Pasto y a los Bomberos de Pasto, por perjuicios sufridos por accidente de bombero</t>
  </si>
  <si>
    <t>ACCIDENTE DE TRABAJO O ENFERMEDAD PROFESIONAL POR CULPA PATRONAL</t>
  </si>
  <si>
    <t>2466004</t>
  </si>
  <si>
    <t>52001333300520230011600</t>
  </si>
  <si>
    <t>UNIÓN TEMPORAL SODINGUER SECRETARIA</t>
  </si>
  <si>
    <t>STEVEN TABARES
ECHAVARRÍA</t>
  </si>
  <si>
    <t>Se liquide el Contrato de Consultoría No.
20183041, conforme a lo establecido en el Contrato Estatal y el Informe de
Interventoría, restando el pago del Anticipo entregado por el MUNICIPIO DE
PASTO.
Consecuencialmente se condene al Municipio de Pasto al pago de las
siguientes sumas:
1. NOVENTA MILLONES CUATROCIENTOS OCHENTA Y NUEVA MIL
CUATROCIENTOS SETENTA Y TRES MIL PESOS CON CUARENTA Y DOS
CENTAVOS ($90.489.473,42), que corresponde a lo ejecutado por el
Contratista que aun adeuda la administración.
Que el valor mencionado sea indexado a la fecha de pago y se condene a la
entidad administrativa al pago de intereses correspondientes por la mora en el
pago.</t>
  </si>
  <si>
    <t>Decreta e incorpora al proceso unas pruebas, fija el litigio, entre otros</t>
  </si>
  <si>
    <t>2389468</t>
  </si>
  <si>
    <t>52001333300620170017100</t>
  </si>
  <si>
    <t>SANDRA DEL CARMEN PORTILLA DE ZAMBRANO</t>
  </si>
  <si>
    <t>HUGO FERNANDO RODRIGUEZ MARTINEZ</t>
  </si>
  <si>
    <t>Declarar al Municipio de Pasto, responsable por la muerte del señor Hugo David Botina, por accidente en la via del barrio el Polvorin.</t>
  </si>
  <si>
    <t xml:space="preserve">Resuelve solicitud de pruebas segunda  </t>
  </si>
  <si>
    <t>Presenta pronunciamiento recurso de apelacion</t>
  </si>
  <si>
    <t>2388529</t>
  </si>
  <si>
    <t>52001333300720170016500</t>
  </si>
  <si>
    <t>GUILLERMO ALBERTO ERAZO LOPEZ</t>
  </si>
  <si>
    <t>JESUS ALVARO UNIGARRO GARZON</t>
  </si>
  <si>
    <t>Declarar al Municipio de Pasto responsable por el incumplimiento del contrato de obra, para construccion de acueducto en catambuco.</t>
  </si>
  <si>
    <t>solicitud de aclaracion de sentencia</t>
  </si>
  <si>
    <t>$ 38.886.473,14</t>
  </si>
  <si>
    <t>144 DEL 02 DE MAYO DEL 2023</t>
  </si>
  <si>
    <t>2023006747 del 25/05/2023</t>
  </si>
  <si>
    <t>Jesus Alvaro Unigarro Garzon (Apoderado)</t>
  </si>
  <si>
    <t>52001333300720170016401</t>
  </si>
  <si>
    <t>ANDRES CAMILO PABON PANTOJA</t>
  </si>
  <si>
    <t>ERICK WILLIAM DIAZ RAMOS</t>
  </si>
  <si>
    <t xml:space="preserve">Declarar la nulidad del acto administrativo, mediante el cual se eligio al segundo oferente para el suministro de semillas </t>
  </si>
  <si>
    <t xml:space="preserve">Auto confirma auto que declara inepta demanda </t>
  </si>
  <si>
    <t>52001333300420170015401</t>
  </si>
  <si>
    <t>Declarar la nulidad del acto admninitrativo que no reconoce relacion laboral y pagar los perjuicios.</t>
  </si>
  <si>
    <t xml:space="preserve">Revoca sentencia </t>
  </si>
  <si>
    <t>52001333300620170015101</t>
  </si>
  <si>
    <t xml:space="preserve">CARLOS NARVAEZ </t>
  </si>
  <si>
    <t>Se declare la nulidad del acto administrativo
contenido en la Resolucion No. 0194 del 14 de febrero de
2017, por medio del cual se “concede la exoneracion temporal
del pago de impuesto predial unificado al peticionario (a)
Ricaurte Vela Ana Maria”.</t>
  </si>
  <si>
    <t>Ilegalidad del acto administrativo que liquida un impuesto</t>
  </si>
  <si>
    <t>Obedece superior / Aprueba liquidación de costas</t>
  </si>
  <si>
    <t>Alegatos de conclusion presentados 2 instancia</t>
  </si>
  <si>
    <t>2023001930 de 11 de abril de 2023</t>
  </si>
  <si>
    <t>119 de 12 de abril de 2023</t>
  </si>
  <si>
    <t>02 de mayo de 2023</t>
  </si>
  <si>
    <t>2023003083 11 de mayo de 2023</t>
  </si>
  <si>
    <t>2023006517 de 15 de mayo de 2023</t>
  </si>
  <si>
    <t>Ana Patricia Vela Ricaurte (Apoderada)</t>
  </si>
  <si>
    <t>2388525</t>
  </si>
  <si>
    <t>52001333300120170013000</t>
  </si>
  <si>
    <t>IRMA ESPERANZA BOTINA</t>
  </si>
  <si>
    <t xml:space="preserve">Declarar responsable al municipio de perjuicios patrimoniales, extrapatrimoniales por la caida del señor HUGO DAVID BOTINA al rio pasto </t>
  </si>
  <si>
    <t xml:space="preserve">SENTENCIA DE SEGUNDA INSTANCIA </t>
  </si>
  <si>
    <t>52001333300520170011000</t>
  </si>
  <si>
    <t>DIANA FERNANDA CABRERA</t>
  </si>
  <si>
    <t>FRAKLIN TOMAS CORAL DELGADO</t>
  </si>
  <si>
    <t>Reconocer que existio un contrato laboral entre el demandante y el municipio de Pasto - Secretaria de Transito</t>
  </si>
  <si>
    <t xml:space="preserve">Modifica sentencia </t>
  </si>
  <si>
    <t>341 del 14/12/2021</t>
  </si>
  <si>
    <t>2021003660 y 2021003661</t>
  </si>
  <si>
    <t>2021004581 y 2021004582</t>
  </si>
  <si>
    <t>2021017012 y  2022002840 de 22/03/2022</t>
  </si>
  <si>
    <t>Sistema integrad multiple de pagos electrónicos S.A y Guillermo Rufino Rosero Monter</t>
  </si>
  <si>
    <t>2388523</t>
  </si>
  <si>
    <t>52001333100220170009000</t>
  </si>
  <si>
    <t>RUBEN GERARDO LASO BURBANO Y NIKANDRO MUÑOZ</t>
  </si>
  <si>
    <t>YANIRA TATIANA DELGADO LOPEZ</t>
  </si>
  <si>
    <t>Se declare la nulidad en la adjudicacion del contrato.</t>
  </si>
  <si>
    <t xml:space="preserve">Admite apelación  </t>
  </si>
  <si>
    <t>2388533</t>
  </si>
  <si>
    <t>52001333300920170008700</t>
  </si>
  <si>
    <t>GUILLERMO HERNANDO ROMO INSUASTY</t>
  </si>
  <si>
    <t>Declarar la responsabilidad del Municipio de Pasto, responsables por la muerte del Dr. Romo</t>
  </si>
  <si>
    <t>2387451</t>
  </si>
  <si>
    <t>52001233300320170008100</t>
  </si>
  <si>
    <t>ANABELY RODRIGUEZ MONCAYO</t>
  </si>
  <si>
    <t>Declarar la nulidad de la resolucion expedida po la secretaria de infraestructura por medio de la cual no se reconoce el pago de prestasiones sociales.</t>
  </si>
  <si>
    <t>NO RECONOCIMIENTO DE PRESTACIONES SOCIALES</t>
  </si>
  <si>
    <t>Consejo de Estado- Mg Nicolas Yepes Corrales</t>
  </si>
  <si>
    <t>Confirma parcialmente sentencia de fecha 24 de junio de 2020</t>
  </si>
  <si>
    <t xml:space="preserve">Presenta alegatos de conclusión segunda instancia </t>
  </si>
  <si>
    <t>RESOLUCION 2024 DEL 13 DE AGOSTO DE 2025</t>
  </si>
  <si>
    <t>ALCALDIA DE PASTO</t>
  </si>
  <si>
    <t>04 DE JULIO DE 2025</t>
  </si>
  <si>
    <t>RESOLUCION 204 DEL 13 DE AGOSTO DE 2025</t>
  </si>
  <si>
    <t>13 DE AGOSTO DE 2025</t>
  </si>
  <si>
    <t>681644</t>
  </si>
  <si>
    <t>52001333300620140043701</t>
  </si>
  <si>
    <t xml:space="preserve">FELIX ARTURO CHAMORRO </t>
  </si>
  <si>
    <t>MARIA EUGENIA QUINTANA ARTURO</t>
  </si>
  <si>
    <t>Llamamiento en garantia - Reliquidicacion pensional de vejez - Trabajaba en Secretaria de Educacion</t>
  </si>
  <si>
    <t>INDEBIDA LIQUIDACION DE PENSION DE VEJEZ</t>
  </si>
  <si>
    <t>52001333300620140026801</t>
  </si>
  <si>
    <t>CHAMORRO PORTILLA SAS</t>
  </si>
  <si>
    <t>IVAN CORTES BRAVO</t>
  </si>
  <si>
    <t>Pago daños perjuicios por AVANTE obras cra. 27 que afecta Mr. Pollo</t>
  </si>
  <si>
    <t>52001233300020170007000</t>
  </si>
  <si>
    <t>EMILIO ORLANDO GAMEZ CAICEDO</t>
  </si>
  <si>
    <t>Proteger los derechos de la comunidad del encano a gozar de un ambiente sano y por ello se ordene la proteccion de la laguna de la cocha.</t>
  </si>
  <si>
    <t>Abre incidente de Desacato</t>
  </si>
  <si>
    <t xml:space="preserve">Presenta informe de cumplimiento sentencia a la Procuraduría Ambiental y Agraria </t>
  </si>
  <si>
    <t>2388519</t>
  </si>
  <si>
    <t>52001333300220170005800</t>
  </si>
  <si>
    <t>ALVARO JAVIER NAVARRETE CARVAJALY OTROS</t>
  </si>
  <si>
    <t>IVAN PALACIO</t>
  </si>
  <si>
    <t>SECRETARIA GENERAL</t>
  </si>
  <si>
    <t>Declarar la nulidad de resoluciones  014 de 2016,015 de 2016, 021 de 201 por medio de la cual dio por terminado unilateralmente contrato de arrendamiento hotel Sindamanoy, realizar restitucion del inmueble</t>
  </si>
  <si>
    <t>ILEGALIDAD DEL ACTO ADMINISTRATIVO QUE DECLARA LA TERMINACION UNILATERAL DEL CONTRATO</t>
  </si>
  <si>
    <t xml:space="preserve">Fija fecha audiencia inicial  </t>
  </si>
  <si>
    <t>52001333300920170005301</t>
  </si>
  <si>
    <t>MARIO FERNANDO BUCHELLY VALLEJO</t>
  </si>
  <si>
    <t>Declarar al Municipio de Pasto - Secretaria de Transito responsables al no realizar bien el procedimiento, en el accidente del señor JOSE DOLORES BUCHELI ARTEGA, en la avenida santander</t>
  </si>
  <si>
    <t>DEMORA EN LEVANTAMIENTO DE CROQUIS EN ACCIDENTE DE TRANSITO</t>
  </si>
  <si>
    <t>Auto corrige aprobación de costas</t>
  </si>
  <si>
    <t>1 SMLMV</t>
  </si>
  <si>
    <t>52001333300620150000500</t>
  </si>
  <si>
    <t>EFREN ARMANDO ARROYO ERASO</t>
  </si>
  <si>
    <t>DECLARAR LA NULIDAD DE ACTOS ADMINISTRATIVOS QUE SANCIONAN POR NO PRESENTAR IMPUESTO DE INDUSTRIA Y COMERCIO</t>
  </si>
  <si>
    <t xml:space="preserve">LIQUIDA Y APRUEBA COSTAS </t>
  </si>
  <si>
    <t>Solicitud liquidación de costas procesales y constancia de ejecutoria de sentencias</t>
  </si>
  <si>
    <t>118 DEL 12 DE ABRIL 2023</t>
  </si>
  <si>
    <t>$ 1.531.968</t>
  </si>
  <si>
    <t xml:space="preserve">    2023003061            31 de mayo de 2023</t>
  </si>
  <si>
    <t>180  de 6 de junio de 2023</t>
  </si>
  <si>
    <t>20 de junio de 2023</t>
  </si>
  <si>
    <t>2023004961                             11 de julio de 2023</t>
  </si>
  <si>
    <t>2023009283                            17 de julio de 2023</t>
  </si>
  <si>
    <t>2.1.43.13.01.001</t>
  </si>
  <si>
    <t>Efren Armando Arroyo Eraso</t>
  </si>
  <si>
    <t>$1.531.968</t>
  </si>
  <si>
    <t>2388792</t>
  </si>
  <si>
    <t>52001333300620160008900</t>
  </si>
  <si>
    <t>ANDREA JIMENA CASTILLO GAMEZ Y OTROS</t>
  </si>
  <si>
    <t>MAYRA ALEJANDRA BETANCOURTH</t>
  </si>
  <si>
    <t>Pago de daños causados por caida en obra con falta de señalizacion en obra de Avante en la calle 20 con carrera 23</t>
  </si>
  <si>
    <t>Sentencia segunda instancia</t>
  </si>
  <si>
    <t>52001333300620170001200</t>
  </si>
  <si>
    <t>ERNESTO ARMANDO CHAMORRO PANTOJA</t>
  </si>
  <si>
    <t xml:space="preserve">DIRECCION DE ESPACIO PUBLICO </t>
  </si>
  <si>
    <t>Reubicacion de las casetas de venta de flores.</t>
  </si>
  <si>
    <t xml:space="preserve">Auto archivo incidente de desacato </t>
  </si>
  <si>
    <t>Contestacion incidente de desacato</t>
  </si>
  <si>
    <t>52001333300620170001100</t>
  </si>
  <si>
    <t>ALFONSO GERARDO PORTILLA Y OTROS</t>
  </si>
  <si>
    <t>MONICA LUCIA ZARAMA VIVANCO</t>
  </si>
  <si>
    <t>Declarar al municipio de pasto patrimonial y administraivamente responsable por los daños causados al demandante en virtud de las resoluciones que lo desalojan de su lugar de trabajo como montallantas, en polideportivo del Barrio Chambu</t>
  </si>
  <si>
    <t>ILEGALIDAD ACTO ADMINISTRATIVO DE INFRACCIÓN URBANISTICA</t>
  </si>
  <si>
    <t xml:space="preserve">Ordena desarchivo para expedir copias </t>
  </si>
  <si>
    <t xml:space="preserve">Solicitud constancia de ejecutoria de sentencia
</t>
  </si>
  <si>
    <t>52001333300520170000401</t>
  </si>
  <si>
    <t>CARLOS EFRAIN SANTACRUZ MORENO</t>
  </si>
  <si>
    <t>FRANCISCO ANTONIO MARTINEZ GUERRERO</t>
  </si>
  <si>
    <t>Declarar la Nulidad de los Actos administrativos y por ende no sancionar al demandante en ejercicio de su profesion como ingeniero civil por las multas.</t>
  </si>
  <si>
    <t>Sentencia modifica fallo</t>
  </si>
  <si>
    <t>172 de 10/06/2021</t>
  </si>
  <si>
    <t>2021001575 del 25/05/2021</t>
  </si>
  <si>
    <t>2021002293 de 13/07/2021</t>
  </si>
  <si>
    <t>2021007785 de 26/07/2021</t>
  </si>
  <si>
    <t>Martínez Guerrero Francisco Antonio</t>
  </si>
  <si>
    <t>52001233300020170000301</t>
  </si>
  <si>
    <t>JAIME GOMEZ LOPEZ</t>
  </si>
  <si>
    <t>JUAN CARLOS DELGADO PATIÑO</t>
  </si>
  <si>
    <t>Declarar al Municipio de Pasto responsable por la ocupacion de los inmuebles de propiedad del demandante, IEM Obrero</t>
  </si>
  <si>
    <t>Consejo de Estado Mag. Ramiro de Jesus Pazos Guerrero</t>
  </si>
  <si>
    <t xml:space="preserve">Confirma auto apelado declara excepcion caducidad </t>
  </si>
  <si>
    <t>52001333300620190022300</t>
  </si>
  <si>
    <t>HERNAN DAVID ENRIQUEZ</t>
  </si>
  <si>
    <t xml:space="preserve">ALFONSO MAX GUERRERO ORTEGA </t>
  </si>
  <si>
    <t xml:space="preserve">Declarar nulidad de actos administrativos que impone multa y revoca licencia de conduccion </t>
  </si>
  <si>
    <t xml:space="preserve">Solicitud de archivo </t>
  </si>
  <si>
    <t>474 DE 1 DE DICIEMBRE DE 2022</t>
  </si>
  <si>
    <t>2389274</t>
  </si>
  <si>
    <t>52001233300020160073500</t>
  </si>
  <si>
    <t>CARLOS ALFREDO ROSERO DIAGO</t>
  </si>
  <si>
    <t>BERTHA ELISA VALENZUELA VELASQUEZ</t>
  </si>
  <si>
    <t>Se declare el incumplimiento del contrato por parte del Municipio de Pasto- Secretaria de Transito y transporte, se ordena la liquidacion del contrato  y se haga la indemnizacion de los perjuicios causados.</t>
  </si>
  <si>
    <t>52001418900220160070800</t>
  </si>
  <si>
    <t>ENELIA LUCIA CERON</t>
  </si>
  <si>
    <t xml:space="preserve">JOSE LUIS CHECA </t>
  </si>
  <si>
    <t>Deslinde y amojonamiento</t>
  </si>
  <si>
    <t>Proceso de desline y amojonamiento predio Cujacal Bajo - Constructora Matisses SAS</t>
  </si>
  <si>
    <t>DESLINDE Y AMOJONAMIENTO</t>
  </si>
  <si>
    <t>Juzgado Segundo de Pequeños Causas y  Competencias Multiples</t>
  </si>
  <si>
    <t xml:space="preserve">Declara improcedente </t>
  </si>
  <si>
    <t>980369</t>
  </si>
  <si>
    <t>52001310500320160042700</t>
  </si>
  <si>
    <t>ROLANDO RODRIGO ARCOS VALENCIA</t>
  </si>
  <si>
    <t>PEDRO LEON TORRES BURBANO</t>
  </si>
  <si>
    <t xml:space="preserve">CONSORCIO VIVA CONSTRUCTORES </t>
  </si>
  <si>
    <t>Declarar la existencia de un contrato de trabajo, ordenar la calificacion en estado de invalidez condenar a los demandados al pgo de prestaciones sociales.</t>
  </si>
  <si>
    <t xml:space="preserve">Traslado alegatos </t>
  </si>
  <si>
    <t>2389433</t>
  </si>
  <si>
    <t>520012333000201600457000</t>
  </si>
  <si>
    <t>WILMER EDELBERTO BENAVIDES Y OTROS</t>
  </si>
  <si>
    <t>CARLOS DANIEL MUÑOZ CHAMORRO</t>
  </si>
  <si>
    <t xml:space="preserve">AVANTE; EMPOPASTO S A </t>
  </si>
  <si>
    <t>Declarar a Empopasto, al municipio de Pasto y AVANTE patrimonial y administrativamente responsables por los daños causados a los demandantes a causa del accidente sufrido por Wilmen Edelberto Benavides</t>
  </si>
  <si>
    <t>Consejo de Estado Mag. Alberto Montaña Plata</t>
  </si>
  <si>
    <t>2389288</t>
  </si>
  <si>
    <t>52001233300020160041600</t>
  </si>
  <si>
    <t>JAIME EDUARDO GOMEZ LOPEZ</t>
  </si>
  <si>
    <t>JUAN CAROS DELGADO PATIÑO</t>
  </si>
  <si>
    <t xml:space="preserve">SECRETARIA DE INFRAESTRUCTURA; SECRETARIA DE PLANEACION  </t>
  </si>
  <si>
    <t>Declarar la municipio responsable por apropiacion de bienes en Pandiaco</t>
  </si>
  <si>
    <t xml:space="preserve">PARA ARCHIVO </t>
  </si>
  <si>
    <t>2389723</t>
  </si>
  <si>
    <t>52001333300420160027300</t>
  </si>
  <si>
    <t>Claudia Vanessa Mora Villota</t>
  </si>
  <si>
    <t>Declarar que el municipio de Pasto es patrimonial y administrativamente responsable  de la muerte señor JAIRO MORA VILLOTA, en choque puente Agustin Agualongo con carroza que participo en desfile del 6 de enero</t>
  </si>
  <si>
    <t>Setencia de segunda instancia</t>
  </si>
  <si>
    <t>52001333100220160026300</t>
  </si>
  <si>
    <t>SONIA CONSUELO BOTINA</t>
  </si>
  <si>
    <t>WILMER ROMAN NANDAR</t>
  </si>
  <si>
    <t>Pago de perjuicios por ser embestida por toro que le causo lesiones, en evento realizado en el mercado de ganado del municipio.</t>
  </si>
  <si>
    <t>LESION POR SEMOVIENTE DE PROPIEDAD PRIVADA</t>
  </si>
  <si>
    <t>52001333300120160026000</t>
  </si>
  <si>
    <t>GUSTAVO ERIBERTO RAMOS BETANCOURTH</t>
  </si>
  <si>
    <t xml:space="preserve">Nulidad de acto administrativo que impone sancion pecuniaria y suspension de licencia de conduccion. </t>
  </si>
  <si>
    <t>2373134</t>
  </si>
  <si>
    <t>52001333300620210006300</t>
  </si>
  <si>
    <t>JAVIER RENE VILLOTA GONZALEZ</t>
  </si>
  <si>
    <t xml:space="preserve">VICTOR JULIO QUIJANO MELO </t>
  </si>
  <si>
    <t xml:space="preserve">Se declare la existencia de una relacion laboral entre el demandante y la lEM INEM de Pasto, mediante contrato de trabajo a termino indefinido; se declare la terminacion unilateral del mismo y se condene solidariamente con el Municipio de Pasto al pago de  todos los emolumentos laborales, prestaciones sociales y seguridad social. </t>
  </si>
  <si>
    <t>Concede en efecto suspensivo recurso de Apelación interpuesto por la parte demandada</t>
  </si>
  <si>
    <t>Mpio Presenta recurso de apelación</t>
  </si>
  <si>
    <t>2388524</t>
  </si>
  <si>
    <t>52001333300620160021000</t>
  </si>
  <si>
    <t>LUIS FELIPE NARVAEZ</t>
  </si>
  <si>
    <t>Reconocer que el Municipio de Pasto  es responable por los perjuicios causado por los daños en el vehiculo del demandante.</t>
  </si>
  <si>
    <t xml:space="preserve">Atraves de auto del 05 de febrero de 2026 se admite recurso de apelación </t>
  </si>
  <si>
    <t>Interpone recurso de apelación contra sentencia</t>
  </si>
  <si>
    <t>2389710</t>
  </si>
  <si>
    <t>52001333300720160020300</t>
  </si>
  <si>
    <t xml:space="preserve">FRANCISCO ANDRES MENA CERON </t>
  </si>
  <si>
    <t>JESUS ALBERTO SOLARTE BENAVIDES</t>
  </si>
  <si>
    <t>AVANTE; CONSTRUCTORES Y CONSULTORES
SANTAMARIA SAS</t>
  </si>
  <si>
    <t>Declararse al Municipio de Pasto administrativa y patromonialmente responsable por los perjuicios a causa del fallecimiento del señor Francisco Efrain Mena Benavides, producto de accidente de transito.</t>
  </si>
  <si>
    <t>Tribunal Administrativo de Nariño - M P SANDRA LUCÍA OJEDA INSUASTY</t>
  </si>
  <si>
    <t>Concede apelacion de sentencia</t>
  </si>
  <si>
    <t>52001333300520160018901</t>
  </si>
  <si>
    <t>CRISTIAN CAMILO MUNARES MUÑOZ</t>
  </si>
  <si>
    <t>Declarar nulidad de actos adtivos que imponen sancion conducir en estado en embriaguez, como consecuencia se levante medida de sancion pecuniaria y suspencsion de licencia de conduccion, condene   a pagar el valor sancionado, perjuicios materiales causados.</t>
  </si>
  <si>
    <t>2389396</t>
  </si>
  <si>
    <t>52001333300720160016900</t>
  </si>
  <si>
    <t>ROBERTH MUTIS PUYANA</t>
  </si>
  <si>
    <t xml:space="preserve">AVANTE </t>
  </si>
  <si>
    <t xml:space="preserve">SECRETARIA DE DESARROLLO ECONOMICO </t>
  </si>
  <si>
    <t>Las entidades demandadas son patrimonial, extrapatrimonial y administrativamente responsables por los daños causados por el despojo y la destruccion de oficina en cosmocentro</t>
  </si>
  <si>
    <t>2476294</t>
  </si>
  <si>
    <t>52001333300620230012500</t>
  </si>
  <si>
    <t>OSCAR FERNANDO AGUDELO MORALES</t>
  </si>
  <si>
    <t>Se proceda a ejecutar los trabajos de reparación de la banca del sector de la carrera 13 entre calles 16 y 17. Para que cese la vulneración o puesta en peligro del DERECHO A LA INFRAESTRUCTURA PUBLICA VIAL O DE TRANSPORTE TERRESTRE EN CONDICIONES DE SEGURIDAD. 
De conformidad con los estudios técnicos del caso, realizados a groso modo por el ingeniero de turno a cargo, ejecute las obras necesarias para adecuar dicha zona de alta transitabilidad de vehículos, en obras que resulten convenientes para facilitar el paso de vehículos en condiciones de comodidad y seguridad.
Confórmese un comité de seguimiento en función de prestar veeduría para que se cumplan las medidas que llegado el caso pueda disponer la justicia en defensa de los derechos colectivos de la comunidad del Barrio Fátima del sector de la carrera 13 entre calles 16 y 17.
Que se condene a la entidad demandada al pago de costas, fijando por concepto de agencias en derecho la suma equivalente a 10 salarios mínimos legales mensuales vigentes, de conformidad con lo preceptuado en el art. 5 del ACUERDO No. PSAA16-10554 del CONSEJO SUPERIOR DE LA JUDICATURA.
De acuerdo con el Art. 42 de la ley 472 de 1998 que se le ordene a la
accionada otorgar garantía bancaria o póliza de seguros, por el monto que el señor juez decida, la cual se hará efectiva en caso de incumplimiento a lo ordenado en la sentencia.</t>
  </si>
  <si>
    <t>DAÑOS A BIENES POR VIA PUBLICA EN MAL ESTADO</t>
  </si>
  <si>
    <t>Repone íntegramente el auto de 8 de agosto de 2023,en consecuencia ordena rechazar la demanda y archivar el asunto</t>
  </si>
  <si>
    <t>1217766</t>
  </si>
  <si>
    <t>52001333300420160015800</t>
  </si>
  <si>
    <t>FABIO CAMILO CASTILLO RIASCOS</t>
  </si>
  <si>
    <t>JESUS FERNANDO MORA PINZA</t>
  </si>
  <si>
    <t>HOSPITAL SAN PEDRO</t>
  </si>
  <si>
    <t xml:space="preserve">Declarar al municipio responsable por accidente del demandante, al caer en hueco cuando se dirigia a su casa en motocicleta </t>
  </si>
  <si>
    <t>LESION POR VIA PUBLICA EN MAL ESTADO</t>
  </si>
  <si>
    <t>2387618</t>
  </si>
  <si>
    <t>52001333300720160015400</t>
  </si>
  <si>
    <t>MARY LUZ ZAMBRANO ARTEAGA</t>
  </si>
  <si>
    <t xml:space="preserve">CONSUELO DEL ROSARIO CHAVEZ </t>
  </si>
  <si>
    <t xml:space="preserve">PASTO DEPORTE </t>
  </si>
  <si>
    <t>Declarar que el Municipio de Pasto es administrativa y patrimonialmente responsable por los perjuicios causados a la señora MaryLuz Zambrano por los perjuicios causados al no cancelar salarios.</t>
  </si>
  <si>
    <t xml:space="preserve">Traslado alegatos segunda instancia </t>
  </si>
  <si>
    <t>Presenta alegatos de conclusion de 2 instancia</t>
  </si>
  <si>
    <t>52001333100220160015200</t>
  </si>
  <si>
    <t>SANDRA LILIANA VILLOTA NARVAEZ</t>
  </si>
  <si>
    <t>NELSON CAMILO BENAVIDES MELO</t>
  </si>
  <si>
    <t xml:space="preserve">Declarar nulidad del acto administrativo emitido por Contro Interno Disciplinario </t>
  </si>
  <si>
    <t>52001333300720160014900</t>
  </si>
  <si>
    <t>OLGA SOFIA ALBORNOZ ERAZO</t>
  </si>
  <si>
    <t>DORIS LUCIA MONTENEGRO CALVACHY</t>
  </si>
  <si>
    <t>PERSONERIA MUNICIPAL</t>
  </si>
  <si>
    <t>Declarar la Nulidad del Acto Administrativo No 077 DE 2016; Reintegrar a la señora Olga Sofia Albornoz y se reconozcan los salarios dejados de cancelar, asi como el pago de daños y perjuicios.</t>
  </si>
  <si>
    <t>DESVINCULACION DE FUNCIONARIO DE PERSONERIA MUNICIPAL</t>
  </si>
  <si>
    <t>Declara falta de legitimacion pasiva municipio</t>
  </si>
  <si>
    <t>2389391</t>
  </si>
  <si>
    <t>52001333300820160014600</t>
  </si>
  <si>
    <t>JORGE PORTILLA Y OTROS</t>
  </si>
  <si>
    <t>JAIRO GOMEZ GUZMAN</t>
  </si>
  <si>
    <t>Declarar que Empopasto y el Municipio de Pasto, son responsables por los daños causados a los demandantes por las obras en la calle 12b No. 4-2 del barrio el pilar.</t>
  </si>
  <si>
    <t xml:space="preserve">Concede recurso apelación en efecto suspensivo </t>
  </si>
  <si>
    <t>Contestacion de demanda - propone excepciones</t>
  </si>
  <si>
    <t>52001333300820160013800</t>
  </si>
  <si>
    <t>LIBARDO ELOY ERAZO PARDES</t>
  </si>
  <si>
    <t>JOSE ROBERTO CHAVES</t>
  </si>
  <si>
    <t>Declare administrativamente responsable a Mpio y Avante por los perjuicios materiales y morales  causados por intervecion vial dela carrera 19 con calle 12 y 22, debido a que el dte contaba con un taller mecanico que dejo de funcionar y prestar sus servicios.</t>
  </si>
  <si>
    <t>Sentencia declara falta de legitimación pasiva municipio</t>
  </si>
  <si>
    <t>936833</t>
  </si>
  <si>
    <t>52001333300420160010400</t>
  </si>
  <si>
    <t xml:space="preserve"> MARIANA DE JESUS NASPIRAN</t>
  </si>
  <si>
    <t>SEPAL SA</t>
  </si>
  <si>
    <t>Declarar a Mpio y Sepal responsables por los lesiones causados a la dte al caer poste en mal estado que fue impactado por volqueta</t>
  </si>
  <si>
    <t xml:space="preserve">A despacho para sentencia </t>
  </si>
  <si>
    <t>52001333300620160010001</t>
  </si>
  <si>
    <t>INDUSTRIA CAFETERA DE NARIÑO</t>
  </si>
  <si>
    <t>Declarar la nulidad de los decretos donde se modifica los ingresos fiscales</t>
  </si>
  <si>
    <t>52001333300720140031101</t>
  </si>
  <si>
    <t>ALEXANDRA PATRICIA BENAVIDES</t>
  </si>
  <si>
    <t>HADELMO LUCIO PORTILLA ROBLES</t>
  </si>
  <si>
    <t xml:space="preserve">PAGO PERJUICIOS POR MUERTE POR SER ATROPELLADA LA MENOR JULIANA GARCIA. </t>
  </si>
  <si>
    <t>Sentencia Confirmada 2da instancia</t>
  </si>
  <si>
    <t>2388783</t>
  </si>
  <si>
    <t>52001333300720170001800</t>
  </si>
  <si>
    <t>ALEJANDRINA ERASO Y OTROS</t>
  </si>
  <si>
    <t>Declarar que el municipio de Pasto es el responsable de todos los perjuicios, por la ocupacion de inmueble - Plaza del Carnaval</t>
  </si>
  <si>
    <t>2388722</t>
  </si>
  <si>
    <t>52001333300720170023500</t>
  </si>
  <si>
    <t>ZULEIMA BELEN TORRES MORENO</t>
  </si>
  <si>
    <t>Declarar la nulidad de la resolucion, expedida por Secretaria de Transito y que se declare que existio, una relacion Laboral.</t>
  </si>
  <si>
    <t>Resolucion 147 del 18 de junio de 2025</t>
  </si>
  <si>
    <t>Alcalde Municipio de Pasto</t>
  </si>
  <si>
    <t>11 de marzo de 2025</t>
  </si>
  <si>
    <t>4267126,04</t>
  </si>
  <si>
    <t>Resolucion 43 del 26 de mayo de 2025</t>
  </si>
  <si>
    <t>resolucion 043 del 26 de mayo de 2025</t>
  </si>
  <si>
    <t>resolucion del 26 de mayo de 2025</t>
  </si>
  <si>
    <t>2.1.3.13.01.001.</t>
  </si>
  <si>
    <t>ZULEIMA BELEN TORRES</t>
  </si>
  <si>
    <t>79594183,04</t>
  </si>
  <si>
    <t>04 de septimbre de 2025</t>
  </si>
  <si>
    <t>marzo de 2026</t>
  </si>
  <si>
    <t>2388660</t>
  </si>
  <si>
    <t>52001333300820160007500</t>
  </si>
  <si>
    <t>LUCY GABRIELA SALDAÑA BRAVO Y OTROS</t>
  </si>
  <si>
    <t>Afectacion a la salud por persecusion por parte de la administracion municipal</t>
  </si>
  <si>
    <t xml:space="preserve">VIOLACION DERECHO A LA INFORMACION </t>
  </si>
  <si>
    <t xml:space="preserve">Admite apelacion- traslado para alegatos </t>
  </si>
  <si>
    <t>52001333300720160005600</t>
  </si>
  <si>
    <t>CLAUDIA PATRICIA ROJAS Y OTROS</t>
  </si>
  <si>
    <t>JUAN GUILLERMO GARZON MARTINEZ</t>
  </si>
  <si>
    <t>Declarar administrativamente responsable de los daños y perjucios morales y materiales por accidente sufrido.</t>
  </si>
  <si>
    <t>52001233300020160005300</t>
  </si>
  <si>
    <t>CARLOS ALBERTO RUALES GUERRERO</t>
  </si>
  <si>
    <t>ROBERT ARMANDO PORTILLA BUCHELI</t>
  </si>
  <si>
    <t>Declarar nulos los oficios OJAP 2015-1429 del 22 de julio de 2015 y oficio 1491/765-15 del 18 de agosto de 2015, Pago de totalidad de salarios y prestasiones sociales</t>
  </si>
  <si>
    <t>Auto aprueba acuerdo</t>
  </si>
  <si>
    <t>contestacion demanda - prpopone excepcion de falta de legitimacion rn la causa por pasiva</t>
  </si>
  <si>
    <t>2387448</t>
  </si>
  <si>
    <t>52001333100220160004100</t>
  </si>
  <si>
    <t>MIRIAM CONSUELO LASSO MEDINA</t>
  </si>
  <si>
    <t>Nulidad actos adtivos que liquidan  e impone sancion por inexactitud en declaracion del impuesto de industria y comercio</t>
  </si>
  <si>
    <t>52001333100220160003200</t>
  </si>
  <si>
    <t>CLAUDIA MAIGUAL MORALES Y OTROS</t>
  </si>
  <si>
    <t>Declarar a Mpio y Corpocanaval responsables administrativa y patrimonialmente  por los perjuicios  materiales e inmateriales ocasionados a la señora Claudia con ocasion de colicion de carroza con casa, haciendo que ladrillos caigan y lesionen a la dte</t>
  </si>
  <si>
    <t>Reposicion auto costas</t>
  </si>
  <si>
    <t>2389381</t>
  </si>
  <si>
    <t>52001333300720160002800</t>
  </si>
  <si>
    <t>DIEGO ANDRES MONTENEGRO ESPINDOLA</t>
  </si>
  <si>
    <t>Se declare nulidad de actos administrativos mediante los cuales se liquido e impone sancion por inexactitud en impuesto de industria y comercio a notario tercero</t>
  </si>
  <si>
    <t>Interpone recurso de apelación</t>
  </si>
  <si>
    <t>2390998</t>
  </si>
  <si>
    <t>52001233300020160002600</t>
  </si>
  <si>
    <t>MAURICIO ASTORQUIZA MORENO Y LUIS ALFONSO LOPEZ CEBALLOS</t>
  </si>
  <si>
    <t xml:space="preserve">SECRETARIA DE HACIENDA; SECRETARIA DE PLANEACION </t>
  </si>
  <si>
    <t>Revocar los actos administrativos que declara una infraccion urbanistica, se impone una multa y se ordena la restitucion del espacio publico, se integre los dineros cancelados por sancion pecuniaria, se ordene la restitucion de propiedad privada, se repare los daños causados</t>
  </si>
  <si>
    <t>Concede recurso de apelacion</t>
  </si>
  <si>
    <t>2388759</t>
  </si>
  <si>
    <t>52001333300720170030700</t>
  </si>
  <si>
    <t>ALEXANDER DANIEL ALVAREZ</t>
  </si>
  <si>
    <t>Declarar al Municipio de Pasto responsable por los perjuicios ocacionados en razon de la imposicion de comparendo</t>
  </si>
  <si>
    <t>2388786</t>
  </si>
  <si>
    <t>52001333300720190009901</t>
  </si>
  <si>
    <t>JAIRO GRIJALBA HERNANDEZ</t>
  </si>
  <si>
    <t>JOHNNY ALEXANDER ARCOS BENAVIDES</t>
  </si>
  <si>
    <t>Declarar nulidad de acto administrativo proferido por la inspeccion Segunda de la Secretaria de Transito y acto que resuelve recurso de reposicion y apelacion por conducir en estado de alcoholemia</t>
  </si>
  <si>
    <t>Recurso de Apelacion Fallo</t>
  </si>
  <si>
    <t>52001333300820160001200</t>
  </si>
  <si>
    <t>TERESITA DEL SOCORRO VELA BARAHONA Y OTROS</t>
  </si>
  <si>
    <t>ELIZABETH QUINTERO</t>
  </si>
  <si>
    <t>Se declare nulidad de contrato de compraventa celebrado con AVANTE debido a que no se cancelo el reajuste de acuerdo a avaluo realizado por IGAC, devolver valor de estampillas cancelado</t>
  </si>
  <si>
    <t>REAJUSTE POR AVALUO DE PREDIO PLAN DE MOVILIDAD</t>
  </si>
  <si>
    <t>Resuelve nulidad notificacion sentencia - Aprueba liquidación de costas</t>
  </si>
  <si>
    <t>2388531</t>
  </si>
  <si>
    <t>52001333300720160000300</t>
  </si>
  <si>
    <t>LUIS CARLOS RENDON CORDOBA; CONSORCIO BR 15</t>
  </si>
  <si>
    <t>BERHA ELISA VALENZUELA VELASQUEZ</t>
  </si>
  <si>
    <t>Declarar nulidad de acto adtivo que adjudica proceso de licitacion publica LP-2015-007,  obra de construccion alcantarillado saniratio sector Cujacal centro y bajo corregimiento de Buesaquillo, reconozca y pague   indeminizacion por perjuicios causados y deruvados de la falta de adjudicacion .</t>
  </si>
  <si>
    <t>744661</t>
  </si>
  <si>
    <t>52001233300020150078100</t>
  </si>
  <si>
    <t>GERMAN CHAVES BOLAÑOS Y OTROS</t>
  </si>
  <si>
    <t xml:space="preserve">EMPOPASTO SA </t>
  </si>
  <si>
    <t>Ordenar al Mpio de Pasto y Empopasto la suspension inmedata de proceso de concurrencia de ofertas para le seleccion de la propuesta mas favorable para vincular a un socio operador especializado para la constitucion de nueva empresa de servicios publico de acueducto y alcantarillado, realizar estudios financierons, tecnicos, administrativos, infraestructura y demas aspectos organizacionales de la empersa</t>
  </si>
  <si>
    <t>PROCESO SOCIO-OPERADOR CONSTITUCION NUEVA EMPRESA EMPOPASTO</t>
  </si>
  <si>
    <t>Sentencia revoca</t>
  </si>
  <si>
    <t>52001233300020150084200</t>
  </si>
  <si>
    <t>Por el cual se pide se declare nula la resolucion No. 52001-2-LS-12-0858 del 11 de enero de 2013, proferida por la curaduria urbana segunda de pastp, por medio de la cual se condedio licencia de prelacion, sobre unos predios</t>
  </si>
  <si>
    <t>52001233300020150060700</t>
  </si>
  <si>
    <t>HAROLD RUIZ Y OTROS</t>
  </si>
  <si>
    <t>SIN APODERADO</t>
  </si>
  <si>
    <t xml:space="preserve">NACION MINISTERIO DEL INTERIOR; CORPONARIÑO; CONCEJO DE PASTO </t>
  </si>
  <si>
    <t>Ordenar la suspension de plan de ordenamiento territorial de 2015, elaborar nuevo plan de ordenamiento territorial</t>
  </si>
  <si>
    <t xml:space="preserve">Aplaza visita tecnica </t>
  </si>
  <si>
    <t xml:space="preserve">Comite de verificacion </t>
  </si>
  <si>
    <t>2389367</t>
  </si>
  <si>
    <t>52001333100220150056500</t>
  </si>
  <si>
    <t>BERNARDO BENAVIDES BARRERA Y OTROS</t>
  </si>
  <si>
    <t>Mpio es responsable patrimonial y administrativamente por los daños materiales e inmateriales a Lizeth benavides, al  ser abusada a travez de engaños por docente</t>
  </si>
  <si>
    <t xml:space="preserve">Reconoce personería </t>
  </si>
  <si>
    <t>52001233300020150053601</t>
  </si>
  <si>
    <t xml:space="preserve">Declarar la nulidad de la Ordenanza 005 de 2015 emanado de la Asamblea Departamental de Nariño, sancionado el 13 de mayo de 2015 por el Gobernador de Nariño,  "Por la cual se aprueba el límite entre los municipios de Pasto y Nariño". </t>
  </si>
  <si>
    <t>52001333100220150051000</t>
  </si>
  <si>
    <t>LAURA COLORADO ARANGO Y OTROS</t>
  </si>
  <si>
    <t>HUGO MAURICIO ORREGON</t>
  </si>
  <si>
    <t>DEPARTAMENTO DE NARIÑO; INVIAS; MUNICIPIO DE CHACHAGUI; INGEVIAS; EQUIPOS Y TRITURADOS SA</t>
  </si>
  <si>
    <t>Pago de perjuicios y daños por accidente de transito en sector cano donde se encontraba en reparacion, donde perdieron la vida tres personas</t>
  </si>
  <si>
    <t>MUERTE DE TERCERO POR EJECUCION DE OBRA PUBLICA</t>
  </si>
  <si>
    <t>Desvincula Municipio por falta de legitimacion por pasiva</t>
  </si>
  <si>
    <t>52001333300620150042901</t>
  </si>
  <si>
    <t>CLARA LUZ RUIZ BAHAMON</t>
  </si>
  <si>
    <t>Declarar la nulidad de la expresion asesor contenida en el decreto 786 de 2014 art 1 y 8</t>
  </si>
  <si>
    <t>sentencia</t>
  </si>
  <si>
    <t>2387940</t>
  </si>
  <si>
    <t>2020</t>
  </si>
  <si>
    <t>GERMAN EUGENIO MORA INSUASTY</t>
  </si>
  <si>
    <t>RUTH RAMIREZ</t>
  </si>
  <si>
    <t xml:space="preserve">Liquidacion Judicial de contratos suscritos entre Instituto de valorizacion municipal de Pasto, cuyo objeto fue recibido a satisfaccion </t>
  </si>
  <si>
    <t>FALTA DE RECONOCIMIENTO MAYORES VALORES EN EJECUCION DE OBRA</t>
  </si>
  <si>
    <t>Audiencia de pruebas</t>
  </si>
  <si>
    <t>2387406</t>
  </si>
  <si>
    <t>52001333300720150030000</t>
  </si>
  <si>
    <t>OLGA LUCIA PEREZ</t>
  </si>
  <si>
    <t>Nulidad de resolucion  que desvincula empresa de transporte, desconociendo pacto entre empresa de transporte y dueña de vehiculo</t>
  </si>
  <si>
    <t xml:space="preserve">Admite- traslado alegatos </t>
  </si>
  <si>
    <t>912933</t>
  </si>
  <si>
    <t>52001333100220150029401</t>
  </si>
  <si>
    <t>MARIA COLOMBIA GUSTIN</t>
  </si>
  <si>
    <t>JOSE EDUARDO ORTIZ VELA</t>
  </si>
  <si>
    <t>Declarar nulidad de acto administrativo  que niega el reconocimiento de pago de pension de vejez por retiro forzoso,reconocimeito y pago de la pension de retiro forzoso</t>
  </si>
  <si>
    <t xml:space="preserve">Obedece superior que confirma </t>
  </si>
  <si>
    <t>22 del 14/02/2022</t>
  </si>
  <si>
    <t>José Eduardo Ortíz Vela</t>
  </si>
  <si>
    <t>Pendiente costas</t>
  </si>
  <si>
    <t>2389920</t>
  </si>
  <si>
    <t>52001333300720210002300</t>
  </si>
  <si>
    <t>IMEDSUR S.A.S</t>
  </si>
  <si>
    <t>MUNICIPIO DE PASTO Y OTRA</t>
  </si>
  <si>
    <t>Se declare la nulidad del acto administrativo No. 020 del 19 de agosto de 2020 mediante el cual se adjudicó el proceso de selección abreviada por subasta inversa No. SU- 2020-05 emanada por la ALCALDÍA DE PASTO al proponente SOLUFINAR S.A.S.</t>
  </si>
  <si>
    <t>Expedición de acto administrativo No. 020 del 19 de agosto de 2020 mediante el cual se adjudicó el proceso de selección abreviada por subasta inversa No. SU- 2020-05 emanada por la ALCALDÍA DE PASTO al proponente SOLUFINAR S.A.S.</t>
  </si>
  <si>
    <t>5 AÑOS</t>
  </si>
  <si>
    <t>JUZGADO SEPTIMO ADMINISTRATIVO ORAL DEL CIRCUITO JUDICIAL DE PASTO - NARIÑO</t>
  </si>
  <si>
    <t>Alegatos de Conclusiòn</t>
  </si>
  <si>
    <t>2388534</t>
  </si>
  <si>
    <t>52001333300620150026501</t>
  </si>
  <si>
    <t>SEGUNDO FABIAN ERASO BURBANO</t>
  </si>
  <si>
    <t>OSCAR EDMUNDO MARTINEZ RICAURTE</t>
  </si>
  <si>
    <t>Declarar nulidad absoluta de resoluciones que sancionan por no declarar impuesto de industria y comercio, debido a que es ingeniero civil, ordenar devolucion de dineros, e indemnizacion de perjucios</t>
  </si>
  <si>
    <t>Sentencia 2da Instancia: REVOCAR PARCIALMENTE, LOS ORDENAMIENTOS SEGUNDO, TERCERO Y  CUARTO DE LA SENTENCIA DE FECHA 12 DE DICIEMBRE DE 2017, POR MEDIO DE LA CUAL EL JUZGADO SEXTO ADMINISTRATIVO DEL CIRCUITO DE PASTO, ACCEDIÓ PARCIALMENTE A LAS PRETENSIONES DE LA DEMANDA</t>
  </si>
  <si>
    <t>Alegatos de conclusion 2</t>
  </si>
  <si>
    <t>2449224</t>
  </si>
  <si>
    <t>52001333100220150026400</t>
  </si>
  <si>
    <t>ELICEO ROBERTO OSORIO RODRIGUEZ</t>
  </si>
  <si>
    <t>JORGE LUIS PEÑA</t>
  </si>
  <si>
    <t>Declarar nulidad de actos administrativos mediante los cuales niegan prescripcion de cobro de impuesto predial</t>
  </si>
  <si>
    <t xml:space="preserve">Fallo de segunda instancia </t>
  </si>
  <si>
    <t>934367</t>
  </si>
  <si>
    <t>52001333300620150024500</t>
  </si>
  <si>
    <t>JOHANA PATRICIA PANTOJA JURADO Y OTROS</t>
  </si>
  <si>
    <t>MIRIAM ELIZABETH BENAVIDES</t>
  </si>
  <si>
    <t>CEDENAR SA</t>
  </si>
  <si>
    <t xml:space="preserve">llaman en garantia al Municipio de Pasto, para repacion de daños materiales y morales  como consecuencia de graves lesiones a menor de edad por instalacion indebida de cables de energia  cerca de terraza - electrocucion. </t>
  </si>
  <si>
    <t>DEVUELVE EXPEDIENTE PARA NOTIFICACION DE SENTENCIA</t>
  </si>
  <si>
    <t>2389729</t>
  </si>
  <si>
    <t>52001333300820150024400</t>
  </si>
  <si>
    <t>LAURA CLEOFE PAZ PAZ Y OTRA</t>
  </si>
  <si>
    <t>MARY AIDE PANTOJA MORA</t>
  </si>
  <si>
    <t>Avante y Mpio son administrativa, solidaria y patrimonialmente responsable por todos los daños y perjuicios materiales ocasionados con motivo de la venta parcial del inmueble, al ser declarado de utilidad publica o interes social</t>
  </si>
  <si>
    <t>NO ACEPTACION DE ENAJENACION VOLUNTARIA DE INMUEBLE AFECTADO A UN PROYECTO DE INFRAESTRUCTURA</t>
  </si>
  <si>
    <t>2389361</t>
  </si>
  <si>
    <t>52001333300720150021100</t>
  </si>
  <si>
    <t>MARINA FIERRO URAZAN</t>
  </si>
  <si>
    <t>Nulidad absoluta de resoluciones que imponen multa por no pago de impuesto predial unificado  de los años 1996 a 2003</t>
  </si>
  <si>
    <t>ILEGALIDAD DEL ACTO ADMINISTRATIVO QUE LIBRA MANDAMIENTO DE PAGO</t>
  </si>
  <si>
    <t xml:space="preserve">SENTENCIA: REVOCA PARCIALMENTE NUM 4 SENTENCIA 11 DE DICIEMBRE DE 2017, CONFIRMA EN LO DEMÁS  LA SENTENCIA 11 DE DICIEMBRE DE 2017, CONDENA EN COSTAS EN 2DA INSTANCIA AL DEMANDADO
</t>
  </si>
  <si>
    <t>763063</t>
  </si>
  <si>
    <t>52001333300520150020601</t>
  </si>
  <si>
    <t>LILIA DEL CARMEN GOMEZ MUÑOZ</t>
  </si>
  <si>
    <t>RICARDO ORTEGA APRAEZ</t>
  </si>
  <si>
    <t>Declarar existencia de daños y perjuicios causados por falla en el servicio al no adquirir el predio en zona zava</t>
  </si>
  <si>
    <t>NO ADQUISICION PREDIO ZONA ZAVA</t>
  </si>
  <si>
    <t>Aprueba costas</t>
  </si>
  <si>
    <t>ACCIÓN POPULAR</t>
  </si>
  <si>
    <t>JUZGADO QUINTO ADMINISTRATIVO ORAL DEL CIRCUITO DE PASTO</t>
  </si>
  <si>
    <t>Solicitud de Antecedentes</t>
  </si>
  <si>
    <t>760768</t>
  </si>
  <si>
    <t>52001333300820150017400</t>
  </si>
  <si>
    <t xml:space="preserve">HECTOR CABRERA Y OTROS </t>
  </si>
  <si>
    <t>DIEGO URBANO GOMEZ</t>
  </si>
  <si>
    <t>Declarar a ICBF Nacion y Mpio responsables administrativa y patrimonialmente responsables por perjuicios morales y materiales  causados al menor Alexis Cabrera, por lesiones (fractura en femur pierna derecha) causadas en Hogar comunitario mi segundo Hogar</t>
  </si>
  <si>
    <t>$1.272.822.000,00</t>
  </si>
  <si>
    <t>No reponer auto del 03 de noviembre de 2023, concede recurso de Apelación interpuesto por el ICBF, reconoce personería entre otros.</t>
  </si>
  <si>
    <t xml:space="preserve">Contestacion de demanda </t>
  </si>
  <si>
    <t>520013333 00620150016301</t>
  </si>
  <si>
    <t>CRISTIAN GUILLERMO CORDOBA Y OTROS</t>
  </si>
  <si>
    <t>MARGOTH CRISTINA IBARRA</t>
  </si>
  <si>
    <t>SANDRA LUCIA SANCHEZ MUÑOZ</t>
  </si>
  <si>
    <t>Declarar al mpio y la señora Sandra Sanchez responsables de la muerte de menor Cristian Cordoba y  por lesiones a la señora Emma Collazasos al caer techo de inmueble ubicado en barrio Santiago</t>
  </si>
  <si>
    <t xml:space="preserve">MUERTE POR FALTA DE PROTECCION CONSTRUCCION  PRIVADA EN AMENAZA DE RUINA </t>
  </si>
  <si>
    <t>299 de 23/12/2020</t>
  </si>
  <si>
    <t>2021000535 de 19/01/2021</t>
  </si>
  <si>
    <t>202100579 de 26/01/2021</t>
  </si>
  <si>
    <t>2021003741 de 29/04/2021</t>
  </si>
  <si>
    <t>Ibarra Caicedo Margoth Crisstina</t>
  </si>
  <si>
    <t>52001333300820150016000</t>
  </si>
  <si>
    <t>JULIO CESAR AGUIRRE BURBANO Y OTRO</t>
  </si>
  <si>
    <t xml:space="preserve">Graderia barrio Mariluz se encuentra en mal estado </t>
  </si>
  <si>
    <t>Sentencia de segunda instancia</t>
  </si>
  <si>
    <t>Solicitud informe de cumplimiento a la Secretaría de Infraestructura, Secretaría General y Secretaría de Gestión Ambiental</t>
  </si>
  <si>
    <t>Resolucion No, 312 de 2017 se dio cumplimiento de fallo - pendiente compra de predio</t>
  </si>
  <si>
    <t>952311</t>
  </si>
  <si>
    <t>52001233300020150015300</t>
  </si>
  <si>
    <t>PROCURADURIA 15 JUDICIAL Y AGRARIA</t>
  </si>
  <si>
    <t>GLORIA PATRICIA AGUILAR MORALES</t>
  </si>
  <si>
    <t>CORPONARIÑO; ALEJANDRO AGREDA</t>
  </si>
  <si>
    <t>Contra daño ambiental por funcionamiento CANTERA TORO ALTO</t>
  </si>
  <si>
    <t>Niega recurso de queja</t>
  </si>
  <si>
    <t>Resolución 543 4 diciembre de 2018</t>
  </si>
  <si>
    <t>52001333300120150013800</t>
  </si>
  <si>
    <t xml:space="preserve">SEGUNDO MOLINA BURBANO </t>
  </si>
  <si>
    <t>GLORIA RODRIGUEZ</t>
  </si>
  <si>
    <t>Declarar nulidad de resolucion que niega cobro de impuesto predial unificado</t>
  </si>
  <si>
    <t>2388474</t>
  </si>
  <si>
    <t>52001333300120150013700</t>
  </si>
  <si>
    <t>JAIRO ALBERTO VARGAS ZAMBRANO Y OTROS</t>
  </si>
  <si>
    <t>MARCELA CATERIN GOMEZ</t>
  </si>
  <si>
    <t>Nulidad acto administrativo mediante la cual declara insubsubsistente nombramiento como conductor del municipio de pasto</t>
  </si>
  <si>
    <t xml:space="preserve">Admite apelacion- traslado alegatos </t>
  </si>
  <si>
    <t>52001333300620150012001</t>
  </si>
  <si>
    <t xml:space="preserve">STELLA PESANTES </t>
  </si>
  <si>
    <t>Delcarar nulidad de los actos adtivos que emplaza la declaracion de impuesto de industria y comercio que impone sancion, ordenar la devolucion de dineros cancelados por concepto de impuesto de industria y comercio</t>
  </si>
  <si>
    <t>Auto de archivo</t>
  </si>
  <si>
    <t>Resolucion de cumplimiento</t>
  </si>
  <si>
    <t>resolucion 469 de 24/09/2019 ordeno dar cumplimiento a fallo</t>
  </si>
  <si>
    <t>52001333300420150008701</t>
  </si>
  <si>
    <t>HUGO DAVID CEBALLOS GONZALES</t>
  </si>
  <si>
    <t>REPARACION DIRECTA</t>
  </si>
  <si>
    <t xml:space="preserve">Perdida de moto reteniday llevada a parqueadero Blanca Maria </t>
  </si>
  <si>
    <t>325 de 22/11/2021</t>
  </si>
  <si>
    <t>2021004267 de 01/12/2021</t>
  </si>
  <si>
    <t>2021014780 de 03/12/2021</t>
  </si>
  <si>
    <t>Franklin Tomas Coral Delgado</t>
  </si>
  <si>
    <t>706074</t>
  </si>
  <si>
    <t>52001333300720160028002
52001333300620150007300</t>
  </si>
  <si>
    <t>ADRIANA DEL PILAR ZARAMA SARRALDE Y OTROS</t>
  </si>
  <si>
    <t>MINISTERIO DE EDUCACION NACIONAL; DEPARTAMENTO DE NARIÑO; MUNICIPIO DE PASTO</t>
  </si>
  <si>
    <t>Lesion a estudiante en el ojo con una pelota de tenis, causando despresdimiento de retina dentro de horario de clases</t>
  </si>
  <si>
    <t>2447668</t>
  </si>
  <si>
    <t>52001233300020150007002</t>
  </si>
  <si>
    <t xml:space="preserve">MARIA CLEMENCIA CORDOBA </t>
  </si>
  <si>
    <t>JHON ALEXANDER CASTILLO</t>
  </si>
  <si>
    <t>declarar realidad contrato, reconocimiento y pago prestaciones sociales como  celadora- aseadora</t>
  </si>
  <si>
    <t xml:space="preserve">Auto de obedecimiento </t>
  </si>
  <si>
    <t>No presenta actuacion en esta instancia</t>
  </si>
  <si>
    <t>824456</t>
  </si>
  <si>
    <t>52001333300120150006701</t>
  </si>
  <si>
    <t>CARLOS BASTIDAS TORRES</t>
  </si>
  <si>
    <t>LUZ MARINA RAMIREZ ORTEGA</t>
  </si>
  <si>
    <t>Nulidad de acto administrativos donde impone sancion de suspension e inhabilidad como secretario de educacion  de Pasto, por parte de la procuraduria y personeria. Pagar perjuicios inmateriales ocasionados</t>
  </si>
  <si>
    <t>089 DE 18 DE MAYO DE 2020</t>
  </si>
  <si>
    <t>2023003060 de 31 de mayo de 2023</t>
  </si>
  <si>
    <t>179 de 6 de junio de 2023</t>
  </si>
  <si>
    <t>089 DEL 18 DE MAYO 2023</t>
  </si>
  <si>
    <t>13 de junio de 2023</t>
  </si>
  <si>
    <t>2023004834 de 28 junio de 2023</t>
  </si>
  <si>
    <t>2023008734 de 05 de julio de 2023</t>
  </si>
  <si>
    <t>2498970</t>
  </si>
  <si>
    <t xml:space="preserve">52001333300720230008800 </t>
  </si>
  <si>
    <t>DIANA MILENA LEGUIZAMÓN LEAL</t>
  </si>
  <si>
    <t>RICARDO ANTONIO GÓMEZ DURAN y RENATA FRANCESCHI CAMACHO</t>
  </si>
  <si>
    <t xml:space="preserve">CONTROVERCIAS CONTRACTUALES </t>
  </si>
  <si>
    <t>DECLARAR que el Municipio de Pasto no se encuentra a paz y salvo con la contratista a pesar de haber cumplido ella con la totalidad de las obligaciones contratadas, referente al desequilibrio económico del contrato, dejando constancia de reclamación de valores no exclusivos, resumidos a título de simple enumeración. La entidad territorial asumir los costos de arriendo de la bodega de almacenamiento desde el 2 de enero de 2016 hasta la fecha en la que fueron recibidos, debido a la negativa de recibir los bienes muebles objeto del contrato, sus intereses, el incremento del IVA, incremento IPC, el valor de las pólizas no previstas, el mayor valor de la Estampilla</t>
  </si>
  <si>
    <t>Desequilibrio economico del contrato por actos o hechos de la entidad contratante</t>
  </si>
  <si>
    <t xml:space="preserve">Sentencia primer instancia </t>
  </si>
  <si>
    <t>52001333300720150002400</t>
  </si>
  <si>
    <t>LUIS OMAR QUIROZ</t>
  </si>
  <si>
    <t>PAOLA XIMENA JAMONDINO</t>
  </si>
  <si>
    <t xml:space="preserve">Declarar al Mpio reponsable  por perjuicios morales y materiales por retiro de obra  de arte denominada monumento de los Pasto, ubicada en el CAM Anganoy, devolver la obra a su estado anterior, </t>
  </si>
  <si>
    <t>VIOLACION AL REGIMEN JURIDICO DE DERECHOS DE AUTOR</t>
  </si>
  <si>
    <t xml:space="preserve">Archivo proceso </t>
  </si>
  <si>
    <t>1229527</t>
  </si>
  <si>
    <t>25000234100020140159701</t>
  </si>
  <si>
    <t>REDES DE GAS NARIÑO SOCIEDAD SAS</t>
  </si>
  <si>
    <t>JORGE LUIS PADILLA SUNDHEIM</t>
  </si>
  <si>
    <t xml:space="preserve">NACION MINISTERIO DE MINAS; COMISION DE REGULACION DE ENERGIA Y GAS </t>
  </si>
  <si>
    <t xml:space="preserve">Declarar nulidad de resolucion GREG No. 120 de 2012, responder por los perjuicios causados a redes de gas de Nariño, rotura de andenes, zonas verdes y vias, excavacion y relleno para la instalacion de tuberia  y restitucion de vias y andenes afectados. </t>
  </si>
  <si>
    <t>Tribunal Administrativo de Cundinamarca - Mag. Luis Manuel Lasso Lozano</t>
  </si>
  <si>
    <t xml:space="preserve">Auto admisorio recurso de apelación </t>
  </si>
  <si>
    <t>2387447</t>
  </si>
  <si>
    <t>52001333300420140058700</t>
  </si>
  <si>
    <t>MARIA INES ESCOBAR AUCU</t>
  </si>
  <si>
    <t>JHON  ALEXANDER CASTILLO</t>
  </si>
  <si>
    <t>Reconocimiento de contrato realidad, pago de prestaciones sociales y pension por ser trabajadora de Aseo Urbano del Municipio de Pasto</t>
  </si>
  <si>
    <t>Sentencia de segunda instancia favorable - REVOCA PRIMERA</t>
  </si>
  <si>
    <t>Presenta Alegatos de 2 instancia</t>
  </si>
  <si>
    <t>685909</t>
  </si>
  <si>
    <t>52001233300320140058300</t>
  </si>
  <si>
    <t xml:space="preserve">JOSE ALBERTO ESTEBAN MONCAYO GUERRERO  Y OTROS </t>
  </si>
  <si>
    <t>DEPARTAMENTO DE NARIÑO; NACION MINISTERIO DEL INTERIOR; UNIDAD NACIONAL PARA LA GENSTION DEL RIESGO DE DESASTRES;  FONDO DE PREVISION DEL RIESGO; FIDUPREVISORA</t>
  </si>
  <si>
    <t>Declarar a la nacion, mininterior, UNGR y fiduprevisora resposables adtiva, civil y patrimonialmente de daños materiales y morales por declarar el sector de briceño ZAVA</t>
  </si>
  <si>
    <t>2601432</t>
  </si>
  <si>
    <t>52001333300720240010900</t>
  </si>
  <si>
    <t>MARIA MAGDALENA ROSERO BENAVIDES Y OTROS</t>
  </si>
  <si>
    <t xml:space="preserve">MUNICIPIO DE PASTO; TERMINAL DE TRANSPORTES DE PASTO S.A.
</t>
  </si>
  <si>
    <t>TERMINAL DE TRANSPORTE DE PASTO</t>
  </si>
  <si>
    <t>Que el día 19 de junio del año 2023, fallecio el Señor DUARDO FELIPE ROSERO BENAVIDES  a causa de un accidente (tropiezo) en las instalaciones del terminal de Transporte de Pasto Nariño S.A, interponiendo demanda de reparación directa a fin de que se indemnice a la familia del fallecido por los daños morales y materiales declarando administrativamente responsable al MUNICIPIO DE PASTO – NARIÑO y al TERMINAL DE TRANSPORTE DE PASTO NARIÑO S.A..</t>
  </si>
  <si>
    <t>Se declare administrativamente responsable al MUNICIPIO DE PASTO – NARIÑO y al TERMINAL DE TRANSPORTE DE PASTO NARIÑO S.A., por los perjuicios morales y materiales y del daño a la vida de relación ocasionada a sus familiares en grado mas proximo, por la muerte del señor EDUARDO FELIPE ROSERO BENAVIDES (Q.E.P.D.), el día 19 de junio del año 2023, como consecuencia del tropiezo en una alcantarilla dentro de las instalaciones del terminal de Transporte de Pasto Nariño S.A. y se condene al MUNICIPIO DE PASTO – NARIÑO Y DEL TERMINAL DE TRANSPORTE DE PASTO NARIÑO S.A., a indemnizar a título de perjuicios Morales, a la fecha de ejecutoria del fallo judicial y con base en el salario mínimo mensual legal, la suma de dinero equivalente a 100 salarios mínimos legales mensuales para cada uno de los demandantes y como consecuencia obligada de la declaración que antecede EL MUNICIPIO DE PASTO – NARIÑO Y DEL TERMINAL DE
TRANSPORTE DE PASTO NARIÑO S.A., pagara por concepto de perjuicios Materiales y a favor del lesionado así, la suma de SETENTA Y CINCO MILLONES CUATROCIENTOS MIL PESOS ($75.400.000 MCT) correspondientes a aquellas sumas dinerarias determinadas de conformidad al salario mínimo mensual vigente para la fecha de presentación de la demanda. En favor de la señora BERNARDA SIMONA ROSERO DE MAYA como hermana del señor EDUARDO FELIPE ROSERO BENAVIDES (Q.E.P.D.).</t>
  </si>
  <si>
    <t>CINCO AÑOS</t>
  </si>
  <si>
    <t>SOLICITUD DE ANTECEDENTES</t>
  </si>
  <si>
    <t>52001333300820130032401</t>
  </si>
  <si>
    <t>MARIA TEONILA ORTEGA MORENO</t>
  </si>
  <si>
    <t xml:space="preserve">Obedece superior </t>
  </si>
  <si>
    <t>Solicitud constancia de ejecutoria</t>
  </si>
  <si>
    <t>52001333300620140036001</t>
  </si>
  <si>
    <t>JOHN FRANKLIN RAMOS BASTIDAS Y OTROS</t>
  </si>
  <si>
    <t>Accidente en salon de clases, compañeros cerraron la puerta con mano en el medio causando deformidad en ella</t>
  </si>
  <si>
    <t>294 de 21/12/2020</t>
  </si>
  <si>
    <t>2022002061 de 27/05/2022</t>
  </si>
  <si>
    <t>2022002168 de 13/06/2022</t>
  </si>
  <si>
    <t>2022007879
21/06/2022</t>
  </si>
  <si>
    <t>Edgar Ramos Cabrera</t>
  </si>
  <si>
    <t>2390022</t>
  </si>
  <si>
    <t>52001233300020140035401</t>
  </si>
  <si>
    <t>JAVIER CORAL ROSERO Y OTROS</t>
  </si>
  <si>
    <t>Declarar nulidad de la resolucion del 27 de diciembre de 2013 emitida por avante , por la cual se asigna un suma menor a la propuesta mas favorable a los intereses del municipio.</t>
  </si>
  <si>
    <t>Consejo de Estado - Mg Jaime Rodriguez Navas</t>
  </si>
  <si>
    <t>2388726</t>
  </si>
  <si>
    <t>52001333300820150006000</t>
  </si>
  <si>
    <t>EDILMA PINTA ORTIZ</t>
  </si>
  <si>
    <t>celadora- aseadora, solicita  reconocer contrato entre Mpio y dte y reconocimiento y pago de salarios y prestaciones sociales</t>
  </si>
  <si>
    <t>$ 134.057.598</t>
  </si>
  <si>
    <t>Fija agencias en derecho, liquida y aprueba costas</t>
  </si>
  <si>
    <t>2389388</t>
  </si>
  <si>
    <t>52001333300120140023201</t>
  </si>
  <si>
    <t>JOSE FABIAN JURADO MORA - CONTRALORIA</t>
  </si>
  <si>
    <t>JOSE FABIAN JURADO MORA</t>
  </si>
  <si>
    <t>Declarar nulidad de acuerdo 16 de20-11-2002 expedido por el concejo Mpal Pasto, por medio del cual expide presupuesto general del mpio para vigencia fiscal 1-01- a 31-12 2003</t>
  </si>
  <si>
    <t>ILEGALIDAD EN ACTO ADMINISTRATIVO</t>
  </si>
  <si>
    <t>52001333300520140032701</t>
  </si>
  <si>
    <t>YONI EDUAR SANCHEZ RODRIGUEZ</t>
  </si>
  <si>
    <t>Se levante sello y funcione FILOMENA CLUB BAR</t>
  </si>
  <si>
    <t>CIERRE DE ESTABLECIMIENTO</t>
  </si>
  <si>
    <t xml:space="preserve">Resuelve aclaracion de sentencia </t>
  </si>
  <si>
    <t>52001333300720140032400</t>
  </si>
  <si>
    <t>JORGE ENRIQUE AREVALO MAINGUEZ</t>
  </si>
  <si>
    <t>Falta de alcantarillado de aguas fluviales y pavimentacion en san diego norte</t>
  </si>
  <si>
    <t>52001333300120140027500</t>
  </si>
  <si>
    <t>ALVARO FLANKILN ERASO BASTIDAS</t>
  </si>
  <si>
    <t>JESUS RICARO MORA GUERRERO</t>
  </si>
  <si>
    <t>Nulidad acto adtivo que lo traslado de cargo de Inspector al CAM</t>
  </si>
  <si>
    <t>INDEBIDO TRASLADO DE FUNCIONARIO PUBLICO</t>
  </si>
  <si>
    <t>52001333300820150019800</t>
  </si>
  <si>
    <t>LUIS ERALDO ESTRADA GAVILANES</t>
  </si>
  <si>
    <t>JOSE VICENTE GUANCHA</t>
  </si>
  <si>
    <t>Pago perjucios materiales y morales por daños causados a vehiculo cuando estaba en el parqueadero Blanca Maria</t>
  </si>
  <si>
    <t>6.051.661</t>
  </si>
  <si>
    <t>039 DE 11 DE MARZO DE 2020</t>
  </si>
  <si>
    <t>27/MARZO DE 2020</t>
  </si>
  <si>
    <t>2387930</t>
  </si>
  <si>
    <t>52001233300020140023300</t>
  </si>
  <si>
    <t>ALFREDO CANO CORDOBA</t>
  </si>
  <si>
    <t>Que Municipio reconozca pago honorarios por demanda a Cedenar</t>
  </si>
  <si>
    <t>NO RECONOCIMIENTO DE HONORARIOS</t>
  </si>
  <si>
    <t>52001333300120140022100</t>
  </si>
  <si>
    <t>DEFENSORIA DEL PUEBLO REGIONAL NARIÑO</t>
  </si>
  <si>
    <t>EDISSON ALBERTO CALPA CARDENAS</t>
  </si>
  <si>
    <t>Se arregle fachada Universidad Autonoma de Nariño</t>
  </si>
  <si>
    <t xml:space="preserve">RESUELVE INCIDENTE DE DESACATO - ORDENA MUNICIPIO DE PASTO CONTINUAR CON LAS MEDIDAS DE PROTECIÓN ORDENADAS </t>
  </si>
  <si>
    <t>Asiste al comité de verificación y cumplimiento de la acción popular</t>
  </si>
  <si>
    <t>486 DE 19 DE DIC DE 2022</t>
  </si>
  <si>
    <t>DGRD</t>
  </si>
  <si>
    <t>52001333100220140004500</t>
  </si>
  <si>
    <t>CONTRALORIA MUNICIPAL; JOSE FABIAN JURADO</t>
  </si>
  <si>
    <t xml:space="preserve">JOSE FABIAN JURADO </t>
  </si>
  <si>
    <t>Declarar la nulidad de acuerdo mpal 032 de 2013 por medio del cual  se modifica parcialemte el capitulo XIV del capìtulo II del estatuto tributario del municipio de pasto</t>
  </si>
  <si>
    <t xml:space="preserve">Sentencia declara nulidad </t>
  </si>
  <si>
    <t>2050403</t>
  </si>
  <si>
    <t>52001333300820170018800</t>
  </si>
  <si>
    <t xml:space="preserve">RODRIGO JORGE ROMO ARCINIEGAS </t>
  </si>
  <si>
    <t xml:space="preserve">UGPP
</t>
  </si>
  <si>
    <t>Llamamiento en garantia: reliquidacion pensional</t>
  </si>
  <si>
    <t>INDEBIDA LIQUIDACION DE BONO PENSIONAL</t>
  </si>
  <si>
    <t xml:space="preserve">Programa audiencia inicial </t>
  </si>
  <si>
    <t>Contesta llamamiento en garantia</t>
  </si>
  <si>
    <t>52001333300220140003700</t>
  </si>
  <si>
    <t xml:space="preserve">LUIS EDUARDO BOLAÑOS </t>
  </si>
  <si>
    <t xml:space="preserve">PEDRO SANCHEZ </t>
  </si>
  <si>
    <t>Accidente de persona en situacion de dicapacidad al caer en hueco en su silla de ruedas</t>
  </si>
  <si>
    <t>160 SMLMV</t>
  </si>
  <si>
    <t>174 del 15/09/2022</t>
  </si>
  <si>
    <t>9.5 %</t>
  </si>
  <si>
    <t>2022003448 del 12/09/2022</t>
  </si>
  <si>
    <t>Resolucion 986 del 27 de sepptiembre de 2022</t>
  </si>
  <si>
    <t>2022004236 del 04/10/2022
2022004234 del 04/10/2022
2022004232 del 04/10/2022
2022004235 del 04/10/2022
2022004237 del 04/10/2022
2022004233 del 04/10/2022
2022004238 del 04/10/2022</t>
  </si>
  <si>
    <t>2022013766 del 11/10/2022
2022013767 del 11/10/2022
2022013768 del 11/10/2022
2022013769 del 11/10/2022
2022013770 del 11/10/2022
2022013772 del 11/10/2022
2022013773 del 11/10/2022</t>
  </si>
  <si>
    <t>Pedro Eulogio Sánchez Romero</t>
  </si>
  <si>
    <t>52001333100220140002200</t>
  </si>
  <si>
    <t>GIOVANY PAOLO ARTEAGA MONTES Y OTRO</t>
  </si>
  <si>
    <t>JULIO CESAR VILLADA DELGADO</t>
  </si>
  <si>
    <t>MINISTERIO DE DEFENSA - EJERCITO NACIONAL</t>
  </si>
  <si>
    <t>Declarar al Municipio de Pasto - Secretaria de Transito responsables al no realizar bien el procedimiento, en el accidente y muerte de la señora GUADALUPE DORIS MONTES YELA, en la calle 16 con Cra 27.</t>
  </si>
  <si>
    <t>Tribunal Administrativo de Nariño - Mag. PAulo Leon España</t>
  </si>
  <si>
    <t>13763995,02</t>
  </si>
  <si>
    <t>RESOLUCION 111 DEL 30 DE ABRIL DE 2025</t>
  </si>
  <si>
    <t>19 DE MAYO DE 2025</t>
  </si>
  <si>
    <t>MARLON ALEXANDER TIMARAN MONTILLA</t>
  </si>
  <si>
    <t>2387531</t>
  </si>
  <si>
    <t>52001333300520140002002</t>
  </si>
  <si>
    <t>MARIA MARLENY FUENTALA</t>
  </si>
  <si>
    <t>PASTO SALUD ESE</t>
  </si>
  <si>
    <t>Reconocimiento y pago cesantias, prestaciones sociales Contratista Pasto Salud</t>
  </si>
  <si>
    <t>Sentencia segunda instancia (Pasto Salud)</t>
  </si>
  <si>
    <t>52001310500220140000301</t>
  </si>
  <si>
    <t>JENNIFER DANIELA TOBAR MORILLO</t>
  </si>
  <si>
    <t>Reconocer vinculo laboral  por prestar sus servicios en Aseo Urbano del Municipio de Pasto hasta 1999 - reconocer calculo actuarial</t>
  </si>
  <si>
    <t>Pago de costas, agencias en derecho</t>
  </si>
  <si>
    <t>090 del 27/03/2017
526 del 22/11/2018</t>
  </si>
  <si>
    <t>2018001327 del 10/07/2018</t>
  </si>
  <si>
    <t>2017000784 del 24/03/2017</t>
  </si>
  <si>
    <t>526 de 22/11/2018</t>
  </si>
  <si>
    <t>090 de 27/03/2017</t>
  </si>
  <si>
    <t>2018004478 de 12/12/2018</t>
  </si>
  <si>
    <t>2018018880 del 31/12/2018</t>
  </si>
  <si>
    <t>2017002168 del 28/03/2017</t>
  </si>
  <si>
    <t>COLPENSIONES I.S.S. PENSIÓN
Dirección Seccional de administración judicial</t>
  </si>
  <si>
    <t xml:space="preserve">52001333300120130006001
52001333300120130058800
</t>
  </si>
  <si>
    <t>VIANEY LIDA INES GONZALEZ VILLAREAL</t>
  </si>
  <si>
    <t xml:space="preserve">CONCEJO MUNICIPAL DE PASTO </t>
  </si>
  <si>
    <t>Se declare la nulidad del acuerdo 030 del 4 de octubre de 2013</t>
  </si>
  <si>
    <t>2388048</t>
  </si>
  <si>
    <t>52001333300120130059800</t>
  </si>
  <si>
    <t>LUIS ARTURO CARDENAS CALPA Y OTROS</t>
  </si>
  <si>
    <t>HEYLEN DEL ROSARIO ZAMBRANO ORTEGA</t>
  </si>
  <si>
    <t>Desalojo de su lugar de habitacion dentro de la institucion de IEM ANTONIO NARIÑO del celador y su flia, en la cual se habia pactado un pago en especie en contraprestacion de sus servicios</t>
  </si>
  <si>
    <t>Admite recurso de apelación</t>
  </si>
  <si>
    <r>
      <rPr>
        <sz val="11"/>
        <color rgb="FF000000"/>
        <rFont val="Century Gothic"/>
      </rPr>
      <t>52001333300120130060001
520013333001</t>
    </r>
    <r>
      <rPr>
        <b/>
        <sz val="11"/>
        <color rgb="FF000000"/>
        <rFont val="Century Gothic"/>
      </rPr>
      <t>201300588</t>
    </r>
    <r>
      <rPr>
        <sz val="11"/>
        <color rgb="FF000000"/>
        <rFont val="Century Gothic"/>
      </rPr>
      <t xml:space="preserve">00
</t>
    </r>
  </si>
  <si>
    <t>WILLIAM MARMOLEJO RAMIREZ</t>
  </si>
  <si>
    <t>Declarar nulidad de acuerdo 030 del 4 de octubre de 2013</t>
  </si>
  <si>
    <t>52001333300120130058600</t>
  </si>
  <si>
    <t>SAUL ALEJANDRO PANTOJA VIVAS</t>
  </si>
  <si>
    <t>HENRRY FERNANDO GUERRERO MENESES</t>
  </si>
  <si>
    <t>Por no pago saldo liquidacion contrato con Concejo municipal</t>
  </si>
  <si>
    <t>Acepta justificacion de inasistencia y ordena archivo</t>
  </si>
  <si>
    <t>ordena terminción y archivo</t>
  </si>
  <si>
    <t>52001333300820130047200</t>
  </si>
  <si>
    <t>AURA CECILIA PORTILLA</t>
  </si>
  <si>
    <t>ALEJANDRO ARTURO SALAZAR PEREZ</t>
  </si>
  <si>
    <t>ESPACIO PUBLICO</t>
  </si>
  <si>
    <t>Ordenar realizar las actividades necesarias de  caracter administrativo y policivo con el objeto de recuperar el espacio publico ocupado por vendedores ambulantes de la carrera 22A No. 15-20</t>
  </si>
  <si>
    <t>Auto ordena allegar informe</t>
  </si>
  <si>
    <t>Informe presentado</t>
  </si>
  <si>
    <t>52001333300120130043401</t>
  </si>
  <si>
    <t xml:space="preserve">ALEJANDRO PANTOJA </t>
  </si>
  <si>
    <t>CARMEN ALICIA HERNANDEZ ERASO</t>
  </si>
  <si>
    <t>Pago daños por suspension en el cargo disciplinariamente</t>
  </si>
  <si>
    <t>Obedecimiento</t>
  </si>
  <si>
    <t>2388748</t>
  </si>
  <si>
    <t>52001333300820170019800</t>
  </si>
  <si>
    <t>SOCIEDAD DE NEGOCIOS DE NARIÑO</t>
  </si>
  <si>
    <t>SANDRA XIMENA VARGAS MEZA</t>
  </si>
  <si>
    <t>Declarar al Municipio de Pasto por los perjuicios a la sociedad por la construccion de la obra en zona de Patrimonio Cultural</t>
  </si>
  <si>
    <t>$ 2.235.271.331</t>
  </si>
  <si>
    <t>2387408</t>
  </si>
  <si>
    <t>52001233300320130036600 - 52001-23-33-000-2013-00366-02 (68883)</t>
  </si>
  <si>
    <t>JESUS ALIRIO CHARFUELAN Y OTROS</t>
  </si>
  <si>
    <t xml:space="preserve">ALVARO IVAN ENRIQUEZ </t>
  </si>
  <si>
    <t>Nacion - Ministerio de Vivienda</t>
  </si>
  <si>
    <t xml:space="preserve">ACCIÓN DE GRUPO </t>
  </si>
  <si>
    <t>Perjuicios por autorizar construccion Villa Angela encima de zocavones de arena</t>
  </si>
  <si>
    <t>FALTA DE VIGILANCIA CONSTRUCCION EN ZONA DE RIESGO</t>
  </si>
  <si>
    <t>$20.441.536.086,13</t>
  </si>
  <si>
    <t>Consejo de Estado -Mag Martin Bermudez Muñoz</t>
  </si>
  <si>
    <t xml:space="preserve">Traslado recurso apelación </t>
  </si>
  <si>
    <t>2388498</t>
  </si>
  <si>
    <t>52001333300320130034301</t>
  </si>
  <si>
    <t>CESAR AUGUSTO HENAO</t>
  </si>
  <si>
    <t>Nulidad acto adtivo que lo declaro insubsistente de cargo provisional educacion</t>
  </si>
  <si>
    <t>Aprueba liquidación de costas</t>
  </si>
  <si>
    <t>52001333300820180016800</t>
  </si>
  <si>
    <t>ANGEL MARIA SALAS ORTEGA</t>
  </si>
  <si>
    <t xml:space="preserve">MARIO FERNANDO DOMINGUEZ BURBANO </t>
  </si>
  <si>
    <t xml:space="preserve">Se declare la nulidad parcial de la resolución por medio de la cual se resuelve negativamente solicitud de prescripción de acción de cobro por concepto de impuesto prediial unificado </t>
  </si>
  <si>
    <t xml:space="preserve">Aprueba liquidación de costas </t>
  </si>
  <si>
    <t>52001333300520130031401</t>
  </si>
  <si>
    <t>MARIA MARLENE QUINTANA</t>
  </si>
  <si>
    <t>ANA SOFIA ORTIZ OBANDO</t>
  </si>
  <si>
    <t>Pago perjuicios por declaratoria insubsistencia en cargo provisional Educacion</t>
  </si>
  <si>
    <t>52001233300020130030201</t>
  </si>
  <si>
    <t>LUZ AMERICA MUTIS FLOREZ</t>
  </si>
  <si>
    <t>Perjuicios por no renovar contrato prestacion servicios en la ESE PASTO SALUD</t>
  </si>
  <si>
    <t>52001333300320130028501</t>
  </si>
  <si>
    <t>RODRIGO HERNAN GAMBOA DELGADO</t>
  </si>
  <si>
    <t>Nulidad acto administrativo que la insubsitencia del cargo</t>
  </si>
  <si>
    <t xml:space="preserve">Confirma sentencia   ORDENA DIGITALIZAR PARA RESOLVER COSTAS </t>
  </si>
  <si>
    <t>52001333300520130028002</t>
  </si>
  <si>
    <t>ANGELA MARIA ARARA JURADO</t>
  </si>
  <si>
    <t>Nulidad acto que declaro insubsistente nombramiento provisional educacion.</t>
  </si>
  <si>
    <t>52001333300520130024800</t>
  </si>
  <si>
    <t>DANIEL ALEXANDER ZAMBRANO ZAMBRANO</t>
  </si>
  <si>
    <t>Pago perjuicios por declaratoria como zona verde el predio de su propiedad</t>
  </si>
  <si>
    <t>DESAFECTACION DE PREDIO PRIVADO A ZONA VERDE</t>
  </si>
  <si>
    <t>Sentencia 2da Instancia</t>
  </si>
  <si>
    <t>098 del 22 de junio de 2022</t>
  </si>
  <si>
    <t>2023002590 de 09 de mayo de 2023</t>
  </si>
  <si>
    <t>2022002186 del 17 de junio de 2022</t>
  </si>
  <si>
    <t>156 10 de mayo de 2023</t>
  </si>
  <si>
    <t>098 DEL 22 DE JUNIO 2022</t>
  </si>
  <si>
    <t>29 de mayo de 2023</t>
  </si>
  <si>
    <t>2023003541 2 de junio de 2023</t>
  </si>
  <si>
    <t>2022002239 del 28 de junio de 2022</t>
  </si>
  <si>
    <t>2023007719 de 09 de junio de 2023</t>
  </si>
  <si>
    <t>2022008488 del 05 de julio de 2022</t>
  </si>
  <si>
    <t>Daniel Alexander Zambrano Zambrano(Apoderado)</t>
  </si>
  <si>
    <t>05 de julio de 2022</t>
  </si>
  <si>
    <t>04 de noviembre de 2022</t>
  </si>
  <si>
    <t>52001333300820130023701</t>
  </si>
  <si>
    <t>MERCEDES ALICIA BURBANO MARCILLO</t>
  </si>
  <si>
    <t>HUGO ARAMANDO MEDINA CHAVES</t>
  </si>
  <si>
    <t>Obedecimiento y señalamiento Agencias en Derecho</t>
  </si>
  <si>
    <t>52001333300520130023401</t>
  </si>
  <si>
    <t>ILBA OLINDA NARVAEZ MEZA</t>
  </si>
  <si>
    <t>Nulidad acto adtivo que declaro insubsistente a funcionaria provisional educacion</t>
  </si>
  <si>
    <t xml:space="preserve">Accede correción auto que aprobó costas </t>
  </si>
  <si>
    <t xml:space="preserve">Solicitud corrección de auto que aprueba costas </t>
  </si>
  <si>
    <t>2388727</t>
  </si>
  <si>
    <t>52001333300820190002600</t>
  </si>
  <si>
    <t>EDGAR EDILSON SANCHEZ MONTERO</t>
  </si>
  <si>
    <t>Declarar administrativamente responsables  por los perjuicios inmateriales y materiales causados al menor Juan David Sanchez, por lesiones en 3 dientes delanteros,  al practicar microfutbol, en jornada de educacion fisica, sin supervision del docente.</t>
  </si>
  <si>
    <t>2390195</t>
  </si>
  <si>
    <t>52001333300820190022800</t>
  </si>
  <si>
    <t>CASTULO FERNADO CISNEROS TRUJILLO</t>
  </si>
  <si>
    <t>Se declare la nulidad de la Resolución C-0359-4-98 del 6 de abril de 1998, por medio de la cual la CURADURÍA URBANA del Municipio de Pasto, concedió licencia de construcción a la compañía ITALTEL a.p.a.,  ropietaria del inmueble ubicado en la Calle 21 A # 2a – 67, Barrio Santa Bárbara de esta ciudad.</t>
  </si>
  <si>
    <t>Concede recurso apelacion popuesto por la parte demandada contra sentencia de primera instancia</t>
  </si>
  <si>
    <t xml:space="preserve">Pronunciamiento excepciones previas </t>
  </si>
  <si>
    <t>52001333300120130020601</t>
  </si>
  <si>
    <t>JAVIER HERNAN SANTACRUZ</t>
  </si>
  <si>
    <t>52001233300020130019700</t>
  </si>
  <si>
    <t>SOCIEDAD INVERSIONES CHATOGO</t>
  </si>
  <si>
    <t xml:space="preserve">HECTOR ELIECER LUCERO </t>
  </si>
  <si>
    <t>Nulidad liquidacion que impone compensacion espacio publico por aprovechamiento urbanistico</t>
  </si>
  <si>
    <t>NULIDAD ACTO POR COMPENSACION ESPACIO PUBLICO</t>
  </si>
  <si>
    <t>2388642</t>
  </si>
  <si>
    <t>52001333300820190023800</t>
  </si>
  <si>
    <t xml:space="preserve">JOSE FRANCISCO ARTEAGA Y OTROS </t>
  </si>
  <si>
    <t>JURISA LTDA</t>
  </si>
  <si>
    <t>Declarar administrativa y extracontractualmente responsables por la falta de señalizacion de la cra 32 murio en accidente de transito</t>
  </si>
  <si>
    <t>52001333300820130009802</t>
  </si>
  <si>
    <t>EDGAR ARMANDO BURBANO Y OTROS</t>
  </si>
  <si>
    <t>Pago perjuicios por mala atencion a hijo menor quien fallecio</t>
  </si>
  <si>
    <t>MUERTE POR INCUMPLIMIENTO DEL DEBER DE SEGURIDAD EN LA ATENCION HOSPITALARIA</t>
  </si>
  <si>
    <t xml:space="preserve">Aprueba costas </t>
  </si>
  <si>
    <t>52001233300020130005401</t>
  </si>
  <si>
    <t>GERARDO ROSERO PEREZ</t>
  </si>
  <si>
    <t>Contra declaratoria insubsistencia como Gerente de Empopasto</t>
  </si>
  <si>
    <t>52001333300820200011101</t>
  </si>
  <si>
    <t>TRANSPORTE CHACHAGUI SAS</t>
  </si>
  <si>
    <t>RICARDO JAVIER PALACIOS MOLINA</t>
  </si>
  <si>
    <t xml:space="preserve">ACCIÓN DE CUMPLIMIENTO </t>
  </si>
  <si>
    <t>Ordenar cumplimiento 1079 de 2015, en consecuencia se aclare que la empresa TRANSCHACHAGUI SAS puede prestar el servicio publuco d transporte indiidual de pasajeros desde el Aerotpuesto Antonio Nariño a ka ciudad de Pasto</t>
  </si>
  <si>
    <t>Contesta de demanda</t>
  </si>
  <si>
    <t>52001333300120130013200</t>
  </si>
  <si>
    <t xml:space="preserve">Declarar la nulidad de la resolucion No. 436 del 19 de octubre de 212  por medio del cual se declara insubsistente un nombramiento provisional y se encarga a un funcionario de carrera administrativa </t>
  </si>
  <si>
    <t>Juzgado primero administrativo del Circuito de Pasto</t>
  </si>
  <si>
    <t>Sentencia segunda instancia favorable</t>
  </si>
  <si>
    <t>520013333001201300006000</t>
  </si>
  <si>
    <t>Clara Ilva Vaca y otros.</t>
  </si>
  <si>
    <t>Municipio de Pasto- Secretaria de Educacion.</t>
  </si>
  <si>
    <t>Secretaria de Educacion Municipal</t>
  </si>
  <si>
    <t>La menor dayra nayibe erazo vaca de 11 años de edad, estudiante de cuarto grado de primaria de la institucion eduardo romo rosero del corregimiento de catambuco fue agredida sexualmente por ricardo huertas guerrero quien laboraba como secretario academico de dicha institucion.</t>
  </si>
  <si>
    <t>112.120.000</t>
  </si>
  <si>
    <t>segunda Instancia</t>
  </si>
  <si>
    <t>Sentencia segunda instancia desfavorable</t>
  </si>
  <si>
    <t>Escrito recurso de apelacion</t>
  </si>
  <si>
    <t>52001333300820200015800</t>
  </si>
  <si>
    <t>JOHN FREDYMARTINEZ PAZ</t>
  </si>
  <si>
    <t>Se de cumplimiento al Acuerdo Municipal 031 del 06 de agosto de 2019</t>
  </si>
  <si>
    <t>Remision de pruebas</t>
  </si>
  <si>
    <t>2387092</t>
  </si>
  <si>
    <t>52001333100620120018400</t>
  </si>
  <si>
    <t>JESUS RICARDO MORA GUERRERO</t>
  </si>
  <si>
    <t xml:space="preserve">Nombre propio </t>
  </si>
  <si>
    <t>Se ordene obras de pavimentacion en calles, construccion de andenes y reparacion y mantenimiento de alcantarillas y sumideros en el Bariio Las Lunas, etapas I y II</t>
  </si>
  <si>
    <t>Designa perito - requiere policia metropolitana</t>
  </si>
  <si>
    <t xml:space="preserve">Presenta informe de cumplimiento </t>
  </si>
  <si>
    <t>125 de 25 de marzo de 2015</t>
  </si>
  <si>
    <t>Secretaria de infraestructura y valorización</t>
  </si>
  <si>
    <t>2388512</t>
  </si>
  <si>
    <t>52001233100020120022800</t>
  </si>
  <si>
    <t>CARLOS AUGUSTO CASTAÑEDA GUIO</t>
  </si>
  <si>
    <t>IRMA JANETH MALLA NARVAEZ</t>
  </si>
  <si>
    <t>COTRALORIA MUNICIPAL DE PASTO</t>
  </si>
  <si>
    <t>Contra fallo proceso responsabilidad fiscal que sanciono Contraloria Municipal</t>
  </si>
  <si>
    <t>Obedece superior - archiva</t>
  </si>
  <si>
    <t xml:space="preserve">NO </t>
  </si>
  <si>
    <t>2389330</t>
  </si>
  <si>
    <t>52001233100020120011201</t>
  </si>
  <si>
    <t xml:space="preserve">CURADOR URBANO PRIMERO MUNICIPAL </t>
  </si>
  <si>
    <t xml:space="preserve">PLANEACION </t>
  </si>
  <si>
    <t>Se solicita por parte del Municipio de Pasto como demandante que se declare la nulidad de la Resolución No LUC-52001-1-11-9545 del 23 de agosto de 2021, expedida por el Curador Urbano primero de pasto, mediante la cual se concedió licencia de construcción en las modalidades de urbanismo y construcción a David Toledo Esquenazi, representante legal de la Sociedad Inversiones y desarrollo S.A y los planos que hacen parte del acto administrativo. Y como consecuencia de lo anterior a título de restablecimiento del derecho, se ordene al Curador Primero estudiar nuevamente el proyecto y conceder la Licencia de urbanismo y construcción con el lleno de los requisitos legales, establecer las cesiones que corresponden al municipio, y en caso de que la Secretaría d Planeación municipal estimara la inconveniencia de su ubicación, solicite concepto al Fondo de Compensación de Espacio Público, con el fin de que estudie la posibilidad de recibir el área en otro terreno, con las mismas condiciones. Se condene al Ingeniero Roberto Erazo Narváez, Curador Primero Urbano de Pasto, a pagar el valor equivalente a $ 1.169.056.000 por concepto de daño emergente.</t>
  </si>
  <si>
    <t>Expedidicón de licencia de contrucción</t>
  </si>
  <si>
    <t xml:space="preserve">alegatos de conclusion </t>
  </si>
  <si>
    <t xml:space="preserve">ARCHIVADO </t>
  </si>
  <si>
    <t>2388532</t>
  </si>
  <si>
    <t>52001233100020120013701</t>
  </si>
  <si>
    <t>ASESORIA EN DERECHO E INVERSIONES LTDA</t>
  </si>
  <si>
    <t xml:space="preserve">RUDESINDO ROJAS ROBLES </t>
  </si>
  <si>
    <t>Pago perjuicios por restriccion POT para construir en lote destinado al Plan Vial</t>
  </si>
  <si>
    <t>VIOLACION A LAS NORMAS URBANISTICAS DEL POT</t>
  </si>
  <si>
    <t xml:space="preserve"> Sentencia de segunda instancia</t>
  </si>
  <si>
    <t>1181601</t>
  </si>
  <si>
    <t>52001233300020120004200</t>
  </si>
  <si>
    <t xml:space="preserve">GS UNION TEMPORAL </t>
  </si>
  <si>
    <t>LENA BOLAÑOS GUERRERO</t>
  </si>
  <si>
    <t>Pago perjuicios por no pago de utilidad contractual sobretasa a la Gasolina</t>
  </si>
  <si>
    <t>Daños derivados de acto administrativo licito</t>
  </si>
  <si>
    <t>Consejo de Estado Mag. Carlos Alberto Zambrano Barrera</t>
  </si>
  <si>
    <t>CASTULO FERNANDO CISNEROS</t>
  </si>
  <si>
    <t xml:space="preserve">TERMINADO - Proyectar oficio para archivo del proceso </t>
  </si>
  <si>
    <t>52001233100020120001101</t>
  </si>
  <si>
    <t>DIEGO GUERRA BURBANO</t>
  </si>
  <si>
    <t>SANTIAFO ROSERO DIAZ DEL CASTILLO</t>
  </si>
  <si>
    <t>Pago daños y perjuicios por no autorizar construccion urbanizacion en predios de demandante.</t>
  </si>
  <si>
    <t xml:space="preserve">ZONA DE CESION OBLIGATORIA AL MUNICIPIO </t>
  </si>
  <si>
    <t>Consejo de Estado Mag. Maria Adriana Marin</t>
  </si>
  <si>
    <t>Sentencia declara caducidad</t>
  </si>
  <si>
    <t>52001333300820210014800</t>
  </si>
  <si>
    <t>2021/09/2021</t>
  </si>
  <si>
    <t xml:space="preserve">CRISTHIAN ALEXANDER DELGADO </t>
  </si>
  <si>
    <t xml:space="preserve">IRMA LIZETH ESTRADA </t>
  </si>
  <si>
    <t>Dar cumplimiento a lo dispuesto en las normas de fuerza material contenidas en el articulo 52 de la Ley 1437 del 2011, el articulo 11 de la Ley 1843 de 2017 el cual modifica el articulo 161 de la ley 769 de 2002 y los articulos 72, 84, 85 y 86 del Codigo de Procedimiento Administrativo y de lo Contencioso Administrativo; En tal sentido se despache favorablemente la pretension solicitada en dicho recurso de apelacion, consistente en que no se declare contraventor al señor Christian Alexander Delgado Estrada y en consecuencia, no se imponga ninguna sancion, ni multa, ni cancelacion de su licencia de conduccion, ni la realizacion de acciones comunitarias.</t>
  </si>
  <si>
    <t>Primera Instancia: Declara improcedente</t>
  </si>
  <si>
    <t>52001233100020110019502</t>
  </si>
  <si>
    <t>ROBERTO TREJO</t>
  </si>
  <si>
    <t>PEDRO LEON VALLEJO MAFLA</t>
  </si>
  <si>
    <t>Pago servicio de parqueadero prestado a secretaria de transito con vehiculos inmovilizados</t>
  </si>
  <si>
    <t>INCUMPLIMIENTO EN EL PAGO DE LOS CANONES DE ARRENDAMIENTO</t>
  </si>
  <si>
    <t xml:space="preserve">Sentencia modifica </t>
  </si>
  <si>
    <t>273855</t>
  </si>
  <si>
    <t>52001333170120110006600</t>
  </si>
  <si>
    <t>DALID ROCIO MUÑOZ ARMERO</t>
  </si>
  <si>
    <t>ALBENIZ RAMOS SALAS</t>
  </si>
  <si>
    <t>MINISTERIO DE HACIENDA; SUPERINTENDENCIA FINANCIERA; POLICIA NACIONAL; SUPERINTENDENCIA DE SOCIEDADES</t>
  </si>
  <si>
    <t>2565839</t>
  </si>
  <si>
    <t>52001333300820230016800</t>
  </si>
  <si>
    <t>LINDA ELIZABETH ROSERO ESPAÑA</t>
  </si>
  <si>
    <t>MUNICIPIO DE PASTO-SECRETARIA DE TRANSITO Y TRANSPORTE MUNICIPAL.</t>
  </si>
  <si>
    <t>Expedición de acto administrativo contenido en el oficio con radicado No. 1150/043-2023 del trece (13) de febrero de 2023 suscrito por el Secretario de tránsito y transporte Municipal de la ciudad de Pasto – Nariño señor JAVIER HERNANDO RECALDE MARTINEZ, frente a la reclamación laboral que la señora LINDA ELIZABETH ROSERO ESPAÑA, radicó el pasado 18 de octubre de 2022, mediante la cual solicitó el reconocimiento de relación laboral y el pago de las prestaciones sociales y demás derechos laborales dejados de pagar por el Municipio de Pasto durante la relación laboral existente, en donde se desempeñó en el cargo de Agente de tránsito desde el día 03 de agosto de 2012 hasta el día 07 de junio de 2020.</t>
  </si>
  <si>
    <t>Expedición de acto administrativo contenido en el oficio No. 1150/043-2023 del trece (13) de febrero de 2023 suscrito por el Secretario de tránsito y transporte Municipal frente a la reclamación laboral de la señora LINDA ELIZABETH ROSERO ESPAÑA, mediante la cual solicitó el reconocimiento de relación laboral y pago de las prestaciones sociales y demás derechos laborales dejados de pagar por el Municipio de Pasto durante la relación laboral existente, en el cargo de Agente de tránsito desde el día 03 de agosto de 2012 hasta el día 07 de junio de 2020.</t>
  </si>
  <si>
    <t>DOS AÑOS</t>
  </si>
  <si>
    <t>JUZGADO OCTAVO ADMINISTRATIVO DEL CIRCUITO DE PASTO - NARIÑO</t>
  </si>
  <si>
    <t>Audiencia inicial programada para el 23 de septiembre de 2025</t>
  </si>
  <si>
    <t>155489</t>
  </si>
  <si>
    <t>52001333170120110005600</t>
  </si>
  <si>
    <t>LUIS ANGEL SIERRA</t>
  </si>
  <si>
    <t>JEISSON MARIO CHAMORRO DAVID</t>
  </si>
  <si>
    <t xml:space="preserve">Avoca conocimiento proceso </t>
  </si>
  <si>
    <t>234805</t>
  </si>
  <si>
    <t>52001333170120110003900</t>
  </si>
  <si>
    <t>JAIRO EFRAIN PAZ SUAREZ</t>
  </si>
  <si>
    <t>RUBEN DARIO HENAO FORERO</t>
  </si>
  <si>
    <t>NACIÓN PRESIDENCIA, MINISTERIO DE HACIENDA; MINISTERIO DE COMERCIO, SUPERINTENDENCIA DE SOCIEDADES Y FINANCIERA; SIC; FISCALÍA GENERAL; DIAN; PROCURADURÍA; DEFENSORIA DEL PUEBLO, CONGRESO DE LA REPÚBLICA; DEPARTAMENTO DE NARIÑO, ASAMBLEA DE NARIÑO Y CAMARA DE COMERCIO</t>
  </si>
  <si>
    <t>198682</t>
  </si>
  <si>
    <t>520013331701201100004</t>
  </si>
  <si>
    <t>JUAN HIGINIO MORA Y OTROS</t>
  </si>
  <si>
    <t>JESUS FRANCISCO ESPAÑA TOBAR</t>
  </si>
  <si>
    <t>PRESIDENCIA; SUPERINTENDENCIA FINANCIERA; FISCALIA GENERAL DE LA NACIÓN</t>
  </si>
  <si>
    <t>SECRETARIA DE HACIENDA; SECRETARIA DE GOBIERNO</t>
  </si>
  <si>
    <t>Reparacion daños y perjuicios por permitir captar dineros ilegales al DRFE</t>
  </si>
  <si>
    <t>Tribunal Administrativo de Nariño - Conjuez</t>
  </si>
  <si>
    <t>2388662</t>
  </si>
  <si>
    <t>52001333300920180011000</t>
  </si>
  <si>
    <t xml:space="preserve">JUNTA DE ACCION COMUNAL VEREDA SAN JUAN BAJO DEL CORREGIMIENTO MORASURCO </t>
  </si>
  <si>
    <t>Construccion, adecuacion, mantenimiento y señalizacion de las via, se realice la adquisicion de predios para ampliacion  de via rural vereda san Juan Bajo</t>
  </si>
  <si>
    <t xml:space="preserve">Obedecimiento </t>
  </si>
  <si>
    <t>Resolución 459 de 2022</t>
  </si>
  <si>
    <t>52001233100020110067301</t>
  </si>
  <si>
    <t>NACIÓN,  MINISTERIO DE TRANSPORTE, INSTITUTO NACIONAL DE CONCESIONES INCO</t>
  </si>
  <si>
    <t>PERSONERIA MUNICIPAL DE PASTO</t>
  </si>
  <si>
    <t>SE PROTEGA LOS DERECHOS COLECTIVOS DE LA MORALIDAD ADMINISTRATIVA, LA EXISTENCIA DEL EQUILIBRIO ECOLÓGICO Y EL MANEJO Y APROVECHAMIENTO RACIONAL DEL LOS RECURSOS NATURALES</t>
  </si>
  <si>
    <t>Sentencia de Segunda instancia</t>
  </si>
  <si>
    <t>2377726</t>
  </si>
  <si>
    <t>52001333300920200016400</t>
  </si>
  <si>
    <t xml:space="preserve"> 
SANDRO JHAIR RODRIGUEZ DELGADO
</t>
  </si>
  <si>
    <t>LUIS ALFONSO PANTOJA CALPA,</t>
  </si>
  <si>
    <r>
      <rPr>
        <sz val="11"/>
        <color theme="1"/>
        <rFont val="Century Gothic"/>
      </rPr>
      <t>Se declare la nulidad del Acto Administrativo Precontractual Definitivo,denominado: Resolucion No. 027 del 07 de febrero de 2020, publicada en el portal SECOP I el dia 12 de febrero de 2020 a las 05:50pm; acto proferido por el Director del Departamento Administrativo de Contratacion Publica de la Alcaldia de Pasto (N), dentro del proceso de Concurso de Meritos Abierto No. CM-2019-009 cuyo objeto fuera “</t>
    </r>
    <r>
      <rPr>
        <i/>
        <sz val="11"/>
        <color theme="1"/>
        <rFont val="Century Gothic"/>
      </rPr>
      <t>El Contratista se compromete para con el Municipio de Pasto – SECRETARIA DE EDUCACION, a realizar la Interventoria Integral conforme a los lineamientos Tecnico administrativos,estandares y condiciones minimas de la Resolucion No. 29452 de 2017 y Decreto 1075 de 2015 sobre el Contrato de operacion del PAE – 2019</t>
    </r>
    <r>
      <rPr>
        <sz val="11"/>
        <color theme="1"/>
        <rFont val="Century Gothic"/>
      </rPr>
      <t>, por medio de los cuales, respectivamente, se adjudico el Contrato de Interventoria No. 20201531 al proponente ALIMENTOS SALUDABLES DEL VALLE SAS. – AS DEL VALLE SAS., y se resolvio negativamente el Recurso de Revocatoria Directa</t>
    </r>
  </si>
  <si>
    <t>NULIDAD DE ACTO ADMINISTRATIVO</t>
  </si>
  <si>
    <t>Sentencia Primera instancia: Desfavorable</t>
  </si>
  <si>
    <t>Apelación Sentencia Mpio</t>
  </si>
  <si>
    <t>52001313300620100021000</t>
  </si>
  <si>
    <t xml:space="preserve">Luis Armando Saenz </t>
  </si>
  <si>
    <t xml:space="preserve">SE ORDENA AL MUNICIPIO DE PASTO, PERSONA JURIDICA DE DERECHO PUBLICO CON AUTONOMIA ADMINISTRATIVA EL CIERRE DEL ESTABLECIMIENTO DE COMERCIO THE CLUB BAR - FASHION BAR </t>
  </si>
  <si>
    <t>primera Instancia</t>
  </si>
  <si>
    <t>Sentencia Pimera Instancia Desfavorable</t>
  </si>
  <si>
    <t xml:space="preserve">Reporte Cumplimiento de Sentencia </t>
  </si>
  <si>
    <t xml:space="preserve">CUMPLIDO </t>
  </si>
  <si>
    <t>Resolución 789 del 2011</t>
  </si>
  <si>
    <t>Secretaría de Gobierno/Gestión Ambiental</t>
  </si>
  <si>
    <t>2376503</t>
  </si>
  <si>
    <t>52001333300920210005700</t>
  </si>
  <si>
    <t xml:space="preserve">RUTH PATRICIA ROJAS BENAVIDES </t>
  </si>
  <si>
    <t>CONSTRUCTORA  P Y S LTDA</t>
  </si>
  <si>
    <t>ORDENAR al Alcalde Municipal de Pasto, que en el menor tiempo posible, disponga todo lo necesario para minimizar al maximo el riesgo de deslizamientos en los taludes del Condominio Ciudad Real, principalmente en el que colinda con la via publica determinada como transversal 25 y que inicia en EMAS  PASTO y termina en la porteria de la parte superior.</t>
  </si>
  <si>
    <t>Sentencia segunda Instancia: Confirma</t>
  </si>
  <si>
    <t>Apelación sentencia Mpio</t>
  </si>
  <si>
    <t>Resolucion 306 dle 15 de noviembre de 2023</t>
  </si>
  <si>
    <t>Secretaria de Infraestructura y Valorización , Hacienda, Tránsito y Transporte</t>
  </si>
  <si>
    <t>52001333170120100002201</t>
  </si>
  <si>
    <t>PAULA ANDREA MAIGUAL JOJOA</t>
  </si>
  <si>
    <t xml:space="preserve">NACIÓN PRESIDENCIA;  SUPERINTENDENCIA SOCIEDADES; CARLOS ALFREDO SUAREZ Y/O DRFE </t>
  </si>
  <si>
    <t>52001333170120100007700
 19001333150220100001700</t>
  </si>
  <si>
    <t>HONORIA VITONAS PETECHI Y OTROS</t>
  </si>
  <si>
    <t xml:space="preserve">JESUS ORLANDO NUÑEZ RENGIFO </t>
  </si>
  <si>
    <t xml:space="preserve">NACIÓN; PRESIDENCIA DE LA REPUBLICA; MINISTERIO DE HACIENDA; SUPERINTENDENCIA FINANCIERA; SUPERINTENDENCIA DE SOCIEDADES; POLICIA NACIONAL; FISCALÍA NACIONAL; GOBERNACIÓN DE NARIÑO; DIAN </t>
  </si>
  <si>
    <t>Juzgado Segundo Administrativo Adjunto de Popayan</t>
  </si>
  <si>
    <t>Remite a juzgado administrativo de mocoa - Juzgado Segundo Administrativo de Mocoa/Acumulado 2009-0001 y este acumulado al 2009-00374</t>
  </si>
  <si>
    <t>158613</t>
  </si>
  <si>
    <t>52001333170120100007401</t>
  </si>
  <si>
    <t>NIDIA DEL SOCORRO ACOSTA</t>
  </si>
  <si>
    <t>NACIÓN; PRESIDENCIA DE LA REPUBLICA; MINISTERIO DE HACIENDA; SUPERINTENDENCIA FINANCIERA; SUPERINTENDENCIA DE SOCIEDADES; POLICIA NACIONAL; FISCALÍA NACIONAL; GOBERNACIÓN DE NARIÑO</t>
  </si>
  <si>
    <t>Tribunal Administrativo del Valle - Mag. Melba Giraldo Londoño</t>
  </si>
  <si>
    <t>2388108</t>
  </si>
  <si>
    <t>5200133310082010001301</t>
  </si>
  <si>
    <t>JOSE CELIMO BASANTE MUÑOZ</t>
  </si>
  <si>
    <t>Reubicar o limitar el ejercicio de la prostitucion en lugares cercanos a Plaza del Carnaval</t>
  </si>
  <si>
    <t>Auto requiere a partes</t>
  </si>
  <si>
    <t>Informe de cumplimiento de sentencia</t>
  </si>
  <si>
    <t>Resolución No. 320 del 2013</t>
  </si>
  <si>
    <t>Secretaría de Gobierno, Bienestar Social y de Desarrollo Económico y Competitividad, a la Subsecretaría de Control y a la Oficina de Género</t>
  </si>
  <si>
    <t>193339</t>
  </si>
  <si>
    <t>52001333100620090015002</t>
  </si>
  <si>
    <t>CARLOS ERNESTO CHAVEZ BRAVO</t>
  </si>
  <si>
    <t>Reubicar habitantes residentes en b/villa olimpica y recuperar quebrada Membrillo Guayco</t>
  </si>
  <si>
    <t>DAÑO O AMENAZA AMBIENTAL POR DESVIACION DEL CAUCE DE UN RIO</t>
  </si>
  <si>
    <t>Resolución  065 del de 2012</t>
  </si>
  <si>
    <t>Secretaría de Gestión Ambiental</t>
  </si>
  <si>
    <t>193598</t>
  </si>
  <si>
    <t>52001333100820090006900</t>
  </si>
  <si>
    <t>MARIA ILIA PANTOJA</t>
  </si>
  <si>
    <t xml:space="preserve">GESTION DEL RIESGO </t>
  </si>
  <si>
    <t>Contra EMPOPASTO - JUNTA ADMINISTRADORA DE ACUEDUCTO ALTO CANCHALA - Ampliación y Optimización servicio de agua potable, suministro agua, que solo le dan por 3 horas diarias</t>
  </si>
  <si>
    <t>Resuelve incidente de desacato</t>
  </si>
  <si>
    <t>794 DE 20 DE DIC DE 2011</t>
  </si>
  <si>
    <t>SECRETARIA DE GESTIÓN AMBIENTAL</t>
  </si>
  <si>
    <t>786056</t>
  </si>
  <si>
    <t>52001333170120090002100</t>
  </si>
  <si>
    <t>TERESA DELGADO DE MEDINA</t>
  </si>
  <si>
    <t>NACION MINISTERIO DEL INTERIOR; MINISTERIO DE COMERCIO; SUPERINTENDENCIA FINANCIERA; SUPERINTENDENCIA DE SOCIEDADES; FISCALIA GENERAL DE LA NACION; DEPARTAMENTO DE NARIÑO</t>
  </si>
  <si>
    <t>2373663</t>
  </si>
  <si>
    <t>52001333300920210013400</t>
  </si>
  <si>
    <t>INDUSTRIAS MARTINICAS EL VAQUERO SAS</t>
  </si>
  <si>
    <t>ALEJANDRO DAVILA QUINTERO</t>
  </si>
  <si>
    <t xml:space="preserve">Se declare la Nulidad del articulo 1° del Decreto 408 de 2017, expedido por el Alcalde de Pasto, que prohibe la fabricacion, almacenamiento, comercio,  distribucion, transporte y uso de polvora en el
Municipio de Pasto. </t>
  </si>
  <si>
    <t>ILEGALIDAD DEL ACTO ADMINISTRATIVO QUE PROHIBE ACTIVIDAD ECONOMICA</t>
  </si>
  <si>
    <t>Sentencia Primera Instancia : Favorable</t>
  </si>
  <si>
    <t>Apelación Sentencia Dte</t>
  </si>
  <si>
    <t>19001333100220090037406; 11001333103520100028400; 52001333170120100004800; 52001333170120100007300</t>
  </si>
  <si>
    <t>ADRIAN VELASCO PENAGOS</t>
  </si>
  <si>
    <t>SILVIA RAQUEL QUIJANO VELASCO</t>
  </si>
  <si>
    <t xml:space="preserve">REPARACION DAÑOS Y PERJUICIOS POR PERMITIR CAPTAR DINEROS ILEGALES </t>
  </si>
  <si>
    <t>Juzgado Segundo Administrativo del Circuito de Popayan</t>
  </si>
  <si>
    <t>Tribunal Administrativo del Cauca - Conjuez</t>
  </si>
  <si>
    <t xml:space="preserve">Devuelve conjuez </t>
  </si>
  <si>
    <t>Remite consejo de estado conflicto de competencias con conjuez</t>
  </si>
  <si>
    <t>52001333170120100004800</t>
  </si>
  <si>
    <t>PATRICIA DEL CARMEN ACHICANOY</t>
  </si>
  <si>
    <t>Se integro este proceso a la accion de grupo de Adrian Velasco nº 2009 - 374</t>
  </si>
  <si>
    <t>52001333170120100007300</t>
  </si>
  <si>
    <t>JESUS VILLOTA PAREDES</t>
  </si>
  <si>
    <t>Auto obedecer al superior - Consejo de Estado ordena integrar la accion a la 2009-00374</t>
  </si>
  <si>
    <t>11001333103520100028400</t>
  </si>
  <si>
    <t>MARIA GIL CAMARGO</t>
  </si>
  <si>
    <t>SONIA PATRCIA RIVAS BASTIDAS Y OTRA</t>
  </si>
  <si>
    <t>Auto obedecer al superior - remite a Juzgado Segundo Administrativo de Mocoa. Acumulado al 2009 374</t>
  </si>
  <si>
    <t>52001333170120090000101</t>
  </si>
  <si>
    <t>SANDRA CATALINA CEBALLOS</t>
  </si>
  <si>
    <t>Remite a juzgado administrativo de mocoa - Juzgado Segundo Administrativo de Mocoa. Acumulado inicialmente al 2010 00017 y luego al 2009 00374</t>
  </si>
  <si>
    <t>133322</t>
  </si>
  <si>
    <t>52001333170120090000800</t>
  </si>
  <si>
    <t>LUIS IGNACIO MEDINA</t>
  </si>
  <si>
    <t xml:space="preserve">MARIA GABRIEL ESCOBAR CASTRO </t>
  </si>
  <si>
    <t>REPACION POR DAÑOS Y PEJUICIOS POR PERMITIR CAPTAR DINERO ILEGAL EL DRFE</t>
  </si>
  <si>
    <t>133407</t>
  </si>
  <si>
    <t>52001333170120090000400</t>
  </si>
  <si>
    <t>OSCAR ENRIQUE MEDINA</t>
  </si>
  <si>
    <t>19001333150220090000100</t>
  </si>
  <si>
    <t>ROBERTO ARMANDO AGUILAR</t>
  </si>
  <si>
    <t>Termina el proceso 2009 00001, dispone integrar demandantes al 2009 00374,</t>
  </si>
  <si>
    <t>520013333082013014801</t>
  </si>
  <si>
    <t>JESUS HERNANDO NARVAEZ URBANO Y OTROS</t>
  </si>
  <si>
    <t>YASMIN HERNANDEZ JURADO</t>
  </si>
  <si>
    <t>Se declare al Municipio de Pasto a titulo de falla en el servicio,  de los daños ocasionados a los demandantes derivados del accidente de transito ocurrido el 19 de noviembre de 2011, lo que conlleva a caer en un hueco sin señalizacion,  lo cual produjo su muerte</t>
  </si>
  <si>
    <t>$ 234.269.440,00</t>
  </si>
  <si>
    <t>$ -</t>
  </si>
  <si>
    <t>52001333100420080013501</t>
  </si>
  <si>
    <t>PROCURADURIA JUDICIAL AGRARIA Y AMBIENTAL DE NARIÑO Y PUTUMAYO</t>
  </si>
  <si>
    <t>MARCELA PATRICIA REY BOLIVAR</t>
  </si>
  <si>
    <t xml:space="preserve">SECRETARIA DE GOBIERNO; SECRETARIA DE GESTION AMBIENTAL </t>
  </si>
  <si>
    <t>Se ordene cierre definiivo de mina de Jongovito, cerrando todas las entradas impidiendo el ingreso de personas</t>
  </si>
  <si>
    <t>Cierre incidente de desacato</t>
  </si>
  <si>
    <t xml:space="preserve">Constestacion requerimiento de documentacion por parte de Fiscalia </t>
  </si>
  <si>
    <t>Resolución 163 de mayo de 2012</t>
  </si>
  <si>
    <t>52001233100020040157000</t>
  </si>
  <si>
    <t>CARLOS ARTURO ALVAREZ</t>
  </si>
  <si>
    <t>JAIRO ALBERTO ERASO LOPEZ</t>
  </si>
  <si>
    <t>Demandan Vereda Pejendino Reyes Corregimiento Buesaquillo por falta servicio acueducto alcantarillado.</t>
  </si>
  <si>
    <t>Tribunal Administrativo de Nariño - Mag. Jorge Ordoñez Ordoñez</t>
  </si>
  <si>
    <t>Requerimiento informe de cumplimiento de pacto de cumplimiento</t>
  </si>
  <si>
    <t>Requerimiento de informe de cumplimiento de fallo</t>
  </si>
  <si>
    <t>Resolución 444 de 21 de mayo de 2008</t>
  </si>
  <si>
    <t>Secretaría de Hacienda (Incentivo); Secretaría de Gestión Ambiental (acciones)</t>
  </si>
  <si>
    <t>52001333100820010000300</t>
  </si>
  <si>
    <t>JOSE RAFAEL IBARRA</t>
  </si>
  <si>
    <t>ERWIN SALAZAR GARCIA</t>
  </si>
  <si>
    <t>Declarar administrativa y patrimonialmente responsable por daños-perjuicios causados por calamidad emergencia-inminente peligro  de desplome de vivienda en barrio Villa Lucia</t>
  </si>
  <si>
    <t>RIESGO POR HALLAZGO DE TUNELES EN EL SUBSUELO</t>
  </si>
  <si>
    <t>Accion Judicial - Demanda Administrativa</t>
  </si>
  <si>
    <t>Nulidad y restablecimiento del derecho</t>
  </si>
  <si>
    <t>Acciones Constitucionales</t>
  </si>
  <si>
    <t>Funcionario de la entidad territorial</t>
  </si>
  <si>
    <t>convocante</t>
  </si>
  <si>
    <t>Se Concilio</t>
  </si>
  <si>
    <t>Administrativo</t>
  </si>
  <si>
    <t xml:space="preserve">Abogado Externo </t>
  </si>
  <si>
    <t>convocado</t>
  </si>
  <si>
    <t>No se Concilio</t>
  </si>
  <si>
    <t>Laboral</t>
  </si>
  <si>
    <t>Ordinario</t>
  </si>
  <si>
    <t>Repetir</t>
  </si>
  <si>
    <t>Aprobada</t>
  </si>
  <si>
    <t>SGP</t>
  </si>
  <si>
    <t>No Repetir</t>
  </si>
  <si>
    <t>Improbada</t>
  </si>
  <si>
    <t>Regalias</t>
  </si>
  <si>
    <t>COLUMNA M, X</t>
  </si>
  <si>
    <t>Terminacion del Proceso</t>
  </si>
  <si>
    <t>Recursos Propios</t>
  </si>
  <si>
    <t>Reparacion Directa</t>
  </si>
  <si>
    <t>Yuri Suarez</t>
  </si>
  <si>
    <t>T.P.130020</t>
  </si>
  <si>
    <t>Continuar el Litigio sobre lo No Conciliado</t>
  </si>
  <si>
    <t>Accion Judicial - Demanda Civil</t>
  </si>
  <si>
    <t>Wilder Calderon</t>
  </si>
  <si>
    <t>Accion Judicial - Demanda Laboral</t>
  </si>
  <si>
    <t>Nulidad simple</t>
  </si>
  <si>
    <t>Javier Bastidas</t>
  </si>
  <si>
    <t>T.P.76929</t>
  </si>
  <si>
    <t>COLUMNA A</t>
  </si>
  <si>
    <t>Accion Judicial - Penal</t>
  </si>
  <si>
    <t>Accion Contractual</t>
  </si>
  <si>
    <t>Carolina Freire</t>
  </si>
  <si>
    <t>T.P. 302450</t>
  </si>
  <si>
    <t>COLUMNA AA</t>
  </si>
  <si>
    <t xml:space="preserve">Accion Constitucional </t>
  </si>
  <si>
    <t>Controversias Contractuales</t>
  </si>
  <si>
    <t>Javier Peñaranda</t>
  </si>
  <si>
    <t>T.P.31231</t>
  </si>
  <si>
    <t>Ordinario Laboral</t>
  </si>
  <si>
    <t>Jaime Villota</t>
  </si>
  <si>
    <t>EKOGUII</t>
  </si>
  <si>
    <t>Accion Popular</t>
  </si>
  <si>
    <t>Eduardo Sarasty</t>
  </si>
  <si>
    <t>COLUMNA AD</t>
  </si>
  <si>
    <t xml:space="preserve">Pertenencia </t>
  </si>
  <si>
    <t>Nancy Coral</t>
  </si>
  <si>
    <t>COLUMNA J</t>
  </si>
  <si>
    <t>Accion de Grupo</t>
  </si>
  <si>
    <t>Paola Lopez</t>
  </si>
  <si>
    <t>ALTA</t>
  </si>
  <si>
    <t>Accion de Cumplimiento</t>
  </si>
  <si>
    <t>Elizabeth Mendoza</t>
  </si>
  <si>
    <t>T.P. 218693</t>
  </si>
  <si>
    <t>MEDIA</t>
  </si>
  <si>
    <t>Ejecutivo</t>
  </si>
  <si>
    <t xml:space="preserve">Carolina Escandon </t>
  </si>
  <si>
    <t>T.P. 271322</t>
  </si>
  <si>
    <t>Bajo</t>
  </si>
  <si>
    <t>BAJA</t>
  </si>
  <si>
    <t xml:space="preserve">Accion de repeticion </t>
  </si>
  <si>
    <t>REMOTA</t>
  </si>
  <si>
    <t>Accion de tutela</t>
  </si>
  <si>
    <t xml:space="preserve">Roberto Oliva </t>
  </si>
  <si>
    <t>T.P. 80467</t>
  </si>
  <si>
    <t>COLUMNA L</t>
  </si>
  <si>
    <t>Desline y amojonamiento</t>
  </si>
  <si>
    <t xml:space="preserve">Miguel Morales </t>
  </si>
  <si>
    <t xml:space="preserve">T.P. 334981 </t>
  </si>
  <si>
    <t>nulidad electoral</t>
  </si>
  <si>
    <t xml:space="preserve">Yanet Bastidas </t>
  </si>
  <si>
    <t>T.P. 349822</t>
  </si>
  <si>
    <t>Consejo de Estado Mag. Sandra Lisset Ibarra Velez</t>
  </si>
  <si>
    <t>Consejo de Estado Mag. Hernan Andrade Rincon</t>
  </si>
  <si>
    <t>Corte Suprema de Justicia- Sala de Casacion Laboral</t>
  </si>
  <si>
    <t>Juzgado Cuarto Civil Transitorio de Pequeñas Causas y Competencias Multiples</t>
  </si>
  <si>
    <t xml:space="preserve">Consejo de Estado Mg William Hernandez Gómez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</si>
</sst>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d/m/yyyy"/>
    <numFmt numFmtId="165" formatCode="_-[$$-240A]\ * #,##0.00_-;\-[$$-240A]\ * #,##0.00_-;_-[$$-240A]\ * &quot;-&quot;??_-;_-@"/>
    <numFmt numFmtId="166" formatCode="&quot;$&quot;#,##0.00"/>
    <numFmt numFmtId="167" formatCode="_-&quot;$&quot;* #,##0.00_-;\-&quot;$&quot;* #,##0.00_-;_-&quot;$&quot;* &quot;-&quot;??_-;_-@"/>
    <numFmt numFmtId="168" formatCode="&quot;$&quot;\ #,##0.00"/>
    <numFmt numFmtId="169" formatCode="_-&quot;$&quot;* #,##0.00_-;_-&quot;$&quot;* \-#,##0.00_-;_-&quot;$&quot;* &quot;-&quot;??_-;_-@"/>
    <numFmt numFmtId="170" formatCode="dd/mm/yyyy"/>
    <numFmt numFmtId="171" formatCode="dd\-mm\-yyyy"/>
    <numFmt numFmtId="172" formatCode="&quot;$&quot;#,##0"/>
    <numFmt numFmtId="173" formatCode="_-* #,##0.00_-;\-* #,##0.00_-;_-* &quot;-&quot;??_-;_-@"/>
    <numFmt numFmtId="174" formatCode="_-&quot;$&quot;\ * #,##0_-;\-&quot;$&quot;\ * #,##0_-;_-&quot;$&quot;\ * &quot;-&quot;_-;_-@"/>
    <numFmt numFmtId="175" formatCode="d/mmmm/yyyy"/>
    <numFmt numFmtId="176" formatCode="dd/mm/yy"/>
    <numFmt numFmtId="177" formatCode="mmmm\ yyyy"/>
    <numFmt numFmtId="178" formatCode="_-&quot;$&quot;* #,##0_-;_-&quot;$&quot;* \-#,##0_-;_-&quot;$&quot;* &quot;-&quot;??_-;_-@"/>
    <numFmt numFmtId="179" formatCode="dd/mm"/>
    <numFmt numFmtId="180" formatCode="dd/mmmm/yyyy"/>
    <numFmt numFmtId="181" formatCode="dd/mmm/yyyy"/>
    <numFmt numFmtId="182" formatCode="&quot;$&quot;\ #,##0"/>
  </numFmts>
  <fonts count="25" x14ac:knownFonts="1">
    <font>
      <sz val="11"/>
      <color theme="1"/>
      <name val="Calibri"/>
      <scheme val="minor"/>
    </font>
    <font>
      <b/>
      <sz val="11"/>
      <color rgb="FF000000"/>
      <name val="Century Gothic"/>
    </font>
    <font>
      <b/>
      <sz val="11"/>
      <color theme="1"/>
      <name val="Century Gothic"/>
    </font>
    <font>
      <sz val="11"/>
      <color theme="1"/>
      <name val="Century Gothic"/>
    </font>
    <font>
      <sz val="11"/>
      <color rgb="FF000000"/>
      <name val="Century Gothic"/>
    </font>
    <font>
      <b/>
      <sz val="11"/>
      <color rgb="FFFFFFFF"/>
      <name val="Century Gothic"/>
    </font>
    <font>
      <sz val="11"/>
      <color theme="1"/>
      <name val="Calibri"/>
      <scheme val="minor"/>
    </font>
    <font>
      <sz val="11"/>
      <color theme="1"/>
      <name val="Century Gothic"/>
    </font>
    <font>
      <sz val="11"/>
      <color rgb="FF222222"/>
      <name val="Arial"/>
    </font>
    <font>
      <sz val="11"/>
      <color rgb="FF222222"/>
      <name val="Century Gothic"/>
    </font>
    <font>
      <u/>
      <sz val="11"/>
      <color rgb="FF000000"/>
      <name val="Century Gothic"/>
    </font>
    <font>
      <sz val="11"/>
      <color rgb="FF333333"/>
      <name val="Century Gothic"/>
    </font>
    <font>
      <u/>
      <sz val="11"/>
      <color rgb="FF000000"/>
      <name val="Century Gothic"/>
    </font>
    <font>
      <u/>
      <sz val="11"/>
      <color rgb="FF000000"/>
      <name val="Century Gothic"/>
    </font>
    <font>
      <u/>
      <sz val="11"/>
      <color rgb="FF000000"/>
      <name val="Century Gothic"/>
    </font>
    <font>
      <b/>
      <sz val="11"/>
      <color rgb="FF759B30"/>
      <name val="Century Gothic"/>
    </font>
    <font>
      <i/>
      <sz val="11"/>
      <color rgb="FF000000"/>
      <name val="Century Gothic"/>
    </font>
    <font>
      <i/>
      <sz val="11"/>
      <color theme="1"/>
      <name val="Century Gothic"/>
    </font>
    <font>
      <u/>
      <sz val="11"/>
      <color rgb="FF000000"/>
      <name val="Century Gothic"/>
    </font>
    <font>
      <u/>
      <sz val="11"/>
      <color rgb="FF000000"/>
      <name val="Century Gothic"/>
    </font>
    <font>
      <u/>
      <sz val="11"/>
      <color rgb="FF000000"/>
      <name val="Century Gothic"/>
    </font>
    <font>
      <sz val="11"/>
      <color rgb="FFFF0000"/>
      <name val="Century Gothic"/>
    </font>
    <font>
      <sz val="11"/>
      <color theme="1"/>
      <name val="Calibri"/>
    </font>
    <font>
      <sz val="8"/>
      <color theme="1"/>
      <name val="Calibri"/>
    </font>
    <font>
      <sz val="10"/>
      <color theme="1"/>
      <name val="Century Gothic"/>
    </font>
  </fonts>
  <fills count="1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FF00"/>
        <bgColor rgb="FF00FF00"/>
      </patternFill>
    </fill>
    <fill>
      <patternFill patternType="solid">
        <fgColor rgb="FFF6F8F9"/>
        <bgColor rgb="FFF6F8F9"/>
      </patternFill>
    </fill>
    <fill>
      <patternFill patternType="solid">
        <fgColor rgb="FFC9DAF8"/>
        <bgColor rgb="FFC9DAF8"/>
      </patternFill>
    </fill>
    <fill>
      <patternFill patternType="solid">
        <fgColor theme="0"/>
        <bgColor rgb="FFFFFFFF"/>
      </patternFill>
    </fill>
    <fill>
      <patternFill patternType="solid">
        <fgColor theme="0"/>
        <bgColor rgb="FF00FF00"/>
      </patternFill>
    </fill>
    <fill>
      <patternFill patternType="solid">
        <fgColor theme="0"/>
        <bgColor indexed="64"/>
      </patternFill>
    </fill>
    <fill>
      <patternFill patternType="solid">
        <fgColor theme="0"/>
        <bgColor rgb="FFF6F8F9"/>
      </patternFill>
    </fill>
    <fill>
      <patternFill patternType="solid">
        <fgColor theme="0"/>
        <bgColor rgb="FFFF9900"/>
      </patternFill>
    </fill>
    <fill>
      <patternFill patternType="solid">
        <fgColor theme="0"/>
        <bgColor rgb="FFC9DAF8"/>
      </patternFill>
    </fill>
    <fill>
      <patternFill patternType="solid">
        <fgColor theme="0"/>
        <bgColor rgb="FFCFE2F3"/>
      </patternFill>
    </fill>
    <fill>
      <patternFill patternType="solid">
        <fgColor theme="0"/>
        <bgColor rgb="FF00FFFF"/>
      </patternFill>
    </fill>
    <fill>
      <patternFill patternType="solid">
        <fgColor theme="0"/>
        <bgColor rgb="FFFF00FF"/>
      </patternFill>
    </fill>
    <fill>
      <patternFill patternType="solid">
        <fgColor theme="0"/>
        <bgColor rgb="FFFF0000"/>
      </patternFill>
    </fill>
    <fill>
      <patternFill patternType="solid">
        <fgColor theme="0"/>
        <bgColor rgb="FFFFFF00"/>
      </patternFill>
    </fill>
    <fill>
      <patternFill patternType="solid">
        <fgColor theme="0"/>
        <bgColor rgb="FF4A86E8"/>
      </patternFill>
    </fill>
  </fills>
  <borders count="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266">
    <xf numFmtId="0" fontId="0" fillId="0" borderId="0" xfId="0"/>
    <xf numFmtId="0" fontId="1" fillId="0" borderId="0" xfId="0" applyFont="1"/>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wrapText="1"/>
    </xf>
    <xf numFmtId="49" fontId="4" fillId="2" borderId="2" xfId="0" applyNumberFormat="1" applyFont="1" applyFill="1" applyBorder="1" applyAlignment="1">
      <alignment horizontal="center" wrapText="1"/>
    </xf>
    <xf numFmtId="164" fontId="3" fillId="2" borderId="2" xfId="0" applyNumberFormat="1" applyFont="1" applyFill="1" applyBorder="1" applyAlignment="1">
      <alignment horizontal="center" wrapText="1"/>
    </xf>
    <xf numFmtId="164" fontId="2" fillId="2" borderId="2" xfId="0" applyNumberFormat="1" applyFont="1" applyFill="1" applyBorder="1" applyAlignment="1">
      <alignment horizontal="center" wrapText="1"/>
    </xf>
    <xf numFmtId="0" fontId="5" fillId="2" borderId="2" xfId="0" applyFont="1" applyFill="1" applyBorder="1" applyAlignment="1">
      <alignment horizontal="center" wrapText="1"/>
    </xf>
    <xf numFmtId="0" fontId="3" fillId="2" borderId="2" xfId="0" applyFont="1" applyFill="1" applyBorder="1" applyAlignment="1">
      <alignment horizontal="center" wrapText="1"/>
    </xf>
    <xf numFmtId="0" fontId="3" fillId="2" borderId="2" xfId="0" applyFont="1" applyFill="1" applyBorder="1" applyAlignment="1">
      <alignment horizontal="center" vertical="center" wrapText="1"/>
    </xf>
    <xf numFmtId="165" fontId="3" fillId="2" borderId="2" xfId="0" applyNumberFormat="1" applyFont="1" applyFill="1" applyBorder="1" applyAlignment="1">
      <alignment horizontal="center" vertical="center" wrapText="1"/>
    </xf>
    <xf numFmtId="166" fontId="3" fillId="2" borderId="2" xfId="0" applyNumberFormat="1" applyFont="1" applyFill="1" applyBorder="1" applyAlignment="1">
      <alignment horizontal="center" wrapText="1"/>
    </xf>
    <xf numFmtId="165" fontId="3" fillId="2" borderId="2" xfId="0" applyNumberFormat="1" applyFont="1" applyFill="1" applyBorder="1" applyAlignment="1">
      <alignment horizontal="center" wrapText="1"/>
    </xf>
    <xf numFmtId="167" fontId="3" fillId="2" borderId="2" xfId="0" applyNumberFormat="1" applyFont="1" applyFill="1" applyBorder="1" applyAlignment="1">
      <alignment horizontal="center" vertical="center" wrapText="1"/>
    </xf>
    <xf numFmtId="0" fontId="2" fillId="2" borderId="2" xfId="0" applyFont="1" applyFill="1" applyBorder="1" applyAlignment="1">
      <alignment horizontal="center" wrapText="1"/>
    </xf>
    <xf numFmtId="14" fontId="3" fillId="2" borderId="2" xfId="0" applyNumberFormat="1" applyFont="1" applyFill="1" applyBorder="1" applyAlignment="1">
      <alignment horizontal="center" wrapText="1"/>
    </xf>
    <xf numFmtId="168" fontId="3" fillId="2" borderId="2" xfId="0" applyNumberFormat="1" applyFont="1" applyFill="1" applyBorder="1" applyAlignment="1">
      <alignment horizontal="center" wrapText="1"/>
    </xf>
    <xf numFmtId="169" fontId="3" fillId="2" borderId="2" xfId="0" applyNumberFormat="1" applyFont="1" applyFill="1" applyBorder="1" applyAlignment="1">
      <alignment horizontal="center" wrapText="1"/>
    </xf>
    <xf numFmtId="0" fontId="3" fillId="2" borderId="0" xfId="0" applyFont="1" applyFill="1" applyAlignment="1">
      <alignment horizont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3" fillId="0" borderId="0" xfId="0" applyFont="1" applyAlignment="1">
      <alignment horizontal="center" vertical="center" wrapText="1"/>
    </xf>
    <xf numFmtId="168"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4" fillId="3" borderId="0" xfId="0" applyFont="1" applyFill="1" applyAlignment="1">
      <alignment horizontal="center" vertical="center" wrapText="1"/>
    </xf>
    <xf numFmtId="0" fontId="4" fillId="3" borderId="3" xfId="0" applyFont="1" applyFill="1" applyBorder="1" applyAlignment="1">
      <alignment horizontal="center" vertical="center" wrapText="1"/>
    </xf>
    <xf numFmtId="49" fontId="6" fillId="0" borderId="0" xfId="0" applyNumberFormat="1" applyFont="1" applyAlignment="1">
      <alignment vertical="center"/>
    </xf>
    <xf numFmtId="0" fontId="3" fillId="4" borderId="3" xfId="0" applyFont="1" applyFill="1" applyBorder="1" applyAlignment="1">
      <alignment horizontal="center" vertical="center" wrapText="1"/>
    </xf>
    <xf numFmtId="170" fontId="3" fillId="3" borderId="3" xfId="0" applyNumberFormat="1" applyFont="1" applyFill="1" applyBorder="1" applyAlignment="1">
      <alignment horizontal="center" vertical="center" wrapText="1"/>
    </xf>
    <xf numFmtId="0" fontId="6" fillId="0" borderId="3" xfId="0" applyFont="1" applyBorder="1" applyAlignment="1">
      <alignment vertical="center"/>
    </xf>
    <xf numFmtId="0" fontId="3"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7" fillId="0" borderId="3" xfId="0" applyFont="1" applyBorder="1" applyAlignment="1">
      <alignment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168" fontId="3" fillId="2" borderId="3" xfId="0" applyNumberFormat="1" applyFont="1" applyFill="1" applyBorder="1" applyAlignment="1">
      <alignment horizontal="center" vertical="center" wrapText="1"/>
    </xf>
    <xf numFmtId="169" fontId="3" fillId="2" borderId="3" xfId="0" applyNumberFormat="1" applyFont="1" applyFill="1" applyBorder="1" applyAlignment="1">
      <alignment horizontal="center" vertical="center" wrapText="1"/>
    </xf>
    <xf numFmtId="169" fontId="3" fillId="2" borderId="0" xfId="0" applyNumberFormat="1" applyFont="1" applyFill="1" applyAlignment="1">
      <alignment horizontal="center" vertical="center" wrapText="1"/>
    </xf>
    <xf numFmtId="169"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49" fontId="8" fillId="2" borderId="3" xfId="0" applyNumberFormat="1" applyFont="1" applyFill="1" applyBorder="1" applyAlignment="1">
      <alignment vertical="center"/>
    </xf>
    <xf numFmtId="0" fontId="3" fillId="0" borderId="3" xfId="0" applyFont="1" applyBorder="1" applyAlignment="1">
      <alignment vertical="center" wrapText="1"/>
    </xf>
    <xf numFmtId="168" fontId="3" fillId="3" borderId="3" xfId="0" applyNumberFormat="1" applyFont="1" applyFill="1" applyBorder="1" applyAlignment="1">
      <alignment horizontal="center" vertical="center" wrapText="1"/>
    </xf>
    <xf numFmtId="169" fontId="3" fillId="3" borderId="3" xfId="0" applyNumberFormat="1" applyFont="1" applyFill="1" applyBorder="1" applyAlignment="1">
      <alignment horizontal="center" vertical="center" wrapText="1"/>
    </xf>
    <xf numFmtId="49" fontId="9" fillId="2" borderId="3" xfId="0" applyNumberFormat="1" applyFont="1" applyFill="1" applyBorder="1" applyAlignment="1">
      <alignment vertical="center"/>
    </xf>
    <xf numFmtId="169" fontId="3" fillId="3" borderId="3" xfId="0" applyNumberFormat="1" applyFont="1" applyFill="1" applyBorder="1" applyAlignment="1">
      <alignment vertical="center" wrapText="1"/>
    </xf>
    <xf numFmtId="166" fontId="3" fillId="3" borderId="3" xfId="0" applyNumberFormat="1" applyFont="1" applyFill="1" applyBorder="1" applyAlignment="1">
      <alignment vertical="center" wrapText="1"/>
    </xf>
    <xf numFmtId="0" fontId="7" fillId="0" borderId="3" xfId="0" applyFont="1" applyBorder="1" applyAlignment="1">
      <alignment vertical="center"/>
    </xf>
    <xf numFmtId="0" fontId="3" fillId="5" borderId="3" xfId="0" applyFont="1" applyFill="1" applyBorder="1" applyAlignment="1">
      <alignment horizontal="center" vertical="center" wrapText="1"/>
    </xf>
    <xf numFmtId="49" fontId="4" fillId="2" borderId="3" xfId="0" applyNumberFormat="1" applyFont="1" applyFill="1" applyBorder="1" applyAlignment="1">
      <alignment vertical="center"/>
    </xf>
    <xf numFmtId="49" fontId="4" fillId="3" borderId="3" xfId="0" applyNumberFormat="1" applyFont="1" applyFill="1" applyBorder="1" applyAlignment="1">
      <alignment vertical="center"/>
    </xf>
    <xf numFmtId="0" fontId="4" fillId="3" borderId="0" xfId="0" quotePrefix="1" applyFont="1" applyFill="1" applyAlignment="1">
      <alignment horizontal="center" vertical="center" wrapText="1"/>
    </xf>
    <xf numFmtId="166" fontId="4" fillId="3" borderId="3" xfId="0" applyNumberFormat="1" applyFont="1" applyFill="1" applyBorder="1" applyAlignment="1">
      <alignment horizontal="center" vertical="center" wrapText="1"/>
    </xf>
    <xf numFmtId="0" fontId="3" fillId="3" borderId="3" xfId="0" applyFont="1" applyFill="1" applyBorder="1" applyAlignment="1">
      <alignment vertical="center" wrapText="1"/>
    </xf>
    <xf numFmtId="169" fontId="4" fillId="3" borderId="3" xfId="0" applyNumberFormat="1" applyFont="1" applyFill="1" applyBorder="1" applyAlignment="1">
      <alignment vertical="center" wrapText="1"/>
    </xf>
    <xf numFmtId="166" fontId="4" fillId="3" borderId="3" xfId="0" applyNumberFormat="1" applyFont="1" applyFill="1" applyBorder="1" applyAlignment="1">
      <alignment vertical="center" wrapText="1"/>
    </xf>
    <xf numFmtId="0" fontId="9"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49" fontId="4" fillId="3" borderId="3" xfId="0" applyNumberFormat="1" applyFont="1" applyFill="1" applyBorder="1" applyAlignment="1">
      <alignment vertical="center" wrapText="1"/>
    </xf>
    <xf numFmtId="165" fontId="4" fillId="3" borderId="3" xfId="0" applyNumberFormat="1" applyFont="1" applyFill="1" applyBorder="1" applyAlignment="1">
      <alignment horizontal="center" vertical="center" wrapText="1"/>
    </xf>
    <xf numFmtId="164" fontId="4" fillId="3" borderId="3" xfId="0" applyNumberFormat="1" applyFont="1" applyFill="1" applyBorder="1" applyAlignment="1">
      <alignment horizontal="center" vertical="center" wrapText="1"/>
    </xf>
    <xf numFmtId="49" fontId="3" fillId="3" borderId="3" xfId="0" applyNumberFormat="1" applyFont="1" applyFill="1" applyBorder="1" applyAlignment="1">
      <alignment vertical="center" wrapText="1"/>
    </xf>
    <xf numFmtId="0" fontId="3" fillId="2" borderId="5" xfId="0" applyFont="1" applyFill="1" applyBorder="1" applyAlignment="1">
      <alignment horizontal="center" wrapText="1"/>
    </xf>
    <xf numFmtId="49" fontId="4" fillId="2" borderId="5" xfId="0" applyNumberFormat="1" applyFont="1" applyFill="1" applyBorder="1" applyAlignment="1">
      <alignment horizontal="center" wrapText="1"/>
    </xf>
    <xf numFmtId="164" fontId="3" fillId="2" borderId="5" xfId="0" applyNumberFormat="1" applyFont="1" applyFill="1" applyBorder="1" applyAlignment="1">
      <alignment horizontal="center" wrapText="1"/>
    </xf>
    <xf numFmtId="0" fontId="3" fillId="6" borderId="5" xfId="0" applyFont="1" applyFill="1" applyBorder="1" applyAlignment="1">
      <alignment horizontal="center" wrapText="1"/>
    </xf>
    <xf numFmtId="0" fontId="3" fillId="2" borderId="5" xfId="0" applyFont="1" applyFill="1" applyBorder="1" applyAlignment="1">
      <alignment horizontal="center" vertical="center" wrapText="1"/>
    </xf>
    <xf numFmtId="166" fontId="3" fillId="2" borderId="5" xfId="0" applyNumberFormat="1" applyFont="1" applyFill="1" applyBorder="1" applyAlignment="1">
      <alignment horizontal="center" wrapText="1"/>
    </xf>
    <xf numFmtId="167" fontId="3" fillId="2" borderId="5" xfId="0" applyNumberFormat="1" applyFont="1" applyFill="1" applyBorder="1" applyAlignment="1">
      <alignment horizontal="center" vertical="center" wrapText="1"/>
    </xf>
    <xf numFmtId="49" fontId="3" fillId="2" borderId="5" xfId="0" applyNumberFormat="1" applyFont="1" applyFill="1" applyBorder="1" applyAlignment="1">
      <alignment horizontal="center" wrapText="1"/>
    </xf>
    <xf numFmtId="0" fontId="22" fillId="0" borderId="0" xfId="0" applyFont="1"/>
    <xf numFmtId="0" fontId="23" fillId="0" borderId="0" xfId="0" applyFont="1" applyAlignment="1">
      <alignment wrapText="1"/>
    </xf>
    <xf numFmtId="0" fontId="24" fillId="3" borderId="3" xfId="0" applyFont="1" applyFill="1" applyBorder="1" applyAlignment="1">
      <alignment horizontal="center" vertical="center" wrapText="1"/>
    </xf>
    <xf numFmtId="49" fontId="4" fillId="7" borderId="3" xfId="0" applyNumberFormat="1" applyFont="1" applyFill="1" applyBorder="1" applyAlignment="1">
      <alignment vertical="center"/>
    </xf>
    <xf numFmtId="0" fontId="3" fillId="8" borderId="3" xfId="0" applyFont="1" applyFill="1" applyBorder="1" applyAlignment="1">
      <alignment horizontal="center" vertical="center" wrapText="1"/>
    </xf>
    <xf numFmtId="0" fontId="3" fillId="9" borderId="3" xfId="0" applyFont="1" applyFill="1" applyBorder="1" applyAlignment="1">
      <alignment vertical="center" wrapText="1"/>
    </xf>
    <xf numFmtId="0" fontId="7" fillId="9" borderId="3" xfId="0" applyFont="1" applyFill="1" applyBorder="1" applyAlignment="1">
      <alignment vertical="center"/>
    </xf>
    <xf numFmtId="0" fontId="4" fillId="7"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168" fontId="3" fillId="7" borderId="3" xfId="0" applyNumberFormat="1" applyFont="1" applyFill="1" applyBorder="1" applyAlignment="1">
      <alignment horizontal="center" vertical="center" wrapText="1"/>
    </xf>
    <xf numFmtId="169" fontId="3" fillId="7" borderId="3" xfId="0" applyNumberFormat="1" applyFont="1" applyFill="1" applyBorder="1" applyAlignment="1">
      <alignment horizontal="center" vertical="center" wrapText="1"/>
    </xf>
    <xf numFmtId="169" fontId="3" fillId="7" borderId="0" xfId="0" applyNumberFormat="1" applyFont="1" applyFill="1" applyAlignment="1">
      <alignment horizontal="center" vertical="center" wrapText="1"/>
    </xf>
    <xf numFmtId="0" fontId="0" fillId="9" borderId="0" xfId="0" applyFill="1"/>
    <xf numFmtId="0" fontId="3" fillId="10" borderId="3" xfId="0" applyFont="1" applyFill="1" applyBorder="1" applyAlignment="1">
      <alignment horizontal="center" vertical="center" wrapText="1"/>
    </xf>
    <xf numFmtId="0" fontId="4" fillId="7" borderId="3" xfId="0" applyFont="1" applyFill="1" applyBorder="1" applyAlignment="1">
      <alignment horizontal="left" vertical="center" wrapText="1"/>
    </xf>
    <xf numFmtId="0" fontId="7" fillId="9" borderId="3" xfId="0" applyFont="1" applyFill="1" applyBorder="1" applyAlignment="1">
      <alignment horizontal="center" vertical="center" wrapText="1"/>
    </xf>
    <xf numFmtId="0" fontId="7" fillId="9" borderId="3" xfId="0" applyFont="1" applyFill="1" applyBorder="1" applyAlignment="1">
      <alignment vertical="center" wrapText="1"/>
    </xf>
    <xf numFmtId="49" fontId="9" fillId="7" borderId="3" xfId="0" applyNumberFormat="1" applyFont="1" applyFill="1" applyBorder="1" applyAlignment="1">
      <alignment vertical="center"/>
    </xf>
    <xf numFmtId="0" fontId="9" fillId="7" borderId="3" xfId="0" applyFont="1" applyFill="1" applyBorder="1" applyAlignment="1">
      <alignment vertical="center"/>
    </xf>
    <xf numFmtId="170" fontId="3" fillId="7" borderId="3" xfId="0" applyNumberFormat="1" applyFont="1" applyFill="1" applyBorder="1" applyAlignment="1">
      <alignment horizontal="center" vertical="center" wrapText="1"/>
    </xf>
    <xf numFmtId="0" fontId="3" fillId="11" borderId="3" xfId="0" applyFont="1" applyFill="1" applyBorder="1" applyAlignment="1">
      <alignment horizontal="center" vertical="center" wrapText="1"/>
    </xf>
    <xf numFmtId="49" fontId="4" fillId="7" borderId="0" xfId="0" applyNumberFormat="1" applyFont="1" applyFill="1" applyAlignment="1">
      <alignment vertical="center"/>
    </xf>
    <xf numFmtId="49" fontId="3" fillId="9" borderId="3" xfId="0" applyNumberFormat="1" applyFont="1" applyFill="1" applyBorder="1" applyAlignment="1">
      <alignment vertical="center"/>
    </xf>
    <xf numFmtId="49" fontId="3" fillId="9" borderId="0" xfId="0" applyNumberFormat="1" applyFont="1" applyFill="1" applyAlignment="1">
      <alignment vertical="center"/>
    </xf>
    <xf numFmtId="0" fontId="3" fillId="9" borderId="3" xfId="0" applyFont="1" applyFill="1" applyBorder="1" applyAlignment="1">
      <alignment vertical="center"/>
    </xf>
    <xf numFmtId="0" fontId="9" fillId="7" borderId="3" xfId="0" applyFont="1" applyFill="1" applyBorder="1" applyAlignment="1">
      <alignment horizontal="center" vertical="center" wrapText="1"/>
    </xf>
    <xf numFmtId="0" fontId="3" fillId="9" borderId="0" xfId="0" applyFont="1" applyFill="1" applyAlignment="1">
      <alignment vertical="center" wrapText="1"/>
    </xf>
    <xf numFmtId="49" fontId="4" fillId="7" borderId="3" xfId="0" applyNumberFormat="1" applyFont="1" applyFill="1" applyBorder="1" applyAlignment="1">
      <alignment horizontal="center" vertical="center"/>
    </xf>
    <xf numFmtId="49" fontId="4" fillId="9" borderId="3" xfId="0" applyNumberFormat="1" applyFont="1" applyFill="1" applyBorder="1" applyAlignment="1">
      <alignment horizontal="center" vertical="center"/>
    </xf>
    <xf numFmtId="166" fontId="4" fillId="7" borderId="3" xfId="0" applyNumberFormat="1" applyFont="1" applyFill="1" applyBorder="1" applyAlignment="1">
      <alignment vertical="center" wrapText="1"/>
    </xf>
    <xf numFmtId="166" fontId="4" fillId="7" borderId="3" xfId="0" applyNumberFormat="1" applyFont="1" applyFill="1" applyBorder="1" applyAlignment="1">
      <alignment horizontal="center" vertical="center" wrapText="1"/>
    </xf>
    <xf numFmtId="49" fontId="4" fillId="7" borderId="3" xfId="0" applyNumberFormat="1" applyFont="1" applyFill="1" applyBorder="1" applyAlignment="1">
      <alignment horizontal="center" vertical="center" wrapText="1"/>
    </xf>
    <xf numFmtId="0" fontId="3" fillId="12" borderId="3" xfId="0" applyFont="1" applyFill="1" applyBorder="1" applyAlignment="1">
      <alignment horizontal="center" vertical="center" wrapText="1"/>
    </xf>
    <xf numFmtId="0" fontId="4" fillId="10" borderId="3" xfId="0" applyFont="1" applyFill="1" applyBorder="1" applyAlignment="1">
      <alignment horizontal="center" vertical="center" wrapText="1"/>
    </xf>
    <xf numFmtId="49" fontId="4" fillId="10" borderId="3" xfId="0" applyNumberFormat="1" applyFont="1" applyFill="1" applyBorder="1" applyAlignment="1">
      <alignment horizontal="center" vertical="center"/>
    </xf>
    <xf numFmtId="170" fontId="3" fillId="10" borderId="3" xfId="0" applyNumberFormat="1" applyFont="1" applyFill="1" applyBorder="1" applyAlignment="1">
      <alignment horizontal="center" vertical="center" wrapText="1"/>
    </xf>
    <xf numFmtId="0" fontId="9" fillId="10" borderId="3" xfId="0" applyFont="1" applyFill="1" applyBorder="1" applyAlignment="1">
      <alignment horizontal="center" vertical="center" wrapText="1"/>
    </xf>
    <xf numFmtId="0" fontId="3" fillId="13" borderId="3" xfId="0" applyFont="1" applyFill="1" applyBorder="1" applyAlignment="1">
      <alignment horizontal="center" vertical="center" wrapText="1"/>
    </xf>
    <xf numFmtId="169" fontId="4" fillId="10" borderId="3" xfId="0" applyNumberFormat="1" applyFont="1" applyFill="1" applyBorder="1" applyAlignment="1">
      <alignment vertical="center" wrapText="1"/>
    </xf>
    <xf numFmtId="166" fontId="4" fillId="10" borderId="3" xfId="0" applyNumberFormat="1" applyFont="1" applyFill="1" applyBorder="1" applyAlignment="1">
      <alignment vertical="center" wrapText="1"/>
    </xf>
    <xf numFmtId="166" fontId="4" fillId="10" borderId="3" xfId="0" applyNumberFormat="1" applyFont="1" applyFill="1" applyBorder="1" applyAlignment="1">
      <alignment horizontal="center" vertical="center" wrapText="1"/>
    </xf>
    <xf numFmtId="49" fontId="4" fillId="10" borderId="3" xfId="0" applyNumberFormat="1" applyFont="1" applyFill="1" applyBorder="1" applyAlignment="1">
      <alignment horizontal="center" vertical="center" wrapText="1"/>
    </xf>
    <xf numFmtId="168" fontId="3" fillId="10" borderId="3" xfId="0" applyNumberFormat="1" applyFont="1" applyFill="1" applyBorder="1" applyAlignment="1">
      <alignment horizontal="center" vertical="center" wrapText="1"/>
    </xf>
    <xf numFmtId="169" fontId="3" fillId="10" borderId="3" xfId="0" applyNumberFormat="1" applyFont="1" applyFill="1" applyBorder="1" applyAlignment="1">
      <alignment horizontal="center" vertical="center" wrapText="1"/>
    </xf>
    <xf numFmtId="0" fontId="4" fillId="11" borderId="3" xfId="0" applyFont="1" applyFill="1" applyBorder="1" applyAlignment="1">
      <alignment horizontal="center" vertical="center" wrapText="1"/>
    </xf>
    <xf numFmtId="169" fontId="4" fillId="7" borderId="3" xfId="0" applyNumberFormat="1" applyFont="1" applyFill="1" applyBorder="1" applyAlignment="1">
      <alignment vertical="center" wrapText="1"/>
    </xf>
    <xf numFmtId="49" fontId="4" fillId="7" borderId="0" xfId="0" applyNumberFormat="1" applyFont="1" applyFill="1" applyAlignment="1">
      <alignment horizontal="center" vertical="center"/>
    </xf>
    <xf numFmtId="0" fontId="9" fillId="7" borderId="0" xfId="0" applyFont="1" applyFill="1" applyAlignment="1">
      <alignment horizontal="center" vertical="center" wrapText="1"/>
    </xf>
    <xf numFmtId="9" fontId="3" fillId="12" borderId="3" xfId="0" applyNumberFormat="1" applyFont="1" applyFill="1" applyBorder="1" applyAlignment="1">
      <alignment horizontal="center" vertical="center" wrapText="1"/>
    </xf>
    <xf numFmtId="49" fontId="10" fillId="7" borderId="3" xfId="0" applyNumberFormat="1" applyFont="1" applyFill="1" applyBorder="1" applyAlignment="1">
      <alignment horizontal="center" vertical="center"/>
    </xf>
    <xf numFmtId="49" fontId="4" fillId="7" borderId="3" xfId="0" applyNumberFormat="1" applyFont="1" applyFill="1" applyBorder="1" applyAlignment="1">
      <alignment vertical="center" wrapText="1"/>
    </xf>
    <xf numFmtId="49" fontId="3" fillId="7" borderId="3" xfId="0" applyNumberFormat="1" applyFont="1" applyFill="1" applyBorder="1" applyAlignment="1">
      <alignment horizontal="center" vertical="center" wrapText="1"/>
    </xf>
    <xf numFmtId="0" fontId="3" fillId="9" borderId="3" xfId="0" applyFont="1" applyFill="1" applyBorder="1" applyAlignment="1">
      <alignment horizontal="center" vertical="center" wrapText="1"/>
    </xf>
    <xf numFmtId="171" fontId="3" fillId="7" borderId="3" xfId="0" applyNumberFormat="1" applyFont="1" applyFill="1" applyBorder="1" applyAlignment="1">
      <alignment horizontal="center" vertical="center" wrapText="1"/>
    </xf>
    <xf numFmtId="164" fontId="3" fillId="7" borderId="3" xfId="0" applyNumberFormat="1" applyFont="1" applyFill="1" applyBorder="1" applyAlignment="1">
      <alignment horizontal="center" vertical="center" wrapText="1"/>
    </xf>
    <xf numFmtId="9" fontId="3" fillId="13" borderId="3" xfId="0" applyNumberFormat="1" applyFont="1" applyFill="1" applyBorder="1" applyAlignment="1">
      <alignment horizontal="center" vertical="center" wrapText="1"/>
    </xf>
    <xf numFmtId="49" fontId="4" fillId="9" borderId="3" xfId="0" applyNumberFormat="1" applyFont="1" applyFill="1" applyBorder="1" applyAlignment="1">
      <alignment horizontal="center" vertical="center" wrapText="1"/>
    </xf>
    <xf numFmtId="0" fontId="11" fillId="7" borderId="3" xfId="0" applyFont="1" applyFill="1" applyBorder="1" applyAlignment="1">
      <alignment horizontal="center" vertical="center" wrapText="1"/>
    </xf>
    <xf numFmtId="49" fontId="12" fillId="9" borderId="3" xfId="0" applyNumberFormat="1" applyFont="1" applyFill="1" applyBorder="1" applyAlignment="1">
      <alignment horizontal="center" vertical="center" wrapText="1"/>
    </xf>
    <xf numFmtId="9" fontId="4" fillId="13" borderId="3" xfId="0" applyNumberFormat="1" applyFont="1" applyFill="1" applyBorder="1" applyAlignment="1">
      <alignment horizontal="center" vertical="center" wrapText="1"/>
    </xf>
    <xf numFmtId="165" fontId="4" fillId="13" borderId="3" xfId="0" applyNumberFormat="1" applyFont="1" applyFill="1" applyBorder="1" applyAlignment="1">
      <alignment horizontal="center" vertical="center" wrapText="1"/>
    </xf>
    <xf numFmtId="165" fontId="4" fillId="7" borderId="3"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49" fontId="14" fillId="7" borderId="3" xfId="0" applyNumberFormat="1" applyFont="1" applyFill="1" applyBorder="1" applyAlignment="1">
      <alignment horizontal="center" vertical="center" wrapText="1"/>
    </xf>
    <xf numFmtId="0" fontId="3" fillId="14" borderId="3" xfId="0" applyFont="1" applyFill="1" applyBorder="1" applyAlignment="1">
      <alignment horizontal="center" vertical="center" wrapText="1"/>
    </xf>
    <xf numFmtId="14" fontId="3" fillId="7" borderId="3" xfId="0" applyNumberFormat="1" applyFont="1" applyFill="1" applyBorder="1" applyAlignment="1">
      <alignment horizontal="center" vertical="center" wrapText="1"/>
    </xf>
    <xf numFmtId="0" fontId="3" fillId="15" borderId="3" xfId="0" applyFont="1" applyFill="1" applyBorder="1" applyAlignment="1">
      <alignment horizontal="center" vertical="center" wrapText="1"/>
    </xf>
    <xf numFmtId="49" fontId="3" fillId="7" borderId="3" xfId="0" applyNumberFormat="1" applyFont="1" applyFill="1" applyBorder="1" applyAlignment="1">
      <alignment vertical="center" wrapText="1"/>
    </xf>
    <xf numFmtId="164" fontId="4" fillId="7" borderId="3" xfId="0" applyNumberFormat="1" applyFont="1" applyFill="1" applyBorder="1" applyAlignment="1">
      <alignment horizontal="center" vertical="center" wrapText="1"/>
    </xf>
    <xf numFmtId="169" fontId="3" fillId="7" borderId="3" xfId="0" applyNumberFormat="1" applyFont="1" applyFill="1" applyBorder="1" applyAlignment="1">
      <alignment vertical="center" wrapText="1"/>
    </xf>
    <xf numFmtId="0" fontId="4" fillId="14" borderId="3" xfId="0" applyFont="1" applyFill="1" applyBorder="1" applyAlignment="1">
      <alignment horizontal="center" vertical="center" wrapText="1"/>
    </xf>
    <xf numFmtId="49" fontId="3" fillId="14" borderId="3" xfId="0" applyNumberFormat="1" applyFont="1" applyFill="1" applyBorder="1" applyAlignment="1">
      <alignment horizontal="center" vertical="center" wrapText="1"/>
    </xf>
    <xf numFmtId="49" fontId="4" fillId="14" borderId="3" xfId="0" applyNumberFormat="1" applyFont="1" applyFill="1" applyBorder="1" applyAlignment="1">
      <alignment horizontal="center" vertical="center" wrapText="1"/>
    </xf>
    <xf numFmtId="164" fontId="3" fillId="14" borderId="3" xfId="0" applyNumberFormat="1" applyFont="1" applyFill="1" applyBorder="1" applyAlignment="1">
      <alignment horizontal="center" vertical="center" wrapText="1"/>
    </xf>
    <xf numFmtId="170" fontId="3" fillId="14" borderId="3" xfId="0" applyNumberFormat="1" applyFont="1" applyFill="1" applyBorder="1" applyAlignment="1">
      <alignment horizontal="center" vertical="center" wrapText="1"/>
    </xf>
    <xf numFmtId="0" fontId="2" fillId="13" borderId="3" xfId="0" applyFont="1" applyFill="1" applyBorder="1" applyAlignment="1">
      <alignment horizontal="center" vertical="center" wrapText="1"/>
    </xf>
    <xf numFmtId="169" fontId="4" fillId="14" borderId="3" xfId="0" applyNumberFormat="1" applyFont="1" applyFill="1" applyBorder="1" applyAlignment="1">
      <alignment vertical="center" wrapText="1"/>
    </xf>
    <xf numFmtId="166" fontId="4" fillId="14" borderId="3" xfId="0" applyNumberFormat="1" applyFont="1" applyFill="1" applyBorder="1" applyAlignment="1">
      <alignment vertical="center" wrapText="1"/>
    </xf>
    <xf numFmtId="166" fontId="4" fillId="14" borderId="3" xfId="0" applyNumberFormat="1" applyFont="1" applyFill="1" applyBorder="1" applyAlignment="1">
      <alignment horizontal="center" vertical="center" wrapText="1"/>
    </xf>
    <xf numFmtId="49" fontId="4" fillId="14" borderId="3" xfId="0" applyNumberFormat="1" applyFont="1" applyFill="1" applyBorder="1" applyAlignment="1">
      <alignment vertical="center" wrapText="1"/>
    </xf>
    <xf numFmtId="168" fontId="3" fillId="14" borderId="3" xfId="0" applyNumberFormat="1" applyFont="1" applyFill="1" applyBorder="1" applyAlignment="1">
      <alignment horizontal="center" vertical="center" wrapText="1"/>
    </xf>
    <xf numFmtId="169" fontId="3" fillId="14" borderId="3" xfId="0" applyNumberFormat="1" applyFont="1" applyFill="1" applyBorder="1" applyAlignment="1">
      <alignment horizontal="center" vertical="center" wrapText="1"/>
    </xf>
    <xf numFmtId="0" fontId="4" fillId="16" borderId="3" xfId="0" applyFont="1" applyFill="1" applyBorder="1" applyAlignment="1">
      <alignment horizontal="center" vertical="center" wrapText="1"/>
    </xf>
    <xf numFmtId="165" fontId="4" fillId="7" borderId="3" xfId="0" applyNumberFormat="1" applyFont="1" applyFill="1" applyBorder="1" applyAlignment="1">
      <alignment vertical="center" wrapText="1"/>
    </xf>
    <xf numFmtId="166" fontId="3" fillId="7" borderId="3" xfId="0" applyNumberFormat="1" applyFont="1" applyFill="1" applyBorder="1" applyAlignment="1">
      <alignment vertical="center" wrapText="1"/>
    </xf>
    <xf numFmtId="165" fontId="3" fillId="7" borderId="3" xfId="0" applyNumberFormat="1" applyFont="1" applyFill="1" applyBorder="1" applyAlignment="1">
      <alignment horizontal="center" vertical="center" wrapText="1"/>
    </xf>
    <xf numFmtId="166" fontId="15" fillId="7" borderId="3" xfId="0" applyNumberFormat="1" applyFont="1" applyFill="1" applyBorder="1" applyAlignment="1">
      <alignment horizontal="center" vertical="center" wrapText="1"/>
    </xf>
    <xf numFmtId="166" fontId="16" fillId="7" borderId="3" xfId="0" applyNumberFormat="1" applyFont="1" applyFill="1" applyBorder="1" applyAlignment="1">
      <alignment horizontal="center" vertical="center" wrapText="1"/>
    </xf>
    <xf numFmtId="166" fontId="17" fillId="7" borderId="3" xfId="0" applyNumberFormat="1" applyFont="1" applyFill="1" applyBorder="1" applyAlignment="1">
      <alignment horizontal="center" vertical="center" wrapText="1"/>
    </xf>
    <xf numFmtId="49" fontId="18" fillId="7" borderId="3" xfId="0" applyNumberFormat="1" applyFont="1" applyFill="1" applyBorder="1" applyAlignment="1">
      <alignment horizontal="center" vertical="center" wrapText="1"/>
    </xf>
    <xf numFmtId="49" fontId="19" fillId="7" borderId="3" xfId="0" applyNumberFormat="1" applyFont="1" applyFill="1" applyBorder="1" applyAlignment="1">
      <alignment horizontal="center" vertical="center" wrapText="1"/>
    </xf>
    <xf numFmtId="165" fontId="4" fillId="12" borderId="3" xfId="0" applyNumberFormat="1" applyFont="1" applyFill="1" applyBorder="1" applyAlignment="1">
      <alignment horizontal="center" vertical="center" wrapText="1"/>
    </xf>
    <xf numFmtId="9" fontId="4" fillId="12" borderId="3" xfId="0" applyNumberFormat="1" applyFont="1" applyFill="1" applyBorder="1" applyAlignment="1">
      <alignment horizontal="center" vertical="center" wrapText="1"/>
    </xf>
    <xf numFmtId="49" fontId="3" fillId="12" borderId="3" xfId="0" applyNumberFormat="1" applyFont="1" applyFill="1" applyBorder="1" applyAlignment="1">
      <alignment horizontal="center" vertical="center" wrapText="1"/>
    </xf>
    <xf numFmtId="0" fontId="4" fillId="12" borderId="3" xfId="0" applyFont="1" applyFill="1" applyBorder="1" applyAlignment="1">
      <alignment horizontal="center" vertical="center" wrapText="1"/>
    </xf>
    <xf numFmtId="49" fontId="1" fillId="7" borderId="3" xfId="0" applyNumberFormat="1" applyFont="1" applyFill="1" applyBorder="1" applyAlignment="1">
      <alignment horizontal="center" vertical="center" wrapText="1"/>
    </xf>
    <xf numFmtId="169" fontId="4" fillId="7" borderId="3" xfId="0" applyNumberFormat="1" applyFont="1" applyFill="1" applyBorder="1" applyAlignment="1">
      <alignment horizontal="center" vertical="center" wrapText="1"/>
    </xf>
    <xf numFmtId="168" fontId="4" fillId="7" borderId="3" xfId="0" applyNumberFormat="1" applyFont="1" applyFill="1" applyBorder="1" applyAlignment="1">
      <alignment horizontal="center" vertical="center" wrapText="1"/>
    </xf>
    <xf numFmtId="0" fontId="4" fillId="7" borderId="3" xfId="0" applyFont="1" applyFill="1" applyBorder="1" applyAlignment="1">
      <alignment horizontal="center" wrapText="1"/>
    </xf>
    <xf numFmtId="0" fontId="3" fillId="16" borderId="3" xfId="0" applyFont="1" applyFill="1" applyBorder="1" applyAlignment="1">
      <alignment horizontal="center" vertical="center" wrapText="1"/>
    </xf>
    <xf numFmtId="2" fontId="4" fillId="7" borderId="3" xfId="0" applyNumberFormat="1" applyFont="1" applyFill="1" applyBorder="1" applyAlignment="1">
      <alignment horizontal="center" vertical="center" wrapText="1"/>
    </xf>
    <xf numFmtId="170" fontId="4" fillId="7" borderId="3" xfId="0" applyNumberFormat="1" applyFont="1" applyFill="1" applyBorder="1" applyAlignment="1">
      <alignment horizontal="center" vertical="center" wrapText="1"/>
    </xf>
    <xf numFmtId="0" fontId="2" fillId="7" borderId="3" xfId="0" applyFont="1" applyFill="1" applyBorder="1" applyAlignment="1">
      <alignment horizontal="center" vertical="center" wrapText="1"/>
    </xf>
    <xf numFmtId="165" fontId="3" fillId="7" borderId="3" xfId="0" applyNumberFormat="1" applyFont="1" applyFill="1" applyBorder="1" applyAlignment="1">
      <alignment vertical="center" wrapText="1"/>
    </xf>
    <xf numFmtId="49" fontId="3" fillId="8" borderId="3" xfId="0" applyNumberFormat="1" applyFont="1" applyFill="1" applyBorder="1" applyAlignment="1">
      <alignment horizontal="center" vertical="center" wrapText="1"/>
    </xf>
    <xf numFmtId="49" fontId="4" fillId="8" borderId="3" xfId="0" applyNumberFormat="1" applyFont="1" applyFill="1" applyBorder="1" applyAlignment="1">
      <alignment horizontal="center" vertical="center" wrapText="1"/>
    </xf>
    <xf numFmtId="0" fontId="4" fillId="8" borderId="3" xfId="0" applyFont="1" applyFill="1" applyBorder="1" applyAlignment="1">
      <alignment horizontal="center" vertical="center" wrapText="1"/>
    </xf>
    <xf numFmtId="164" fontId="4" fillId="8" borderId="3" xfId="0" applyNumberFormat="1" applyFont="1" applyFill="1" applyBorder="1" applyAlignment="1">
      <alignment horizontal="center" vertical="center" wrapText="1"/>
    </xf>
    <xf numFmtId="164" fontId="3" fillId="8" borderId="3" xfId="0" applyNumberFormat="1" applyFont="1" applyFill="1" applyBorder="1" applyAlignment="1">
      <alignment horizontal="center" vertical="center" wrapText="1"/>
    </xf>
    <xf numFmtId="9" fontId="3" fillId="8" borderId="3" xfId="0" applyNumberFormat="1" applyFont="1" applyFill="1" applyBorder="1" applyAlignment="1">
      <alignment horizontal="center" vertical="center" wrapText="1"/>
    </xf>
    <xf numFmtId="169" fontId="4" fillId="8" borderId="3" xfId="0" applyNumberFormat="1" applyFont="1" applyFill="1" applyBorder="1" applyAlignment="1">
      <alignment vertical="center" wrapText="1"/>
    </xf>
    <xf numFmtId="166" fontId="4" fillId="8" borderId="3" xfId="0" applyNumberFormat="1" applyFont="1" applyFill="1" applyBorder="1" applyAlignment="1">
      <alignment vertical="center" wrapText="1"/>
    </xf>
    <xf numFmtId="165" fontId="4" fillId="8" borderId="3" xfId="0" applyNumberFormat="1" applyFont="1" applyFill="1" applyBorder="1" applyAlignment="1">
      <alignment horizontal="center" vertical="center" wrapText="1"/>
    </xf>
    <xf numFmtId="49" fontId="3" fillId="8" borderId="3" xfId="0" applyNumberFormat="1" applyFont="1" applyFill="1" applyBorder="1" applyAlignment="1">
      <alignment vertical="center" wrapText="1"/>
    </xf>
    <xf numFmtId="168" fontId="3" fillId="8" borderId="3" xfId="0" applyNumberFormat="1" applyFont="1" applyFill="1" applyBorder="1" applyAlignment="1">
      <alignment horizontal="center" vertical="center" wrapText="1"/>
    </xf>
    <xf numFmtId="169" fontId="3" fillId="8" borderId="3" xfId="0" applyNumberFormat="1" applyFont="1" applyFill="1" applyBorder="1" applyAlignment="1">
      <alignment horizontal="center" vertical="center" wrapText="1"/>
    </xf>
    <xf numFmtId="1" fontId="4" fillId="7" borderId="3" xfId="0" applyNumberFormat="1" applyFont="1" applyFill="1" applyBorder="1" applyAlignment="1">
      <alignment horizontal="center" vertical="center" wrapText="1"/>
    </xf>
    <xf numFmtId="0" fontId="6" fillId="9" borderId="0" xfId="0" applyFont="1" applyFill="1" applyAlignment="1">
      <alignment vertical="center"/>
    </xf>
    <xf numFmtId="172" fontId="3" fillId="7" borderId="3" xfId="0" applyNumberFormat="1" applyFont="1" applyFill="1" applyBorder="1" applyAlignment="1">
      <alignment horizontal="center" vertical="center" wrapText="1"/>
    </xf>
    <xf numFmtId="166" fontId="3" fillId="7" borderId="3" xfId="0" applyNumberFormat="1" applyFont="1" applyFill="1" applyBorder="1" applyAlignment="1">
      <alignment horizontal="center" vertical="center" wrapText="1"/>
    </xf>
    <xf numFmtId="49" fontId="4" fillId="7" borderId="3" xfId="0" quotePrefix="1" applyNumberFormat="1" applyFont="1" applyFill="1" applyBorder="1" applyAlignment="1">
      <alignment horizontal="center" vertical="center" wrapText="1"/>
    </xf>
    <xf numFmtId="167" fontId="3" fillId="7" borderId="3" xfId="0" applyNumberFormat="1" applyFont="1" applyFill="1" applyBorder="1" applyAlignment="1">
      <alignment horizontal="center" vertical="center" wrapText="1"/>
    </xf>
    <xf numFmtId="173" fontId="3" fillId="7" borderId="3" xfId="0" applyNumberFormat="1" applyFont="1" applyFill="1" applyBorder="1" applyAlignment="1">
      <alignment horizontal="center" vertical="center" wrapText="1"/>
    </xf>
    <xf numFmtId="0" fontId="3" fillId="17" borderId="3" xfId="0" applyFont="1" applyFill="1" applyBorder="1" applyAlignment="1">
      <alignment horizontal="center" vertical="center" wrapText="1"/>
    </xf>
    <xf numFmtId="174" fontId="3" fillId="7" borderId="3" xfId="0" applyNumberFormat="1" applyFont="1" applyFill="1" applyBorder="1" applyAlignment="1">
      <alignment horizontal="center" vertical="center" wrapText="1"/>
    </xf>
    <xf numFmtId="9" fontId="3" fillId="14" borderId="3" xfId="0" applyNumberFormat="1" applyFont="1" applyFill="1" applyBorder="1" applyAlignment="1">
      <alignment horizontal="center" vertical="center" wrapText="1"/>
    </xf>
    <xf numFmtId="165" fontId="4" fillId="14" borderId="3" xfId="0" applyNumberFormat="1" applyFont="1" applyFill="1" applyBorder="1" applyAlignment="1">
      <alignment horizontal="center" vertical="center" wrapText="1"/>
    </xf>
    <xf numFmtId="49" fontId="3" fillId="16" borderId="3" xfId="0" applyNumberFormat="1" applyFont="1" applyFill="1" applyBorder="1" applyAlignment="1">
      <alignment horizontal="center" vertical="center" wrapText="1"/>
    </xf>
    <xf numFmtId="49" fontId="4" fillId="16" borderId="3" xfId="0" applyNumberFormat="1" applyFont="1" applyFill="1" applyBorder="1" applyAlignment="1">
      <alignment horizontal="center" vertical="center" wrapText="1"/>
    </xf>
    <xf numFmtId="164" fontId="4" fillId="16" borderId="3" xfId="0" applyNumberFormat="1" applyFont="1" applyFill="1" applyBorder="1" applyAlignment="1">
      <alignment horizontal="center" vertical="center" wrapText="1"/>
    </xf>
    <xf numFmtId="164" fontId="3" fillId="16" borderId="3" xfId="0" applyNumberFormat="1" applyFont="1" applyFill="1" applyBorder="1" applyAlignment="1">
      <alignment horizontal="center" vertical="center" wrapText="1"/>
    </xf>
    <xf numFmtId="9" fontId="3" fillId="16" borderId="3" xfId="0" applyNumberFormat="1" applyFont="1" applyFill="1" applyBorder="1" applyAlignment="1">
      <alignment horizontal="center" vertical="center" wrapText="1"/>
    </xf>
    <xf numFmtId="169" fontId="4" fillId="16" borderId="3" xfId="0" applyNumberFormat="1" applyFont="1" applyFill="1" applyBorder="1" applyAlignment="1">
      <alignment vertical="center" wrapText="1"/>
    </xf>
    <xf numFmtId="166" fontId="4" fillId="16" borderId="3" xfId="0" applyNumberFormat="1" applyFont="1" applyFill="1" applyBorder="1" applyAlignment="1">
      <alignment vertical="center" wrapText="1"/>
    </xf>
    <xf numFmtId="165" fontId="4" fillId="16" borderId="3" xfId="0" applyNumberFormat="1" applyFont="1" applyFill="1" applyBorder="1" applyAlignment="1">
      <alignment horizontal="center" vertical="center" wrapText="1"/>
    </xf>
    <xf numFmtId="49" fontId="3" fillId="16" borderId="3" xfId="0" applyNumberFormat="1" applyFont="1" applyFill="1" applyBorder="1" applyAlignment="1">
      <alignment vertical="center" wrapText="1"/>
    </xf>
    <xf numFmtId="168" fontId="3" fillId="16" borderId="3" xfId="0" applyNumberFormat="1" applyFont="1" applyFill="1" applyBorder="1" applyAlignment="1">
      <alignment horizontal="center" vertical="center" wrapText="1"/>
    </xf>
    <xf numFmtId="169" fontId="3" fillId="16" borderId="3" xfId="0" applyNumberFormat="1" applyFont="1" applyFill="1" applyBorder="1" applyAlignment="1">
      <alignment horizontal="center" vertical="center" wrapText="1"/>
    </xf>
    <xf numFmtId="175" fontId="3" fillId="7" borderId="3" xfId="0" applyNumberFormat="1" applyFont="1" applyFill="1" applyBorder="1" applyAlignment="1">
      <alignment horizontal="center" vertical="center" wrapText="1"/>
    </xf>
    <xf numFmtId="169" fontId="1" fillId="7" borderId="3" xfId="0" applyNumberFormat="1" applyFont="1" applyFill="1" applyBorder="1" applyAlignment="1">
      <alignment vertical="center" wrapText="1"/>
    </xf>
    <xf numFmtId="176" fontId="3" fillId="7" borderId="3" xfId="0" applyNumberFormat="1" applyFont="1" applyFill="1" applyBorder="1" applyAlignment="1">
      <alignment horizontal="center" vertical="center" wrapText="1"/>
    </xf>
    <xf numFmtId="0" fontId="7" fillId="9" borderId="0" xfId="0" applyFont="1" applyFill="1" applyAlignment="1">
      <alignment vertical="center"/>
    </xf>
    <xf numFmtId="177" fontId="3" fillId="7" borderId="3" xfId="0" applyNumberFormat="1" applyFont="1" applyFill="1" applyBorder="1" applyAlignment="1">
      <alignment horizontal="center" vertical="center" wrapText="1"/>
    </xf>
    <xf numFmtId="10" fontId="3" fillId="12" borderId="3" xfId="0" applyNumberFormat="1" applyFont="1" applyFill="1" applyBorder="1" applyAlignment="1">
      <alignment horizontal="center" vertical="center" wrapText="1"/>
    </xf>
    <xf numFmtId="178" fontId="3" fillId="7" borderId="3" xfId="0" applyNumberFormat="1" applyFont="1" applyFill="1" applyBorder="1" applyAlignment="1">
      <alignment horizontal="center" vertical="center" wrapText="1"/>
    </xf>
    <xf numFmtId="14" fontId="4" fillId="7" borderId="3" xfId="0" applyNumberFormat="1" applyFont="1" applyFill="1" applyBorder="1" applyAlignment="1">
      <alignment horizontal="center" vertical="center" wrapText="1"/>
    </xf>
    <xf numFmtId="179" fontId="3" fillId="7" borderId="3" xfId="0" applyNumberFormat="1" applyFont="1" applyFill="1" applyBorder="1" applyAlignment="1">
      <alignment horizontal="center" vertical="center" wrapText="1"/>
    </xf>
    <xf numFmtId="0" fontId="3" fillId="18" borderId="3" xfId="0" applyFont="1" applyFill="1" applyBorder="1" applyAlignment="1">
      <alignment horizontal="center" vertical="center" wrapText="1"/>
    </xf>
    <xf numFmtId="49" fontId="3" fillId="18" borderId="3" xfId="0" applyNumberFormat="1" applyFont="1" applyFill="1" applyBorder="1" applyAlignment="1">
      <alignment horizontal="center" vertical="center" wrapText="1"/>
    </xf>
    <xf numFmtId="49" fontId="4" fillId="18" borderId="3" xfId="0" applyNumberFormat="1" applyFont="1" applyFill="1" applyBorder="1" applyAlignment="1">
      <alignment horizontal="center" vertical="center" wrapText="1"/>
    </xf>
    <xf numFmtId="0" fontId="4" fillId="18" borderId="3" xfId="0" applyFont="1" applyFill="1" applyBorder="1" applyAlignment="1">
      <alignment horizontal="center" vertical="center" wrapText="1"/>
    </xf>
    <xf numFmtId="164" fontId="4" fillId="18" borderId="3" xfId="0" applyNumberFormat="1" applyFont="1" applyFill="1" applyBorder="1" applyAlignment="1">
      <alignment horizontal="center" vertical="center" wrapText="1"/>
    </xf>
    <xf numFmtId="164" fontId="3" fillId="18" borderId="3" xfId="0" applyNumberFormat="1" applyFont="1" applyFill="1" applyBorder="1" applyAlignment="1">
      <alignment horizontal="center" vertical="center" wrapText="1"/>
    </xf>
    <xf numFmtId="9" fontId="3" fillId="18" borderId="3" xfId="0" applyNumberFormat="1" applyFont="1" applyFill="1" applyBorder="1" applyAlignment="1">
      <alignment horizontal="center" vertical="center" wrapText="1"/>
    </xf>
    <xf numFmtId="169" fontId="4" fillId="18" borderId="3" xfId="0" applyNumberFormat="1" applyFont="1" applyFill="1" applyBorder="1" applyAlignment="1">
      <alignment vertical="center" wrapText="1"/>
    </xf>
    <xf numFmtId="166" fontId="4" fillId="18" borderId="3" xfId="0" applyNumberFormat="1" applyFont="1" applyFill="1" applyBorder="1" applyAlignment="1">
      <alignment vertical="center" wrapText="1"/>
    </xf>
    <xf numFmtId="165" fontId="4" fillId="18" borderId="3" xfId="0" applyNumberFormat="1" applyFont="1" applyFill="1" applyBorder="1" applyAlignment="1">
      <alignment horizontal="center" vertical="center" wrapText="1"/>
    </xf>
    <xf numFmtId="49" fontId="3" fillId="18" borderId="3" xfId="0" applyNumberFormat="1" applyFont="1" applyFill="1" applyBorder="1" applyAlignment="1">
      <alignment vertical="center" wrapText="1"/>
    </xf>
    <xf numFmtId="168" fontId="3" fillId="18" borderId="3" xfId="0" applyNumberFormat="1" applyFont="1" applyFill="1" applyBorder="1" applyAlignment="1">
      <alignment horizontal="center" vertical="center" wrapText="1"/>
    </xf>
    <xf numFmtId="169" fontId="3" fillId="18" borderId="3" xfId="0" applyNumberFormat="1" applyFont="1" applyFill="1" applyBorder="1" applyAlignment="1">
      <alignment horizontal="center" vertical="center" wrapText="1"/>
    </xf>
    <xf numFmtId="49" fontId="4" fillId="15" borderId="3" xfId="0" applyNumberFormat="1" applyFont="1" applyFill="1" applyBorder="1" applyAlignment="1">
      <alignment horizontal="center" vertical="center" wrapText="1"/>
    </xf>
    <xf numFmtId="3" fontId="4" fillId="7" borderId="3" xfId="0" applyNumberFormat="1" applyFont="1" applyFill="1" applyBorder="1" applyAlignment="1">
      <alignment horizontal="center" vertical="center" wrapText="1"/>
    </xf>
    <xf numFmtId="0" fontId="3" fillId="7" borderId="3" xfId="0" applyFont="1" applyFill="1" applyBorder="1" applyAlignment="1">
      <alignment horizontal="center" wrapText="1"/>
    </xf>
    <xf numFmtId="180" fontId="3" fillId="7" borderId="3" xfId="0" applyNumberFormat="1" applyFont="1" applyFill="1" applyBorder="1" applyAlignment="1">
      <alignment horizontal="center" vertical="center" wrapText="1"/>
    </xf>
    <xf numFmtId="181" fontId="3" fillId="7" borderId="3" xfId="0" applyNumberFormat="1" applyFont="1" applyFill="1" applyBorder="1" applyAlignment="1">
      <alignment horizontal="center" vertical="center" wrapText="1"/>
    </xf>
    <xf numFmtId="0" fontId="1" fillId="7" borderId="3" xfId="0" applyFont="1" applyFill="1" applyBorder="1" applyAlignment="1">
      <alignment horizontal="center" vertical="center" wrapText="1"/>
    </xf>
    <xf numFmtId="182" fontId="3" fillId="7" borderId="3" xfId="0" applyNumberFormat="1" applyFont="1" applyFill="1" applyBorder="1" applyAlignment="1">
      <alignment horizontal="center" vertical="center" wrapText="1"/>
    </xf>
    <xf numFmtId="2" fontId="3" fillId="7" borderId="3" xfId="0" applyNumberFormat="1" applyFont="1" applyFill="1" applyBorder="1" applyAlignment="1">
      <alignment horizontal="center" vertical="center" wrapText="1"/>
    </xf>
    <xf numFmtId="49" fontId="20" fillId="7" borderId="3" xfId="0" applyNumberFormat="1" applyFont="1" applyFill="1" applyBorder="1" applyAlignment="1">
      <alignment horizontal="center" vertical="center" wrapText="1"/>
    </xf>
    <xf numFmtId="169" fontId="2" fillId="7" borderId="3" xfId="0" applyNumberFormat="1" applyFont="1" applyFill="1" applyBorder="1" applyAlignment="1">
      <alignment horizontal="center" vertical="center" wrapText="1"/>
    </xf>
    <xf numFmtId="49" fontId="21" fillId="7" borderId="3" xfId="0" applyNumberFormat="1" applyFont="1" applyFill="1" applyBorder="1" applyAlignment="1">
      <alignment horizontal="center" vertical="center" wrapText="1"/>
    </xf>
    <xf numFmtId="0" fontId="3" fillId="7" borderId="0" xfId="0" applyFont="1" applyFill="1" applyAlignment="1">
      <alignment horizontal="center" wrapText="1"/>
    </xf>
    <xf numFmtId="0" fontId="3" fillId="7" borderId="4" xfId="0" applyFont="1" applyFill="1" applyBorder="1" applyAlignment="1">
      <alignment horizontal="center" wrapText="1"/>
    </xf>
    <xf numFmtId="49" fontId="4" fillId="7" borderId="4" xfId="0" applyNumberFormat="1" applyFont="1" applyFill="1" applyBorder="1" applyAlignment="1">
      <alignment horizontal="center" wrapText="1"/>
    </xf>
    <xf numFmtId="164" fontId="3" fillId="7" borderId="4" xfId="0" applyNumberFormat="1" applyFont="1" applyFill="1" applyBorder="1" applyAlignment="1">
      <alignment horizontal="center" wrapText="1"/>
    </xf>
    <xf numFmtId="0" fontId="3" fillId="12" borderId="4" xfId="0" applyFont="1" applyFill="1" applyBorder="1" applyAlignment="1">
      <alignment horizontal="center" wrapText="1"/>
    </xf>
    <xf numFmtId="0" fontId="3" fillId="7" borderId="4" xfId="0" applyFont="1" applyFill="1" applyBorder="1" applyAlignment="1">
      <alignment horizontal="center" vertical="center" wrapText="1"/>
    </xf>
    <xf numFmtId="166" fontId="3" fillId="7" borderId="4" xfId="0" applyNumberFormat="1" applyFont="1" applyFill="1" applyBorder="1" applyAlignment="1">
      <alignment horizontal="center" wrapText="1"/>
    </xf>
    <xf numFmtId="167" fontId="3" fillId="7" borderId="4" xfId="0" applyNumberFormat="1" applyFont="1" applyFill="1" applyBorder="1" applyAlignment="1">
      <alignment horizontal="center" vertical="center" wrapText="1"/>
    </xf>
    <xf numFmtId="49" fontId="3" fillId="7" borderId="4" xfId="0" applyNumberFormat="1" applyFont="1" applyFill="1" applyBorder="1" applyAlignment="1">
      <alignment horizontal="center" wrapText="1"/>
    </xf>
    <xf numFmtId="0" fontId="3" fillId="7" borderId="5" xfId="0" applyFont="1" applyFill="1" applyBorder="1" applyAlignment="1">
      <alignment horizontal="center" wrapText="1"/>
    </xf>
    <xf numFmtId="49" fontId="4" fillId="7" borderId="5" xfId="0" applyNumberFormat="1" applyFont="1" applyFill="1" applyBorder="1" applyAlignment="1">
      <alignment horizontal="center" wrapText="1"/>
    </xf>
    <xf numFmtId="164" fontId="3" fillId="7" borderId="5" xfId="0" applyNumberFormat="1" applyFont="1" applyFill="1" applyBorder="1" applyAlignment="1">
      <alignment horizontal="center" wrapText="1"/>
    </xf>
    <xf numFmtId="0" fontId="3" fillId="12" borderId="5" xfId="0" applyFont="1" applyFill="1" applyBorder="1" applyAlignment="1">
      <alignment horizontal="center" wrapText="1"/>
    </xf>
    <xf numFmtId="0" fontId="3" fillId="7" borderId="5" xfId="0" applyFont="1" applyFill="1" applyBorder="1" applyAlignment="1">
      <alignment horizontal="center" vertical="center" wrapText="1"/>
    </xf>
    <xf numFmtId="166" fontId="3" fillId="7" borderId="5" xfId="0" applyNumberFormat="1" applyFont="1" applyFill="1" applyBorder="1" applyAlignment="1">
      <alignment horizontal="center" wrapText="1"/>
    </xf>
    <xf numFmtId="167" fontId="3" fillId="7" borderId="5" xfId="0" applyNumberFormat="1" applyFont="1" applyFill="1" applyBorder="1" applyAlignment="1">
      <alignment horizontal="center" vertical="center" wrapText="1"/>
    </xf>
    <xf numFmtId="49" fontId="3" fillId="7" borderId="5" xfId="0" applyNumberFormat="1" applyFont="1" applyFill="1" applyBorder="1" applyAlignment="1">
      <alignment horizontal="center" wrapText="1"/>
    </xf>
  </cellXfs>
  <cellStyles count="1">
    <cellStyle name="Normal" xfId="0" builtinId="0"/>
  </cellStyles>
  <dxfs count="4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fgColor rgb="FFB7E1CD"/>
          <bgColor rgb="FFB7E1CD"/>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8">
    <tableStyle name="ACTIVIDAD LITIGIOSA-style" pivot="0" count="4" xr9:uid="{00000000-0011-0000-FFFF-FFFF00000000}">
      <tableStyleElement type="wholeTable" size="0" dxfId="41"/>
      <tableStyleElement type="headerRow" dxfId="44"/>
      <tableStyleElement type="firstRowStripe" dxfId="43"/>
      <tableStyleElement type="secondRowStripe" dxfId="42"/>
    </tableStyle>
    <tableStyle name="ACTIVIDAD LITIGIOSA-style 2" pivot="0" count="2" xr9:uid="{00000000-0011-0000-FFFF-FFFF01000000}">
      <tableStyleElement type="firstRowStripe" dxfId="40"/>
      <tableStyleElement type="secondRowStripe" dxfId="39"/>
    </tableStyle>
    <tableStyle name="ACTIVIDAD LITIGIOSA-style 3" pivot="0" count="2" xr9:uid="{00000000-0011-0000-FFFF-FFFF02000000}">
      <tableStyleElement type="firstRowStripe" dxfId="38"/>
      <tableStyleElement type="secondRowStripe" dxfId="37"/>
    </tableStyle>
    <tableStyle name="ACTIVIDAD LITIGIOSA-style 4" pivot="0" count="2" xr9:uid="{00000000-0011-0000-FFFF-FFFF03000000}">
      <tableStyleElement type="firstRowStripe" dxfId="36"/>
      <tableStyleElement type="secondRowStripe" dxfId="35"/>
    </tableStyle>
    <tableStyle name="ACTIVIDAD LITIGIOSA-style 5" pivot="0" count="2" xr9:uid="{00000000-0011-0000-FFFF-FFFF04000000}">
      <tableStyleElement type="firstRowStripe" dxfId="34"/>
      <tableStyleElement type="secondRowStripe" dxfId="33"/>
    </tableStyle>
    <tableStyle name="PROCESOS DOCTOR CASTULO CISNERO-style" pivot="0" count="4" xr9:uid="{00000000-0011-0000-FFFF-FFFF05000000}">
      <tableStyleElement type="wholeTable" size="0" dxfId="29"/>
      <tableStyleElement type="headerRow" dxfId="32"/>
      <tableStyleElement type="firstRowStripe" dxfId="31"/>
      <tableStyleElement type="secondRowStripe" dxfId="30"/>
    </tableStyle>
    <tableStyle name="PROCESOS CIVILES -style" pivot="0" count="4" xr9:uid="{00000000-0011-0000-FFFF-FFFF06000000}">
      <tableStyleElement type="wholeTable" size="0" dxfId="25"/>
      <tableStyleElement type="headerRow" dxfId="28"/>
      <tableStyleElement type="firstRowStripe" dxfId="27"/>
      <tableStyleElement type="secondRowStripe" dxfId="26"/>
    </tableStyle>
    <tableStyle name="PROCESOS CORTE 2025-style" pivot="0" count="4" xr9:uid="{00000000-0011-0000-FFFF-FFFF07000000}">
      <tableStyleElement type="wholeTable" size="0" dxfId="21"/>
      <tableStyleElement type="headerRow" dxfId="24"/>
      <tableStyleElement type="firstRowStripe" dxfId="23"/>
      <tableStyleElement type="secondRowStrip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customschemas.google.com/relationships/workbookmetadata" Target="metadata"/><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1" displayName="Tabla_1" ref="A2:BQ537">
  <autoFilter ref="A2:BQ537" xr:uid="{00000000-0009-0000-0100-000001000000}"/>
  <tableColumns count="69">
    <tableColumn id="1" xr3:uid="{00000000-0010-0000-0000-000001000000}" name="No. "/>
    <tableColumn id="2" xr3:uid="{00000000-0010-0000-0000-000002000000}" name="Ekogui "/>
    <tableColumn id="3" xr3:uid="{00000000-0010-0000-0000-000003000000}" name="ID Ekogui "/>
    <tableColumn id="4" xr3:uid="{00000000-0010-0000-0000-000004000000}" name="Disposicion del expediente"/>
    <tableColumn id="5" xr3:uid="{00000000-0010-0000-0000-000005000000}" name="1 (C) No Proceso"/>
    <tableColumn id="6" xr3:uid="{00000000-0010-0000-0000-000006000000}" name="Año Radicación Demanda "/>
    <tableColumn id="7" xr3:uid="{00000000-0010-0000-0000-000007000000}" name="Fecha de Radicacion"/>
    <tableColumn id="8" xr3:uid="{00000000-0010-0000-0000-000008000000}" name="Demandante"/>
    <tableColumn id="9" xr3:uid="{00000000-0010-0000-0000-000009000000}" name="Apoderado del Demandante"/>
    <tableColumn id="10" xr3:uid="{00000000-0010-0000-0000-00000A000000}" name="Otros Demandados "/>
    <tableColumn id="11" xr3:uid="{00000000-0010-0000-0000-00000B000000}" name="3 (C ) Tipo de proceso"/>
    <tableColumn id="12" xr3:uid="{00000000-0010-0000-0000-00000C000000}" name="4 (C ) Tipo de Accion Judicial"/>
    <tableColumn id="13" xr3:uid="{00000000-0010-0000-0000-00000D000000}" name="7 (F) Fecha de Admisión de la demanda"/>
    <tableColumn id="14" xr3:uid="{00000000-0010-0000-0000-00000E000000}" name="Riesgo de perdida"/>
    <tableColumn id="15" xr3:uid="{00000000-0010-0000-0000-00000F000000}" name="% de perdida del proceso en la parte que se estima corresponda al Municipio cuando hay otros demandados"/>
    <tableColumn id="16" xr3:uid="{00000000-0010-0000-0000-000010000000}" name="Dependencia/ Subdependencia  vinculada"/>
    <tableColumn id="17" xr3:uid="{00000000-0010-0000-0000-000011000000}" name="Medida Cautelar Vigente"/>
    <tableColumn id="18" xr3:uid="{00000000-0010-0000-0000-000012000000}" name="6 (C) Resumen del hecho generador "/>
    <tableColumn id="19" xr3:uid="{00000000-0010-0000-0000-000013000000}" name="Causas "/>
    <tableColumn id="20" xr3:uid="{00000000-0010-0000-0000-000014000000}" name="5 (D) Cuantía inicial de la demanda"/>
    <tableColumn id="21" xr3:uid="{00000000-0010-0000-0000-000015000000}" name="Valor indexado"/>
    <tableColumn id="22" xr3:uid="{00000000-0010-0000-0000-000016000000}" name="Valor Presente Contingencia sugerido"/>
    <tableColumn id="23" xr3:uid="{00000000-0010-0000-0000-000017000000}" name="Provisión Contable "/>
    <tableColumn id="24" xr3:uid="{00000000-0010-0000-0000-000018000000}" name="Fecha estimada de terminación del proceso"/>
    <tableColumn id="25" xr3:uid="{00000000-0010-0000-0000-000019000000}" name="Instancia"/>
    <tableColumn id="26" xr3:uid="{00000000-0010-0000-0000-00001A000000}" name="2 (C ) Autoridad Judicial que trámita ESTE ES EL DE CONOCIMIENTO INICIAL"/>
    <tableColumn id="27" xr3:uid="{00000000-0010-0000-0000-00001B000000}" name="2 (C ) Autoridad Judicial que trámita a la fecha"/>
    <tableColumn id="28" xr3:uid="{00000000-0010-0000-0000-00001C000000}" name="Apoderado de la Entidad Territorial"/>
    <tableColumn id="29" xr3:uid="{00000000-0010-0000-0000-00001D000000}" name="Acta de Posesion -fecha de Posesion / N° de Contrato-Poliza del Contrato-fecha de Vencimiento"/>
    <tableColumn id="30" xr3:uid="{00000000-0010-0000-0000-00001E000000}" name="9 (C ) Estado actual"/>
    <tableColumn id="31" xr3:uid="{00000000-0010-0000-0000-00001F000000}" name="Ultima Actuacion del Apoderado de la Entidad Territorial"/>
    <tableColumn id="32" xr3:uid="{00000000-0010-0000-0000-000020000000}" name="Conciliacion "/>
    <tableColumn id="33" xr3:uid="{00000000-0010-0000-0000-000021000000}" name="Fallo "/>
    <tableColumn id="34" xr3:uid="{00000000-0010-0000-0000-000022000000}" name="10 (F) Fecha decisión final ejecutoriada"/>
    <tableColumn id="35" xr3:uid="{00000000-0010-0000-0000-000023000000}" name="Estado del Proceso "/>
    <tableColumn id="36" xr3:uid="{00000000-0010-0000-0000-000024000000}" name="Reporte riesgo"/>
    <tableColumn id="37" xr3:uid="{00000000-0010-0000-0000-000025000000}" name="11 (D) Valor de la liquidación"/>
    <tableColumn id="38" xr3:uid="{00000000-0010-0000-0000-000026000000}" name="Valor Condena (Pendiente)"/>
    <tableColumn id="39" xr3:uid="{00000000-0010-0000-0000-000027000000}" name="Estado Cumplimiento "/>
    <tableColumn id="40" xr3:uid="{00000000-0010-0000-0000-000028000000}" name="Resolucion para cumplimiento"/>
    <tableColumn id="41" xr3:uid="{00000000-0010-0000-0000-000029000000}" name="Funcionario responsable de cumplimiento "/>
    <tableColumn id="42" xr3:uid="{00000000-0010-0000-0000-00002A000000}" name="Fecha Limite de Pago "/>
    <tableColumn id="43" xr3:uid="{00000000-0010-0000-0000-00002B000000}" name="Fecha solicitud de pago"/>
    <tableColumn id="44" xr3:uid="{00000000-0010-0000-0000-00002C000000}" name="Pago de Oficio "/>
    <tableColumn id="45" xr3:uid="{00000000-0010-0000-0000-00002D000000}" name="Liquidacion Condena"/>
    <tableColumn id="46" xr3:uid="{00000000-0010-0000-0000-00002E000000}" name="Liquidacion costas (Pendiente)"/>
    <tableColumn id="47" xr3:uid="{00000000-0010-0000-0000-00002F000000}" name=" Liquidacion Costas "/>
    <tableColumn id="48" xr3:uid="{00000000-0010-0000-0000-000030000000}" name="CDP COSTAS"/>
    <tableColumn id="49" xr3:uid="{00000000-0010-0000-0000-000031000000}" name="CDP CONDENA"/>
    <tableColumn id="50" xr3:uid="{00000000-0010-0000-0000-000032000000}" name="Resolucion ordena remitir a Hacienda para pago COSTAS"/>
    <tableColumn id="51" xr3:uid="{00000000-0010-0000-0000-000033000000}" name="Resolucion ordena remitir a Hacienda para pago CONDENA"/>
    <tableColumn id="52" xr3:uid="{00000000-0010-0000-0000-000034000000}" name="Fecha remision a Sec Hacienda para Pago COSTAS"/>
    <tableColumn id="53" xr3:uid="{00000000-0010-0000-0000-000035000000}" name="Fecha remision a Sec Hacienda para Pago  CONDENA"/>
    <tableColumn id="54" xr3:uid="{00000000-0010-0000-0000-000036000000}" name="Registro Compromiso Presupuestal COSTAS"/>
    <tableColumn id="55" xr3:uid="{00000000-0010-0000-0000-000037000000}" name="Registro Compromiso Presupuestal  CONDENA"/>
    <tableColumn id="56" xr3:uid="{00000000-0010-0000-0000-000038000000}" name="Comprobante de Egreso  COSTA"/>
    <tableColumn id="57" xr3:uid="{00000000-0010-0000-0000-000039000000}" name="Comprobante de Egreso  CONDENA"/>
    <tableColumn id="58" xr3:uid="{00000000-0010-0000-0000-00003A000000}" name="Rubro"/>
    <tableColumn id="59" xr3:uid="{00000000-0010-0000-0000-00003B000000}" name="Beneficiario "/>
    <tableColumn id="60" xr3:uid="{00000000-0010-0000-0000-00003C000000}" name="Capital Pagado"/>
    <tableColumn id="61" xr3:uid="{00000000-0010-0000-0000-00003D000000}" name="Columna 1"/>
    <tableColumn id="62" xr3:uid="{00000000-0010-0000-0000-00003E000000}" name="Columna 2"/>
    <tableColumn id="63" xr3:uid="{00000000-0010-0000-0000-00003F000000}" name="12 (F) Fecha de último o único pago realizado para cancelar el total de la condena"/>
    <tableColumn id="64" xr3:uid="{00000000-0010-0000-0000-000040000000}" name="Fecha limite para estudio de repeticion "/>
    <tableColumn id="65" xr3:uid="{00000000-0010-0000-0000-000041000000}" name="Fecha estudio de repeticion "/>
    <tableColumn id="66" xr3:uid="{00000000-0010-0000-0000-000042000000}" name="13 (D) Valor del pago anterior"/>
    <tableColumn id="67" xr3:uid="{00000000-0010-0000-0000-000043000000}" name="Vigencia en la que se realizó el pago"/>
    <tableColumn id="68" xr3:uid="{00000000-0010-0000-0000-000044000000}" name="Columna 3"/>
    <tableColumn id="69" xr3:uid="{00000000-0010-0000-0000-000045000000}" name="Columna 4"/>
  </tableColumns>
  <tableStyleInfo name="ACTIVIDAD LITIGIOS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 displayName="Table_1" ref="AB539:AC539" headerRowCount="0" headerRowDxfId="17" dataDxfId="15" totalsRowDxfId="16">
  <tableColumns count="2">
    <tableColumn id="1" xr3:uid="{00000000-0010-0000-0100-000001000000}" name="Column1" dataDxfId="19"/>
    <tableColumn id="2" xr3:uid="{00000000-0010-0000-0100-000002000000}" name="Column2" dataDxfId="18"/>
  </tableColumns>
  <tableStyleInfo name="ACTIVIDAD LITIGIOSA-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 displayName="Table_2" ref="AB541:AC541" headerRowCount="0" headerRowDxfId="12" dataDxfId="10" totalsRowDxfId="11">
  <tableColumns count="2">
    <tableColumn id="1" xr3:uid="{00000000-0010-0000-0200-000001000000}" name="Column1" dataDxfId="14"/>
    <tableColumn id="2" xr3:uid="{00000000-0010-0000-0200-000002000000}" name="Column2" dataDxfId="13"/>
  </tableColumns>
  <tableStyleInfo name="ACTIVIDAD LITIGIOSA-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 displayName="Table_3" ref="AB545:AC545" headerRowCount="0" headerRowDxfId="7" dataDxfId="5" totalsRowDxfId="6">
  <tableColumns count="2">
    <tableColumn id="1" xr3:uid="{00000000-0010-0000-0300-000001000000}" name="Column1" dataDxfId="9"/>
    <tableColumn id="2" xr3:uid="{00000000-0010-0000-0300-000002000000}" name="Column2" dataDxfId="8"/>
  </tableColumns>
  <tableStyleInfo name="ACTIVIDAD LITIGIOSA-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 displayName="Table_4" ref="AB546:AC546" headerRowCount="0" headerRowDxfId="2" dataDxfId="0" totalsRowDxfId="1">
  <tableColumns count="2">
    <tableColumn id="1" xr3:uid="{00000000-0010-0000-0400-000001000000}" name="Column1" dataDxfId="4"/>
    <tableColumn id="2" xr3:uid="{00000000-0010-0000-0400-000002000000}" name="Column2" dataDxfId="3"/>
  </tableColumns>
  <tableStyleInfo name="ACTIVIDAD LITIGIOSA-style 5"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hyperlink" Target="https://etbcsj-my.sharepoint.com/:f:/g/personal/adm08pas_cendoj_ramajudicial_gov_co/EoYdFf-F11tBvXCJ-GxykIsBw2czmDKnumw3NVYqRH4OoA?e=W4cL8G" TargetMode="External"/><Relationship Id="rId1" Type="http://schemas.openxmlformats.org/officeDocument/2006/relationships/hyperlink" Target="https://etbcsj-my.sharepoint.com/:f:/g/personal/adm08pas_cendoj_ramajudicial_gov_co/EpsekzYkYp9KsSYdty_T-H0B3bEpxxTX_LzJqwBXXo8rgA?e=iuOzVQ"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sheetPr>
  <dimension ref="A1:BQ829"/>
  <sheetViews>
    <sheetView tabSelected="1" workbookViewId="0">
      <pane xSplit="4" ySplit="2" topLeftCell="E207" activePane="bottomRight" state="frozen"/>
      <selection pane="topRight" activeCell="E1" sqref="E1"/>
      <selection pane="bottomLeft" activeCell="A3" sqref="A3"/>
      <selection pane="bottomRight" activeCell="I210" sqref="I209:I210"/>
    </sheetView>
  </sheetViews>
  <sheetFormatPr baseColWidth="10" defaultColWidth="14.42578125" defaultRowHeight="15" customHeight="1" x14ac:dyDescent="0.25"/>
  <cols>
    <col min="1" max="1" width="9.85546875" customWidth="1"/>
    <col min="2" max="2" width="10.5703125" customWidth="1"/>
    <col min="3" max="3" width="10.85546875" customWidth="1"/>
    <col min="4" max="4" width="10.140625" customWidth="1"/>
    <col min="5" max="5" width="30.5703125" customWidth="1"/>
    <col min="6" max="6" width="14.42578125" customWidth="1"/>
    <col min="7" max="7" width="15" customWidth="1"/>
    <col min="8" max="8" width="36.42578125" customWidth="1"/>
    <col min="9" max="9" width="32.28515625" customWidth="1"/>
    <col min="10" max="10" width="28.85546875" customWidth="1"/>
    <col min="11" max="11" width="20.28515625" customWidth="1"/>
    <col min="12" max="12" width="20.7109375" customWidth="1"/>
    <col min="13" max="13" width="15.42578125" customWidth="1"/>
    <col min="14" max="14" width="15.85546875" customWidth="1"/>
    <col min="15" max="15" width="30.85546875" customWidth="1"/>
    <col min="16" max="16" width="31.28515625" customWidth="1"/>
    <col min="17" max="17" width="28.28515625" customWidth="1"/>
    <col min="18" max="19" width="43" customWidth="1"/>
    <col min="20" max="20" width="36.85546875" customWidth="1"/>
    <col min="21" max="21" width="29.5703125" customWidth="1"/>
    <col min="22" max="22" width="32.5703125" customWidth="1"/>
    <col min="23" max="23" width="28" customWidth="1"/>
    <col min="24" max="24" width="26.42578125" customWidth="1"/>
    <col min="25" max="25" width="16.28515625" customWidth="1"/>
    <col min="26" max="26" width="42" customWidth="1"/>
    <col min="27" max="27" width="33.28515625" customWidth="1"/>
    <col min="28" max="28" width="23" customWidth="1"/>
    <col min="29" max="30" width="60.85546875" customWidth="1"/>
    <col min="31" max="31" width="50.42578125" customWidth="1"/>
    <col min="32" max="32" width="19" customWidth="1"/>
    <col min="33" max="33" width="30.85546875" customWidth="1"/>
    <col min="34" max="34" width="30.140625" customWidth="1"/>
    <col min="35" max="35" width="26.140625" customWidth="1"/>
    <col min="36" max="36" width="20.140625" customWidth="1"/>
    <col min="37" max="37" width="46.42578125" customWidth="1"/>
    <col min="38" max="38" width="23.140625" customWidth="1"/>
    <col min="39" max="39" width="24.28515625" customWidth="1"/>
    <col min="40" max="40" width="34.42578125" customWidth="1"/>
    <col min="41" max="41" width="32" customWidth="1"/>
    <col min="42" max="42" width="24.85546875" customWidth="1"/>
    <col min="43" max="43" width="27.85546875" customWidth="1"/>
    <col min="44" max="44" width="17.42578125" customWidth="1"/>
    <col min="45" max="45" width="24.85546875" customWidth="1"/>
    <col min="46" max="46" width="21.42578125" customWidth="1"/>
    <col min="47" max="48" width="22.7109375" customWidth="1"/>
    <col min="49" max="52" width="27.28515625" customWidth="1"/>
    <col min="53" max="54" width="27.7109375" customWidth="1"/>
    <col min="55" max="57" width="31.42578125" customWidth="1"/>
    <col min="58" max="58" width="18.42578125" customWidth="1"/>
    <col min="59" max="59" width="45.28515625" customWidth="1"/>
    <col min="60" max="60" width="103.42578125" customWidth="1"/>
    <col min="61" max="61" width="17.7109375" customWidth="1"/>
    <col min="62" max="62" width="20.140625" customWidth="1"/>
    <col min="63" max="63" width="22" customWidth="1"/>
    <col min="64" max="64" width="24.42578125" customWidth="1"/>
    <col min="65" max="65" width="22.7109375" customWidth="1"/>
    <col min="67" max="67" width="20.7109375" customWidth="1"/>
  </cols>
  <sheetData>
    <row r="1" spans="1:69" ht="40.5" customHeight="1" x14ac:dyDescent="0.3">
      <c r="A1" s="1" t="s">
        <v>0</v>
      </c>
      <c r="B1" s="2"/>
      <c r="C1" s="3"/>
      <c r="D1" s="3"/>
      <c r="E1" s="4"/>
      <c r="F1" s="5"/>
      <c r="G1" s="6"/>
      <c r="H1" s="7"/>
      <c r="I1" s="8"/>
      <c r="J1" s="8"/>
      <c r="K1" s="8"/>
      <c r="L1" s="8"/>
      <c r="M1" s="5"/>
      <c r="N1" s="8"/>
      <c r="O1" s="8"/>
      <c r="P1" s="8"/>
      <c r="Q1" s="8"/>
      <c r="R1" s="9"/>
      <c r="S1" s="8"/>
      <c r="T1" s="10"/>
      <c r="U1" s="11"/>
      <c r="V1" s="12"/>
      <c r="W1" s="13"/>
      <c r="X1" s="3"/>
      <c r="Y1" s="8"/>
      <c r="Z1" s="14"/>
      <c r="AA1" s="8"/>
      <c r="AB1" s="14"/>
      <c r="AC1" s="9"/>
      <c r="AD1" s="8"/>
      <c r="AE1" s="8"/>
      <c r="AF1" s="8"/>
      <c r="AG1" s="8"/>
      <c r="AH1" s="15"/>
      <c r="AI1" s="8"/>
      <c r="AJ1" s="16"/>
      <c r="AK1" s="17"/>
      <c r="AL1" s="16"/>
      <c r="AM1" s="8"/>
      <c r="AN1" s="8"/>
      <c r="AO1" s="8"/>
      <c r="AP1" s="15"/>
      <c r="AQ1" s="15"/>
      <c r="AR1" s="8"/>
      <c r="AS1" s="8"/>
      <c r="AT1" s="8"/>
      <c r="AU1" s="17"/>
      <c r="AV1" s="17"/>
      <c r="AW1" s="8"/>
      <c r="AX1" s="8"/>
      <c r="AY1" s="8"/>
      <c r="AZ1" s="8"/>
      <c r="BA1" s="8"/>
      <c r="BB1" s="8"/>
      <c r="BC1" s="8"/>
      <c r="BD1" s="8"/>
      <c r="BE1" s="8"/>
      <c r="BF1" s="8"/>
      <c r="BG1" s="8"/>
      <c r="BH1" s="8"/>
      <c r="BI1" s="8"/>
      <c r="BJ1" s="8"/>
      <c r="BK1" s="8"/>
      <c r="BL1" s="8"/>
      <c r="BM1" s="18"/>
      <c r="BN1" s="18"/>
      <c r="BO1" s="18"/>
      <c r="BP1" s="18"/>
      <c r="BQ1" s="18"/>
    </row>
    <row r="2" spans="1:69" ht="90" customHeight="1" x14ac:dyDescent="0.25">
      <c r="A2" s="19" t="s">
        <v>1</v>
      </c>
      <c r="B2" s="19" t="s">
        <v>2</v>
      </c>
      <c r="C2" s="20" t="s">
        <v>3</v>
      </c>
      <c r="D2" s="20" t="s">
        <v>4</v>
      </c>
      <c r="E2" s="21" t="s">
        <v>5</v>
      </c>
      <c r="F2" s="19" t="s">
        <v>6</v>
      </c>
      <c r="G2" s="22" t="s">
        <v>7</v>
      </c>
      <c r="H2" s="19" t="s">
        <v>8</v>
      </c>
      <c r="I2" s="19" t="s">
        <v>9</v>
      </c>
      <c r="J2" s="19" t="s">
        <v>10</v>
      </c>
      <c r="K2" s="19" t="s">
        <v>11</v>
      </c>
      <c r="L2" s="19" t="s">
        <v>12</v>
      </c>
      <c r="M2" s="22" t="s">
        <v>13</v>
      </c>
      <c r="N2" s="19" t="s">
        <v>14</v>
      </c>
      <c r="O2" s="19" t="s">
        <v>15</v>
      </c>
      <c r="P2" s="19" t="s">
        <v>16</v>
      </c>
      <c r="Q2" s="19" t="s">
        <v>17</v>
      </c>
      <c r="R2" s="19" t="s">
        <v>18</v>
      </c>
      <c r="S2" s="19" t="s">
        <v>19</v>
      </c>
      <c r="T2" s="23" t="s">
        <v>20</v>
      </c>
      <c r="U2" s="24" t="s">
        <v>21</v>
      </c>
      <c r="V2" s="23" t="s">
        <v>22</v>
      </c>
      <c r="W2" s="25" t="s">
        <v>23</v>
      </c>
      <c r="X2" s="20" t="s">
        <v>24</v>
      </c>
      <c r="Y2" s="19" t="s">
        <v>25</v>
      </c>
      <c r="Z2" s="19" t="s">
        <v>26</v>
      </c>
      <c r="AA2" s="19" t="s">
        <v>27</v>
      </c>
      <c r="AB2" s="26" t="s">
        <v>28</v>
      </c>
      <c r="AC2" s="19" t="s">
        <v>29</v>
      </c>
      <c r="AD2" s="19" t="s">
        <v>30</v>
      </c>
      <c r="AE2" s="19" t="s">
        <v>31</v>
      </c>
      <c r="AF2" s="19" t="s">
        <v>32</v>
      </c>
      <c r="AG2" s="19" t="s">
        <v>33</v>
      </c>
      <c r="AH2" s="19" t="s">
        <v>34</v>
      </c>
      <c r="AI2" s="19" t="s">
        <v>35</v>
      </c>
      <c r="AJ2" s="27" t="s">
        <v>36</v>
      </c>
      <c r="AK2" s="28" t="s">
        <v>37</v>
      </c>
      <c r="AL2" s="27" t="s">
        <v>38</v>
      </c>
      <c r="AM2" s="19" t="s">
        <v>39</v>
      </c>
      <c r="AN2" s="19" t="s">
        <v>40</v>
      </c>
      <c r="AO2" s="19" t="s">
        <v>41</v>
      </c>
      <c r="AP2" s="19" t="s">
        <v>42</v>
      </c>
      <c r="AQ2" s="29" t="s">
        <v>43</v>
      </c>
      <c r="AR2" s="19" t="s">
        <v>44</v>
      </c>
      <c r="AS2" s="19" t="s">
        <v>45</v>
      </c>
      <c r="AT2" s="19" t="s">
        <v>46</v>
      </c>
      <c r="AU2" s="28" t="s">
        <v>47</v>
      </c>
      <c r="AV2" s="28" t="s">
        <v>48</v>
      </c>
      <c r="AW2" s="19" t="s">
        <v>49</v>
      </c>
      <c r="AX2" s="19" t="s">
        <v>50</v>
      </c>
      <c r="AY2" s="19" t="s">
        <v>51</v>
      </c>
      <c r="AZ2" s="19" t="s">
        <v>52</v>
      </c>
      <c r="BA2" s="19" t="s">
        <v>53</v>
      </c>
      <c r="BB2" s="19" t="s">
        <v>54</v>
      </c>
      <c r="BC2" s="19" t="s">
        <v>55</v>
      </c>
      <c r="BD2" s="19" t="s">
        <v>56</v>
      </c>
      <c r="BE2" s="19" t="s">
        <v>57</v>
      </c>
      <c r="BF2" s="19" t="s">
        <v>58</v>
      </c>
      <c r="BG2" s="19" t="s">
        <v>59</v>
      </c>
      <c r="BH2" s="19" t="s">
        <v>60</v>
      </c>
      <c r="BI2" s="19" t="s">
        <v>61</v>
      </c>
      <c r="BJ2" s="19" t="s">
        <v>62</v>
      </c>
      <c r="BK2" s="19" t="s">
        <v>63</v>
      </c>
      <c r="BL2" s="19" t="s">
        <v>64</v>
      </c>
      <c r="BM2" s="19" t="s">
        <v>65</v>
      </c>
      <c r="BN2" s="19" t="s">
        <v>66</v>
      </c>
      <c r="BO2" s="19" t="s">
        <v>67</v>
      </c>
      <c r="BP2" s="19" t="s">
        <v>68</v>
      </c>
      <c r="BQ2" s="19" t="s">
        <v>69</v>
      </c>
    </row>
    <row r="3" spans="1:69" ht="98.25" customHeight="1" x14ac:dyDescent="0.25">
      <c r="A3" s="30"/>
      <c r="B3" s="31" t="s">
        <v>70</v>
      </c>
      <c r="C3" s="31" t="s">
        <v>70</v>
      </c>
      <c r="D3" s="31" t="s">
        <v>71</v>
      </c>
      <c r="E3" s="32" t="s">
        <v>72</v>
      </c>
      <c r="F3" s="33">
        <v>2026</v>
      </c>
      <c r="G3" s="34">
        <v>46106</v>
      </c>
      <c r="H3" s="35" t="s">
        <v>73</v>
      </c>
      <c r="I3" s="35" t="s">
        <v>73</v>
      </c>
      <c r="J3" s="31" t="s">
        <v>74</v>
      </c>
      <c r="K3" s="31" t="s">
        <v>75</v>
      </c>
      <c r="L3" s="36" t="s">
        <v>76</v>
      </c>
      <c r="M3" s="34">
        <v>46101</v>
      </c>
      <c r="N3" s="36" t="s">
        <v>70</v>
      </c>
      <c r="O3" s="36" t="s">
        <v>77</v>
      </c>
      <c r="P3" s="36" t="s">
        <v>77</v>
      </c>
      <c r="Q3" s="36" t="s">
        <v>77</v>
      </c>
      <c r="R3" s="36" t="s">
        <v>70</v>
      </c>
      <c r="S3" s="36" t="s">
        <v>70</v>
      </c>
      <c r="T3" s="36" t="s">
        <v>70</v>
      </c>
      <c r="U3" s="36" t="s">
        <v>70</v>
      </c>
      <c r="V3" s="36" t="s">
        <v>70</v>
      </c>
      <c r="W3" s="36" t="s">
        <v>70</v>
      </c>
      <c r="X3" s="37" t="s">
        <v>78</v>
      </c>
      <c r="Y3" s="36" t="s">
        <v>79</v>
      </c>
      <c r="Z3" s="38" t="s">
        <v>80</v>
      </c>
      <c r="AA3" s="38" t="s">
        <v>80</v>
      </c>
      <c r="AB3" s="39" t="s">
        <v>81</v>
      </c>
      <c r="AC3" s="40" t="s">
        <v>82</v>
      </c>
      <c r="AD3" s="39" t="s">
        <v>83</v>
      </c>
      <c r="AE3" s="39" t="s">
        <v>84</v>
      </c>
      <c r="AF3" s="40" t="s">
        <v>85</v>
      </c>
      <c r="AG3" s="39" t="s">
        <v>86</v>
      </c>
      <c r="AH3" s="39" t="s">
        <v>87</v>
      </c>
      <c r="AI3" s="39" t="s">
        <v>88</v>
      </c>
      <c r="AJ3" s="41" t="s">
        <v>89</v>
      </c>
      <c r="AK3" s="42" t="s">
        <v>77</v>
      </c>
      <c r="AL3" s="42" t="s">
        <v>77</v>
      </c>
      <c r="AM3" s="42"/>
      <c r="AN3" s="42"/>
      <c r="AO3" s="42"/>
      <c r="AP3" s="42"/>
      <c r="AQ3" s="42"/>
      <c r="AR3" s="42"/>
      <c r="AS3" s="43"/>
      <c r="AT3" s="44"/>
      <c r="AU3" s="44"/>
      <c r="AV3" s="44"/>
      <c r="AW3" s="44"/>
      <c r="AX3" s="44"/>
      <c r="AY3" s="44"/>
      <c r="AZ3" s="44"/>
      <c r="BA3" s="44"/>
      <c r="BB3" s="44"/>
      <c r="BC3" s="44"/>
      <c r="BD3" s="44"/>
      <c r="BE3" s="44"/>
      <c r="BF3" s="44"/>
      <c r="BG3" s="44"/>
      <c r="BH3" s="44"/>
      <c r="BI3" s="44"/>
      <c r="BJ3" s="44"/>
      <c r="BK3" s="44"/>
      <c r="BL3" s="44"/>
      <c r="BM3" s="44"/>
      <c r="BN3" s="44"/>
      <c r="BO3" s="44"/>
      <c r="BP3" s="45"/>
      <c r="BQ3" s="45"/>
    </row>
    <row r="4" spans="1:69" ht="98.25" customHeight="1" x14ac:dyDescent="0.25">
      <c r="A4" s="30"/>
      <c r="B4" s="31" t="s">
        <v>70</v>
      </c>
      <c r="C4" s="31" t="s">
        <v>70</v>
      </c>
      <c r="D4" s="31"/>
      <c r="E4" s="46" t="s">
        <v>90</v>
      </c>
      <c r="F4" s="33">
        <v>2026</v>
      </c>
      <c r="G4" s="34">
        <v>46101</v>
      </c>
      <c r="H4" s="47" t="s">
        <v>91</v>
      </c>
      <c r="I4" s="47" t="s">
        <v>91</v>
      </c>
      <c r="J4" s="31" t="s">
        <v>74</v>
      </c>
      <c r="K4" s="31" t="s">
        <v>75</v>
      </c>
      <c r="L4" s="36" t="s">
        <v>92</v>
      </c>
      <c r="M4" s="34">
        <v>46094</v>
      </c>
      <c r="N4" s="36" t="s">
        <v>70</v>
      </c>
      <c r="O4" s="36" t="s">
        <v>77</v>
      </c>
      <c r="P4" s="36" t="s">
        <v>77</v>
      </c>
      <c r="Q4" s="36" t="s">
        <v>77</v>
      </c>
      <c r="R4" s="36" t="s">
        <v>70</v>
      </c>
      <c r="S4" s="36" t="s">
        <v>70</v>
      </c>
      <c r="T4" s="36" t="s">
        <v>70</v>
      </c>
      <c r="U4" s="36" t="s">
        <v>70</v>
      </c>
      <c r="V4" s="36" t="s">
        <v>70</v>
      </c>
      <c r="W4" s="36" t="s">
        <v>70</v>
      </c>
      <c r="X4" s="37" t="s">
        <v>93</v>
      </c>
      <c r="Y4" s="36" t="s">
        <v>79</v>
      </c>
      <c r="Z4" s="38" t="s">
        <v>94</v>
      </c>
      <c r="AA4" s="38" t="s">
        <v>94</v>
      </c>
      <c r="AB4" s="39" t="s">
        <v>95</v>
      </c>
      <c r="AC4" s="39" t="s">
        <v>77</v>
      </c>
      <c r="AD4" s="39" t="s">
        <v>96</v>
      </c>
      <c r="AE4" s="39" t="s">
        <v>97</v>
      </c>
      <c r="AF4" s="39" t="s">
        <v>85</v>
      </c>
      <c r="AG4" s="39" t="s">
        <v>86</v>
      </c>
      <c r="AH4" s="39" t="s">
        <v>98</v>
      </c>
      <c r="AI4" s="39" t="s">
        <v>88</v>
      </c>
      <c r="AJ4" s="41" t="s">
        <v>89</v>
      </c>
      <c r="AK4" s="42" t="s">
        <v>77</v>
      </c>
      <c r="AL4" s="42" t="s">
        <v>77</v>
      </c>
      <c r="AM4" s="42" t="s">
        <v>77</v>
      </c>
      <c r="AN4" s="42" t="s">
        <v>77</v>
      </c>
      <c r="AO4" s="42" t="s">
        <v>77</v>
      </c>
      <c r="AP4" s="42" t="s">
        <v>77</v>
      </c>
      <c r="AQ4" s="42" t="s">
        <v>77</v>
      </c>
      <c r="AR4" s="42" t="s">
        <v>77</v>
      </c>
      <c r="AS4" s="43"/>
      <c r="AT4" s="44"/>
      <c r="AU4" s="44"/>
      <c r="AV4" s="44"/>
      <c r="AW4" s="44"/>
      <c r="AX4" s="44"/>
      <c r="AY4" s="44"/>
      <c r="AZ4" s="44"/>
      <c r="BA4" s="44"/>
      <c r="BB4" s="44"/>
      <c r="BC4" s="44"/>
      <c r="BD4" s="44"/>
      <c r="BE4" s="44"/>
      <c r="BF4" s="44"/>
      <c r="BG4" s="44"/>
      <c r="BH4" s="44"/>
      <c r="BI4" s="44"/>
      <c r="BJ4" s="44"/>
      <c r="BK4" s="44"/>
      <c r="BL4" s="44"/>
      <c r="BM4" s="44"/>
      <c r="BN4" s="44"/>
      <c r="BO4" s="44"/>
      <c r="BP4" s="45"/>
      <c r="BQ4" s="45"/>
    </row>
    <row r="5" spans="1:69" ht="98.25" customHeight="1" x14ac:dyDescent="0.25">
      <c r="A5" s="30"/>
      <c r="B5" s="31" t="s">
        <v>70</v>
      </c>
      <c r="C5" s="31" t="s">
        <v>70</v>
      </c>
      <c r="D5" s="31" t="s">
        <v>71</v>
      </c>
      <c r="E5" s="46" t="s">
        <v>99</v>
      </c>
      <c r="F5" s="33">
        <v>2026</v>
      </c>
      <c r="G5" s="34">
        <v>46101</v>
      </c>
      <c r="H5" s="47" t="s">
        <v>100</v>
      </c>
      <c r="I5" s="47" t="s">
        <v>101</v>
      </c>
      <c r="J5" s="31" t="s">
        <v>74</v>
      </c>
      <c r="K5" s="31" t="s">
        <v>75</v>
      </c>
      <c r="L5" s="36" t="s">
        <v>102</v>
      </c>
      <c r="M5" s="34">
        <v>46094</v>
      </c>
      <c r="N5" s="36" t="s">
        <v>70</v>
      </c>
      <c r="O5" s="36" t="s">
        <v>77</v>
      </c>
      <c r="P5" s="36" t="s">
        <v>77</v>
      </c>
      <c r="Q5" s="36" t="s">
        <v>77</v>
      </c>
      <c r="R5" s="36" t="s">
        <v>70</v>
      </c>
      <c r="S5" s="36" t="s">
        <v>70</v>
      </c>
      <c r="T5" s="36" t="s">
        <v>70</v>
      </c>
      <c r="U5" s="36" t="s">
        <v>70</v>
      </c>
      <c r="V5" s="36" t="s">
        <v>70</v>
      </c>
      <c r="W5" s="36" t="s">
        <v>70</v>
      </c>
      <c r="X5" s="37" t="s">
        <v>103</v>
      </c>
      <c r="Y5" s="36" t="s">
        <v>79</v>
      </c>
      <c r="Z5" s="38" t="s">
        <v>94</v>
      </c>
      <c r="AA5" s="38" t="s">
        <v>104</v>
      </c>
      <c r="AB5" s="39" t="s">
        <v>95</v>
      </c>
      <c r="AC5" s="39" t="s">
        <v>77</v>
      </c>
      <c r="AD5" s="39" t="s">
        <v>96</v>
      </c>
      <c r="AE5" s="39" t="s">
        <v>97</v>
      </c>
      <c r="AF5" s="31" t="s">
        <v>85</v>
      </c>
      <c r="AG5" s="36" t="s">
        <v>86</v>
      </c>
      <c r="AH5" s="36" t="s">
        <v>98</v>
      </c>
      <c r="AI5" s="36" t="s">
        <v>88</v>
      </c>
      <c r="AJ5" s="48" t="s">
        <v>89</v>
      </c>
      <c r="AK5" s="49" t="s">
        <v>77</v>
      </c>
      <c r="AL5" s="49" t="s">
        <v>77</v>
      </c>
      <c r="AM5" s="49" t="s">
        <v>77</v>
      </c>
      <c r="AN5" s="49" t="s">
        <v>77</v>
      </c>
      <c r="AO5" s="49" t="s">
        <v>77</v>
      </c>
      <c r="AP5" s="49" t="s">
        <v>77</v>
      </c>
      <c r="AQ5" s="49" t="s">
        <v>77</v>
      </c>
      <c r="AR5" s="49" t="s">
        <v>77</v>
      </c>
      <c r="AS5" s="43"/>
      <c r="AT5" s="44"/>
      <c r="AU5" s="44"/>
      <c r="AV5" s="44"/>
      <c r="AW5" s="44"/>
      <c r="AX5" s="44"/>
      <c r="AY5" s="44"/>
      <c r="AZ5" s="44"/>
      <c r="BA5" s="44"/>
      <c r="BB5" s="44"/>
      <c r="BC5" s="44"/>
      <c r="BD5" s="44"/>
      <c r="BE5" s="44"/>
      <c r="BF5" s="44"/>
      <c r="BG5" s="44"/>
      <c r="BH5" s="44"/>
      <c r="BI5" s="44"/>
      <c r="BJ5" s="44"/>
      <c r="BK5" s="44"/>
      <c r="BL5" s="44"/>
      <c r="BM5" s="44"/>
      <c r="BN5" s="44"/>
      <c r="BO5" s="44"/>
      <c r="BP5" s="45"/>
      <c r="BQ5" s="45"/>
    </row>
    <row r="6" spans="1:69" ht="98.25" customHeight="1" x14ac:dyDescent="0.25">
      <c r="A6" s="30"/>
      <c r="B6" s="31" t="s">
        <v>70</v>
      </c>
      <c r="C6" s="31" t="s">
        <v>70</v>
      </c>
      <c r="D6" s="31" t="s">
        <v>71</v>
      </c>
      <c r="E6" s="50" t="s">
        <v>105</v>
      </c>
      <c r="F6" s="33">
        <v>2026</v>
      </c>
      <c r="G6" s="34">
        <v>46092</v>
      </c>
      <c r="H6" s="47" t="s">
        <v>106</v>
      </c>
      <c r="I6" s="47" t="s">
        <v>106</v>
      </c>
      <c r="J6" s="31" t="s">
        <v>74</v>
      </c>
      <c r="K6" s="31" t="s">
        <v>75</v>
      </c>
      <c r="L6" s="36" t="s">
        <v>92</v>
      </c>
      <c r="M6" s="34">
        <v>46087</v>
      </c>
      <c r="N6" s="36" t="s">
        <v>70</v>
      </c>
      <c r="O6" s="36" t="s">
        <v>77</v>
      </c>
      <c r="P6" s="36" t="s">
        <v>77</v>
      </c>
      <c r="Q6" s="36" t="s">
        <v>107</v>
      </c>
      <c r="R6" s="36" t="s">
        <v>70</v>
      </c>
      <c r="S6" s="36" t="s">
        <v>70</v>
      </c>
      <c r="T6" s="51" t="s">
        <v>77</v>
      </c>
      <c r="U6" s="51" t="s">
        <v>77</v>
      </c>
      <c r="V6" s="51" t="s">
        <v>77</v>
      </c>
      <c r="W6" s="51" t="s">
        <v>77</v>
      </c>
      <c r="X6" s="37" t="s">
        <v>78</v>
      </c>
      <c r="Y6" s="36" t="s">
        <v>79</v>
      </c>
      <c r="Z6" s="38" t="s">
        <v>108</v>
      </c>
      <c r="AA6" s="38" t="s">
        <v>108</v>
      </c>
      <c r="AB6" s="39" t="s">
        <v>81</v>
      </c>
      <c r="AC6" s="40" t="s">
        <v>82</v>
      </c>
      <c r="AD6" s="39" t="s">
        <v>83</v>
      </c>
      <c r="AE6" s="39" t="s">
        <v>84</v>
      </c>
      <c r="AF6" s="40" t="s">
        <v>85</v>
      </c>
      <c r="AG6" s="39" t="s">
        <v>86</v>
      </c>
      <c r="AH6" s="39" t="s">
        <v>87</v>
      </c>
      <c r="AI6" s="39" t="s">
        <v>88</v>
      </c>
      <c r="AJ6" s="41" t="s">
        <v>89</v>
      </c>
      <c r="AK6" s="42" t="s">
        <v>77</v>
      </c>
      <c r="AL6" s="42" t="s">
        <v>77</v>
      </c>
      <c r="AM6" s="42"/>
      <c r="AN6" s="42"/>
      <c r="AO6" s="42"/>
      <c r="AP6" s="42"/>
      <c r="AQ6" s="42"/>
      <c r="AR6" s="42"/>
      <c r="AS6" s="43"/>
      <c r="AT6" s="44"/>
      <c r="AU6" s="44"/>
      <c r="AV6" s="44"/>
      <c r="AW6" s="44"/>
      <c r="AX6" s="44"/>
      <c r="AY6" s="44"/>
      <c r="AZ6" s="44"/>
      <c r="BA6" s="44"/>
      <c r="BB6" s="44"/>
      <c r="BC6" s="44"/>
      <c r="BD6" s="44"/>
      <c r="BE6" s="44"/>
      <c r="BF6" s="44"/>
      <c r="BG6" s="44"/>
      <c r="BH6" s="44"/>
      <c r="BI6" s="44"/>
      <c r="BJ6" s="44"/>
      <c r="BK6" s="44"/>
      <c r="BL6" s="44"/>
      <c r="BM6" s="44"/>
      <c r="BN6" s="44"/>
      <c r="BO6" s="44"/>
      <c r="BP6" s="45"/>
      <c r="BQ6" s="45"/>
    </row>
    <row r="7" spans="1:69" ht="98.25" customHeight="1" x14ac:dyDescent="0.25">
      <c r="A7" s="30"/>
      <c r="B7" s="31" t="s">
        <v>70</v>
      </c>
      <c r="C7" s="31" t="s">
        <v>70</v>
      </c>
      <c r="D7" s="31" t="s">
        <v>71</v>
      </c>
      <c r="E7" s="50" t="s">
        <v>109</v>
      </c>
      <c r="F7" s="33">
        <v>2026</v>
      </c>
      <c r="G7" s="34">
        <v>46086</v>
      </c>
      <c r="H7" s="47" t="s">
        <v>110</v>
      </c>
      <c r="I7" s="47" t="s">
        <v>110</v>
      </c>
      <c r="J7" s="31" t="s">
        <v>74</v>
      </c>
      <c r="K7" s="31" t="s">
        <v>75</v>
      </c>
      <c r="L7" s="36" t="s">
        <v>111</v>
      </c>
      <c r="M7" s="34">
        <v>46084</v>
      </c>
      <c r="N7" s="36" t="s">
        <v>70</v>
      </c>
      <c r="O7" s="36" t="s">
        <v>77</v>
      </c>
      <c r="P7" s="36" t="s">
        <v>77</v>
      </c>
      <c r="Q7" s="36" t="s">
        <v>77</v>
      </c>
      <c r="R7" s="36" t="s">
        <v>70</v>
      </c>
      <c r="S7" s="36" t="s">
        <v>70</v>
      </c>
      <c r="T7" s="51">
        <v>0</v>
      </c>
      <c r="U7" s="52">
        <v>0</v>
      </c>
      <c r="V7" s="52" t="s">
        <v>70</v>
      </c>
      <c r="W7" s="52" t="s">
        <v>70</v>
      </c>
      <c r="X7" s="37" t="s">
        <v>93</v>
      </c>
      <c r="Y7" s="36" t="s">
        <v>79</v>
      </c>
      <c r="Z7" s="38" t="s">
        <v>112</v>
      </c>
      <c r="AA7" s="38" t="s">
        <v>112</v>
      </c>
      <c r="AB7" s="39" t="s">
        <v>113</v>
      </c>
      <c r="AC7" s="39" t="s">
        <v>114</v>
      </c>
      <c r="AD7" s="39" t="s">
        <v>96</v>
      </c>
      <c r="AE7" s="39" t="s">
        <v>115</v>
      </c>
      <c r="AF7" s="40" t="s">
        <v>85</v>
      </c>
      <c r="AG7" s="39" t="s">
        <v>116</v>
      </c>
      <c r="AH7" s="39" t="s">
        <v>77</v>
      </c>
      <c r="AI7" s="39" t="s">
        <v>88</v>
      </c>
      <c r="AJ7" s="41" t="s">
        <v>85</v>
      </c>
      <c r="AK7" s="42" t="s">
        <v>77</v>
      </c>
      <c r="AL7" s="42" t="s">
        <v>77</v>
      </c>
      <c r="AM7" s="42" t="s">
        <v>77</v>
      </c>
      <c r="AN7" s="42" t="s">
        <v>77</v>
      </c>
      <c r="AO7" s="42" t="s">
        <v>77</v>
      </c>
      <c r="AP7" s="42"/>
      <c r="AQ7" s="42"/>
      <c r="AR7" s="42"/>
      <c r="AS7" s="43"/>
      <c r="AT7" s="44"/>
      <c r="AU7" s="44"/>
      <c r="AV7" s="44"/>
      <c r="AW7" s="44"/>
      <c r="AX7" s="44"/>
      <c r="AY7" s="44"/>
      <c r="AZ7" s="44"/>
      <c r="BA7" s="44"/>
      <c r="BB7" s="44"/>
      <c r="BC7" s="44"/>
      <c r="BD7" s="44"/>
      <c r="BE7" s="44"/>
      <c r="BF7" s="44"/>
      <c r="BG7" s="44"/>
      <c r="BH7" s="44"/>
      <c r="BI7" s="44"/>
      <c r="BJ7" s="44"/>
      <c r="BK7" s="44"/>
      <c r="BL7" s="44"/>
      <c r="BM7" s="44"/>
      <c r="BN7" s="44"/>
      <c r="BO7" s="44"/>
      <c r="BP7" s="45"/>
      <c r="BQ7" s="45"/>
    </row>
    <row r="8" spans="1:69" ht="98.25" customHeight="1" x14ac:dyDescent="0.25">
      <c r="A8" s="30"/>
      <c r="B8" s="31" t="s">
        <v>70</v>
      </c>
      <c r="C8" s="31" t="s">
        <v>70</v>
      </c>
      <c r="D8" s="31" t="s">
        <v>71</v>
      </c>
      <c r="E8" s="50" t="s">
        <v>117</v>
      </c>
      <c r="F8" s="33">
        <v>2026</v>
      </c>
      <c r="G8" s="34">
        <v>46086</v>
      </c>
      <c r="H8" s="47" t="s">
        <v>118</v>
      </c>
      <c r="I8" s="47" t="s">
        <v>118</v>
      </c>
      <c r="J8" s="31" t="s">
        <v>74</v>
      </c>
      <c r="K8" s="31" t="s">
        <v>75</v>
      </c>
      <c r="L8" s="36" t="s">
        <v>111</v>
      </c>
      <c r="M8" s="34">
        <v>46084</v>
      </c>
      <c r="N8" s="36" t="s">
        <v>70</v>
      </c>
      <c r="O8" s="36" t="s">
        <v>77</v>
      </c>
      <c r="P8" s="36" t="s">
        <v>77</v>
      </c>
      <c r="Q8" s="36" t="s">
        <v>77</v>
      </c>
      <c r="R8" s="36" t="s">
        <v>70</v>
      </c>
      <c r="S8" s="36" t="s">
        <v>70</v>
      </c>
      <c r="T8" s="51">
        <v>0</v>
      </c>
      <c r="U8" s="52">
        <v>0</v>
      </c>
      <c r="V8" s="52" t="s">
        <v>70</v>
      </c>
      <c r="W8" s="52" t="s">
        <v>70</v>
      </c>
      <c r="X8" s="37" t="s">
        <v>93</v>
      </c>
      <c r="Y8" s="36" t="s">
        <v>79</v>
      </c>
      <c r="Z8" s="38" t="s">
        <v>112</v>
      </c>
      <c r="AA8" s="38" t="s">
        <v>112</v>
      </c>
      <c r="AB8" s="39" t="s">
        <v>119</v>
      </c>
      <c r="AC8" s="39" t="s">
        <v>114</v>
      </c>
      <c r="AD8" s="39" t="s">
        <v>96</v>
      </c>
      <c r="AE8" s="39" t="s">
        <v>120</v>
      </c>
      <c r="AF8" s="40" t="s">
        <v>85</v>
      </c>
      <c r="AG8" s="39" t="s">
        <v>116</v>
      </c>
      <c r="AH8" s="39" t="s">
        <v>77</v>
      </c>
      <c r="AI8" s="39" t="s">
        <v>88</v>
      </c>
      <c r="AJ8" s="41" t="s">
        <v>85</v>
      </c>
      <c r="AK8" s="42" t="s">
        <v>77</v>
      </c>
      <c r="AL8" s="42" t="s">
        <v>77</v>
      </c>
      <c r="AM8" s="42" t="s">
        <v>77</v>
      </c>
      <c r="AN8" s="42"/>
      <c r="AO8" s="42"/>
      <c r="AP8" s="42"/>
      <c r="AQ8" s="42"/>
      <c r="AR8" s="42"/>
      <c r="AS8" s="43"/>
      <c r="AT8" s="44"/>
      <c r="AU8" s="44"/>
      <c r="AV8" s="44"/>
      <c r="AW8" s="44"/>
      <c r="AX8" s="44"/>
      <c r="AY8" s="44"/>
      <c r="AZ8" s="44"/>
      <c r="BA8" s="44"/>
      <c r="BB8" s="44"/>
      <c r="BC8" s="44"/>
      <c r="BD8" s="44"/>
      <c r="BE8" s="44"/>
      <c r="BF8" s="44"/>
      <c r="BG8" s="44"/>
      <c r="BH8" s="44"/>
      <c r="BI8" s="44"/>
      <c r="BJ8" s="44"/>
      <c r="BK8" s="44"/>
      <c r="BL8" s="44"/>
      <c r="BM8" s="44"/>
      <c r="BN8" s="44"/>
      <c r="BO8" s="44"/>
      <c r="BP8" s="45"/>
      <c r="BQ8" s="45"/>
    </row>
    <row r="9" spans="1:69" ht="98.25" customHeight="1" x14ac:dyDescent="0.25">
      <c r="A9" s="30"/>
      <c r="B9" s="31" t="s">
        <v>107</v>
      </c>
      <c r="C9" s="31">
        <v>2722377</v>
      </c>
      <c r="D9" s="31" t="s">
        <v>71</v>
      </c>
      <c r="E9" s="50" t="s">
        <v>121</v>
      </c>
      <c r="F9" s="33">
        <v>2026</v>
      </c>
      <c r="G9" s="34">
        <v>46069</v>
      </c>
      <c r="H9" s="47" t="s">
        <v>122</v>
      </c>
      <c r="I9" s="47" t="s">
        <v>122</v>
      </c>
      <c r="J9" s="31" t="s">
        <v>74</v>
      </c>
      <c r="K9" s="31" t="s">
        <v>75</v>
      </c>
      <c r="L9" s="36" t="s">
        <v>92</v>
      </c>
      <c r="M9" s="34">
        <v>46066</v>
      </c>
      <c r="N9" s="36" t="s">
        <v>70</v>
      </c>
      <c r="O9" s="36" t="s">
        <v>77</v>
      </c>
      <c r="P9" s="36" t="s">
        <v>77</v>
      </c>
      <c r="Q9" s="36" t="s">
        <v>77</v>
      </c>
      <c r="R9" s="36" t="s">
        <v>123</v>
      </c>
      <c r="S9" s="36" t="s">
        <v>124</v>
      </c>
      <c r="T9" s="51">
        <v>167496975.71000001</v>
      </c>
      <c r="U9" s="52">
        <v>167496975.71000001</v>
      </c>
      <c r="V9" s="52" t="s">
        <v>70</v>
      </c>
      <c r="W9" s="52" t="s">
        <v>70</v>
      </c>
      <c r="X9" s="37" t="s">
        <v>93</v>
      </c>
      <c r="Y9" s="36" t="s">
        <v>79</v>
      </c>
      <c r="Z9" s="53" t="s">
        <v>125</v>
      </c>
      <c r="AA9" s="53" t="s">
        <v>125</v>
      </c>
      <c r="AB9" s="54" t="s">
        <v>126</v>
      </c>
      <c r="AC9" s="39" t="s">
        <v>77</v>
      </c>
      <c r="AD9" s="39" t="s">
        <v>96</v>
      </c>
      <c r="AE9" s="39" t="s">
        <v>127</v>
      </c>
      <c r="AF9" s="39" t="s">
        <v>85</v>
      </c>
      <c r="AG9" s="39" t="s">
        <v>116</v>
      </c>
      <c r="AH9" s="39" t="s">
        <v>77</v>
      </c>
      <c r="AI9" s="39" t="s">
        <v>88</v>
      </c>
      <c r="AJ9" s="41" t="s">
        <v>85</v>
      </c>
      <c r="AK9" s="42" t="s">
        <v>77</v>
      </c>
      <c r="AL9" s="42" t="s">
        <v>77</v>
      </c>
      <c r="AM9" s="42" t="s">
        <v>77</v>
      </c>
      <c r="AN9" s="42" t="s">
        <v>77</v>
      </c>
      <c r="AO9" s="42" t="s">
        <v>77</v>
      </c>
      <c r="AP9" s="42"/>
      <c r="AQ9" s="42"/>
      <c r="AR9" s="42"/>
      <c r="AS9" s="43"/>
      <c r="AT9" s="44"/>
      <c r="AU9" s="44"/>
      <c r="AV9" s="44"/>
      <c r="AW9" s="44"/>
      <c r="AX9" s="44"/>
      <c r="AY9" s="44"/>
      <c r="AZ9" s="44"/>
      <c r="BA9" s="44"/>
      <c r="BB9" s="44"/>
      <c r="BC9" s="44"/>
      <c r="BD9" s="44"/>
      <c r="BE9" s="44"/>
      <c r="BF9" s="44"/>
      <c r="BG9" s="44"/>
      <c r="BH9" s="44"/>
      <c r="BI9" s="44"/>
      <c r="BJ9" s="44"/>
      <c r="BK9" s="44"/>
      <c r="BL9" s="44"/>
      <c r="BM9" s="44"/>
      <c r="BN9" s="44"/>
      <c r="BO9" s="44"/>
      <c r="BP9" s="45"/>
      <c r="BQ9" s="45"/>
    </row>
    <row r="10" spans="1:69" ht="98.25" customHeight="1" x14ac:dyDescent="0.25">
      <c r="A10" s="30"/>
      <c r="B10" s="31" t="s">
        <v>107</v>
      </c>
      <c r="C10" s="31">
        <v>2721733</v>
      </c>
      <c r="D10" s="31" t="s">
        <v>71</v>
      </c>
      <c r="E10" s="55" t="s">
        <v>128</v>
      </c>
      <c r="F10" s="33">
        <v>2026</v>
      </c>
      <c r="G10" s="34">
        <v>46062</v>
      </c>
      <c r="H10" s="47" t="s">
        <v>129</v>
      </c>
      <c r="I10" s="47" t="s">
        <v>129</v>
      </c>
      <c r="J10" s="31" t="s">
        <v>74</v>
      </c>
      <c r="K10" s="31" t="s">
        <v>75</v>
      </c>
      <c r="L10" s="36" t="s">
        <v>92</v>
      </c>
      <c r="M10" s="34">
        <v>46059</v>
      </c>
      <c r="N10" s="36" t="s">
        <v>70</v>
      </c>
      <c r="O10" s="36" t="s">
        <v>77</v>
      </c>
      <c r="P10" s="36" t="s">
        <v>77</v>
      </c>
      <c r="Q10" s="36" t="s">
        <v>77</v>
      </c>
      <c r="R10" s="36" t="s">
        <v>130</v>
      </c>
      <c r="S10" s="36" t="s">
        <v>131</v>
      </c>
      <c r="T10" s="51">
        <v>196425329</v>
      </c>
      <c r="U10" s="52">
        <v>196425329</v>
      </c>
      <c r="V10" s="52" t="s">
        <v>70</v>
      </c>
      <c r="W10" s="52" t="s">
        <v>70</v>
      </c>
      <c r="X10" s="37" t="s">
        <v>93</v>
      </c>
      <c r="Y10" s="36" t="s">
        <v>79</v>
      </c>
      <c r="Z10" s="53" t="s">
        <v>132</v>
      </c>
      <c r="AA10" s="53" t="s">
        <v>132</v>
      </c>
      <c r="AB10" s="39" t="s">
        <v>119</v>
      </c>
      <c r="AC10" s="39" t="s">
        <v>114</v>
      </c>
      <c r="AD10" s="39" t="s">
        <v>96</v>
      </c>
      <c r="AE10" s="39" t="s">
        <v>133</v>
      </c>
      <c r="AF10" s="40" t="s">
        <v>85</v>
      </c>
      <c r="AG10" s="39" t="s">
        <v>116</v>
      </c>
      <c r="AH10" s="39" t="s">
        <v>77</v>
      </c>
      <c r="AI10" s="39" t="s">
        <v>88</v>
      </c>
      <c r="AJ10" s="41" t="s">
        <v>85</v>
      </c>
      <c r="AK10" s="42" t="s">
        <v>77</v>
      </c>
      <c r="AL10" s="42" t="s">
        <v>77</v>
      </c>
      <c r="AM10" s="42" t="s">
        <v>77</v>
      </c>
      <c r="AN10" s="42" t="s">
        <v>77</v>
      </c>
      <c r="AO10" s="42" t="s">
        <v>77</v>
      </c>
      <c r="AP10" s="42"/>
      <c r="AQ10" s="42"/>
      <c r="AR10" s="42"/>
      <c r="AS10" s="43"/>
      <c r="AT10" s="44"/>
      <c r="AU10" s="44"/>
      <c r="AV10" s="44"/>
      <c r="AW10" s="44"/>
      <c r="AX10" s="44"/>
      <c r="AY10" s="44"/>
      <c r="AZ10" s="44"/>
      <c r="BA10" s="44"/>
      <c r="BB10" s="44"/>
      <c r="BC10" s="44"/>
      <c r="BD10" s="44"/>
      <c r="BE10" s="44"/>
      <c r="BF10" s="44"/>
      <c r="BG10" s="44"/>
      <c r="BH10" s="44"/>
      <c r="BI10" s="44"/>
      <c r="BJ10" s="44"/>
      <c r="BK10" s="44"/>
      <c r="BL10" s="44"/>
      <c r="BM10" s="44"/>
      <c r="BN10" s="44"/>
      <c r="BO10" s="44"/>
      <c r="BP10" s="45"/>
      <c r="BQ10" s="45"/>
    </row>
    <row r="11" spans="1:69" s="90" customFormat="1" ht="98.25" customHeight="1" x14ac:dyDescent="0.25">
      <c r="A11" s="30"/>
      <c r="B11" s="31" t="s">
        <v>107</v>
      </c>
      <c r="C11" s="31">
        <v>2721688</v>
      </c>
      <c r="D11" s="31" t="s">
        <v>71</v>
      </c>
      <c r="E11" s="81" t="s">
        <v>134</v>
      </c>
      <c r="F11" s="82">
        <v>2026</v>
      </c>
      <c r="G11" s="34">
        <v>46062</v>
      </c>
      <c r="H11" s="83" t="s">
        <v>135</v>
      </c>
      <c r="I11" s="83" t="s">
        <v>135</v>
      </c>
      <c r="J11" s="31" t="s">
        <v>74</v>
      </c>
      <c r="K11" s="31" t="s">
        <v>75</v>
      </c>
      <c r="L11" s="36" t="s">
        <v>92</v>
      </c>
      <c r="M11" s="34">
        <v>46059</v>
      </c>
      <c r="N11" s="36" t="s">
        <v>70</v>
      </c>
      <c r="O11" s="36" t="s">
        <v>77</v>
      </c>
      <c r="P11" s="36" t="s">
        <v>77</v>
      </c>
      <c r="Q11" s="36" t="s">
        <v>77</v>
      </c>
      <c r="R11" s="36" t="s">
        <v>136</v>
      </c>
      <c r="S11" s="36" t="s">
        <v>137</v>
      </c>
      <c r="T11" s="51">
        <v>19130000</v>
      </c>
      <c r="U11" s="52">
        <v>19130000</v>
      </c>
      <c r="V11" s="52" t="s">
        <v>70</v>
      </c>
      <c r="W11" s="52" t="s">
        <v>70</v>
      </c>
      <c r="X11" s="37" t="s">
        <v>93</v>
      </c>
      <c r="Y11" s="36" t="s">
        <v>79</v>
      </c>
      <c r="Z11" s="84" t="s">
        <v>132</v>
      </c>
      <c r="AA11" s="84" t="s">
        <v>132</v>
      </c>
      <c r="AB11" s="85" t="s">
        <v>138</v>
      </c>
      <c r="AC11" s="85" t="s">
        <v>139</v>
      </c>
      <c r="AD11" s="86" t="s">
        <v>83</v>
      </c>
      <c r="AE11" s="86" t="s">
        <v>84</v>
      </c>
      <c r="AF11" s="85" t="s">
        <v>85</v>
      </c>
      <c r="AG11" s="86" t="s">
        <v>86</v>
      </c>
      <c r="AH11" s="86" t="s">
        <v>98</v>
      </c>
      <c r="AI11" s="86" t="s">
        <v>88</v>
      </c>
      <c r="AJ11" s="87" t="s">
        <v>89</v>
      </c>
      <c r="AK11" s="88" t="s">
        <v>77</v>
      </c>
      <c r="AL11" s="88" t="s">
        <v>77</v>
      </c>
      <c r="AM11" s="88" t="s">
        <v>77</v>
      </c>
      <c r="AN11" s="88"/>
      <c r="AO11" s="88"/>
      <c r="AP11" s="88"/>
      <c r="AQ11" s="88"/>
      <c r="AR11" s="88"/>
      <c r="AS11" s="89"/>
      <c r="AT11" s="44"/>
      <c r="AU11" s="44"/>
      <c r="AV11" s="44"/>
      <c r="AW11" s="44"/>
      <c r="AX11" s="44"/>
      <c r="AY11" s="44"/>
      <c r="AZ11" s="44"/>
      <c r="BA11" s="44"/>
      <c r="BB11" s="44"/>
      <c r="BC11" s="44"/>
      <c r="BD11" s="44"/>
      <c r="BE11" s="44"/>
      <c r="BF11" s="44"/>
      <c r="BG11" s="44"/>
      <c r="BH11" s="44"/>
      <c r="BI11" s="44"/>
      <c r="BJ11" s="44"/>
      <c r="BK11" s="44"/>
      <c r="BL11" s="44"/>
      <c r="BM11" s="44"/>
      <c r="BN11" s="44"/>
      <c r="BO11" s="44"/>
      <c r="BP11" s="45"/>
      <c r="BQ11" s="45"/>
    </row>
    <row r="12" spans="1:69" s="90" customFormat="1" ht="98.25" customHeight="1" x14ac:dyDescent="0.25">
      <c r="A12" s="31"/>
      <c r="B12" s="31" t="s">
        <v>107</v>
      </c>
      <c r="C12" s="31">
        <v>2721495</v>
      </c>
      <c r="D12" s="31" t="s">
        <v>71</v>
      </c>
      <c r="E12" s="81" t="s">
        <v>140</v>
      </c>
      <c r="F12" s="82">
        <v>2026</v>
      </c>
      <c r="G12" s="34">
        <v>46048</v>
      </c>
      <c r="H12" s="83" t="s">
        <v>141</v>
      </c>
      <c r="I12" s="83" t="s">
        <v>141</v>
      </c>
      <c r="J12" s="31" t="s">
        <v>74</v>
      </c>
      <c r="K12" s="31" t="s">
        <v>75</v>
      </c>
      <c r="L12" s="36" t="s">
        <v>92</v>
      </c>
      <c r="M12" s="34">
        <v>46045</v>
      </c>
      <c r="N12" s="36" t="s">
        <v>70</v>
      </c>
      <c r="O12" s="36" t="s">
        <v>77</v>
      </c>
      <c r="P12" s="36" t="s">
        <v>77</v>
      </c>
      <c r="Q12" s="36" t="s">
        <v>77</v>
      </c>
      <c r="R12" s="36" t="s">
        <v>142</v>
      </c>
      <c r="S12" s="36" t="s">
        <v>143</v>
      </c>
      <c r="T12" s="51">
        <v>57814163.25</v>
      </c>
      <c r="U12" s="52">
        <v>57814163.25</v>
      </c>
      <c r="V12" s="52" t="s">
        <v>70</v>
      </c>
      <c r="W12" s="52" t="s">
        <v>70</v>
      </c>
      <c r="X12" s="37" t="s">
        <v>93</v>
      </c>
      <c r="Y12" s="36" t="s">
        <v>79</v>
      </c>
      <c r="Z12" s="91" t="s">
        <v>144</v>
      </c>
      <c r="AA12" s="91" t="s">
        <v>144</v>
      </c>
      <c r="AB12" s="86" t="s">
        <v>145</v>
      </c>
      <c r="AC12" s="86" t="s">
        <v>146</v>
      </c>
      <c r="AD12" s="86" t="s">
        <v>96</v>
      </c>
      <c r="AE12" s="86" t="s">
        <v>147</v>
      </c>
      <c r="AF12" s="85" t="s">
        <v>148</v>
      </c>
      <c r="AG12" s="86" t="s">
        <v>86</v>
      </c>
      <c r="AH12" s="86" t="s">
        <v>87</v>
      </c>
      <c r="AI12" s="86" t="s">
        <v>88</v>
      </c>
      <c r="AJ12" s="87" t="s">
        <v>107</v>
      </c>
      <c r="AK12" s="88" t="s">
        <v>77</v>
      </c>
      <c r="AL12" s="88" t="s">
        <v>77</v>
      </c>
      <c r="AM12" s="88" t="s">
        <v>77</v>
      </c>
      <c r="AN12" s="88" t="s">
        <v>77</v>
      </c>
      <c r="AO12" s="88" t="s">
        <v>77</v>
      </c>
      <c r="AP12" s="88"/>
      <c r="AQ12" s="88"/>
      <c r="AR12" s="88"/>
      <c r="AS12" s="88"/>
      <c r="AT12" s="49"/>
      <c r="AU12" s="49"/>
      <c r="AV12" s="49"/>
      <c r="AW12" s="49"/>
      <c r="AX12" s="49"/>
      <c r="AY12" s="49"/>
      <c r="AZ12" s="49"/>
      <c r="BA12" s="49"/>
      <c r="BB12" s="49"/>
      <c r="BC12" s="49"/>
      <c r="BD12" s="49"/>
      <c r="BE12" s="49"/>
      <c r="BF12" s="49"/>
      <c r="BG12" s="49"/>
      <c r="BH12" s="49"/>
      <c r="BI12" s="49"/>
      <c r="BJ12" s="49"/>
      <c r="BK12" s="49"/>
      <c r="BL12" s="49"/>
      <c r="BM12" s="49"/>
      <c r="BN12" s="49"/>
      <c r="BO12" s="49"/>
      <c r="BP12" s="36"/>
      <c r="BQ12" s="36"/>
    </row>
    <row r="13" spans="1:69" s="90" customFormat="1" ht="98.25" customHeight="1" x14ac:dyDescent="0.25">
      <c r="A13" s="31"/>
      <c r="B13" s="31" t="s">
        <v>107</v>
      </c>
      <c r="C13" s="31">
        <v>2721476</v>
      </c>
      <c r="D13" s="31" t="s">
        <v>71</v>
      </c>
      <c r="E13" s="81" t="s">
        <v>149</v>
      </c>
      <c r="F13" s="82">
        <v>2026</v>
      </c>
      <c r="G13" s="34">
        <v>46042</v>
      </c>
      <c r="H13" s="92" t="s">
        <v>150</v>
      </c>
      <c r="I13" s="92" t="s">
        <v>150</v>
      </c>
      <c r="J13" s="31" t="s">
        <v>74</v>
      </c>
      <c r="K13" s="31" t="s">
        <v>75</v>
      </c>
      <c r="L13" s="36" t="s">
        <v>92</v>
      </c>
      <c r="M13" s="34">
        <v>46038</v>
      </c>
      <c r="N13" s="36" t="s">
        <v>70</v>
      </c>
      <c r="O13" s="36" t="s">
        <v>77</v>
      </c>
      <c r="P13" s="36" t="s">
        <v>77</v>
      </c>
      <c r="Q13" s="36" t="s">
        <v>77</v>
      </c>
      <c r="R13" s="93" t="s">
        <v>151</v>
      </c>
      <c r="S13" s="94" t="s">
        <v>152</v>
      </c>
      <c r="T13" s="51">
        <v>6386000</v>
      </c>
      <c r="U13" s="52">
        <v>6386000</v>
      </c>
      <c r="V13" s="52" t="s">
        <v>70</v>
      </c>
      <c r="W13" s="52" t="s">
        <v>70</v>
      </c>
      <c r="X13" s="37" t="s">
        <v>78</v>
      </c>
      <c r="Y13" s="36" t="s">
        <v>79</v>
      </c>
      <c r="Z13" s="91" t="s">
        <v>153</v>
      </c>
      <c r="AA13" s="91" t="s">
        <v>153</v>
      </c>
      <c r="AB13" s="86" t="s">
        <v>81</v>
      </c>
      <c r="AC13" s="85" t="s">
        <v>82</v>
      </c>
      <c r="AD13" s="86" t="s">
        <v>83</v>
      </c>
      <c r="AE13" s="86" t="s">
        <v>84</v>
      </c>
      <c r="AF13" s="85" t="s">
        <v>85</v>
      </c>
      <c r="AG13" s="86" t="s">
        <v>86</v>
      </c>
      <c r="AH13" s="86" t="s">
        <v>87</v>
      </c>
      <c r="AI13" s="86" t="s">
        <v>88</v>
      </c>
      <c r="AJ13" s="87" t="s">
        <v>89</v>
      </c>
      <c r="AK13" s="88" t="s">
        <v>77</v>
      </c>
      <c r="AL13" s="88" t="s">
        <v>77</v>
      </c>
      <c r="AM13" s="88"/>
      <c r="AN13" s="88"/>
      <c r="AO13" s="88"/>
      <c r="AP13" s="88"/>
      <c r="AQ13" s="88"/>
      <c r="AR13" s="88"/>
      <c r="AS13" s="88"/>
      <c r="AT13" s="49"/>
      <c r="AU13" s="49"/>
      <c r="AV13" s="49"/>
      <c r="AW13" s="49"/>
      <c r="AX13" s="49"/>
      <c r="AY13" s="49"/>
      <c r="AZ13" s="49"/>
      <c r="BA13" s="49"/>
      <c r="BB13" s="49"/>
      <c r="BC13" s="49"/>
      <c r="BD13" s="49"/>
      <c r="BE13" s="49"/>
      <c r="BF13" s="49"/>
      <c r="BG13" s="49"/>
      <c r="BH13" s="49"/>
      <c r="BI13" s="49"/>
      <c r="BJ13" s="49"/>
      <c r="BK13" s="49"/>
      <c r="BL13" s="49"/>
      <c r="BM13" s="49"/>
      <c r="BN13" s="49"/>
      <c r="BO13" s="49"/>
      <c r="BP13" s="36"/>
      <c r="BQ13" s="36"/>
    </row>
    <row r="14" spans="1:69" s="90" customFormat="1" ht="98.25" customHeight="1" x14ac:dyDescent="0.25">
      <c r="A14" s="31"/>
      <c r="B14" s="31" t="s">
        <v>107</v>
      </c>
      <c r="C14" s="31">
        <v>2721451</v>
      </c>
      <c r="D14" s="31" t="s">
        <v>71</v>
      </c>
      <c r="E14" s="95" t="s">
        <v>154</v>
      </c>
      <c r="F14" s="82">
        <v>2026</v>
      </c>
      <c r="G14" s="34">
        <v>46041</v>
      </c>
      <c r="H14" s="96" t="s">
        <v>155</v>
      </c>
      <c r="I14" s="96" t="s">
        <v>155</v>
      </c>
      <c r="J14" s="31" t="s">
        <v>74</v>
      </c>
      <c r="K14" s="31" t="s">
        <v>75</v>
      </c>
      <c r="L14" s="36" t="s">
        <v>156</v>
      </c>
      <c r="M14" s="34">
        <v>46035</v>
      </c>
      <c r="N14" s="36" t="s">
        <v>157</v>
      </c>
      <c r="O14" s="36" t="s">
        <v>77</v>
      </c>
      <c r="P14" s="36" t="s">
        <v>77</v>
      </c>
      <c r="Q14" s="36" t="s">
        <v>77</v>
      </c>
      <c r="R14" s="36" t="s">
        <v>158</v>
      </c>
      <c r="S14" s="36" t="s">
        <v>159</v>
      </c>
      <c r="T14" s="51">
        <v>0</v>
      </c>
      <c r="U14" s="52">
        <v>0</v>
      </c>
      <c r="V14" s="52">
        <v>0</v>
      </c>
      <c r="W14" s="52">
        <v>0</v>
      </c>
      <c r="X14" s="37" t="s">
        <v>160</v>
      </c>
      <c r="Y14" s="36" t="s">
        <v>79</v>
      </c>
      <c r="Z14" s="91" t="s">
        <v>161</v>
      </c>
      <c r="AA14" s="91" t="s">
        <v>161</v>
      </c>
      <c r="AB14" s="91" t="s">
        <v>126</v>
      </c>
      <c r="AC14" s="86" t="s">
        <v>77</v>
      </c>
      <c r="AD14" s="86" t="s">
        <v>96</v>
      </c>
      <c r="AE14" s="86" t="s">
        <v>127</v>
      </c>
      <c r="AF14" s="86" t="s">
        <v>85</v>
      </c>
      <c r="AG14" s="86" t="s">
        <v>162</v>
      </c>
      <c r="AH14" s="97">
        <v>46066</v>
      </c>
      <c r="AI14" s="86" t="s">
        <v>163</v>
      </c>
      <c r="AJ14" s="87" t="s">
        <v>85</v>
      </c>
      <c r="AK14" s="88" t="s">
        <v>77</v>
      </c>
      <c r="AL14" s="88" t="s">
        <v>77</v>
      </c>
      <c r="AM14" s="88" t="s">
        <v>77</v>
      </c>
      <c r="AN14" s="88"/>
      <c r="AO14" s="88"/>
      <c r="AP14" s="88"/>
      <c r="AQ14" s="88"/>
      <c r="AR14" s="88"/>
      <c r="AS14" s="88"/>
      <c r="AT14" s="49"/>
      <c r="AU14" s="49"/>
      <c r="AV14" s="49"/>
      <c r="AW14" s="49"/>
      <c r="AX14" s="49"/>
      <c r="AY14" s="49"/>
      <c r="AZ14" s="49"/>
      <c r="BA14" s="49"/>
      <c r="BB14" s="49"/>
      <c r="BC14" s="49"/>
      <c r="BD14" s="49"/>
      <c r="BE14" s="49"/>
      <c r="BF14" s="49"/>
      <c r="BG14" s="49"/>
      <c r="BH14" s="49"/>
      <c r="BI14" s="49"/>
      <c r="BJ14" s="49"/>
      <c r="BK14" s="49"/>
      <c r="BL14" s="49"/>
      <c r="BM14" s="49"/>
      <c r="BN14" s="49"/>
      <c r="BO14" s="49"/>
      <c r="BP14" s="36"/>
      <c r="BQ14" s="36"/>
    </row>
    <row r="15" spans="1:69" s="90" customFormat="1" ht="98.25" customHeight="1" x14ac:dyDescent="0.25">
      <c r="A15" s="30"/>
      <c r="B15" s="31" t="s">
        <v>107</v>
      </c>
      <c r="C15" s="31">
        <v>2721150</v>
      </c>
      <c r="D15" s="31" t="s">
        <v>71</v>
      </c>
      <c r="E15" s="56" t="s">
        <v>164</v>
      </c>
      <c r="F15" s="98">
        <v>2025</v>
      </c>
      <c r="G15" s="34">
        <v>46009</v>
      </c>
      <c r="H15" s="83" t="s">
        <v>165</v>
      </c>
      <c r="I15" s="83" t="s">
        <v>165</v>
      </c>
      <c r="J15" s="31" t="s">
        <v>74</v>
      </c>
      <c r="K15" s="31" t="s">
        <v>75</v>
      </c>
      <c r="L15" s="36" t="s">
        <v>92</v>
      </c>
      <c r="M15" s="34">
        <v>46007</v>
      </c>
      <c r="N15" s="36" t="s">
        <v>166</v>
      </c>
      <c r="O15" s="36" t="s">
        <v>77</v>
      </c>
      <c r="P15" s="36" t="s">
        <v>77</v>
      </c>
      <c r="Q15" s="36" t="s">
        <v>77</v>
      </c>
      <c r="R15" s="36" t="s">
        <v>167</v>
      </c>
      <c r="S15" s="36" t="s">
        <v>168</v>
      </c>
      <c r="T15" s="51">
        <v>4647622</v>
      </c>
      <c r="U15" s="52">
        <v>4702562</v>
      </c>
      <c r="V15" s="52">
        <v>4295993</v>
      </c>
      <c r="W15" s="52">
        <v>0</v>
      </c>
      <c r="X15" s="37" t="s">
        <v>78</v>
      </c>
      <c r="Y15" s="36" t="s">
        <v>79</v>
      </c>
      <c r="Z15" s="91" t="s">
        <v>169</v>
      </c>
      <c r="AA15" s="91" t="s">
        <v>169</v>
      </c>
      <c r="AB15" s="85" t="s">
        <v>138</v>
      </c>
      <c r="AC15" s="85" t="s">
        <v>139</v>
      </c>
      <c r="AD15" s="86" t="s">
        <v>83</v>
      </c>
      <c r="AE15" s="86" t="s">
        <v>127</v>
      </c>
      <c r="AF15" s="85" t="s">
        <v>85</v>
      </c>
      <c r="AG15" s="86" t="s">
        <v>86</v>
      </c>
      <c r="AH15" s="86" t="s">
        <v>98</v>
      </c>
      <c r="AI15" s="86" t="s">
        <v>88</v>
      </c>
      <c r="AJ15" s="87" t="s">
        <v>89</v>
      </c>
      <c r="AK15" s="88" t="s">
        <v>77</v>
      </c>
      <c r="AL15" s="88" t="s">
        <v>77</v>
      </c>
      <c r="AM15" s="88" t="s">
        <v>77</v>
      </c>
      <c r="AN15" s="88" t="s">
        <v>77</v>
      </c>
      <c r="AO15" s="88" t="s">
        <v>77</v>
      </c>
      <c r="AP15" s="88"/>
      <c r="AQ15" s="88"/>
      <c r="AR15" s="88"/>
      <c r="AS15" s="88"/>
      <c r="AT15" s="44"/>
      <c r="AU15" s="44"/>
      <c r="AV15" s="44"/>
      <c r="AW15" s="44"/>
      <c r="AX15" s="44"/>
      <c r="AY15" s="44"/>
      <c r="AZ15" s="44"/>
      <c r="BA15" s="44"/>
      <c r="BB15" s="44"/>
      <c r="BC15" s="44"/>
      <c r="BD15" s="44"/>
      <c r="BE15" s="44"/>
      <c r="BF15" s="44"/>
      <c r="BG15" s="44"/>
      <c r="BH15" s="44"/>
      <c r="BI15" s="44"/>
      <c r="BJ15" s="44"/>
      <c r="BK15" s="44"/>
      <c r="BL15" s="44"/>
      <c r="BM15" s="44"/>
      <c r="BN15" s="44"/>
      <c r="BO15" s="44"/>
      <c r="BP15" s="45"/>
      <c r="BQ15" s="45"/>
    </row>
    <row r="16" spans="1:69" s="90" customFormat="1" ht="98.25" customHeight="1" x14ac:dyDescent="0.25">
      <c r="A16" s="30"/>
      <c r="B16" s="31" t="s">
        <v>107</v>
      </c>
      <c r="C16" s="31">
        <v>2721084</v>
      </c>
      <c r="D16" s="31" t="s">
        <v>71</v>
      </c>
      <c r="E16" s="99" t="s">
        <v>170</v>
      </c>
      <c r="F16" s="98">
        <v>2025</v>
      </c>
      <c r="G16" s="34">
        <v>46009</v>
      </c>
      <c r="H16" s="83" t="s">
        <v>171</v>
      </c>
      <c r="I16" s="83" t="s">
        <v>171</v>
      </c>
      <c r="J16" s="31" t="s">
        <v>74</v>
      </c>
      <c r="K16" s="31" t="s">
        <v>75</v>
      </c>
      <c r="L16" s="36" t="s">
        <v>92</v>
      </c>
      <c r="M16" s="34">
        <v>46007</v>
      </c>
      <c r="N16" s="36" t="s">
        <v>157</v>
      </c>
      <c r="O16" s="36" t="s">
        <v>77</v>
      </c>
      <c r="P16" s="36" t="s">
        <v>77</v>
      </c>
      <c r="Q16" s="36" t="s">
        <v>77</v>
      </c>
      <c r="R16" s="36" t="s">
        <v>172</v>
      </c>
      <c r="S16" s="36" t="s">
        <v>173</v>
      </c>
      <c r="T16" s="51">
        <v>64940000</v>
      </c>
      <c r="U16" s="52">
        <v>65707662.18</v>
      </c>
      <c r="V16" s="52">
        <v>60026569</v>
      </c>
      <c r="W16" s="52">
        <v>0</v>
      </c>
      <c r="X16" s="37" t="s">
        <v>78</v>
      </c>
      <c r="Y16" s="36" t="s">
        <v>79</v>
      </c>
      <c r="Z16" s="91" t="s">
        <v>169</v>
      </c>
      <c r="AA16" s="91" t="s">
        <v>169</v>
      </c>
      <c r="AB16" s="86" t="s">
        <v>119</v>
      </c>
      <c r="AC16" s="86" t="s">
        <v>114</v>
      </c>
      <c r="AD16" s="86" t="s">
        <v>96</v>
      </c>
      <c r="AE16" s="86" t="s">
        <v>127</v>
      </c>
      <c r="AF16" s="85" t="s">
        <v>85</v>
      </c>
      <c r="AG16" s="86" t="s">
        <v>116</v>
      </c>
      <c r="AH16" s="86" t="s">
        <v>77</v>
      </c>
      <c r="AI16" s="86" t="s">
        <v>88</v>
      </c>
      <c r="AJ16" s="87" t="s">
        <v>85</v>
      </c>
      <c r="AK16" s="88" t="s">
        <v>77</v>
      </c>
      <c r="AL16" s="88" t="s">
        <v>77</v>
      </c>
      <c r="AM16" s="88" t="s">
        <v>77</v>
      </c>
      <c r="AN16" s="88" t="s">
        <v>77</v>
      </c>
      <c r="AO16" s="88" t="s">
        <v>77</v>
      </c>
      <c r="AP16" s="88"/>
      <c r="AQ16" s="88"/>
      <c r="AR16" s="88"/>
      <c r="AS16" s="88"/>
      <c r="AT16" s="44"/>
      <c r="AU16" s="44"/>
      <c r="AV16" s="44"/>
      <c r="AW16" s="44"/>
      <c r="AX16" s="44"/>
      <c r="AY16" s="44"/>
      <c r="AZ16" s="44"/>
      <c r="BA16" s="44"/>
      <c r="BB16" s="44"/>
      <c r="BC16" s="44"/>
      <c r="BD16" s="44"/>
      <c r="BE16" s="44"/>
      <c r="BF16" s="44"/>
      <c r="BG16" s="44"/>
      <c r="BH16" s="44"/>
      <c r="BI16" s="44"/>
      <c r="BJ16" s="44"/>
      <c r="BK16" s="44"/>
      <c r="BL16" s="44"/>
      <c r="BM16" s="44"/>
      <c r="BN16" s="44"/>
      <c r="BO16" s="44"/>
      <c r="BP16" s="45"/>
      <c r="BQ16" s="45"/>
    </row>
    <row r="17" spans="1:69" s="90" customFormat="1" ht="98.25" customHeight="1" x14ac:dyDescent="0.25">
      <c r="A17" s="30"/>
      <c r="B17" s="31" t="s">
        <v>107</v>
      </c>
      <c r="C17" s="31">
        <v>2710567</v>
      </c>
      <c r="D17" s="31" t="s">
        <v>71</v>
      </c>
      <c r="E17" s="100" t="s">
        <v>174</v>
      </c>
      <c r="F17" s="98">
        <v>2025</v>
      </c>
      <c r="G17" s="34">
        <v>46009</v>
      </c>
      <c r="H17" s="83" t="s">
        <v>175</v>
      </c>
      <c r="I17" s="83" t="s">
        <v>175</v>
      </c>
      <c r="J17" s="31" t="s">
        <v>176</v>
      </c>
      <c r="K17" s="31" t="s">
        <v>75</v>
      </c>
      <c r="L17" s="36" t="s">
        <v>102</v>
      </c>
      <c r="M17" s="34">
        <v>46007</v>
      </c>
      <c r="N17" s="36" t="s">
        <v>157</v>
      </c>
      <c r="O17" s="36" t="s">
        <v>77</v>
      </c>
      <c r="P17" s="36" t="s">
        <v>77</v>
      </c>
      <c r="Q17" s="36" t="s">
        <v>77</v>
      </c>
      <c r="R17" s="36" t="s">
        <v>177</v>
      </c>
      <c r="S17" s="36" t="s">
        <v>178</v>
      </c>
      <c r="T17" s="51">
        <v>510934704</v>
      </c>
      <c r="U17" s="52">
        <v>619465143.36000001</v>
      </c>
      <c r="V17" s="52">
        <v>565984708</v>
      </c>
      <c r="W17" s="52">
        <v>0</v>
      </c>
      <c r="X17" s="37" t="s">
        <v>78</v>
      </c>
      <c r="Y17" s="36" t="s">
        <v>79</v>
      </c>
      <c r="Z17" s="91" t="s">
        <v>169</v>
      </c>
      <c r="AA17" s="91" t="s">
        <v>169</v>
      </c>
      <c r="AB17" s="86" t="s">
        <v>95</v>
      </c>
      <c r="AC17" s="86" t="s">
        <v>77</v>
      </c>
      <c r="AD17" s="86" t="s">
        <v>83</v>
      </c>
      <c r="AE17" s="86" t="s">
        <v>127</v>
      </c>
      <c r="AF17" s="31" t="s">
        <v>85</v>
      </c>
      <c r="AG17" s="36" t="s">
        <v>86</v>
      </c>
      <c r="AH17" s="36" t="s">
        <v>98</v>
      </c>
      <c r="AI17" s="36" t="s">
        <v>88</v>
      </c>
      <c r="AJ17" s="48" t="s">
        <v>89</v>
      </c>
      <c r="AK17" s="49" t="s">
        <v>77</v>
      </c>
      <c r="AL17" s="49" t="s">
        <v>77</v>
      </c>
      <c r="AM17" s="49" t="s">
        <v>77</v>
      </c>
      <c r="AN17" s="49" t="s">
        <v>77</v>
      </c>
      <c r="AO17" s="49"/>
      <c r="AP17" s="88"/>
      <c r="AQ17" s="88"/>
      <c r="AR17" s="88"/>
      <c r="AS17" s="88"/>
      <c r="AT17" s="44"/>
      <c r="AU17" s="44"/>
      <c r="AV17" s="44"/>
      <c r="AW17" s="44"/>
      <c r="AX17" s="44"/>
      <c r="AY17" s="44"/>
      <c r="AZ17" s="44"/>
      <c r="BA17" s="44"/>
      <c r="BB17" s="44"/>
      <c r="BC17" s="44"/>
      <c r="BD17" s="44"/>
      <c r="BE17" s="44"/>
      <c r="BF17" s="44"/>
      <c r="BG17" s="44"/>
      <c r="BH17" s="44"/>
      <c r="BI17" s="44"/>
      <c r="BJ17" s="44"/>
      <c r="BK17" s="44"/>
      <c r="BL17" s="44"/>
      <c r="BM17" s="44"/>
      <c r="BN17" s="44"/>
      <c r="BO17" s="44"/>
      <c r="BP17" s="45"/>
      <c r="BQ17" s="45"/>
    </row>
    <row r="18" spans="1:69" s="90" customFormat="1" ht="98.25" customHeight="1" x14ac:dyDescent="0.25">
      <c r="A18" s="30"/>
      <c r="B18" s="31" t="s">
        <v>107</v>
      </c>
      <c r="C18" s="31">
        <v>2720691</v>
      </c>
      <c r="D18" s="31" t="s">
        <v>71</v>
      </c>
      <c r="E18" s="100" t="s">
        <v>179</v>
      </c>
      <c r="F18" s="98">
        <v>2025</v>
      </c>
      <c r="G18" s="34">
        <v>46003</v>
      </c>
      <c r="H18" s="96" t="s">
        <v>180</v>
      </c>
      <c r="I18" s="96" t="s">
        <v>180</v>
      </c>
      <c r="J18" s="31" t="s">
        <v>181</v>
      </c>
      <c r="K18" s="31" t="s">
        <v>75</v>
      </c>
      <c r="L18" s="36" t="s">
        <v>182</v>
      </c>
      <c r="M18" s="34">
        <v>45986</v>
      </c>
      <c r="N18" s="36" t="s">
        <v>183</v>
      </c>
      <c r="O18" s="36" t="s">
        <v>77</v>
      </c>
      <c r="P18" s="36" t="s">
        <v>77</v>
      </c>
      <c r="Q18" s="36" t="s">
        <v>77</v>
      </c>
      <c r="R18" s="36" t="s">
        <v>184</v>
      </c>
      <c r="S18" s="36" t="s">
        <v>185</v>
      </c>
      <c r="T18" s="51">
        <v>4949298983.3699999</v>
      </c>
      <c r="U18" s="52">
        <v>5020995613.6800003</v>
      </c>
      <c r="V18" s="52">
        <v>4599935894</v>
      </c>
      <c r="W18" s="52">
        <v>0</v>
      </c>
      <c r="X18" s="37" t="s">
        <v>78</v>
      </c>
      <c r="Y18" s="36" t="s">
        <v>79</v>
      </c>
      <c r="Z18" s="91" t="s">
        <v>186</v>
      </c>
      <c r="AA18" s="91" t="s">
        <v>186</v>
      </c>
      <c r="AB18" s="86" t="s">
        <v>95</v>
      </c>
      <c r="AC18" s="86" t="s">
        <v>77</v>
      </c>
      <c r="AD18" s="86" t="s">
        <v>96</v>
      </c>
      <c r="AE18" s="86" t="s">
        <v>127</v>
      </c>
      <c r="AF18" s="31" t="s">
        <v>85</v>
      </c>
      <c r="AG18" s="36" t="s">
        <v>86</v>
      </c>
      <c r="AH18" s="36" t="s">
        <v>98</v>
      </c>
      <c r="AI18" s="36" t="s">
        <v>88</v>
      </c>
      <c r="AJ18" s="48" t="s">
        <v>89</v>
      </c>
      <c r="AK18" s="49" t="s">
        <v>77</v>
      </c>
      <c r="AL18" s="49" t="s">
        <v>77</v>
      </c>
      <c r="AM18" s="49" t="s">
        <v>77</v>
      </c>
      <c r="AN18" s="49" t="s">
        <v>77</v>
      </c>
      <c r="AO18" s="49"/>
      <c r="AP18" s="49"/>
      <c r="AQ18" s="49"/>
      <c r="AR18" s="49"/>
      <c r="AS18" s="88"/>
      <c r="AT18" s="44"/>
      <c r="AU18" s="44"/>
      <c r="AV18" s="44"/>
      <c r="AW18" s="44"/>
      <c r="AX18" s="44"/>
      <c r="AY18" s="44"/>
      <c r="AZ18" s="44"/>
      <c r="BA18" s="44"/>
      <c r="BB18" s="44"/>
      <c r="BC18" s="44"/>
      <c r="BD18" s="44"/>
      <c r="BE18" s="44"/>
      <c r="BF18" s="44"/>
      <c r="BG18" s="44"/>
      <c r="BH18" s="44"/>
      <c r="BI18" s="44"/>
      <c r="BJ18" s="44"/>
      <c r="BK18" s="44"/>
      <c r="BL18" s="44"/>
      <c r="BM18" s="44"/>
      <c r="BN18" s="44"/>
      <c r="BO18" s="44"/>
      <c r="BP18" s="45"/>
      <c r="BQ18" s="45"/>
    </row>
    <row r="19" spans="1:69" s="90" customFormat="1" ht="98.25" customHeight="1" x14ac:dyDescent="0.25">
      <c r="A19" s="30"/>
      <c r="B19" s="31" t="s">
        <v>107</v>
      </c>
      <c r="C19" s="31">
        <v>2715122</v>
      </c>
      <c r="D19" s="31" t="s">
        <v>71</v>
      </c>
      <c r="E19" s="101" t="s">
        <v>187</v>
      </c>
      <c r="F19" s="98">
        <v>2025</v>
      </c>
      <c r="G19" s="34">
        <v>45993</v>
      </c>
      <c r="H19" s="96" t="s">
        <v>188</v>
      </c>
      <c r="I19" s="96" t="s">
        <v>188</v>
      </c>
      <c r="J19" s="31" t="s">
        <v>74</v>
      </c>
      <c r="K19" s="31" t="s">
        <v>75</v>
      </c>
      <c r="L19" s="36" t="s">
        <v>182</v>
      </c>
      <c r="M19" s="34">
        <v>45992</v>
      </c>
      <c r="N19" s="36" t="s">
        <v>157</v>
      </c>
      <c r="O19" s="36" t="s">
        <v>77</v>
      </c>
      <c r="P19" s="36" t="s">
        <v>77</v>
      </c>
      <c r="Q19" s="36" t="s">
        <v>189</v>
      </c>
      <c r="R19" s="36" t="s">
        <v>190</v>
      </c>
      <c r="S19" s="36" t="s">
        <v>191</v>
      </c>
      <c r="T19" s="51">
        <v>2200000000</v>
      </c>
      <c r="U19" s="52">
        <v>2200000000</v>
      </c>
      <c r="V19" s="52">
        <v>2020924290</v>
      </c>
      <c r="W19" s="52">
        <v>0</v>
      </c>
      <c r="X19" s="37" t="s">
        <v>78</v>
      </c>
      <c r="Y19" s="36" t="s">
        <v>79</v>
      </c>
      <c r="Z19" s="91" t="s">
        <v>186</v>
      </c>
      <c r="AA19" s="91" t="s">
        <v>186</v>
      </c>
      <c r="AB19" s="86" t="s">
        <v>95</v>
      </c>
      <c r="AC19" s="86" t="s">
        <v>77</v>
      </c>
      <c r="AD19" s="86" t="s">
        <v>96</v>
      </c>
      <c r="AE19" s="36" t="s">
        <v>127</v>
      </c>
      <c r="AF19" s="31" t="s">
        <v>85</v>
      </c>
      <c r="AG19" s="36" t="s">
        <v>86</v>
      </c>
      <c r="AH19" s="36" t="s">
        <v>98</v>
      </c>
      <c r="AI19" s="36" t="s">
        <v>88</v>
      </c>
      <c r="AJ19" s="48" t="s">
        <v>89</v>
      </c>
      <c r="AK19" s="49" t="s">
        <v>77</v>
      </c>
      <c r="AL19" s="49" t="s">
        <v>77</v>
      </c>
      <c r="AM19" s="49" t="s">
        <v>77</v>
      </c>
      <c r="AN19" s="49" t="s">
        <v>77</v>
      </c>
      <c r="AO19" s="49" t="s">
        <v>77</v>
      </c>
      <c r="AP19" s="49" t="s">
        <v>77</v>
      </c>
      <c r="AQ19" s="49" t="s">
        <v>77</v>
      </c>
      <c r="AR19" s="49" t="s">
        <v>77</v>
      </c>
      <c r="AS19" s="88"/>
      <c r="AT19" s="44"/>
      <c r="AU19" s="44"/>
      <c r="AV19" s="44"/>
      <c r="AW19" s="44"/>
      <c r="AX19" s="44"/>
      <c r="AY19" s="44"/>
      <c r="AZ19" s="44"/>
      <c r="BA19" s="44"/>
      <c r="BB19" s="44"/>
      <c r="BC19" s="44"/>
      <c r="BD19" s="44"/>
      <c r="BE19" s="44"/>
      <c r="BF19" s="44"/>
      <c r="BG19" s="44"/>
      <c r="BH19" s="44"/>
      <c r="BI19" s="44"/>
      <c r="BJ19" s="44"/>
      <c r="BK19" s="44"/>
      <c r="BL19" s="44"/>
      <c r="BM19" s="44"/>
      <c r="BN19" s="44"/>
      <c r="BO19" s="44"/>
      <c r="BP19" s="45"/>
      <c r="BQ19" s="45"/>
    </row>
    <row r="20" spans="1:69" s="90" customFormat="1" ht="106.5" customHeight="1" x14ac:dyDescent="0.25">
      <c r="A20" s="30"/>
      <c r="B20" s="31" t="s">
        <v>107</v>
      </c>
      <c r="C20" s="31">
        <v>2715884</v>
      </c>
      <c r="D20" s="31" t="s">
        <v>71</v>
      </c>
      <c r="E20" s="100" t="s">
        <v>192</v>
      </c>
      <c r="F20" s="98">
        <v>2025</v>
      </c>
      <c r="G20" s="34">
        <v>45993</v>
      </c>
      <c r="H20" s="96" t="s">
        <v>193</v>
      </c>
      <c r="I20" s="96" t="s">
        <v>193</v>
      </c>
      <c r="J20" s="31" t="s">
        <v>194</v>
      </c>
      <c r="K20" s="31" t="s">
        <v>75</v>
      </c>
      <c r="L20" s="36" t="s">
        <v>195</v>
      </c>
      <c r="M20" s="34">
        <v>45992</v>
      </c>
      <c r="N20" s="36" t="s">
        <v>157</v>
      </c>
      <c r="O20" s="36" t="s">
        <v>77</v>
      </c>
      <c r="P20" s="36" t="s">
        <v>77</v>
      </c>
      <c r="Q20" s="36" t="s">
        <v>77</v>
      </c>
      <c r="R20" s="36" t="s">
        <v>196</v>
      </c>
      <c r="S20" s="36" t="s">
        <v>197</v>
      </c>
      <c r="T20" s="51">
        <v>1445942942</v>
      </c>
      <c r="U20" s="52">
        <v>1445942942</v>
      </c>
      <c r="V20" s="52">
        <v>1328213485</v>
      </c>
      <c r="W20" s="52">
        <v>0</v>
      </c>
      <c r="X20" s="37" t="s">
        <v>78</v>
      </c>
      <c r="Y20" s="36" t="s">
        <v>79</v>
      </c>
      <c r="Z20" s="91" t="s">
        <v>198</v>
      </c>
      <c r="AA20" s="91" t="s">
        <v>198</v>
      </c>
      <c r="AB20" s="86" t="s">
        <v>113</v>
      </c>
      <c r="AC20" s="86" t="s">
        <v>114</v>
      </c>
      <c r="AD20" s="86" t="s">
        <v>96</v>
      </c>
      <c r="AE20" s="86" t="s">
        <v>199</v>
      </c>
      <c r="AF20" s="85" t="s">
        <v>85</v>
      </c>
      <c r="AG20" s="86" t="s">
        <v>116</v>
      </c>
      <c r="AH20" s="86" t="s">
        <v>77</v>
      </c>
      <c r="AI20" s="86" t="s">
        <v>88</v>
      </c>
      <c r="AJ20" s="87" t="s">
        <v>85</v>
      </c>
      <c r="AK20" s="88" t="s">
        <v>77</v>
      </c>
      <c r="AL20" s="88" t="s">
        <v>77</v>
      </c>
      <c r="AM20" s="88" t="s">
        <v>77</v>
      </c>
      <c r="AN20" s="88" t="s">
        <v>77</v>
      </c>
      <c r="AO20" s="88" t="s">
        <v>77</v>
      </c>
      <c r="AP20" s="88" t="s">
        <v>77</v>
      </c>
      <c r="AQ20" s="88" t="s">
        <v>77</v>
      </c>
      <c r="AR20" s="88" t="s">
        <v>77</v>
      </c>
      <c r="AS20" s="88"/>
      <c r="AT20" s="44"/>
      <c r="AU20" s="44"/>
      <c r="AV20" s="44"/>
      <c r="AW20" s="44"/>
      <c r="AX20" s="44"/>
      <c r="AY20" s="44"/>
      <c r="AZ20" s="44"/>
      <c r="BA20" s="44"/>
      <c r="BB20" s="44"/>
      <c r="BC20" s="44"/>
      <c r="BD20" s="44"/>
      <c r="BE20" s="44"/>
      <c r="BF20" s="44"/>
      <c r="BG20" s="44"/>
      <c r="BH20" s="44"/>
      <c r="BI20" s="44"/>
      <c r="BJ20" s="44"/>
      <c r="BK20" s="44"/>
      <c r="BL20" s="44"/>
      <c r="BM20" s="44"/>
      <c r="BN20" s="44"/>
      <c r="BO20" s="44"/>
      <c r="BP20" s="45"/>
      <c r="BQ20" s="45"/>
    </row>
    <row r="21" spans="1:69" s="90" customFormat="1" ht="111" customHeight="1" x14ac:dyDescent="0.25">
      <c r="A21" s="57" t="s">
        <v>200</v>
      </c>
      <c r="B21" s="31" t="s">
        <v>107</v>
      </c>
      <c r="C21" s="31">
        <v>2715867</v>
      </c>
      <c r="D21" s="31" t="s">
        <v>71</v>
      </c>
      <c r="E21" s="100" t="s">
        <v>201</v>
      </c>
      <c r="F21" s="98">
        <v>2025</v>
      </c>
      <c r="G21" s="34">
        <v>45993</v>
      </c>
      <c r="H21" s="102" t="s">
        <v>202</v>
      </c>
      <c r="I21" s="102" t="s">
        <v>202</v>
      </c>
      <c r="J21" s="31" t="s">
        <v>74</v>
      </c>
      <c r="K21" s="31" t="s">
        <v>75</v>
      </c>
      <c r="L21" s="86" t="s">
        <v>111</v>
      </c>
      <c r="M21" s="34">
        <v>45992</v>
      </c>
      <c r="N21" s="36" t="s">
        <v>203</v>
      </c>
      <c r="O21" s="36" t="s">
        <v>77</v>
      </c>
      <c r="P21" s="36" t="s">
        <v>77</v>
      </c>
      <c r="Q21" s="36" t="s">
        <v>107</v>
      </c>
      <c r="R21" s="36" t="s">
        <v>204</v>
      </c>
      <c r="S21" s="36" t="s">
        <v>205</v>
      </c>
      <c r="T21" s="51">
        <v>0</v>
      </c>
      <c r="U21" s="52">
        <v>0</v>
      </c>
      <c r="V21" s="58">
        <v>0</v>
      </c>
      <c r="W21" s="58">
        <v>0</v>
      </c>
      <c r="X21" s="37" t="s">
        <v>160</v>
      </c>
      <c r="Y21" s="36" t="s">
        <v>79</v>
      </c>
      <c r="Z21" s="91" t="s">
        <v>206</v>
      </c>
      <c r="AA21" s="91" t="s">
        <v>206</v>
      </c>
      <c r="AB21" s="91" t="s">
        <v>126</v>
      </c>
      <c r="AC21" s="86" t="s">
        <v>77</v>
      </c>
      <c r="AD21" s="86" t="s">
        <v>96</v>
      </c>
      <c r="AE21" s="86" t="s">
        <v>207</v>
      </c>
      <c r="AF21" s="85" t="s">
        <v>85</v>
      </c>
      <c r="AG21" s="86" t="s">
        <v>116</v>
      </c>
      <c r="AH21" s="86" t="s">
        <v>77</v>
      </c>
      <c r="AI21" s="86" t="s">
        <v>88</v>
      </c>
      <c r="AJ21" s="87" t="s">
        <v>85</v>
      </c>
      <c r="AK21" s="88" t="s">
        <v>77</v>
      </c>
      <c r="AL21" s="88" t="s">
        <v>77</v>
      </c>
      <c r="AM21" s="88" t="s">
        <v>77</v>
      </c>
      <c r="AN21" s="88" t="s">
        <v>77</v>
      </c>
      <c r="AO21" s="88" t="s">
        <v>77</v>
      </c>
      <c r="AP21" s="88" t="s">
        <v>77</v>
      </c>
      <c r="AQ21" s="88" t="s">
        <v>77</v>
      </c>
      <c r="AR21" s="88" t="s">
        <v>77</v>
      </c>
      <c r="AS21" s="49"/>
      <c r="AT21" s="44"/>
      <c r="AU21" s="44"/>
      <c r="AV21" s="44"/>
      <c r="AW21" s="44"/>
      <c r="AX21" s="44"/>
      <c r="AY21" s="44"/>
      <c r="AZ21" s="44"/>
      <c r="BA21" s="44"/>
      <c r="BB21" s="44"/>
      <c r="BC21" s="44"/>
      <c r="BD21" s="44"/>
      <c r="BE21" s="44"/>
      <c r="BF21" s="44"/>
      <c r="BG21" s="44"/>
      <c r="BH21" s="44"/>
      <c r="BI21" s="44"/>
      <c r="BJ21" s="44"/>
      <c r="BK21" s="44"/>
      <c r="BL21" s="44"/>
      <c r="BM21" s="44"/>
      <c r="BN21" s="44"/>
      <c r="BO21" s="44"/>
      <c r="BP21" s="45"/>
      <c r="BQ21" s="45"/>
    </row>
    <row r="22" spans="1:69" s="90" customFormat="1" ht="113.25" customHeight="1" x14ac:dyDescent="0.25">
      <c r="A22" s="30"/>
      <c r="B22" s="31" t="s">
        <v>107</v>
      </c>
      <c r="C22" s="31">
        <v>2702137</v>
      </c>
      <c r="D22" s="31" t="s">
        <v>71</v>
      </c>
      <c r="E22" s="100" t="s">
        <v>208</v>
      </c>
      <c r="F22" s="98">
        <v>2025</v>
      </c>
      <c r="G22" s="34">
        <v>45985</v>
      </c>
      <c r="H22" s="96" t="s">
        <v>209</v>
      </c>
      <c r="I22" s="103" t="s">
        <v>209</v>
      </c>
      <c r="J22" s="31" t="s">
        <v>210</v>
      </c>
      <c r="K22" s="31" t="s">
        <v>75</v>
      </c>
      <c r="L22" s="86" t="s">
        <v>102</v>
      </c>
      <c r="M22" s="34">
        <v>45975</v>
      </c>
      <c r="N22" s="36" t="s">
        <v>166</v>
      </c>
      <c r="O22" s="36" t="s">
        <v>77</v>
      </c>
      <c r="P22" s="36" t="s">
        <v>77</v>
      </c>
      <c r="Q22" s="36" t="s">
        <v>77</v>
      </c>
      <c r="R22" s="104" t="s">
        <v>211</v>
      </c>
      <c r="S22" s="36" t="s">
        <v>212</v>
      </c>
      <c r="T22" s="51">
        <v>1308830000</v>
      </c>
      <c r="U22" s="52">
        <v>1308830000</v>
      </c>
      <c r="V22" s="58">
        <v>1207298034</v>
      </c>
      <c r="W22" s="58">
        <v>0</v>
      </c>
      <c r="X22" s="37" t="s">
        <v>78</v>
      </c>
      <c r="Y22" s="36" t="s">
        <v>79</v>
      </c>
      <c r="Z22" s="91" t="s">
        <v>213</v>
      </c>
      <c r="AA22" s="91" t="s">
        <v>213</v>
      </c>
      <c r="AB22" s="86" t="s">
        <v>95</v>
      </c>
      <c r="AC22" s="86" t="s">
        <v>77</v>
      </c>
      <c r="AD22" s="86" t="s">
        <v>96</v>
      </c>
      <c r="AE22" s="36" t="s">
        <v>214</v>
      </c>
      <c r="AF22" s="31" t="s">
        <v>85</v>
      </c>
      <c r="AG22" s="36" t="s">
        <v>86</v>
      </c>
      <c r="AH22" s="36" t="s">
        <v>98</v>
      </c>
      <c r="AI22" s="36" t="s">
        <v>88</v>
      </c>
      <c r="AJ22" s="48" t="s">
        <v>89</v>
      </c>
      <c r="AK22" s="49" t="s">
        <v>77</v>
      </c>
      <c r="AL22" s="49" t="s">
        <v>77</v>
      </c>
      <c r="AM22" s="49" t="s">
        <v>77</v>
      </c>
      <c r="AN22" s="49" t="s">
        <v>77</v>
      </c>
      <c r="AO22" s="49" t="s">
        <v>77</v>
      </c>
      <c r="AP22" s="49" t="s">
        <v>77</v>
      </c>
      <c r="AQ22" s="49" t="s">
        <v>77</v>
      </c>
      <c r="AR22" s="49" t="s">
        <v>77</v>
      </c>
      <c r="AS22" s="49" t="s">
        <v>77</v>
      </c>
      <c r="AT22" s="44"/>
      <c r="AU22" s="44"/>
      <c r="AV22" s="44"/>
      <c r="AW22" s="44"/>
      <c r="AX22" s="44"/>
      <c r="AY22" s="44"/>
      <c r="AZ22" s="44"/>
      <c r="BA22" s="44"/>
      <c r="BB22" s="44"/>
      <c r="BC22" s="44"/>
      <c r="BD22" s="44"/>
      <c r="BE22" s="44"/>
      <c r="BF22" s="44"/>
      <c r="BG22" s="44"/>
      <c r="BH22" s="44"/>
      <c r="BI22" s="44"/>
      <c r="BJ22" s="44"/>
      <c r="BK22" s="44"/>
      <c r="BL22" s="44"/>
      <c r="BM22" s="44"/>
      <c r="BN22" s="44"/>
      <c r="BO22" s="44"/>
      <c r="BP22" s="45"/>
      <c r="BQ22" s="45"/>
    </row>
    <row r="23" spans="1:69" s="90" customFormat="1" ht="98.25" customHeight="1" x14ac:dyDescent="0.25">
      <c r="A23" s="30"/>
      <c r="B23" s="31" t="s">
        <v>107</v>
      </c>
      <c r="C23" s="31">
        <v>2708990</v>
      </c>
      <c r="D23" s="31" t="s">
        <v>71</v>
      </c>
      <c r="E23" s="105" t="s">
        <v>215</v>
      </c>
      <c r="F23" s="98">
        <v>2025</v>
      </c>
      <c r="G23" s="34">
        <v>45968</v>
      </c>
      <c r="H23" s="96" t="s">
        <v>216</v>
      </c>
      <c r="I23" s="103" t="s">
        <v>216</v>
      </c>
      <c r="J23" s="31" t="s">
        <v>217</v>
      </c>
      <c r="K23" s="31" t="s">
        <v>75</v>
      </c>
      <c r="L23" s="36" t="s">
        <v>92</v>
      </c>
      <c r="M23" s="34">
        <v>45965</v>
      </c>
      <c r="N23" s="36" t="s">
        <v>166</v>
      </c>
      <c r="O23" s="36" t="s">
        <v>77</v>
      </c>
      <c r="P23" s="36" t="s">
        <v>77</v>
      </c>
      <c r="Q23" s="36" t="s">
        <v>77</v>
      </c>
      <c r="R23" s="36" t="s">
        <v>218</v>
      </c>
      <c r="S23" s="36" t="s">
        <v>219</v>
      </c>
      <c r="T23" s="51">
        <v>76175000</v>
      </c>
      <c r="U23" s="52">
        <v>76188169.920000002</v>
      </c>
      <c r="V23" s="58">
        <v>70246380</v>
      </c>
      <c r="W23" s="58">
        <v>0</v>
      </c>
      <c r="X23" s="37" t="s">
        <v>78</v>
      </c>
      <c r="Y23" s="36" t="s">
        <v>79</v>
      </c>
      <c r="Z23" s="91" t="s">
        <v>161</v>
      </c>
      <c r="AA23" s="91" t="s">
        <v>161</v>
      </c>
      <c r="AB23" s="91" t="s">
        <v>126</v>
      </c>
      <c r="AC23" s="86" t="s">
        <v>77</v>
      </c>
      <c r="AD23" s="36" t="s">
        <v>96</v>
      </c>
      <c r="AE23" s="36" t="s">
        <v>220</v>
      </c>
      <c r="AF23" s="31" t="s">
        <v>85</v>
      </c>
      <c r="AG23" s="36" t="s">
        <v>86</v>
      </c>
      <c r="AH23" s="36" t="s">
        <v>98</v>
      </c>
      <c r="AI23" s="36" t="s">
        <v>88</v>
      </c>
      <c r="AJ23" s="48" t="s">
        <v>89</v>
      </c>
      <c r="AK23" s="49" t="s">
        <v>77</v>
      </c>
      <c r="AL23" s="49" t="s">
        <v>77</v>
      </c>
      <c r="AM23" s="49" t="s">
        <v>77</v>
      </c>
      <c r="AN23" s="49" t="s">
        <v>77</v>
      </c>
      <c r="AO23" s="49" t="s">
        <v>77</v>
      </c>
      <c r="AP23" s="49" t="s">
        <v>77</v>
      </c>
      <c r="AQ23" s="49" t="s">
        <v>77</v>
      </c>
      <c r="AR23" s="49" t="s">
        <v>77</v>
      </c>
      <c r="AS23" s="49" t="s">
        <v>77</v>
      </c>
      <c r="AT23" s="44"/>
      <c r="AU23" s="44"/>
      <c r="AV23" s="44"/>
      <c r="AW23" s="44"/>
      <c r="AX23" s="44"/>
      <c r="AY23" s="44"/>
      <c r="AZ23" s="44"/>
      <c r="BA23" s="44"/>
      <c r="BB23" s="44"/>
      <c r="BC23" s="44"/>
      <c r="BD23" s="44"/>
      <c r="BE23" s="44"/>
      <c r="BF23" s="44"/>
      <c r="BG23" s="44"/>
      <c r="BH23" s="44"/>
      <c r="BI23" s="44"/>
      <c r="BJ23" s="44"/>
      <c r="BK23" s="44"/>
      <c r="BL23" s="44"/>
      <c r="BM23" s="44"/>
      <c r="BN23" s="44"/>
      <c r="BO23" s="44"/>
      <c r="BP23" s="45"/>
      <c r="BQ23" s="45"/>
    </row>
    <row r="24" spans="1:69" s="90" customFormat="1" ht="98.25" customHeight="1" x14ac:dyDescent="0.25">
      <c r="A24" s="30"/>
      <c r="B24" s="31" t="s">
        <v>107</v>
      </c>
      <c r="C24" s="31">
        <v>2693720</v>
      </c>
      <c r="D24" s="31" t="s">
        <v>71</v>
      </c>
      <c r="E24" s="105" t="s">
        <v>221</v>
      </c>
      <c r="F24" s="98">
        <v>2025</v>
      </c>
      <c r="G24" s="34">
        <v>45965</v>
      </c>
      <c r="H24" s="96" t="s">
        <v>222</v>
      </c>
      <c r="I24" s="103" t="s">
        <v>222</v>
      </c>
      <c r="J24" s="31" t="s">
        <v>223</v>
      </c>
      <c r="K24" s="31" t="s">
        <v>75</v>
      </c>
      <c r="L24" s="86" t="s">
        <v>111</v>
      </c>
      <c r="M24" s="36" t="s">
        <v>224</v>
      </c>
      <c r="N24" s="36" t="s">
        <v>166</v>
      </c>
      <c r="O24" s="36" t="s">
        <v>77</v>
      </c>
      <c r="P24" s="36" t="s">
        <v>77</v>
      </c>
      <c r="Q24" s="36" t="s">
        <v>77</v>
      </c>
      <c r="R24" s="36" t="s">
        <v>225</v>
      </c>
      <c r="S24" s="36" t="s">
        <v>226</v>
      </c>
      <c r="T24" s="59" t="s">
        <v>77</v>
      </c>
      <c r="U24" s="59" t="s">
        <v>77</v>
      </c>
      <c r="V24" s="58" t="s">
        <v>77</v>
      </c>
      <c r="W24" s="58" t="s">
        <v>77</v>
      </c>
      <c r="X24" s="37" t="s">
        <v>78</v>
      </c>
      <c r="Y24" s="36" t="s">
        <v>79</v>
      </c>
      <c r="Z24" s="91" t="s">
        <v>227</v>
      </c>
      <c r="AA24" s="91" t="s">
        <v>227</v>
      </c>
      <c r="AB24" s="85" t="s">
        <v>138</v>
      </c>
      <c r="AC24" s="85" t="s">
        <v>139</v>
      </c>
      <c r="AD24" s="86" t="s">
        <v>83</v>
      </c>
      <c r="AE24" s="86" t="s">
        <v>127</v>
      </c>
      <c r="AF24" s="85" t="s">
        <v>85</v>
      </c>
      <c r="AG24" s="86" t="s">
        <v>86</v>
      </c>
      <c r="AH24" s="86" t="s">
        <v>98</v>
      </c>
      <c r="AI24" s="86" t="s">
        <v>88</v>
      </c>
      <c r="AJ24" s="87" t="s">
        <v>89</v>
      </c>
      <c r="AK24" s="88" t="s">
        <v>77</v>
      </c>
      <c r="AL24" s="88" t="s">
        <v>77</v>
      </c>
      <c r="AM24" s="88" t="s">
        <v>77</v>
      </c>
      <c r="AN24" s="88" t="s">
        <v>77</v>
      </c>
      <c r="AO24" s="88" t="s">
        <v>77</v>
      </c>
      <c r="AP24" s="88"/>
      <c r="AQ24" s="88"/>
      <c r="AR24" s="88"/>
      <c r="AS24" s="88"/>
      <c r="AT24" s="44"/>
      <c r="AU24" s="44"/>
      <c r="AV24" s="44"/>
      <c r="AW24" s="44"/>
      <c r="AX24" s="44"/>
      <c r="AY24" s="44"/>
      <c r="AZ24" s="44"/>
      <c r="BA24" s="44"/>
      <c r="BB24" s="44"/>
      <c r="BC24" s="44"/>
      <c r="BD24" s="44"/>
      <c r="BE24" s="44"/>
      <c r="BF24" s="44"/>
      <c r="BG24" s="44"/>
      <c r="BH24" s="44"/>
      <c r="BI24" s="44"/>
      <c r="BJ24" s="44"/>
      <c r="BK24" s="44"/>
      <c r="BL24" s="44"/>
      <c r="BM24" s="44"/>
      <c r="BN24" s="44"/>
      <c r="BO24" s="44"/>
      <c r="BP24" s="45"/>
      <c r="BQ24" s="45"/>
    </row>
    <row r="25" spans="1:69" s="90" customFormat="1" ht="98.25" customHeight="1" x14ac:dyDescent="0.25">
      <c r="A25" s="30"/>
      <c r="B25" s="31" t="s">
        <v>107</v>
      </c>
      <c r="C25" s="31">
        <v>2714506</v>
      </c>
      <c r="D25" s="31" t="s">
        <v>71</v>
      </c>
      <c r="E25" s="105" t="s">
        <v>228</v>
      </c>
      <c r="F25" s="98">
        <v>2025</v>
      </c>
      <c r="G25" s="34">
        <v>45952</v>
      </c>
      <c r="H25" s="96" t="s">
        <v>229</v>
      </c>
      <c r="I25" s="103" t="s">
        <v>229</v>
      </c>
      <c r="J25" s="31" t="s">
        <v>74</v>
      </c>
      <c r="K25" s="31" t="s">
        <v>75</v>
      </c>
      <c r="L25" s="86" t="s">
        <v>111</v>
      </c>
      <c r="M25" s="34">
        <v>45947</v>
      </c>
      <c r="N25" s="36" t="s">
        <v>166</v>
      </c>
      <c r="O25" s="36" t="s">
        <v>77</v>
      </c>
      <c r="P25" s="36" t="s">
        <v>77</v>
      </c>
      <c r="Q25" s="36" t="s">
        <v>77</v>
      </c>
      <c r="R25" s="36" t="s">
        <v>230</v>
      </c>
      <c r="S25" s="36" t="s">
        <v>231</v>
      </c>
      <c r="T25" s="60">
        <v>13500000</v>
      </c>
      <c r="U25" s="61">
        <v>13500000</v>
      </c>
      <c r="V25" s="58" t="s">
        <v>77</v>
      </c>
      <c r="W25" s="58" t="s">
        <v>77</v>
      </c>
      <c r="X25" s="37" t="s">
        <v>78</v>
      </c>
      <c r="Y25" s="36" t="s">
        <v>79</v>
      </c>
      <c r="Z25" s="91" t="s">
        <v>161</v>
      </c>
      <c r="AA25" s="91" t="s">
        <v>232</v>
      </c>
      <c r="AB25" s="85" t="s">
        <v>138</v>
      </c>
      <c r="AC25" s="85" t="s">
        <v>139</v>
      </c>
      <c r="AD25" s="86" t="s">
        <v>83</v>
      </c>
      <c r="AE25" s="86" t="s">
        <v>233</v>
      </c>
      <c r="AF25" s="85" t="s">
        <v>85</v>
      </c>
      <c r="AG25" s="86" t="s">
        <v>86</v>
      </c>
      <c r="AH25" s="86" t="s">
        <v>98</v>
      </c>
      <c r="AI25" s="86" t="s">
        <v>88</v>
      </c>
      <c r="AJ25" s="87" t="s">
        <v>89</v>
      </c>
      <c r="AK25" s="88" t="s">
        <v>77</v>
      </c>
      <c r="AL25" s="88" t="s">
        <v>77</v>
      </c>
      <c r="AM25" s="88" t="s">
        <v>77</v>
      </c>
      <c r="AN25" s="88" t="s">
        <v>77</v>
      </c>
      <c r="AO25" s="88" t="s">
        <v>77</v>
      </c>
      <c r="AP25" s="88"/>
      <c r="AQ25" s="88"/>
      <c r="AR25" s="88"/>
      <c r="AS25" s="88"/>
      <c r="AT25" s="44"/>
      <c r="AU25" s="44"/>
      <c r="AV25" s="44"/>
      <c r="AW25" s="44"/>
      <c r="AX25" s="44"/>
      <c r="AY25" s="44"/>
      <c r="AZ25" s="44"/>
      <c r="BA25" s="44"/>
      <c r="BB25" s="44"/>
      <c r="BC25" s="44"/>
      <c r="BD25" s="44"/>
      <c r="BE25" s="44"/>
      <c r="BF25" s="44"/>
      <c r="BG25" s="44"/>
      <c r="BH25" s="44"/>
      <c r="BI25" s="44"/>
      <c r="BJ25" s="44"/>
      <c r="BK25" s="44"/>
      <c r="BL25" s="44"/>
      <c r="BM25" s="44"/>
      <c r="BN25" s="44"/>
      <c r="BO25" s="44"/>
      <c r="BP25" s="45"/>
      <c r="BQ25" s="45"/>
    </row>
    <row r="26" spans="1:69" s="90" customFormat="1" ht="98.25" customHeight="1" x14ac:dyDescent="0.25">
      <c r="A26" s="30"/>
      <c r="B26" s="31" t="s">
        <v>107</v>
      </c>
      <c r="C26" s="31">
        <v>2706841</v>
      </c>
      <c r="D26" s="31" t="s">
        <v>71</v>
      </c>
      <c r="E26" s="106" t="s">
        <v>234</v>
      </c>
      <c r="F26" s="98">
        <v>2025</v>
      </c>
      <c r="G26" s="34">
        <v>45950</v>
      </c>
      <c r="H26" s="103" t="s">
        <v>235</v>
      </c>
      <c r="I26" s="103" t="s">
        <v>235</v>
      </c>
      <c r="J26" s="31" t="s">
        <v>74</v>
      </c>
      <c r="K26" s="31" t="s">
        <v>75</v>
      </c>
      <c r="L26" s="86" t="s">
        <v>102</v>
      </c>
      <c r="M26" s="34">
        <v>45946</v>
      </c>
      <c r="N26" s="36" t="s">
        <v>166</v>
      </c>
      <c r="O26" s="36" t="s">
        <v>77</v>
      </c>
      <c r="P26" s="36" t="s">
        <v>77</v>
      </c>
      <c r="Q26" s="36" t="s">
        <v>77</v>
      </c>
      <c r="R26" s="36" t="s">
        <v>236</v>
      </c>
      <c r="S26" s="36" t="s">
        <v>237</v>
      </c>
      <c r="T26" s="60">
        <v>534000000</v>
      </c>
      <c r="U26" s="61">
        <v>534000000</v>
      </c>
      <c r="V26" s="58" t="s">
        <v>77</v>
      </c>
      <c r="W26" s="58" t="s">
        <v>77</v>
      </c>
      <c r="X26" s="37" t="s">
        <v>160</v>
      </c>
      <c r="Y26" s="36" t="s">
        <v>79</v>
      </c>
      <c r="Z26" s="91" t="s">
        <v>238</v>
      </c>
      <c r="AA26" s="91" t="s">
        <v>238</v>
      </c>
      <c r="AB26" s="86" t="s">
        <v>81</v>
      </c>
      <c r="AC26" s="85" t="s">
        <v>82</v>
      </c>
      <c r="AD26" s="86" t="s">
        <v>83</v>
      </c>
      <c r="AE26" s="86" t="s">
        <v>214</v>
      </c>
      <c r="AF26" s="85" t="s">
        <v>85</v>
      </c>
      <c r="AG26" s="86" t="s">
        <v>86</v>
      </c>
      <c r="AH26" s="86" t="s">
        <v>87</v>
      </c>
      <c r="AI26" s="86" t="s">
        <v>88</v>
      </c>
      <c r="AJ26" s="87" t="s">
        <v>89</v>
      </c>
      <c r="AK26" s="88" t="s">
        <v>77</v>
      </c>
      <c r="AL26" s="88" t="s">
        <v>77</v>
      </c>
      <c r="AM26" s="88" t="s">
        <v>77</v>
      </c>
      <c r="AN26" s="88" t="s">
        <v>77</v>
      </c>
      <c r="AO26" s="88" t="s">
        <v>77</v>
      </c>
      <c r="AP26" s="88" t="s">
        <v>77</v>
      </c>
      <c r="AQ26" s="88" t="s">
        <v>77</v>
      </c>
      <c r="AR26" s="88" t="s">
        <v>77</v>
      </c>
      <c r="AS26" s="88" t="s">
        <v>77</v>
      </c>
      <c r="AT26" s="44"/>
      <c r="AU26" s="44"/>
      <c r="AV26" s="44"/>
      <c r="AW26" s="44"/>
      <c r="AX26" s="44"/>
      <c r="AY26" s="44"/>
      <c r="AZ26" s="44"/>
      <c r="BA26" s="44"/>
      <c r="BB26" s="44"/>
      <c r="BC26" s="44"/>
      <c r="BD26" s="44"/>
      <c r="BE26" s="44"/>
      <c r="BF26" s="44"/>
      <c r="BG26" s="44"/>
      <c r="BH26" s="44"/>
      <c r="BI26" s="44"/>
      <c r="BJ26" s="44"/>
      <c r="BK26" s="44"/>
      <c r="BL26" s="44"/>
      <c r="BM26" s="44"/>
      <c r="BN26" s="44"/>
      <c r="BO26" s="44"/>
      <c r="BP26" s="45"/>
      <c r="BQ26" s="45"/>
    </row>
    <row r="27" spans="1:69" s="90" customFormat="1" ht="98.25" customHeight="1" x14ac:dyDescent="0.25">
      <c r="A27" s="31"/>
      <c r="B27" s="31" t="s">
        <v>107</v>
      </c>
      <c r="C27" s="31">
        <v>2706806</v>
      </c>
      <c r="D27" s="31" t="s">
        <v>71</v>
      </c>
      <c r="E27" s="105" t="s">
        <v>239</v>
      </c>
      <c r="F27" s="98">
        <v>2025</v>
      </c>
      <c r="G27" s="34">
        <v>45950</v>
      </c>
      <c r="H27" s="103" t="s">
        <v>240</v>
      </c>
      <c r="I27" s="103" t="s">
        <v>240</v>
      </c>
      <c r="J27" s="31" t="s">
        <v>241</v>
      </c>
      <c r="K27" s="31" t="s">
        <v>75</v>
      </c>
      <c r="L27" s="86" t="s">
        <v>102</v>
      </c>
      <c r="M27" s="34">
        <v>45946</v>
      </c>
      <c r="N27" s="36" t="s">
        <v>157</v>
      </c>
      <c r="O27" s="36" t="s">
        <v>77</v>
      </c>
      <c r="P27" s="36" t="s">
        <v>77</v>
      </c>
      <c r="Q27" s="36" t="s">
        <v>77</v>
      </c>
      <c r="R27" s="36" t="s">
        <v>242</v>
      </c>
      <c r="S27" s="36" t="s">
        <v>243</v>
      </c>
      <c r="T27" s="60">
        <v>4419291766</v>
      </c>
      <c r="U27" s="61">
        <v>4419291766</v>
      </c>
      <c r="V27" s="58">
        <v>4084198107</v>
      </c>
      <c r="W27" s="58">
        <v>0</v>
      </c>
      <c r="X27" s="37" t="s">
        <v>78</v>
      </c>
      <c r="Y27" s="36" t="s">
        <v>79</v>
      </c>
      <c r="Z27" s="91" t="s">
        <v>232</v>
      </c>
      <c r="AA27" s="91" t="s">
        <v>232</v>
      </c>
      <c r="AB27" s="86" t="s">
        <v>95</v>
      </c>
      <c r="AC27" s="86" t="s">
        <v>77</v>
      </c>
      <c r="AD27" s="86" t="s">
        <v>96</v>
      </c>
      <c r="AE27" s="86" t="s">
        <v>214</v>
      </c>
      <c r="AF27" s="85" t="s">
        <v>148</v>
      </c>
      <c r="AG27" s="86" t="s">
        <v>86</v>
      </c>
      <c r="AH27" s="86" t="s">
        <v>87</v>
      </c>
      <c r="AI27" s="86" t="s">
        <v>88</v>
      </c>
      <c r="AJ27" s="87" t="s">
        <v>107</v>
      </c>
      <c r="AK27" s="88" t="s">
        <v>77</v>
      </c>
      <c r="AL27" s="88" t="s">
        <v>77</v>
      </c>
      <c r="AM27" s="88" t="s">
        <v>77</v>
      </c>
      <c r="AN27" s="88" t="s">
        <v>77</v>
      </c>
      <c r="AO27" s="88" t="s">
        <v>77</v>
      </c>
      <c r="AP27" s="88" t="s">
        <v>77</v>
      </c>
      <c r="AQ27" s="88" t="s">
        <v>77</v>
      </c>
      <c r="AR27" s="88" t="s">
        <v>77</v>
      </c>
      <c r="AS27" s="88" t="s">
        <v>77</v>
      </c>
      <c r="AT27" s="44"/>
      <c r="AU27" s="44"/>
      <c r="AV27" s="44"/>
      <c r="AW27" s="44"/>
      <c r="AX27" s="44"/>
      <c r="AY27" s="44"/>
      <c r="AZ27" s="44"/>
      <c r="BA27" s="44"/>
      <c r="BB27" s="44"/>
      <c r="BC27" s="44"/>
      <c r="BD27" s="44"/>
      <c r="BE27" s="44"/>
      <c r="BF27" s="44"/>
      <c r="BG27" s="44"/>
      <c r="BH27" s="44"/>
      <c r="BI27" s="44"/>
      <c r="BJ27" s="44"/>
      <c r="BK27" s="44"/>
      <c r="BL27" s="44"/>
      <c r="BM27" s="44"/>
      <c r="BN27" s="44"/>
      <c r="BO27" s="44"/>
      <c r="BP27" s="45"/>
      <c r="BQ27" s="45"/>
    </row>
    <row r="28" spans="1:69" s="90" customFormat="1" ht="98.25" customHeight="1" x14ac:dyDescent="0.25">
      <c r="A28" s="31"/>
      <c r="B28" s="31" t="s">
        <v>107</v>
      </c>
      <c r="C28" s="31">
        <v>2704194</v>
      </c>
      <c r="D28" s="31" t="s">
        <v>71</v>
      </c>
      <c r="E28" s="105" t="s">
        <v>244</v>
      </c>
      <c r="F28" s="98">
        <v>2025</v>
      </c>
      <c r="G28" s="34">
        <v>45947</v>
      </c>
      <c r="H28" s="103" t="s">
        <v>245</v>
      </c>
      <c r="I28" s="103" t="s">
        <v>245</v>
      </c>
      <c r="J28" s="31" t="s">
        <v>74</v>
      </c>
      <c r="K28" s="31" t="s">
        <v>75</v>
      </c>
      <c r="L28" s="36" t="s">
        <v>246</v>
      </c>
      <c r="M28" s="34">
        <v>45946</v>
      </c>
      <c r="N28" s="36" t="s">
        <v>157</v>
      </c>
      <c r="O28" s="36" t="s">
        <v>77</v>
      </c>
      <c r="P28" s="36" t="s">
        <v>77</v>
      </c>
      <c r="Q28" s="36" t="s">
        <v>77</v>
      </c>
      <c r="R28" s="36" t="s">
        <v>247</v>
      </c>
      <c r="S28" s="36" t="s">
        <v>248</v>
      </c>
      <c r="T28" s="61" t="s">
        <v>77</v>
      </c>
      <c r="U28" s="61" t="s">
        <v>77</v>
      </c>
      <c r="V28" s="58" t="s">
        <v>77</v>
      </c>
      <c r="W28" s="58" t="s">
        <v>77</v>
      </c>
      <c r="X28" s="37" t="s">
        <v>78</v>
      </c>
      <c r="Y28" s="36" t="s">
        <v>79</v>
      </c>
      <c r="Z28" s="36" t="s">
        <v>249</v>
      </c>
      <c r="AA28" s="36" t="s">
        <v>249</v>
      </c>
      <c r="AB28" s="86" t="s">
        <v>119</v>
      </c>
      <c r="AC28" s="86" t="s">
        <v>114</v>
      </c>
      <c r="AD28" s="86" t="s">
        <v>96</v>
      </c>
      <c r="AE28" s="86" t="s">
        <v>250</v>
      </c>
      <c r="AF28" s="85" t="s">
        <v>85</v>
      </c>
      <c r="AG28" s="86" t="s">
        <v>116</v>
      </c>
      <c r="AH28" s="86" t="s">
        <v>77</v>
      </c>
      <c r="AI28" s="86" t="s">
        <v>88</v>
      </c>
      <c r="AJ28" s="87" t="s">
        <v>85</v>
      </c>
      <c r="AK28" s="88" t="s">
        <v>77</v>
      </c>
      <c r="AL28" s="88" t="s">
        <v>77</v>
      </c>
      <c r="AM28" s="88" t="s">
        <v>77</v>
      </c>
      <c r="AN28" s="88" t="s">
        <v>77</v>
      </c>
      <c r="AO28" s="88" t="s">
        <v>77</v>
      </c>
      <c r="AP28" s="88"/>
      <c r="AQ28" s="88"/>
      <c r="AR28" s="88"/>
      <c r="AS28" s="88"/>
      <c r="AT28" s="44"/>
      <c r="AU28" s="44"/>
      <c r="AV28" s="44"/>
      <c r="AW28" s="44"/>
      <c r="AX28" s="44"/>
      <c r="AY28" s="44"/>
      <c r="AZ28" s="44"/>
      <c r="BA28" s="44"/>
      <c r="BB28" s="44"/>
      <c r="BC28" s="44"/>
      <c r="BD28" s="44"/>
      <c r="BE28" s="44"/>
      <c r="BF28" s="44"/>
      <c r="BG28" s="44"/>
      <c r="BH28" s="44"/>
      <c r="BI28" s="44"/>
      <c r="BJ28" s="44"/>
      <c r="BK28" s="44"/>
      <c r="BL28" s="44"/>
      <c r="BM28" s="44"/>
      <c r="BN28" s="44"/>
      <c r="BO28" s="44"/>
      <c r="BP28" s="45"/>
      <c r="BQ28" s="45"/>
    </row>
    <row r="29" spans="1:69" s="90" customFormat="1" ht="98.25" customHeight="1" x14ac:dyDescent="0.25">
      <c r="A29" s="31"/>
      <c r="B29" s="31" t="s">
        <v>107</v>
      </c>
      <c r="C29" s="31">
        <v>2616876</v>
      </c>
      <c r="D29" s="31" t="s">
        <v>71</v>
      </c>
      <c r="E29" s="105" t="s">
        <v>251</v>
      </c>
      <c r="F29" s="98">
        <v>2025</v>
      </c>
      <c r="G29" s="34">
        <v>45946</v>
      </c>
      <c r="H29" s="103" t="s">
        <v>252</v>
      </c>
      <c r="I29" s="103" t="s">
        <v>252</v>
      </c>
      <c r="J29" s="31" t="s">
        <v>253</v>
      </c>
      <c r="K29" s="31" t="s">
        <v>254</v>
      </c>
      <c r="L29" s="36" t="s">
        <v>255</v>
      </c>
      <c r="M29" s="34">
        <v>45933</v>
      </c>
      <c r="N29" s="36" t="s">
        <v>256</v>
      </c>
      <c r="O29" s="36" t="s">
        <v>77</v>
      </c>
      <c r="P29" s="36" t="s">
        <v>77</v>
      </c>
      <c r="Q29" s="36" t="s">
        <v>77</v>
      </c>
      <c r="R29" s="36" t="s">
        <v>257</v>
      </c>
      <c r="S29" s="36" t="s">
        <v>258</v>
      </c>
      <c r="T29" s="60">
        <v>26000000</v>
      </c>
      <c r="U29" s="61">
        <v>28470000</v>
      </c>
      <c r="V29" s="58">
        <v>26910387</v>
      </c>
      <c r="W29" s="58">
        <v>0</v>
      </c>
      <c r="X29" s="37" t="s">
        <v>78</v>
      </c>
      <c r="Y29" s="36" t="s">
        <v>79</v>
      </c>
      <c r="Z29" s="36" t="s">
        <v>259</v>
      </c>
      <c r="AA29" s="36" t="s">
        <v>259</v>
      </c>
      <c r="AB29" s="86" t="s">
        <v>81</v>
      </c>
      <c r="AC29" s="85" t="s">
        <v>82</v>
      </c>
      <c r="AD29" s="86" t="s">
        <v>83</v>
      </c>
      <c r="AE29" s="36" t="s">
        <v>220</v>
      </c>
      <c r="AF29" s="85" t="s">
        <v>85</v>
      </c>
      <c r="AG29" s="86" t="s">
        <v>86</v>
      </c>
      <c r="AH29" s="86" t="s">
        <v>87</v>
      </c>
      <c r="AI29" s="86" t="s">
        <v>88</v>
      </c>
      <c r="AJ29" s="87" t="s">
        <v>89</v>
      </c>
      <c r="AK29" s="88" t="s">
        <v>77</v>
      </c>
      <c r="AL29" s="88" t="s">
        <v>77</v>
      </c>
      <c r="AM29" s="88" t="s">
        <v>77</v>
      </c>
      <c r="AN29" s="88" t="s">
        <v>77</v>
      </c>
      <c r="AO29" s="88" t="s">
        <v>77</v>
      </c>
      <c r="AP29" s="88" t="s">
        <v>77</v>
      </c>
      <c r="AQ29" s="88" t="s">
        <v>77</v>
      </c>
      <c r="AR29" s="88" t="s">
        <v>77</v>
      </c>
      <c r="AS29" s="88" t="s">
        <v>77</v>
      </c>
      <c r="AT29" s="44"/>
      <c r="AU29" s="44"/>
      <c r="AV29" s="44"/>
      <c r="AW29" s="44"/>
      <c r="AX29" s="44"/>
      <c r="AY29" s="44"/>
      <c r="AZ29" s="44"/>
      <c r="BA29" s="44"/>
      <c r="BB29" s="44"/>
      <c r="BC29" s="44"/>
      <c r="BD29" s="44"/>
      <c r="BE29" s="44"/>
      <c r="BF29" s="44"/>
      <c r="BG29" s="44"/>
      <c r="BH29" s="44"/>
      <c r="BI29" s="44"/>
      <c r="BJ29" s="44"/>
      <c r="BK29" s="44"/>
      <c r="BL29" s="44"/>
      <c r="BM29" s="44"/>
      <c r="BN29" s="44"/>
      <c r="BO29" s="44"/>
      <c r="BP29" s="45"/>
      <c r="BQ29" s="45"/>
    </row>
    <row r="30" spans="1:69" s="90" customFormat="1" ht="98.25" customHeight="1" x14ac:dyDescent="0.25">
      <c r="A30" s="85"/>
      <c r="B30" s="85" t="s">
        <v>107</v>
      </c>
      <c r="C30" s="85">
        <v>2684356</v>
      </c>
      <c r="D30" s="85" t="s">
        <v>71</v>
      </c>
      <c r="E30" s="105" t="s">
        <v>260</v>
      </c>
      <c r="F30" s="98">
        <v>2025</v>
      </c>
      <c r="G30" s="97">
        <v>45930</v>
      </c>
      <c r="H30" s="103" t="s">
        <v>261</v>
      </c>
      <c r="I30" s="103" t="s">
        <v>261</v>
      </c>
      <c r="J30" s="85" t="s">
        <v>262</v>
      </c>
      <c r="K30" s="85" t="s">
        <v>75</v>
      </c>
      <c r="L30" s="86" t="s">
        <v>111</v>
      </c>
      <c r="M30" s="97">
        <v>45925</v>
      </c>
      <c r="N30" s="86" t="s">
        <v>166</v>
      </c>
      <c r="O30" s="86" t="s">
        <v>77</v>
      </c>
      <c r="P30" s="86" t="s">
        <v>77</v>
      </c>
      <c r="Q30" s="86" t="s">
        <v>77</v>
      </c>
      <c r="R30" s="86" t="s">
        <v>263</v>
      </c>
      <c r="S30" s="86" t="s">
        <v>264</v>
      </c>
      <c r="T30" s="107" t="s">
        <v>77</v>
      </c>
      <c r="U30" s="107" t="s">
        <v>77</v>
      </c>
      <c r="V30" s="108" t="s">
        <v>77</v>
      </c>
      <c r="W30" s="108" t="s">
        <v>77</v>
      </c>
      <c r="X30" s="109" t="s">
        <v>78</v>
      </c>
      <c r="Y30" s="86" t="s">
        <v>79</v>
      </c>
      <c r="Z30" s="86" t="s">
        <v>265</v>
      </c>
      <c r="AA30" s="86" t="s">
        <v>265</v>
      </c>
      <c r="AB30" s="91" t="s">
        <v>126</v>
      </c>
      <c r="AC30" s="86" t="s">
        <v>77</v>
      </c>
      <c r="AD30" s="86" t="s">
        <v>96</v>
      </c>
      <c r="AE30" s="36" t="s">
        <v>220</v>
      </c>
      <c r="AF30" s="85" t="s">
        <v>85</v>
      </c>
      <c r="AG30" s="86" t="s">
        <v>86</v>
      </c>
      <c r="AH30" s="86" t="s">
        <v>98</v>
      </c>
      <c r="AI30" s="86" t="s">
        <v>88</v>
      </c>
      <c r="AJ30" s="87" t="s">
        <v>89</v>
      </c>
      <c r="AK30" s="88" t="s">
        <v>77</v>
      </c>
      <c r="AL30" s="88" t="s">
        <v>77</v>
      </c>
      <c r="AM30" s="88" t="s">
        <v>77</v>
      </c>
      <c r="AN30" s="88" t="s">
        <v>77</v>
      </c>
      <c r="AO30" s="88" t="s">
        <v>77</v>
      </c>
      <c r="AP30" s="88" t="s">
        <v>77</v>
      </c>
      <c r="AQ30" s="88" t="s">
        <v>77</v>
      </c>
      <c r="AR30" s="88" t="s">
        <v>77</v>
      </c>
      <c r="AS30" s="88" t="s">
        <v>77</v>
      </c>
      <c r="AT30" s="88"/>
      <c r="AU30" s="88"/>
      <c r="AV30" s="88"/>
      <c r="AW30" s="88"/>
      <c r="AX30" s="88"/>
      <c r="AY30" s="88"/>
      <c r="AZ30" s="88"/>
      <c r="BA30" s="88"/>
      <c r="BB30" s="88"/>
      <c r="BC30" s="88"/>
      <c r="BD30" s="88"/>
      <c r="BE30" s="88"/>
      <c r="BF30" s="88"/>
      <c r="BG30" s="88"/>
      <c r="BH30" s="88"/>
      <c r="BI30" s="88"/>
      <c r="BJ30" s="88"/>
      <c r="BK30" s="88"/>
      <c r="BL30" s="88"/>
      <c r="BM30" s="88"/>
      <c r="BN30" s="88"/>
      <c r="BO30" s="88"/>
      <c r="BP30" s="86"/>
      <c r="BQ30" s="86"/>
    </row>
    <row r="31" spans="1:69" s="90" customFormat="1" ht="98.25" customHeight="1" x14ac:dyDescent="0.25">
      <c r="A31" s="31"/>
      <c r="B31" s="31" t="s">
        <v>107</v>
      </c>
      <c r="C31" s="31">
        <v>2684249</v>
      </c>
      <c r="D31" s="31" t="s">
        <v>71</v>
      </c>
      <c r="E31" s="105" t="s">
        <v>266</v>
      </c>
      <c r="F31" s="98">
        <v>2025</v>
      </c>
      <c r="G31" s="34">
        <v>45911</v>
      </c>
      <c r="H31" s="103" t="s">
        <v>267</v>
      </c>
      <c r="I31" s="103" t="s">
        <v>267</v>
      </c>
      <c r="J31" s="31" t="s">
        <v>74</v>
      </c>
      <c r="K31" s="31" t="s">
        <v>75</v>
      </c>
      <c r="L31" s="36" t="s">
        <v>92</v>
      </c>
      <c r="M31" s="34">
        <v>45911</v>
      </c>
      <c r="N31" s="110" t="s">
        <v>268</v>
      </c>
      <c r="O31" s="110" t="s">
        <v>77</v>
      </c>
      <c r="P31" s="86" t="s">
        <v>269</v>
      </c>
      <c r="Q31" s="36" t="s">
        <v>77</v>
      </c>
      <c r="R31" s="36" t="s">
        <v>270</v>
      </c>
      <c r="S31" s="36" t="s">
        <v>271</v>
      </c>
      <c r="T31" s="60">
        <v>40754210</v>
      </c>
      <c r="U31" s="61">
        <v>40754210</v>
      </c>
      <c r="V31" s="58">
        <v>37829588</v>
      </c>
      <c r="W31" s="58">
        <v>0</v>
      </c>
      <c r="X31" s="37" t="s">
        <v>78</v>
      </c>
      <c r="Y31" s="36" t="s">
        <v>79</v>
      </c>
      <c r="Z31" s="36" t="s">
        <v>108</v>
      </c>
      <c r="AA31" s="36" t="s">
        <v>108</v>
      </c>
      <c r="AB31" s="85" t="s">
        <v>138</v>
      </c>
      <c r="AC31" s="85" t="s">
        <v>139</v>
      </c>
      <c r="AD31" s="86" t="s">
        <v>83</v>
      </c>
      <c r="AE31" s="36" t="s">
        <v>220</v>
      </c>
      <c r="AF31" s="85" t="s">
        <v>85</v>
      </c>
      <c r="AG31" s="86" t="s">
        <v>86</v>
      </c>
      <c r="AH31" s="86" t="s">
        <v>98</v>
      </c>
      <c r="AI31" s="86" t="s">
        <v>88</v>
      </c>
      <c r="AJ31" s="87" t="s">
        <v>89</v>
      </c>
      <c r="AK31" s="88" t="s">
        <v>77</v>
      </c>
      <c r="AL31" s="88" t="s">
        <v>77</v>
      </c>
      <c r="AM31" s="88" t="s">
        <v>77</v>
      </c>
      <c r="AN31" s="88" t="s">
        <v>77</v>
      </c>
      <c r="AO31" s="88" t="s">
        <v>77</v>
      </c>
      <c r="AP31" s="88" t="s">
        <v>77</v>
      </c>
      <c r="AQ31" s="88" t="s">
        <v>77</v>
      </c>
      <c r="AR31" s="88" t="s">
        <v>77</v>
      </c>
      <c r="AS31" s="88" t="s">
        <v>77</v>
      </c>
      <c r="AT31" s="49"/>
      <c r="AU31" s="49"/>
      <c r="AV31" s="49"/>
      <c r="AW31" s="49"/>
      <c r="AX31" s="49"/>
      <c r="AY31" s="49"/>
      <c r="AZ31" s="49"/>
      <c r="BA31" s="49"/>
      <c r="BB31" s="49"/>
      <c r="BC31" s="49"/>
      <c r="BD31" s="49"/>
      <c r="BE31" s="49"/>
      <c r="BF31" s="49"/>
      <c r="BG31" s="49"/>
      <c r="BH31" s="49"/>
      <c r="BI31" s="49"/>
      <c r="BJ31" s="49"/>
      <c r="BK31" s="49"/>
      <c r="BL31" s="49"/>
      <c r="BM31" s="49"/>
      <c r="BN31" s="49"/>
      <c r="BO31" s="49"/>
      <c r="BP31" s="36"/>
      <c r="BQ31" s="36"/>
    </row>
    <row r="32" spans="1:69" s="90" customFormat="1" ht="98.25" customHeight="1" x14ac:dyDescent="0.25">
      <c r="A32" s="31"/>
      <c r="B32" s="31" t="s">
        <v>107</v>
      </c>
      <c r="C32" s="31">
        <v>2683601</v>
      </c>
      <c r="D32" s="31" t="s">
        <v>71</v>
      </c>
      <c r="E32" s="105" t="s">
        <v>272</v>
      </c>
      <c r="F32" s="98">
        <v>2025</v>
      </c>
      <c r="G32" s="34">
        <v>45916</v>
      </c>
      <c r="H32" s="62" t="s">
        <v>273</v>
      </c>
      <c r="I32" s="62" t="s">
        <v>273</v>
      </c>
      <c r="J32" s="31" t="s">
        <v>274</v>
      </c>
      <c r="K32" s="31" t="s">
        <v>75</v>
      </c>
      <c r="L32" s="36" t="s">
        <v>92</v>
      </c>
      <c r="M32" s="34">
        <v>45915</v>
      </c>
      <c r="N32" s="110" t="s">
        <v>157</v>
      </c>
      <c r="O32" s="110" t="s">
        <v>77</v>
      </c>
      <c r="P32" s="36" t="s">
        <v>275</v>
      </c>
      <c r="Q32" s="36" t="s">
        <v>77</v>
      </c>
      <c r="R32" s="36" t="s">
        <v>276</v>
      </c>
      <c r="S32" s="36" t="s">
        <v>131</v>
      </c>
      <c r="T32" s="61" t="s">
        <v>77</v>
      </c>
      <c r="U32" s="61" t="s">
        <v>77</v>
      </c>
      <c r="V32" s="58" t="s">
        <v>77</v>
      </c>
      <c r="W32" s="58" t="s">
        <v>77</v>
      </c>
      <c r="X32" s="37" t="s">
        <v>78</v>
      </c>
      <c r="Y32" s="36" t="s">
        <v>79</v>
      </c>
      <c r="Z32" s="36" t="s">
        <v>277</v>
      </c>
      <c r="AA32" s="36" t="s">
        <v>277</v>
      </c>
      <c r="AB32" s="86" t="s">
        <v>95</v>
      </c>
      <c r="AC32" s="86" t="s">
        <v>77</v>
      </c>
      <c r="AD32" s="86" t="s">
        <v>96</v>
      </c>
      <c r="AE32" s="86" t="s">
        <v>214</v>
      </c>
      <c r="AF32" s="85" t="s">
        <v>148</v>
      </c>
      <c r="AG32" s="86" t="s">
        <v>86</v>
      </c>
      <c r="AH32" s="86" t="s">
        <v>87</v>
      </c>
      <c r="AI32" s="86" t="s">
        <v>88</v>
      </c>
      <c r="AJ32" s="87" t="s">
        <v>107</v>
      </c>
      <c r="AK32" s="88" t="s">
        <v>77</v>
      </c>
      <c r="AL32" s="88" t="s">
        <v>77</v>
      </c>
      <c r="AM32" s="88" t="s">
        <v>77</v>
      </c>
      <c r="AN32" s="88" t="s">
        <v>77</v>
      </c>
      <c r="AO32" s="88" t="s">
        <v>77</v>
      </c>
      <c r="AP32" s="88" t="s">
        <v>77</v>
      </c>
      <c r="AQ32" s="88" t="s">
        <v>77</v>
      </c>
      <c r="AR32" s="88" t="s">
        <v>77</v>
      </c>
      <c r="AS32" s="88" t="s">
        <v>77</v>
      </c>
      <c r="AT32" s="49"/>
      <c r="AU32" s="49"/>
      <c r="AV32" s="49"/>
      <c r="AW32" s="49"/>
      <c r="AX32" s="49"/>
      <c r="AY32" s="49"/>
      <c r="AZ32" s="49"/>
      <c r="BA32" s="49"/>
      <c r="BB32" s="49"/>
      <c r="BC32" s="49"/>
      <c r="BD32" s="49"/>
      <c r="BE32" s="49"/>
      <c r="BF32" s="49"/>
      <c r="BG32" s="49"/>
      <c r="BH32" s="49"/>
      <c r="BI32" s="49"/>
      <c r="BJ32" s="49"/>
      <c r="BK32" s="49"/>
      <c r="BL32" s="49"/>
      <c r="BM32" s="49"/>
      <c r="BN32" s="49"/>
      <c r="BO32" s="49"/>
      <c r="BP32" s="36"/>
      <c r="BQ32" s="36"/>
    </row>
    <row r="33" spans="1:69" s="90" customFormat="1" ht="98.25" customHeight="1" x14ac:dyDescent="0.25">
      <c r="A33" s="31"/>
      <c r="B33" s="31" t="s">
        <v>107</v>
      </c>
      <c r="C33" s="31">
        <v>2683160</v>
      </c>
      <c r="D33" s="31" t="s">
        <v>71</v>
      </c>
      <c r="E33" s="105" t="s">
        <v>278</v>
      </c>
      <c r="F33" s="98">
        <v>2025</v>
      </c>
      <c r="G33" s="34">
        <v>45915</v>
      </c>
      <c r="H33" s="62" t="s">
        <v>279</v>
      </c>
      <c r="I33" s="62" t="s">
        <v>279</v>
      </c>
      <c r="J33" s="31" t="s">
        <v>280</v>
      </c>
      <c r="K33" s="31" t="s">
        <v>75</v>
      </c>
      <c r="L33" s="86" t="s">
        <v>102</v>
      </c>
      <c r="M33" s="34">
        <v>45915</v>
      </c>
      <c r="N33" s="110" t="s">
        <v>166</v>
      </c>
      <c r="O33" s="110" t="s">
        <v>77</v>
      </c>
      <c r="P33" s="86" t="s">
        <v>281</v>
      </c>
      <c r="Q33" s="36" t="s">
        <v>77</v>
      </c>
      <c r="R33" s="36" t="s">
        <v>282</v>
      </c>
      <c r="S33" s="36" t="s">
        <v>283</v>
      </c>
      <c r="T33" s="60">
        <v>109690067812</v>
      </c>
      <c r="U33" s="61">
        <v>109690067812</v>
      </c>
      <c r="V33" s="58">
        <v>1021727189</v>
      </c>
      <c r="W33" s="58">
        <v>0</v>
      </c>
      <c r="X33" s="37" t="s">
        <v>78</v>
      </c>
      <c r="Y33" s="36" t="s">
        <v>79</v>
      </c>
      <c r="Z33" s="36" t="s">
        <v>284</v>
      </c>
      <c r="AA33" s="36" t="s">
        <v>284</v>
      </c>
      <c r="AB33" s="86" t="s">
        <v>81</v>
      </c>
      <c r="AC33" s="85" t="s">
        <v>82</v>
      </c>
      <c r="AD33" s="86" t="s">
        <v>83</v>
      </c>
      <c r="AE33" s="86" t="s">
        <v>214</v>
      </c>
      <c r="AF33" s="85" t="s">
        <v>85</v>
      </c>
      <c r="AG33" s="86" t="s">
        <v>86</v>
      </c>
      <c r="AH33" s="86" t="s">
        <v>87</v>
      </c>
      <c r="AI33" s="86" t="s">
        <v>88</v>
      </c>
      <c r="AJ33" s="87" t="s">
        <v>89</v>
      </c>
      <c r="AK33" s="88" t="s">
        <v>77</v>
      </c>
      <c r="AL33" s="88" t="s">
        <v>77</v>
      </c>
      <c r="AM33" s="88" t="s">
        <v>77</v>
      </c>
      <c r="AN33" s="88" t="s">
        <v>77</v>
      </c>
      <c r="AO33" s="88" t="s">
        <v>77</v>
      </c>
      <c r="AP33" s="88" t="s">
        <v>77</v>
      </c>
      <c r="AQ33" s="88" t="s">
        <v>77</v>
      </c>
      <c r="AR33" s="88" t="s">
        <v>77</v>
      </c>
      <c r="AS33" s="88" t="s">
        <v>77</v>
      </c>
      <c r="AT33" s="88"/>
      <c r="AU33" s="88"/>
      <c r="AV33" s="88"/>
      <c r="AW33" s="88"/>
      <c r="AX33" s="88"/>
      <c r="AY33" s="88"/>
      <c r="AZ33" s="49"/>
      <c r="BA33" s="49"/>
      <c r="BB33" s="49"/>
      <c r="BC33" s="49"/>
      <c r="BD33" s="49"/>
      <c r="BE33" s="49"/>
      <c r="BF33" s="49"/>
      <c r="BG33" s="49"/>
      <c r="BH33" s="49"/>
      <c r="BI33" s="49"/>
      <c r="BJ33" s="49"/>
      <c r="BK33" s="49"/>
      <c r="BL33" s="49"/>
      <c r="BM33" s="49"/>
      <c r="BN33" s="49"/>
      <c r="BO33" s="49"/>
      <c r="BP33" s="36"/>
      <c r="BQ33" s="36"/>
    </row>
    <row r="34" spans="1:69" s="90" customFormat="1" ht="98.25" customHeight="1" x14ac:dyDescent="0.25">
      <c r="A34" s="31"/>
      <c r="B34" s="85" t="s">
        <v>285</v>
      </c>
      <c r="C34" s="85" t="s">
        <v>286</v>
      </c>
      <c r="D34" s="31" t="s">
        <v>71</v>
      </c>
      <c r="E34" s="105" t="s">
        <v>287</v>
      </c>
      <c r="F34" s="98">
        <v>2025</v>
      </c>
      <c r="G34" s="34">
        <v>45916</v>
      </c>
      <c r="H34" s="62" t="s">
        <v>288</v>
      </c>
      <c r="I34" s="62" t="s">
        <v>289</v>
      </c>
      <c r="J34" s="31" t="s">
        <v>74</v>
      </c>
      <c r="K34" s="31" t="s">
        <v>75</v>
      </c>
      <c r="L34" s="36" t="s">
        <v>246</v>
      </c>
      <c r="M34" s="34">
        <v>45909</v>
      </c>
      <c r="N34" s="110" t="s">
        <v>290</v>
      </c>
      <c r="O34" s="110" t="s">
        <v>77</v>
      </c>
      <c r="P34" s="36" t="s">
        <v>77</v>
      </c>
      <c r="Q34" s="36" t="s">
        <v>77</v>
      </c>
      <c r="R34" s="36" t="s">
        <v>291</v>
      </c>
      <c r="S34" s="36" t="s">
        <v>292</v>
      </c>
      <c r="T34" s="60">
        <v>0</v>
      </c>
      <c r="U34" s="61">
        <v>0</v>
      </c>
      <c r="V34" s="58">
        <v>0</v>
      </c>
      <c r="W34" s="58">
        <v>0</v>
      </c>
      <c r="X34" s="37" t="s">
        <v>78</v>
      </c>
      <c r="Y34" s="36" t="s">
        <v>79</v>
      </c>
      <c r="Z34" s="36" t="s">
        <v>293</v>
      </c>
      <c r="AA34" s="36" t="s">
        <v>293</v>
      </c>
      <c r="AB34" s="86" t="s">
        <v>113</v>
      </c>
      <c r="AC34" s="86" t="s">
        <v>294</v>
      </c>
      <c r="AD34" s="86" t="s">
        <v>96</v>
      </c>
      <c r="AE34" s="86" t="s">
        <v>214</v>
      </c>
      <c r="AF34" s="85" t="s">
        <v>85</v>
      </c>
      <c r="AG34" s="86" t="s">
        <v>86</v>
      </c>
      <c r="AH34" s="86" t="s">
        <v>87</v>
      </c>
      <c r="AI34" s="86" t="s">
        <v>88</v>
      </c>
      <c r="AJ34" s="87" t="s">
        <v>107</v>
      </c>
      <c r="AK34" s="88" t="s">
        <v>77</v>
      </c>
      <c r="AL34" s="88" t="s">
        <v>77</v>
      </c>
      <c r="AM34" s="88" t="s">
        <v>77</v>
      </c>
      <c r="AN34" s="88" t="s">
        <v>77</v>
      </c>
      <c r="AO34" s="88" t="s">
        <v>77</v>
      </c>
      <c r="AP34" s="88" t="s">
        <v>77</v>
      </c>
      <c r="AQ34" s="88" t="s">
        <v>77</v>
      </c>
      <c r="AR34" s="88" t="s">
        <v>77</v>
      </c>
      <c r="AS34" s="88" t="s">
        <v>77</v>
      </c>
      <c r="AT34" s="49"/>
      <c r="AU34" s="49"/>
      <c r="AV34" s="49"/>
      <c r="AW34" s="49"/>
      <c r="AX34" s="49"/>
      <c r="AY34" s="49"/>
      <c r="AZ34" s="49"/>
      <c r="BA34" s="49"/>
      <c r="BB34" s="49"/>
      <c r="BC34" s="49"/>
      <c r="BD34" s="49"/>
      <c r="BE34" s="49"/>
      <c r="BF34" s="49"/>
      <c r="BG34" s="49"/>
      <c r="BH34" s="49"/>
      <c r="BI34" s="49"/>
      <c r="BJ34" s="49"/>
      <c r="BK34" s="49"/>
      <c r="BL34" s="49"/>
      <c r="BM34" s="49"/>
      <c r="BN34" s="49"/>
      <c r="BO34" s="49"/>
      <c r="BP34" s="36"/>
      <c r="BQ34" s="36"/>
    </row>
    <row r="35" spans="1:69" s="90" customFormat="1" ht="98.25" customHeight="1" x14ac:dyDescent="0.25">
      <c r="A35" s="31"/>
      <c r="B35" s="31" t="s">
        <v>107</v>
      </c>
      <c r="C35" s="31">
        <v>2676673</v>
      </c>
      <c r="D35" s="31" t="s">
        <v>71</v>
      </c>
      <c r="E35" s="105" t="s">
        <v>295</v>
      </c>
      <c r="F35" s="98">
        <v>2025</v>
      </c>
      <c r="G35" s="34">
        <v>45889</v>
      </c>
      <c r="H35" s="62" t="s">
        <v>296</v>
      </c>
      <c r="I35" s="62" t="s">
        <v>296</v>
      </c>
      <c r="J35" s="31" t="s">
        <v>297</v>
      </c>
      <c r="K35" s="31" t="s">
        <v>75</v>
      </c>
      <c r="L35" s="86" t="s">
        <v>111</v>
      </c>
      <c r="M35" s="34">
        <v>45884</v>
      </c>
      <c r="N35" s="110" t="s">
        <v>203</v>
      </c>
      <c r="O35" s="110" t="s">
        <v>77</v>
      </c>
      <c r="P35" s="36" t="s">
        <v>77</v>
      </c>
      <c r="Q35" s="36" t="s">
        <v>77</v>
      </c>
      <c r="R35" s="36" t="s">
        <v>298</v>
      </c>
      <c r="S35" s="36" t="s">
        <v>299</v>
      </c>
      <c r="T35" s="60">
        <v>0</v>
      </c>
      <c r="U35" s="61">
        <v>0</v>
      </c>
      <c r="V35" s="58">
        <v>0</v>
      </c>
      <c r="W35" s="58">
        <v>0</v>
      </c>
      <c r="X35" s="37" t="s">
        <v>160</v>
      </c>
      <c r="Y35" s="36" t="s">
        <v>79</v>
      </c>
      <c r="Z35" s="36" t="s">
        <v>300</v>
      </c>
      <c r="AA35" s="36" t="s">
        <v>300</v>
      </c>
      <c r="AB35" s="91" t="s">
        <v>126</v>
      </c>
      <c r="AC35" s="86" t="s">
        <v>77</v>
      </c>
      <c r="AD35" s="36" t="s">
        <v>301</v>
      </c>
      <c r="AE35" s="36" t="s">
        <v>302</v>
      </c>
      <c r="AF35" s="31" t="s">
        <v>85</v>
      </c>
      <c r="AG35" s="36" t="s">
        <v>86</v>
      </c>
      <c r="AH35" s="36" t="s">
        <v>98</v>
      </c>
      <c r="AI35" s="36" t="s">
        <v>88</v>
      </c>
      <c r="AJ35" s="48" t="s">
        <v>89</v>
      </c>
      <c r="AK35" s="49" t="s">
        <v>77</v>
      </c>
      <c r="AL35" s="49" t="s">
        <v>77</v>
      </c>
      <c r="AM35" s="49" t="s">
        <v>77</v>
      </c>
      <c r="AN35" s="49" t="s">
        <v>77</v>
      </c>
      <c r="AO35" s="49" t="s">
        <v>77</v>
      </c>
      <c r="AP35" s="49" t="s">
        <v>77</v>
      </c>
      <c r="AQ35" s="49" t="s">
        <v>77</v>
      </c>
      <c r="AR35" s="49" t="s">
        <v>77</v>
      </c>
      <c r="AS35" s="49" t="s">
        <v>77</v>
      </c>
      <c r="AT35" s="49"/>
      <c r="AU35" s="49"/>
      <c r="AV35" s="49"/>
      <c r="AW35" s="49"/>
      <c r="AX35" s="49"/>
      <c r="AY35" s="49"/>
      <c r="AZ35" s="49"/>
      <c r="BA35" s="49"/>
      <c r="BB35" s="49"/>
      <c r="BC35" s="49"/>
      <c r="BD35" s="49"/>
      <c r="BE35" s="49"/>
      <c r="BF35" s="49"/>
      <c r="BG35" s="49"/>
      <c r="BH35" s="49"/>
      <c r="BI35" s="49"/>
      <c r="BJ35" s="49"/>
      <c r="BK35" s="49"/>
      <c r="BL35" s="49"/>
      <c r="BM35" s="49"/>
      <c r="BN35" s="49"/>
      <c r="BO35" s="49"/>
      <c r="BP35" s="36"/>
      <c r="BQ35" s="36"/>
    </row>
    <row r="36" spans="1:69" s="90" customFormat="1" ht="98.25" customHeight="1" x14ac:dyDescent="0.25">
      <c r="A36" s="111"/>
      <c r="B36" s="111" t="s">
        <v>107</v>
      </c>
      <c r="C36" s="111">
        <v>2678173</v>
      </c>
      <c r="D36" s="111" t="s">
        <v>71</v>
      </c>
      <c r="E36" s="112" t="s">
        <v>303</v>
      </c>
      <c r="F36" s="98">
        <v>2025</v>
      </c>
      <c r="G36" s="113">
        <v>45884</v>
      </c>
      <c r="H36" s="114" t="s">
        <v>304</v>
      </c>
      <c r="I36" s="114" t="s">
        <v>304</v>
      </c>
      <c r="J36" s="111" t="s">
        <v>305</v>
      </c>
      <c r="K36" s="111" t="s">
        <v>75</v>
      </c>
      <c r="L36" s="86" t="s">
        <v>111</v>
      </c>
      <c r="M36" s="113">
        <v>45883</v>
      </c>
      <c r="N36" s="115" t="s">
        <v>306</v>
      </c>
      <c r="O36" s="110" t="s">
        <v>77</v>
      </c>
      <c r="P36" s="91" t="s">
        <v>77</v>
      </c>
      <c r="Q36" s="91" t="s">
        <v>77</v>
      </c>
      <c r="R36" s="91" t="s">
        <v>307</v>
      </c>
      <c r="S36" s="91" t="s">
        <v>308</v>
      </c>
      <c r="T36" s="116">
        <v>0</v>
      </c>
      <c r="U36" s="117">
        <v>0</v>
      </c>
      <c r="V36" s="118">
        <v>0</v>
      </c>
      <c r="W36" s="118">
        <v>0</v>
      </c>
      <c r="X36" s="119" t="s">
        <v>78</v>
      </c>
      <c r="Y36" s="91" t="s">
        <v>79</v>
      </c>
      <c r="Z36" s="91" t="s">
        <v>232</v>
      </c>
      <c r="AA36" s="91" t="s">
        <v>232</v>
      </c>
      <c r="AB36" s="91" t="s">
        <v>126</v>
      </c>
      <c r="AC36" s="91"/>
      <c r="AD36" s="91" t="s">
        <v>96</v>
      </c>
      <c r="AE36" s="91" t="s">
        <v>309</v>
      </c>
      <c r="AF36" s="111" t="s">
        <v>148</v>
      </c>
      <c r="AG36" s="91" t="s">
        <v>86</v>
      </c>
      <c r="AH36" s="91" t="s">
        <v>87</v>
      </c>
      <c r="AI36" s="91" t="s">
        <v>88</v>
      </c>
      <c r="AJ36" s="120" t="s">
        <v>107</v>
      </c>
      <c r="AK36" s="121" t="s">
        <v>77</v>
      </c>
      <c r="AL36" s="121" t="s">
        <v>77</v>
      </c>
      <c r="AM36" s="121" t="s">
        <v>77</v>
      </c>
      <c r="AN36" s="121" t="s">
        <v>77</v>
      </c>
      <c r="AO36" s="121" t="s">
        <v>77</v>
      </c>
      <c r="AP36" s="121" t="s">
        <v>77</v>
      </c>
      <c r="AQ36" s="121" t="s">
        <v>77</v>
      </c>
      <c r="AR36" s="121" t="s">
        <v>77</v>
      </c>
      <c r="AS36" s="121" t="s">
        <v>77</v>
      </c>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91"/>
      <c r="BQ36" s="91"/>
    </row>
    <row r="37" spans="1:69" s="90" customFormat="1" ht="98.25" customHeight="1" x14ac:dyDescent="0.25">
      <c r="A37" s="85"/>
      <c r="B37" s="85" t="s">
        <v>85</v>
      </c>
      <c r="C37" s="85" t="s">
        <v>85</v>
      </c>
      <c r="D37" s="85" t="s">
        <v>71</v>
      </c>
      <c r="E37" s="105" t="s">
        <v>310</v>
      </c>
      <c r="F37" s="122">
        <v>2025</v>
      </c>
      <c r="G37" s="97">
        <v>45881</v>
      </c>
      <c r="H37" s="103" t="s">
        <v>311</v>
      </c>
      <c r="I37" s="103" t="s">
        <v>311</v>
      </c>
      <c r="J37" s="85" t="s">
        <v>312</v>
      </c>
      <c r="K37" s="85" t="s">
        <v>313</v>
      </c>
      <c r="L37" s="86" t="s">
        <v>111</v>
      </c>
      <c r="M37" s="97">
        <v>45177</v>
      </c>
      <c r="N37" s="86" t="s">
        <v>77</v>
      </c>
      <c r="O37" s="86" t="s">
        <v>77</v>
      </c>
      <c r="P37" s="86" t="s">
        <v>77</v>
      </c>
      <c r="Q37" s="86" t="s">
        <v>77</v>
      </c>
      <c r="R37" s="86" t="s">
        <v>314</v>
      </c>
      <c r="S37" s="86" t="s">
        <v>315</v>
      </c>
      <c r="T37" s="123">
        <v>0</v>
      </c>
      <c r="U37" s="107">
        <v>0</v>
      </c>
      <c r="V37" s="108">
        <v>0</v>
      </c>
      <c r="W37" s="108">
        <v>0</v>
      </c>
      <c r="X37" s="109" t="s">
        <v>160</v>
      </c>
      <c r="Y37" s="86" t="s">
        <v>79</v>
      </c>
      <c r="Z37" s="86" t="s">
        <v>316</v>
      </c>
      <c r="AA37" s="86" t="s">
        <v>316</v>
      </c>
      <c r="AB37" s="85" t="s">
        <v>138</v>
      </c>
      <c r="AC37" s="85" t="s">
        <v>139</v>
      </c>
      <c r="AD37" s="86" t="s">
        <v>83</v>
      </c>
      <c r="AE37" s="86" t="s">
        <v>317</v>
      </c>
      <c r="AF37" s="85" t="s">
        <v>85</v>
      </c>
      <c r="AG37" s="86" t="s">
        <v>318</v>
      </c>
      <c r="AH37" s="91" t="s">
        <v>87</v>
      </c>
      <c r="AI37" s="86" t="s">
        <v>319</v>
      </c>
      <c r="AJ37" s="87" t="s">
        <v>148</v>
      </c>
      <c r="AK37" s="88" t="s">
        <v>77</v>
      </c>
      <c r="AL37" s="88" t="s">
        <v>77</v>
      </c>
      <c r="AM37" s="88" t="s">
        <v>77</v>
      </c>
      <c r="AN37" s="88" t="s">
        <v>77</v>
      </c>
      <c r="AO37" s="88" t="s">
        <v>77</v>
      </c>
      <c r="AP37" s="88" t="s">
        <v>77</v>
      </c>
      <c r="AQ37" s="88" t="s">
        <v>77</v>
      </c>
      <c r="AR37" s="88" t="s">
        <v>77</v>
      </c>
      <c r="AS37" s="88" t="s">
        <v>77</v>
      </c>
      <c r="AT37" s="88"/>
      <c r="AU37" s="88"/>
      <c r="AV37" s="88"/>
      <c r="AW37" s="88"/>
      <c r="AX37" s="88"/>
      <c r="AY37" s="88"/>
      <c r="AZ37" s="88"/>
      <c r="BA37" s="88"/>
      <c r="BB37" s="88"/>
      <c r="BC37" s="88"/>
      <c r="BD37" s="88"/>
      <c r="BE37" s="88"/>
      <c r="BF37" s="88"/>
      <c r="BG37" s="88"/>
      <c r="BH37" s="88"/>
      <c r="BI37" s="88"/>
      <c r="BJ37" s="88"/>
      <c r="BK37" s="88"/>
      <c r="BL37" s="88"/>
      <c r="BM37" s="88"/>
      <c r="BN37" s="88"/>
      <c r="BO37" s="88"/>
      <c r="BP37" s="86"/>
      <c r="BQ37" s="86"/>
    </row>
    <row r="38" spans="1:69" s="90" customFormat="1" ht="98.25" customHeight="1" x14ac:dyDescent="0.25">
      <c r="A38" s="85"/>
      <c r="B38" s="85" t="s">
        <v>107</v>
      </c>
      <c r="C38" s="85">
        <v>2617244</v>
      </c>
      <c r="D38" s="85" t="s">
        <v>71</v>
      </c>
      <c r="E38" s="105" t="s">
        <v>320</v>
      </c>
      <c r="F38" s="98">
        <v>2025</v>
      </c>
      <c r="G38" s="97">
        <v>45874</v>
      </c>
      <c r="H38" s="103" t="s">
        <v>321</v>
      </c>
      <c r="I38" s="103" t="s">
        <v>321</v>
      </c>
      <c r="J38" s="85" t="s">
        <v>322</v>
      </c>
      <c r="K38" s="85" t="s">
        <v>254</v>
      </c>
      <c r="L38" s="86" t="s">
        <v>323</v>
      </c>
      <c r="M38" s="97">
        <v>45860</v>
      </c>
      <c r="N38" s="110" t="s">
        <v>268</v>
      </c>
      <c r="O38" s="110" t="s">
        <v>77</v>
      </c>
      <c r="P38" s="86" t="s">
        <v>77</v>
      </c>
      <c r="Q38" s="86" t="s">
        <v>77</v>
      </c>
      <c r="R38" s="86" t="s">
        <v>324</v>
      </c>
      <c r="S38" s="86" t="s">
        <v>325</v>
      </c>
      <c r="T38" s="123">
        <v>1426046200</v>
      </c>
      <c r="U38" s="107">
        <v>1426046200</v>
      </c>
      <c r="V38" s="108">
        <v>13809132</v>
      </c>
      <c r="W38" s="108">
        <v>0</v>
      </c>
      <c r="X38" s="109" t="s">
        <v>78</v>
      </c>
      <c r="Y38" s="86" t="s">
        <v>79</v>
      </c>
      <c r="Z38" s="86" t="s">
        <v>326</v>
      </c>
      <c r="AA38" s="86" t="s">
        <v>326</v>
      </c>
      <c r="AB38" s="86" t="s">
        <v>119</v>
      </c>
      <c r="AC38" s="86" t="s">
        <v>114</v>
      </c>
      <c r="AD38" s="86" t="s">
        <v>96</v>
      </c>
      <c r="AE38" s="86" t="s">
        <v>309</v>
      </c>
      <c r="AF38" s="85" t="s">
        <v>85</v>
      </c>
      <c r="AG38" s="86" t="s">
        <v>116</v>
      </c>
      <c r="AH38" s="86" t="s">
        <v>77</v>
      </c>
      <c r="AI38" s="86" t="s">
        <v>88</v>
      </c>
      <c r="AJ38" s="87" t="s">
        <v>85</v>
      </c>
      <c r="AK38" s="88" t="s">
        <v>77</v>
      </c>
      <c r="AL38" s="88" t="s">
        <v>77</v>
      </c>
      <c r="AM38" s="88" t="s">
        <v>77</v>
      </c>
      <c r="AN38" s="88" t="s">
        <v>77</v>
      </c>
      <c r="AO38" s="88" t="s">
        <v>77</v>
      </c>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6"/>
      <c r="BQ38" s="86"/>
    </row>
    <row r="39" spans="1:69" s="90" customFormat="1" ht="98.25" customHeight="1" x14ac:dyDescent="0.25">
      <c r="A39" s="85"/>
      <c r="B39" s="85" t="s">
        <v>107</v>
      </c>
      <c r="C39" s="85">
        <v>2673539</v>
      </c>
      <c r="D39" s="85" t="s">
        <v>71</v>
      </c>
      <c r="E39" s="105" t="s">
        <v>327</v>
      </c>
      <c r="F39" s="98">
        <v>2025</v>
      </c>
      <c r="G39" s="97">
        <v>45869</v>
      </c>
      <c r="H39" s="103" t="s">
        <v>328</v>
      </c>
      <c r="I39" s="103" t="s">
        <v>328</v>
      </c>
      <c r="J39" s="85" t="s">
        <v>329</v>
      </c>
      <c r="K39" s="85" t="s">
        <v>313</v>
      </c>
      <c r="L39" s="86" t="s">
        <v>111</v>
      </c>
      <c r="M39" s="97">
        <v>45868</v>
      </c>
      <c r="N39" s="110" t="s">
        <v>157</v>
      </c>
      <c r="O39" s="110" t="s">
        <v>77</v>
      </c>
      <c r="P39" s="86" t="s">
        <v>77</v>
      </c>
      <c r="Q39" s="86" t="s">
        <v>77</v>
      </c>
      <c r="R39" s="91" t="s">
        <v>330</v>
      </c>
      <c r="S39" s="91" t="s">
        <v>331</v>
      </c>
      <c r="T39" s="123">
        <v>0</v>
      </c>
      <c r="U39" s="107">
        <v>0</v>
      </c>
      <c r="V39" s="108">
        <v>0</v>
      </c>
      <c r="W39" s="108">
        <v>0</v>
      </c>
      <c r="X39" s="109" t="s">
        <v>93</v>
      </c>
      <c r="Y39" s="86" t="s">
        <v>79</v>
      </c>
      <c r="Z39" s="86" t="s">
        <v>332</v>
      </c>
      <c r="AA39" s="86" t="s">
        <v>332</v>
      </c>
      <c r="AB39" s="86" t="s">
        <v>81</v>
      </c>
      <c r="AC39" s="85" t="s">
        <v>82</v>
      </c>
      <c r="AD39" s="86" t="s">
        <v>83</v>
      </c>
      <c r="AE39" s="86" t="s">
        <v>309</v>
      </c>
      <c r="AF39" s="85" t="s">
        <v>85</v>
      </c>
      <c r="AG39" s="86" t="s">
        <v>86</v>
      </c>
      <c r="AH39" s="86" t="s">
        <v>87</v>
      </c>
      <c r="AI39" s="86" t="s">
        <v>88</v>
      </c>
      <c r="AJ39" s="87" t="s">
        <v>89</v>
      </c>
      <c r="AK39" s="88" t="s">
        <v>77</v>
      </c>
      <c r="AL39" s="88" t="s">
        <v>77</v>
      </c>
      <c r="AM39" s="88" t="s">
        <v>77</v>
      </c>
      <c r="AN39" s="88" t="s">
        <v>77</v>
      </c>
      <c r="AO39" s="88" t="s">
        <v>77</v>
      </c>
      <c r="AP39" s="88" t="s">
        <v>77</v>
      </c>
      <c r="AQ39" s="88" t="s">
        <v>77</v>
      </c>
      <c r="AR39" s="88" t="s">
        <v>77</v>
      </c>
      <c r="AS39" s="88" t="s">
        <v>77</v>
      </c>
      <c r="AT39" s="88"/>
      <c r="AU39" s="88"/>
      <c r="AV39" s="88"/>
      <c r="AW39" s="88"/>
      <c r="AX39" s="88"/>
      <c r="AY39" s="88"/>
      <c r="AZ39" s="88"/>
      <c r="BA39" s="88"/>
      <c r="BB39" s="88"/>
      <c r="BC39" s="88"/>
      <c r="BD39" s="88"/>
      <c r="BE39" s="88"/>
      <c r="BF39" s="88"/>
      <c r="BG39" s="88"/>
      <c r="BH39" s="88"/>
      <c r="BI39" s="88"/>
      <c r="BJ39" s="88"/>
      <c r="BK39" s="88"/>
      <c r="BL39" s="88"/>
      <c r="BM39" s="88"/>
      <c r="BN39" s="88"/>
      <c r="BO39" s="88"/>
      <c r="BP39" s="86"/>
      <c r="BQ39" s="86"/>
    </row>
    <row r="40" spans="1:69" s="90" customFormat="1" ht="98.25" customHeight="1" x14ac:dyDescent="0.25">
      <c r="A40" s="85"/>
      <c r="B40" s="85" t="s">
        <v>107</v>
      </c>
      <c r="C40" s="85">
        <v>2664926</v>
      </c>
      <c r="D40" s="85" t="s">
        <v>71</v>
      </c>
      <c r="E40" s="105" t="s">
        <v>333</v>
      </c>
      <c r="F40" s="98">
        <v>2025</v>
      </c>
      <c r="G40" s="97">
        <v>45859</v>
      </c>
      <c r="H40" s="103" t="s">
        <v>334</v>
      </c>
      <c r="I40" s="103" t="s">
        <v>334</v>
      </c>
      <c r="J40" s="85" t="s">
        <v>335</v>
      </c>
      <c r="K40" s="85" t="s">
        <v>75</v>
      </c>
      <c r="L40" s="86" t="s">
        <v>111</v>
      </c>
      <c r="M40" s="97">
        <v>45855</v>
      </c>
      <c r="N40" s="86" t="s">
        <v>203</v>
      </c>
      <c r="O40" s="86" t="s">
        <v>77</v>
      </c>
      <c r="P40" s="86" t="s">
        <v>77</v>
      </c>
      <c r="Q40" s="86" t="s">
        <v>77</v>
      </c>
      <c r="R40" s="86" t="s">
        <v>336</v>
      </c>
      <c r="S40" s="86" t="s">
        <v>337</v>
      </c>
      <c r="T40" s="123">
        <v>0</v>
      </c>
      <c r="U40" s="107">
        <v>0</v>
      </c>
      <c r="V40" s="108">
        <v>0</v>
      </c>
      <c r="W40" s="108">
        <v>0</v>
      </c>
      <c r="X40" s="109" t="s">
        <v>338</v>
      </c>
      <c r="Y40" s="86" t="s">
        <v>79</v>
      </c>
      <c r="Z40" s="86" t="s">
        <v>339</v>
      </c>
      <c r="AA40" s="86" t="s">
        <v>339</v>
      </c>
      <c r="AB40" s="86" t="s">
        <v>113</v>
      </c>
      <c r="AC40" s="86" t="s">
        <v>294</v>
      </c>
      <c r="AD40" s="86" t="s">
        <v>340</v>
      </c>
      <c r="AE40" s="86" t="s">
        <v>341</v>
      </c>
      <c r="AF40" s="85" t="s">
        <v>85</v>
      </c>
      <c r="AG40" s="86" t="s">
        <v>342</v>
      </c>
      <c r="AH40" s="86" t="s">
        <v>87</v>
      </c>
      <c r="AI40" s="86" t="s">
        <v>88</v>
      </c>
      <c r="AJ40" s="87" t="s">
        <v>107</v>
      </c>
      <c r="AK40" s="88" t="s">
        <v>77</v>
      </c>
      <c r="AL40" s="88" t="s">
        <v>77</v>
      </c>
      <c r="AM40" s="88" t="s">
        <v>77</v>
      </c>
      <c r="AN40" s="88" t="s">
        <v>77</v>
      </c>
      <c r="AO40" s="88" t="s">
        <v>77</v>
      </c>
      <c r="AP40" s="88" t="s">
        <v>77</v>
      </c>
      <c r="AQ40" s="88" t="s">
        <v>77</v>
      </c>
      <c r="AR40" s="88" t="s">
        <v>77</v>
      </c>
      <c r="AS40" s="88" t="s">
        <v>77</v>
      </c>
      <c r="AT40" s="88"/>
      <c r="AU40" s="88"/>
      <c r="AV40" s="88"/>
      <c r="AW40" s="88"/>
      <c r="AX40" s="88"/>
      <c r="AY40" s="88"/>
      <c r="AZ40" s="88"/>
      <c r="BA40" s="88"/>
      <c r="BB40" s="88"/>
      <c r="BC40" s="88"/>
      <c r="BD40" s="88"/>
      <c r="BE40" s="88"/>
      <c r="BF40" s="88"/>
      <c r="BG40" s="88"/>
      <c r="BH40" s="88"/>
      <c r="BI40" s="88"/>
      <c r="BJ40" s="88"/>
      <c r="BK40" s="88"/>
      <c r="BL40" s="88"/>
      <c r="BM40" s="88"/>
      <c r="BN40" s="88"/>
      <c r="BO40" s="88"/>
      <c r="BP40" s="86"/>
      <c r="BQ40" s="86"/>
    </row>
    <row r="41" spans="1:69" s="90" customFormat="1" ht="98.25" customHeight="1" x14ac:dyDescent="0.25">
      <c r="A41" s="85"/>
      <c r="B41" s="85" t="s">
        <v>107</v>
      </c>
      <c r="C41" s="85">
        <v>2664639</v>
      </c>
      <c r="D41" s="85" t="s">
        <v>71</v>
      </c>
      <c r="E41" s="105" t="s">
        <v>343</v>
      </c>
      <c r="F41" s="98">
        <v>2025</v>
      </c>
      <c r="G41" s="97">
        <v>45839</v>
      </c>
      <c r="H41" s="103" t="s">
        <v>344</v>
      </c>
      <c r="I41" s="103" t="s">
        <v>344</v>
      </c>
      <c r="J41" s="85" t="s">
        <v>345</v>
      </c>
      <c r="K41" s="85" t="s">
        <v>75</v>
      </c>
      <c r="L41" s="86" t="s">
        <v>346</v>
      </c>
      <c r="M41" s="97">
        <v>45835</v>
      </c>
      <c r="N41" s="110" t="s">
        <v>203</v>
      </c>
      <c r="O41" s="110" t="s">
        <v>77</v>
      </c>
      <c r="P41" s="86" t="s">
        <v>77</v>
      </c>
      <c r="Q41" s="86" t="s">
        <v>77</v>
      </c>
      <c r="R41" s="86" t="s">
        <v>347</v>
      </c>
      <c r="S41" s="86" t="s">
        <v>173</v>
      </c>
      <c r="T41" s="123">
        <v>34062978</v>
      </c>
      <c r="U41" s="107">
        <v>34062978</v>
      </c>
      <c r="V41" s="108">
        <v>0</v>
      </c>
      <c r="W41" s="108">
        <v>0</v>
      </c>
      <c r="X41" s="109" t="s">
        <v>78</v>
      </c>
      <c r="Y41" s="86" t="s">
        <v>79</v>
      </c>
      <c r="Z41" s="86" t="s">
        <v>348</v>
      </c>
      <c r="AA41" s="86" t="s">
        <v>348</v>
      </c>
      <c r="AB41" s="86" t="s">
        <v>113</v>
      </c>
      <c r="AC41" s="86" t="s">
        <v>294</v>
      </c>
      <c r="AD41" s="86" t="s">
        <v>349</v>
      </c>
      <c r="AE41" s="86" t="s">
        <v>350</v>
      </c>
      <c r="AF41" s="85" t="s">
        <v>85</v>
      </c>
      <c r="AG41" s="86" t="s">
        <v>351</v>
      </c>
      <c r="AH41" s="86" t="s">
        <v>87</v>
      </c>
      <c r="AI41" s="86" t="s">
        <v>88</v>
      </c>
      <c r="AJ41" s="87" t="s">
        <v>107</v>
      </c>
      <c r="AK41" s="88" t="s">
        <v>77</v>
      </c>
      <c r="AL41" s="88" t="s">
        <v>77</v>
      </c>
      <c r="AM41" s="88" t="s">
        <v>77</v>
      </c>
      <c r="AN41" s="88" t="s">
        <v>77</v>
      </c>
      <c r="AO41" s="88" t="s">
        <v>77</v>
      </c>
      <c r="AP41" s="88" t="s">
        <v>77</v>
      </c>
      <c r="AQ41" s="88" t="s">
        <v>77</v>
      </c>
      <c r="AR41" s="88" t="s">
        <v>77</v>
      </c>
      <c r="AS41" s="88" t="s">
        <v>77</v>
      </c>
      <c r="AT41" s="88"/>
      <c r="AU41" s="88"/>
      <c r="AV41" s="88"/>
      <c r="AW41" s="88"/>
      <c r="AX41" s="88"/>
      <c r="AY41" s="88"/>
      <c r="AZ41" s="88"/>
      <c r="BA41" s="88"/>
      <c r="BB41" s="88"/>
      <c r="BC41" s="88"/>
      <c r="BD41" s="88"/>
      <c r="BE41" s="88"/>
      <c r="BF41" s="88"/>
      <c r="BG41" s="88"/>
      <c r="BH41" s="88"/>
      <c r="BI41" s="88"/>
      <c r="BJ41" s="88"/>
      <c r="BK41" s="88"/>
      <c r="BL41" s="88"/>
      <c r="BM41" s="88"/>
      <c r="BN41" s="88"/>
      <c r="BO41" s="88"/>
      <c r="BP41" s="86"/>
      <c r="BQ41" s="86"/>
    </row>
    <row r="42" spans="1:69" s="90" customFormat="1" ht="98.25" customHeight="1" x14ac:dyDescent="0.25">
      <c r="A42" s="85"/>
      <c r="B42" s="85" t="s">
        <v>107</v>
      </c>
      <c r="C42" s="85">
        <v>2658673</v>
      </c>
      <c r="D42" s="85" t="s">
        <v>71</v>
      </c>
      <c r="E42" s="106" t="s">
        <v>352</v>
      </c>
      <c r="F42" s="98">
        <v>2025</v>
      </c>
      <c r="G42" s="97">
        <v>45826</v>
      </c>
      <c r="H42" s="103" t="s">
        <v>353</v>
      </c>
      <c r="I42" s="103" t="s">
        <v>353</v>
      </c>
      <c r="J42" s="85" t="s">
        <v>74</v>
      </c>
      <c r="K42" s="85" t="s">
        <v>75</v>
      </c>
      <c r="L42" s="86" t="s">
        <v>102</v>
      </c>
      <c r="M42" s="97">
        <v>45825</v>
      </c>
      <c r="N42" s="110" t="s">
        <v>166</v>
      </c>
      <c r="O42" s="110" t="s">
        <v>77</v>
      </c>
      <c r="P42" s="86" t="s">
        <v>77</v>
      </c>
      <c r="Q42" s="86" t="s">
        <v>77</v>
      </c>
      <c r="R42" s="86" t="s">
        <v>354</v>
      </c>
      <c r="S42" s="86" t="s">
        <v>355</v>
      </c>
      <c r="T42" s="123">
        <v>1884555289</v>
      </c>
      <c r="U42" s="107">
        <v>1884555289</v>
      </c>
      <c r="V42" s="108">
        <v>1744550950</v>
      </c>
      <c r="W42" s="108">
        <v>0</v>
      </c>
      <c r="X42" s="109" t="s">
        <v>78</v>
      </c>
      <c r="Y42" s="86" t="s">
        <v>79</v>
      </c>
      <c r="Z42" s="86" t="s">
        <v>232</v>
      </c>
      <c r="AA42" s="86" t="s">
        <v>232</v>
      </c>
      <c r="AB42" s="86" t="s">
        <v>95</v>
      </c>
      <c r="AC42" s="86" t="s">
        <v>77</v>
      </c>
      <c r="AD42" s="86" t="s">
        <v>96</v>
      </c>
      <c r="AE42" s="86" t="s">
        <v>350</v>
      </c>
      <c r="AF42" s="85" t="s">
        <v>148</v>
      </c>
      <c r="AG42" s="86" t="s">
        <v>86</v>
      </c>
      <c r="AH42" s="86" t="s">
        <v>87</v>
      </c>
      <c r="AI42" s="86" t="s">
        <v>88</v>
      </c>
      <c r="AJ42" s="87" t="s">
        <v>107</v>
      </c>
      <c r="AK42" s="88" t="s">
        <v>77</v>
      </c>
      <c r="AL42" s="88" t="s">
        <v>77</v>
      </c>
      <c r="AM42" s="88" t="s">
        <v>77</v>
      </c>
      <c r="AN42" s="88" t="s">
        <v>77</v>
      </c>
      <c r="AO42" s="88" t="s">
        <v>77</v>
      </c>
      <c r="AP42" s="88" t="s">
        <v>77</v>
      </c>
      <c r="AQ42" s="88" t="s">
        <v>77</v>
      </c>
      <c r="AR42" s="88" t="s">
        <v>77</v>
      </c>
      <c r="AS42" s="88" t="s">
        <v>77</v>
      </c>
      <c r="AT42" s="88"/>
      <c r="AU42" s="88"/>
      <c r="AV42" s="88"/>
      <c r="AW42" s="88"/>
      <c r="AX42" s="88"/>
      <c r="AY42" s="88"/>
      <c r="AZ42" s="88"/>
      <c r="BA42" s="88"/>
      <c r="BB42" s="88"/>
      <c r="BC42" s="88"/>
      <c r="BD42" s="88"/>
      <c r="BE42" s="88"/>
      <c r="BF42" s="88"/>
      <c r="BG42" s="88"/>
      <c r="BH42" s="88"/>
      <c r="BI42" s="88"/>
      <c r="BJ42" s="88"/>
      <c r="BK42" s="88"/>
      <c r="BL42" s="88"/>
      <c r="BM42" s="88"/>
      <c r="BN42" s="88"/>
      <c r="BO42" s="88"/>
      <c r="BP42" s="86"/>
      <c r="BQ42" s="86"/>
    </row>
    <row r="43" spans="1:69" s="90" customFormat="1" ht="98.25" customHeight="1" x14ac:dyDescent="0.25">
      <c r="A43" s="85"/>
      <c r="B43" s="86" t="s">
        <v>107</v>
      </c>
      <c r="C43" s="86">
        <v>2693549</v>
      </c>
      <c r="D43" s="86" t="s">
        <v>71</v>
      </c>
      <c r="E43" s="124" t="s">
        <v>356</v>
      </c>
      <c r="F43" s="98">
        <v>2025</v>
      </c>
      <c r="G43" s="97">
        <v>45826</v>
      </c>
      <c r="H43" s="96" t="s">
        <v>261</v>
      </c>
      <c r="I43" s="125" t="s">
        <v>261</v>
      </c>
      <c r="J43" s="85" t="s">
        <v>74</v>
      </c>
      <c r="K43" s="85" t="s">
        <v>75</v>
      </c>
      <c r="L43" s="86" t="s">
        <v>111</v>
      </c>
      <c r="M43" s="97">
        <v>45825</v>
      </c>
      <c r="N43" s="110" t="s">
        <v>203</v>
      </c>
      <c r="O43" s="110" t="s">
        <v>77</v>
      </c>
      <c r="P43" s="86" t="s">
        <v>77</v>
      </c>
      <c r="Q43" s="86" t="s">
        <v>77</v>
      </c>
      <c r="R43" s="86" t="s">
        <v>357</v>
      </c>
      <c r="S43" s="86" t="s">
        <v>358</v>
      </c>
      <c r="T43" s="123">
        <v>0</v>
      </c>
      <c r="U43" s="107">
        <v>0</v>
      </c>
      <c r="V43" s="108">
        <v>0</v>
      </c>
      <c r="W43" s="108">
        <v>0</v>
      </c>
      <c r="X43" s="109" t="s">
        <v>93</v>
      </c>
      <c r="Y43" s="86" t="s">
        <v>79</v>
      </c>
      <c r="Z43" s="86" t="s">
        <v>359</v>
      </c>
      <c r="AA43" s="86" t="s">
        <v>359</v>
      </c>
      <c r="AB43" s="86" t="s">
        <v>119</v>
      </c>
      <c r="AC43" s="86" t="s">
        <v>114</v>
      </c>
      <c r="AD43" s="86" t="s">
        <v>96</v>
      </c>
      <c r="AE43" s="86" t="s">
        <v>309</v>
      </c>
      <c r="AF43" s="85" t="s">
        <v>85</v>
      </c>
      <c r="AG43" s="86" t="s">
        <v>116</v>
      </c>
      <c r="AH43" s="86" t="s">
        <v>77</v>
      </c>
      <c r="AI43" s="86" t="s">
        <v>88</v>
      </c>
      <c r="AJ43" s="87" t="s">
        <v>85</v>
      </c>
      <c r="AK43" s="88" t="s">
        <v>77</v>
      </c>
      <c r="AL43" s="88" t="s">
        <v>77</v>
      </c>
      <c r="AM43" s="88" t="s">
        <v>77</v>
      </c>
      <c r="AN43" s="88" t="s">
        <v>77</v>
      </c>
      <c r="AO43" s="88" t="s">
        <v>77</v>
      </c>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6"/>
      <c r="BQ43" s="86"/>
    </row>
    <row r="44" spans="1:69" s="90" customFormat="1" ht="98.25" customHeight="1" x14ac:dyDescent="0.25">
      <c r="A44" s="85"/>
      <c r="B44" s="85" t="s">
        <v>107</v>
      </c>
      <c r="C44" s="85">
        <v>2663834</v>
      </c>
      <c r="D44" s="85" t="s">
        <v>71</v>
      </c>
      <c r="E44" s="106" t="s">
        <v>360</v>
      </c>
      <c r="F44" s="98">
        <v>2025</v>
      </c>
      <c r="G44" s="97">
        <v>45814</v>
      </c>
      <c r="H44" s="103" t="s">
        <v>361</v>
      </c>
      <c r="I44" s="103" t="s">
        <v>361</v>
      </c>
      <c r="J44" s="85" t="s">
        <v>74</v>
      </c>
      <c r="K44" s="85" t="s">
        <v>75</v>
      </c>
      <c r="L44" s="86" t="s">
        <v>346</v>
      </c>
      <c r="M44" s="97">
        <v>45813</v>
      </c>
      <c r="N44" s="110" t="s">
        <v>166</v>
      </c>
      <c r="O44" s="110" t="s">
        <v>77</v>
      </c>
      <c r="P44" s="86" t="s">
        <v>77</v>
      </c>
      <c r="Q44" s="86" t="s">
        <v>77</v>
      </c>
      <c r="R44" s="86" t="s">
        <v>362</v>
      </c>
      <c r="S44" s="86" t="s">
        <v>363</v>
      </c>
      <c r="T44" s="123">
        <v>703573333</v>
      </c>
      <c r="U44" s="107">
        <v>703573333</v>
      </c>
      <c r="V44" s="108">
        <v>650727809</v>
      </c>
      <c r="W44" s="108">
        <v>0</v>
      </c>
      <c r="X44" s="109" t="s">
        <v>78</v>
      </c>
      <c r="Y44" s="86" t="s">
        <v>79</v>
      </c>
      <c r="Z44" s="86" t="s">
        <v>364</v>
      </c>
      <c r="AA44" s="86" t="s">
        <v>364</v>
      </c>
      <c r="AB44" s="86" t="s">
        <v>95</v>
      </c>
      <c r="AC44" s="86" t="s">
        <v>77</v>
      </c>
      <c r="AD44" s="86" t="s">
        <v>96</v>
      </c>
      <c r="AE44" s="86" t="s">
        <v>365</v>
      </c>
      <c r="AF44" s="85" t="s">
        <v>148</v>
      </c>
      <c r="AG44" s="86" t="s">
        <v>86</v>
      </c>
      <c r="AH44" s="86" t="s">
        <v>87</v>
      </c>
      <c r="AI44" s="86" t="s">
        <v>88</v>
      </c>
      <c r="AJ44" s="87" t="s">
        <v>107</v>
      </c>
      <c r="AK44" s="88" t="s">
        <v>77</v>
      </c>
      <c r="AL44" s="88" t="s">
        <v>77</v>
      </c>
      <c r="AM44" s="88" t="s">
        <v>77</v>
      </c>
      <c r="AN44" s="88" t="s">
        <v>77</v>
      </c>
      <c r="AO44" s="88" t="s">
        <v>77</v>
      </c>
      <c r="AP44" s="88" t="s">
        <v>77</v>
      </c>
      <c r="AQ44" s="88" t="s">
        <v>77</v>
      </c>
      <c r="AR44" s="88" t="s">
        <v>77</v>
      </c>
      <c r="AS44" s="88" t="s">
        <v>77</v>
      </c>
      <c r="AT44" s="88"/>
      <c r="AU44" s="88"/>
      <c r="AV44" s="88"/>
      <c r="AW44" s="88"/>
      <c r="AX44" s="88"/>
      <c r="AY44" s="88"/>
      <c r="AZ44" s="88"/>
      <c r="BA44" s="88"/>
      <c r="BB44" s="88"/>
      <c r="BC44" s="88"/>
      <c r="BD44" s="88"/>
      <c r="BE44" s="88"/>
      <c r="BF44" s="88"/>
      <c r="BG44" s="88"/>
      <c r="BH44" s="88"/>
      <c r="BI44" s="88"/>
      <c r="BJ44" s="88"/>
      <c r="BK44" s="88"/>
      <c r="BL44" s="88"/>
      <c r="BM44" s="88"/>
      <c r="BN44" s="88"/>
      <c r="BO44" s="88"/>
      <c r="BP44" s="86"/>
      <c r="BQ44" s="86"/>
    </row>
    <row r="45" spans="1:69" s="90" customFormat="1" ht="98.25" customHeight="1" x14ac:dyDescent="0.25">
      <c r="A45" s="85"/>
      <c r="B45" s="85" t="s">
        <v>107</v>
      </c>
      <c r="C45" s="85">
        <v>2651422</v>
      </c>
      <c r="D45" s="85" t="s">
        <v>71</v>
      </c>
      <c r="E45" s="106" t="s">
        <v>366</v>
      </c>
      <c r="F45" s="98">
        <v>2025</v>
      </c>
      <c r="G45" s="97">
        <v>45799</v>
      </c>
      <c r="H45" s="85" t="s">
        <v>367</v>
      </c>
      <c r="I45" s="85" t="s">
        <v>367</v>
      </c>
      <c r="J45" s="85" t="s">
        <v>345</v>
      </c>
      <c r="K45" s="85" t="s">
        <v>75</v>
      </c>
      <c r="L45" s="86" t="s">
        <v>102</v>
      </c>
      <c r="M45" s="97">
        <v>45798</v>
      </c>
      <c r="N45" s="110" t="s">
        <v>256</v>
      </c>
      <c r="O45" s="110" t="s">
        <v>77</v>
      </c>
      <c r="P45" s="86" t="s">
        <v>77</v>
      </c>
      <c r="Q45" s="86" t="s">
        <v>77</v>
      </c>
      <c r="R45" s="86" t="s">
        <v>368</v>
      </c>
      <c r="S45" s="86" t="s">
        <v>369</v>
      </c>
      <c r="T45" s="123">
        <v>7117500</v>
      </c>
      <c r="U45" s="107">
        <v>7117500</v>
      </c>
      <c r="V45" s="108">
        <v>6582881</v>
      </c>
      <c r="W45" s="108">
        <v>0</v>
      </c>
      <c r="X45" s="109" t="s">
        <v>78</v>
      </c>
      <c r="Y45" s="86" t="s">
        <v>79</v>
      </c>
      <c r="Z45" s="86" t="s">
        <v>370</v>
      </c>
      <c r="AA45" s="86" t="s">
        <v>370</v>
      </c>
      <c r="AB45" s="86" t="s">
        <v>145</v>
      </c>
      <c r="AC45" s="86" t="s">
        <v>146</v>
      </c>
      <c r="AD45" s="86" t="s">
        <v>371</v>
      </c>
      <c r="AE45" s="86" t="s">
        <v>309</v>
      </c>
      <c r="AF45" s="85" t="s">
        <v>148</v>
      </c>
      <c r="AG45" s="86" t="s">
        <v>86</v>
      </c>
      <c r="AH45" s="86" t="s">
        <v>87</v>
      </c>
      <c r="AI45" s="86" t="s">
        <v>88</v>
      </c>
      <c r="AJ45" s="87" t="s">
        <v>107</v>
      </c>
      <c r="AK45" s="88" t="s">
        <v>77</v>
      </c>
      <c r="AL45" s="88" t="s">
        <v>77</v>
      </c>
      <c r="AM45" s="88" t="s">
        <v>77</v>
      </c>
      <c r="AN45" s="88" t="s">
        <v>77</v>
      </c>
      <c r="AO45" s="88" t="s">
        <v>77</v>
      </c>
      <c r="AP45" s="88" t="s">
        <v>77</v>
      </c>
      <c r="AQ45" s="88" t="s">
        <v>77</v>
      </c>
      <c r="AR45" s="88" t="s">
        <v>77</v>
      </c>
      <c r="AS45" s="88" t="s">
        <v>77</v>
      </c>
      <c r="AT45" s="88"/>
      <c r="AU45" s="88"/>
      <c r="AV45" s="88"/>
      <c r="AW45" s="88"/>
      <c r="AX45" s="88"/>
      <c r="AY45" s="88"/>
      <c r="AZ45" s="88"/>
      <c r="BA45" s="88"/>
      <c r="BB45" s="88"/>
      <c r="BC45" s="88"/>
      <c r="BD45" s="88"/>
      <c r="BE45" s="88"/>
      <c r="BF45" s="88"/>
      <c r="BG45" s="88"/>
      <c r="BH45" s="88"/>
      <c r="BI45" s="88"/>
      <c r="BJ45" s="88"/>
      <c r="BK45" s="88"/>
      <c r="BL45" s="88"/>
      <c r="BM45" s="88"/>
      <c r="BN45" s="88"/>
      <c r="BO45" s="88"/>
      <c r="BP45" s="86"/>
      <c r="BQ45" s="86"/>
    </row>
    <row r="46" spans="1:69" s="90" customFormat="1" ht="98.25" customHeight="1" x14ac:dyDescent="0.25">
      <c r="A46" s="85"/>
      <c r="B46" s="85" t="s">
        <v>107</v>
      </c>
      <c r="C46" s="85">
        <v>2647219</v>
      </c>
      <c r="D46" s="85" t="s">
        <v>71</v>
      </c>
      <c r="E46" s="106" t="s">
        <v>372</v>
      </c>
      <c r="F46" s="98">
        <v>2025</v>
      </c>
      <c r="G46" s="97">
        <v>45797</v>
      </c>
      <c r="H46" s="86" t="s">
        <v>373</v>
      </c>
      <c r="I46" s="86" t="s">
        <v>373</v>
      </c>
      <c r="J46" s="86" t="s">
        <v>374</v>
      </c>
      <c r="K46" s="85" t="s">
        <v>254</v>
      </c>
      <c r="L46" s="86" t="s">
        <v>375</v>
      </c>
      <c r="M46" s="97">
        <v>45431</v>
      </c>
      <c r="N46" s="110" t="s">
        <v>256</v>
      </c>
      <c r="O46" s="126">
        <v>0.08</v>
      </c>
      <c r="P46" s="86" t="s">
        <v>77</v>
      </c>
      <c r="Q46" s="86" t="s">
        <v>77</v>
      </c>
      <c r="R46" s="86" t="s">
        <v>376</v>
      </c>
      <c r="S46" s="86" t="s">
        <v>377</v>
      </c>
      <c r="T46" s="123">
        <v>6252207</v>
      </c>
      <c r="U46" s="107">
        <v>6252207</v>
      </c>
      <c r="V46" s="108">
        <v>0</v>
      </c>
      <c r="W46" s="108">
        <v>0</v>
      </c>
      <c r="X46" s="109" t="s">
        <v>160</v>
      </c>
      <c r="Y46" s="86" t="s">
        <v>79</v>
      </c>
      <c r="Z46" s="86" t="s">
        <v>378</v>
      </c>
      <c r="AA46" s="86" t="s">
        <v>378</v>
      </c>
      <c r="AB46" s="86" t="s">
        <v>113</v>
      </c>
      <c r="AC46" s="86" t="s">
        <v>294</v>
      </c>
      <c r="AD46" s="86" t="s">
        <v>96</v>
      </c>
      <c r="AE46" s="86" t="s">
        <v>309</v>
      </c>
      <c r="AF46" s="85" t="s">
        <v>85</v>
      </c>
      <c r="AG46" s="86" t="s">
        <v>86</v>
      </c>
      <c r="AH46" s="86" t="s">
        <v>87</v>
      </c>
      <c r="AI46" s="86" t="s">
        <v>88</v>
      </c>
      <c r="AJ46" s="87" t="s">
        <v>107</v>
      </c>
      <c r="AK46" s="88" t="s">
        <v>77</v>
      </c>
      <c r="AL46" s="88" t="s">
        <v>77</v>
      </c>
      <c r="AM46" s="88" t="s">
        <v>77</v>
      </c>
      <c r="AN46" s="88" t="s">
        <v>77</v>
      </c>
      <c r="AO46" s="88" t="s">
        <v>77</v>
      </c>
      <c r="AP46" s="88" t="s">
        <v>77</v>
      </c>
      <c r="AQ46" s="88" t="s">
        <v>77</v>
      </c>
      <c r="AR46" s="88" t="s">
        <v>77</v>
      </c>
      <c r="AS46" s="88" t="s">
        <v>77</v>
      </c>
      <c r="AT46" s="88" t="s">
        <v>77</v>
      </c>
      <c r="AU46" s="88" t="s">
        <v>77</v>
      </c>
      <c r="AV46" s="88"/>
      <c r="AW46" s="88"/>
      <c r="AX46" s="88"/>
      <c r="AY46" s="88"/>
      <c r="AZ46" s="88"/>
      <c r="BA46" s="88"/>
      <c r="BB46" s="88"/>
      <c r="BC46" s="88"/>
      <c r="BD46" s="88"/>
      <c r="BE46" s="88"/>
      <c r="BF46" s="88"/>
      <c r="BG46" s="88"/>
      <c r="BH46" s="88"/>
      <c r="BI46" s="88"/>
      <c r="BJ46" s="88"/>
      <c r="BK46" s="88"/>
      <c r="BL46" s="88"/>
      <c r="BM46" s="88"/>
      <c r="BN46" s="88"/>
      <c r="BO46" s="88"/>
      <c r="BP46" s="86"/>
      <c r="BQ46" s="86"/>
    </row>
    <row r="47" spans="1:69" s="90" customFormat="1" ht="98.25" customHeight="1" x14ac:dyDescent="0.25">
      <c r="A47" s="85"/>
      <c r="B47" s="85" t="s">
        <v>107</v>
      </c>
      <c r="C47" s="85">
        <v>2647532</v>
      </c>
      <c r="D47" s="85" t="s">
        <v>71</v>
      </c>
      <c r="E47" s="106" t="s">
        <v>379</v>
      </c>
      <c r="F47" s="98">
        <v>2025</v>
      </c>
      <c r="G47" s="97">
        <v>45796</v>
      </c>
      <c r="H47" s="86" t="s">
        <v>380</v>
      </c>
      <c r="I47" s="86" t="s">
        <v>380</v>
      </c>
      <c r="J47" s="86" t="s">
        <v>381</v>
      </c>
      <c r="K47" s="85" t="s">
        <v>75</v>
      </c>
      <c r="L47" s="86" t="s">
        <v>346</v>
      </c>
      <c r="M47" s="97">
        <v>45789</v>
      </c>
      <c r="N47" s="110" t="s">
        <v>166</v>
      </c>
      <c r="O47" s="110" t="s">
        <v>77</v>
      </c>
      <c r="P47" s="86" t="s">
        <v>77</v>
      </c>
      <c r="Q47" s="86" t="s">
        <v>77</v>
      </c>
      <c r="R47" s="86" t="s">
        <v>382</v>
      </c>
      <c r="S47" s="86" t="s">
        <v>173</v>
      </c>
      <c r="T47" s="123">
        <v>19591000</v>
      </c>
      <c r="U47" s="107">
        <v>19591000</v>
      </c>
      <c r="V47" s="108">
        <v>18110625</v>
      </c>
      <c r="W47" s="108">
        <v>0</v>
      </c>
      <c r="X47" s="109" t="s">
        <v>78</v>
      </c>
      <c r="Y47" s="86" t="s">
        <v>79</v>
      </c>
      <c r="Z47" s="86" t="s">
        <v>383</v>
      </c>
      <c r="AA47" s="86" t="s">
        <v>383</v>
      </c>
      <c r="AB47" s="86" t="s">
        <v>95</v>
      </c>
      <c r="AC47" s="86" t="s">
        <v>77</v>
      </c>
      <c r="AD47" s="86" t="s">
        <v>83</v>
      </c>
      <c r="AE47" s="86" t="s">
        <v>309</v>
      </c>
      <c r="AF47" s="85" t="s">
        <v>85</v>
      </c>
      <c r="AG47" s="86" t="s">
        <v>86</v>
      </c>
      <c r="AH47" s="86" t="s">
        <v>87</v>
      </c>
      <c r="AI47" s="86" t="s">
        <v>88</v>
      </c>
      <c r="AJ47" s="87" t="s">
        <v>89</v>
      </c>
      <c r="AK47" s="88" t="s">
        <v>77</v>
      </c>
      <c r="AL47" s="88" t="s">
        <v>77</v>
      </c>
      <c r="AM47" s="88" t="s">
        <v>77</v>
      </c>
      <c r="AN47" s="88" t="s">
        <v>77</v>
      </c>
      <c r="AO47" s="88" t="s">
        <v>77</v>
      </c>
      <c r="AP47" s="88" t="s">
        <v>77</v>
      </c>
      <c r="AQ47" s="88" t="s">
        <v>77</v>
      </c>
      <c r="AR47" s="88" t="s">
        <v>77</v>
      </c>
      <c r="AS47" s="88" t="s">
        <v>77</v>
      </c>
      <c r="AT47" s="88"/>
      <c r="AU47" s="88"/>
      <c r="AV47" s="88"/>
      <c r="AW47" s="88"/>
      <c r="AX47" s="88"/>
      <c r="AY47" s="88"/>
      <c r="AZ47" s="88"/>
      <c r="BA47" s="88"/>
      <c r="BB47" s="88"/>
      <c r="BC47" s="88"/>
      <c r="BD47" s="88"/>
      <c r="BE47" s="88"/>
      <c r="BF47" s="88"/>
      <c r="BG47" s="88"/>
      <c r="BH47" s="88"/>
      <c r="BI47" s="88"/>
      <c r="BJ47" s="88"/>
      <c r="BK47" s="88"/>
      <c r="BL47" s="88"/>
      <c r="BM47" s="88"/>
      <c r="BN47" s="88"/>
      <c r="BO47" s="88"/>
      <c r="BP47" s="86"/>
      <c r="BQ47" s="86"/>
    </row>
    <row r="48" spans="1:69" s="90" customFormat="1" ht="98.25" customHeight="1" x14ac:dyDescent="0.25">
      <c r="A48" s="85"/>
      <c r="B48" s="85" t="s">
        <v>107</v>
      </c>
      <c r="C48" s="85">
        <v>2643412</v>
      </c>
      <c r="D48" s="85" t="s">
        <v>71</v>
      </c>
      <c r="E48" s="105" t="s">
        <v>384</v>
      </c>
      <c r="F48" s="98">
        <v>2025</v>
      </c>
      <c r="G48" s="97">
        <v>45785</v>
      </c>
      <c r="H48" s="86" t="s">
        <v>385</v>
      </c>
      <c r="I48" s="86" t="s">
        <v>385</v>
      </c>
      <c r="J48" s="86" t="s">
        <v>386</v>
      </c>
      <c r="K48" s="85" t="s">
        <v>75</v>
      </c>
      <c r="L48" s="86" t="s">
        <v>102</v>
      </c>
      <c r="M48" s="97">
        <v>45784</v>
      </c>
      <c r="N48" s="110" t="s">
        <v>268</v>
      </c>
      <c r="O48" s="110" t="s">
        <v>77</v>
      </c>
      <c r="P48" s="85" t="s">
        <v>387</v>
      </c>
      <c r="Q48" s="86" t="s">
        <v>77</v>
      </c>
      <c r="R48" s="86" t="s">
        <v>388</v>
      </c>
      <c r="S48" s="86" t="s">
        <v>389</v>
      </c>
      <c r="T48" s="123">
        <v>500000000</v>
      </c>
      <c r="U48" s="107">
        <v>500000000</v>
      </c>
      <c r="V48" s="108">
        <v>462493782</v>
      </c>
      <c r="W48" s="108">
        <v>0</v>
      </c>
      <c r="X48" s="109" t="s">
        <v>78</v>
      </c>
      <c r="Y48" s="86" t="s">
        <v>79</v>
      </c>
      <c r="Z48" s="86" t="s">
        <v>390</v>
      </c>
      <c r="AA48" s="86" t="s">
        <v>390</v>
      </c>
      <c r="AB48" s="86" t="s">
        <v>145</v>
      </c>
      <c r="AC48" s="86" t="s">
        <v>146</v>
      </c>
      <c r="AD48" s="86" t="s">
        <v>96</v>
      </c>
      <c r="AE48" s="86" t="s">
        <v>127</v>
      </c>
      <c r="AF48" s="85" t="s">
        <v>148</v>
      </c>
      <c r="AG48" s="86" t="s">
        <v>86</v>
      </c>
      <c r="AH48" s="86" t="s">
        <v>77</v>
      </c>
      <c r="AI48" s="86" t="s">
        <v>88</v>
      </c>
      <c r="AJ48" s="87" t="s">
        <v>107</v>
      </c>
      <c r="AK48" s="88" t="s">
        <v>77</v>
      </c>
      <c r="AL48" s="88" t="s">
        <v>77</v>
      </c>
      <c r="AM48" s="88" t="s">
        <v>77</v>
      </c>
      <c r="AN48" s="88" t="s">
        <v>77</v>
      </c>
      <c r="AO48" s="88" t="s">
        <v>77</v>
      </c>
      <c r="AP48" s="88" t="s">
        <v>77</v>
      </c>
      <c r="AQ48" s="88" t="s">
        <v>77</v>
      </c>
      <c r="AR48" s="88" t="s">
        <v>77</v>
      </c>
      <c r="AS48" s="88" t="s">
        <v>77</v>
      </c>
      <c r="AT48" s="88" t="s">
        <v>77</v>
      </c>
      <c r="AU48" s="88" t="s">
        <v>77</v>
      </c>
      <c r="AV48" s="88" t="s">
        <v>77</v>
      </c>
      <c r="AW48" s="88"/>
      <c r="AX48" s="88"/>
      <c r="AY48" s="88"/>
      <c r="AZ48" s="88"/>
      <c r="BA48" s="88"/>
      <c r="BB48" s="88"/>
      <c r="BC48" s="88"/>
      <c r="BD48" s="88"/>
      <c r="BE48" s="88"/>
      <c r="BF48" s="88"/>
      <c r="BG48" s="88"/>
      <c r="BH48" s="88"/>
      <c r="BI48" s="88"/>
      <c r="BJ48" s="88"/>
      <c r="BK48" s="88"/>
      <c r="BL48" s="88"/>
      <c r="BM48" s="88"/>
      <c r="BN48" s="88"/>
      <c r="BO48" s="88"/>
      <c r="BP48" s="86"/>
      <c r="BQ48" s="86"/>
    </row>
    <row r="49" spans="1:69" s="90" customFormat="1" ht="98.25" customHeight="1" x14ac:dyDescent="0.25">
      <c r="A49" s="85"/>
      <c r="B49" s="85" t="s">
        <v>107</v>
      </c>
      <c r="C49" s="85">
        <v>2647410</v>
      </c>
      <c r="D49" s="85" t="s">
        <v>71</v>
      </c>
      <c r="E49" s="127" t="s">
        <v>391</v>
      </c>
      <c r="F49" s="98">
        <v>2025</v>
      </c>
      <c r="G49" s="97">
        <v>45786</v>
      </c>
      <c r="H49" s="86" t="s">
        <v>392</v>
      </c>
      <c r="I49" s="86" t="s">
        <v>393</v>
      </c>
      <c r="J49" s="86" t="s">
        <v>394</v>
      </c>
      <c r="K49" s="85" t="s">
        <v>75</v>
      </c>
      <c r="L49" s="86" t="s">
        <v>346</v>
      </c>
      <c r="M49" s="97">
        <v>45785</v>
      </c>
      <c r="N49" s="110" t="s">
        <v>166</v>
      </c>
      <c r="O49" s="110" t="s">
        <v>77</v>
      </c>
      <c r="P49" s="85" t="s">
        <v>387</v>
      </c>
      <c r="Q49" s="86" t="s">
        <v>77</v>
      </c>
      <c r="R49" s="86" t="s">
        <v>395</v>
      </c>
      <c r="S49" s="86" t="s">
        <v>396</v>
      </c>
      <c r="T49" s="123">
        <v>936900</v>
      </c>
      <c r="U49" s="107">
        <v>936900</v>
      </c>
      <c r="V49" s="108">
        <v>867198</v>
      </c>
      <c r="W49" s="108">
        <v>0</v>
      </c>
      <c r="X49" s="109" t="s">
        <v>78</v>
      </c>
      <c r="Y49" s="86" t="s">
        <v>79</v>
      </c>
      <c r="Z49" s="86" t="s">
        <v>397</v>
      </c>
      <c r="AA49" s="86" t="s">
        <v>397</v>
      </c>
      <c r="AB49" s="86" t="s">
        <v>81</v>
      </c>
      <c r="AC49" s="85" t="s">
        <v>82</v>
      </c>
      <c r="AD49" s="86" t="s">
        <v>83</v>
      </c>
      <c r="AE49" s="86" t="s">
        <v>127</v>
      </c>
      <c r="AF49" s="85" t="s">
        <v>85</v>
      </c>
      <c r="AG49" s="86" t="s">
        <v>86</v>
      </c>
      <c r="AH49" s="86" t="s">
        <v>87</v>
      </c>
      <c r="AI49" s="86" t="s">
        <v>88</v>
      </c>
      <c r="AJ49" s="87" t="s">
        <v>89</v>
      </c>
      <c r="AK49" s="88" t="s">
        <v>77</v>
      </c>
      <c r="AL49" s="88" t="s">
        <v>77</v>
      </c>
      <c r="AM49" s="88" t="s">
        <v>77</v>
      </c>
      <c r="AN49" s="88" t="s">
        <v>77</v>
      </c>
      <c r="AO49" s="88" t="s">
        <v>77</v>
      </c>
      <c r="AP49" s="88" t="s">
        <v>77</v>
      </c>
      <c r="AQ49" s="88" t="s">
        <v>77</v>
      </c>
      <c r="AR49" s="88" t="s">
        <v>77</v>
      </c>
      <c r="AS49" s="88" t="s">
        <v>77</v>
      </c>
      <c r="AT49" s="88"/>
      <c r="AU49" s="88"/>
      <c r="AV49" s="88"/>
      <c r="AW49" s="88"/>
      <c r="AX49" s="88"/>
      <c r="AY49" s="88"/>
      <c r="AZ49" s="88"/>
      <c r="BA49" s="88"/>
      <c r="BB49" s="88"/>
      <c r="BC49" s="88"/>
      <c r="BD49" s="88"/>
      <c r="BE49" s="88"/>
      <c r="BF49" s="88"/>
      <c r="BG49" s="88"/>
      <c r="BH49" s="88"/>
      <c r="BI49" s="88"/>
      <c r="BJ49" s="88"/>
      <c r="BK49" s="88"/>
      <c r="BL49" s="88"/>
      <c r="BM49" s="88"/>
      <c r="BN49" s="88"/>
      <c r="BO49" s="88"/>
      <c r="BP49" s="86"/>
      <c r="BQ49" s="86"/>
    </row>
    <row r="50" spans="1:69" s="90" customFormat="1" ht="98.25" customHeight="1" x14ac:dyDescent="0.25">
      <c r="A50" s="85"/>
      <c r="B50" s="85" t="s">
        <v>107</v>
      </c>
      <c r="C50" s="85">
        <v>2642662</v>
      </c>
      <c r="D50" s="85" t="s">
        <v>71</v>
      </c>
      <c r="E50" s="105" t="s">
        <v>398</v>
      </c>
      <c r="F50" s="98">
        <v>2025</v>
      </c>
      <c r="G50" s="97">
        <v>45785</v>
      </c>
      <c r="H50" s="86" t="s">
        <v>399</v>
      </c>
      <c r="I50" s="86" t="s">
        <v>399</v>
      </c>
      <c r="J50" s="86" t="s">
        <v>223</v>
      </c>
      <c r="K50" s="85" t="s">
        <v>75</v>
      </c>
      <c r="L50" s="86" t="s">
        <v>111</v>
      </c>
      <c r="M50" s="97">
        <v>45784</v>
      </c>
      <c r="N50" s="110" t="s">
        <v>203</v>
      </c>
      <c r="O50" s="110" t="s">
        <v>77</v>
      </c>
      <c r="P50" s="86" t="s">
        <v>77</v>
      </c>
      <c r="Q50" s="86" t="s">
        <v>77</v>
      </c>
      <c r="R50" s="86" t="s">
        <v>400</v>
      </c>
      <c r="S50" s="86" t="s">
        <v>401</v>
      </c>
      <c r="T50" s="123">
        <v>0</v>
      </c>
      <c r="U50" s="107">
        <v>0</v>
      </c>
      <c r="V50" s="108">
        <v>0</v>
      </c>
      <c r="W50" s="108">
        <v>0</v>
      </c>
      <c r="X50" s="128" t="s">
        <v>78</v>
      </c>
      <c r="Y50" s="86" t="s">
        <v>79</v>
      </c>
      <c r="Z50" s="86" t="s">
        <v>402</v>
      </c>
      <c r="AA50" s="86" t="s">
        <v>402</v>
      </c>
      <c r="AB50" s="91" t="s">
        <v>126</v>
      </c>
      <c r="AC50" s="85"/>
      <c r="AD50" s="86" t="s">
        <v>83</v>
      </c>
      <c r="AE50" s="86" t="s">
        <v>403</v>
      </c>
      <c r="AF50" s="85" t="s">
        <v>85</v>
      </c>
      <c r="AG50" s="86" t="s">
        <v>86</v>
      </c>
      <c r="AH50" s="86" t="s">
        <v>98</v>
      </c>
      <c r="AI50" s="86" t="s">
        <v>88</v>
      </c>
      <c r="AJ50" s="87" t="s">
        <v>89</v>
      </c>
      <c r="AK50" s="88" t="s">
        <v>77</v>
      </c>
      <c r="AL50" s="88" t="s">
        <v>77</v>
      </c>
      <c r="AM50" s="88" t="s">
        <v>77</v>
      </c>
      <c r="AN50" s="88" t="s">
        <v>77</v>
      </c>
      <c r="AO50" s="88" t="s">
        <v>77</v>
      </c>
      <c r="AP50" s="88" t="s">
        <v>77</v>
      </c>
      <c r="AQ50" s="88" t="s">
        <v>77</v>
      </c>
      <c r="AR50" s="88" t="s">
        <v>77</v>
      </c>
      <c r="AS50" s="88" t="s">
        <v>77</v>
      </c>
      <c r="AT50" s="88"/>
      <c r="AU50" s="88"/>
      <c r="AV50" s="88"/>
      <c r="AW50" s="88"/>
      <c r="AX50" s="88"/>
      <c r="AY50" s="88"/>
      <c r="AZ50" s="88"/>
      <c r="BA50" s="88"/>
      <c r="BB50" s="88"/>
      <c r="BC50" s="88"/>
      <c r="BD50" s="88"/>
      <c r="BE50" s="88"/>
      <c r="BF50" s="88"/>
      <c r="BG50" s="88"/>
      <c r="BH50" s="88"/>
      <c r="BI50" s="88"/>
      <c r="BJ50" s="88"/>
      <c r="BK50" s="88"/>
      <c r="BL50" s="88"/>
      <c r="BM50" s="88"/>
      <c r="BN50" s="88"/>
      <c r="BO50" s="88"/>
      <c r="BP50" s="86"/>
      <c r="BQ50" s="86"/>
    </row>
    <row r="51" spans="1:69" s="90" customFormat="1" ht="98.25" customHeight="1" x14ac:dyDescent="0.25">
      <c r="A51" s="85"/>
      <c r="B51" s="85" t="s">
        <v>107</v>
      </c>
      <c r="C51" s="85">
        <v>2643276</v>
      </c>
      <c r="D51" s="129" t="s">
        <v>71</v>
      </c>
      <c r="E51" s="106" t="s">
        <v>404</v>
      </c>
      <c r="F51" s="98">
        <v>2025</v>
      </c>
      <c r="G51" s="97">
        <v>45624</v>
      </c>
      <c r="H51" s="130" t="s">
        <v>405</v>
      </c>
      <c r="I51" s="83" t="s">
        <v>405</v>
      </c>
      <c r="J51" s="86" t="s">
        <v>394</v>
      </c>
      <c r="K51" s="85" t="s">
        <v>75</v>
      </c>
      <c r="L51" s="86" t="s">
        <v>346</v>
      </c>
      <c r="M51" s="97">
        <v>45782</v>
      </c>
      <c r="N51" s="110" t="s">
        <v>157</v>
      </c>
      <c r="O51" s="110" t="s">
        <v>77</v>
      </c>
      <c r="P51" s="86" t="s">
        <v>77</v>
      </c>
      <c r="Q51" s="86" t="s">
        <v>77</v>
      </c>
      <c r="R51" s="86" t="s">
        <v>406</v>
      </c>
      <c r="S51" s="86" t="s">
        <v>407</v>
      </c>
      <c r="T51" s="123">
        <v>729750000</v>
      </c>
      <c r="U51" s="107">
        <v>72975000000</v>
      </c>
      <c r="V51" s="108">
        <v>668915591</v>
      </c>
      <c r="W51" s="108">
        <v>0</v>
      </c>
      <c r="X51" s="128" t="s">
        <v>78</v>
      </c>
      <c r="Y51" s="86" t="s">
        <v>79</v>
      </c>
      <c r="Z51" s="86" t="s">
        <v>408</v>
      </c>
      <c r="AA51" s="86" t="s">
        <v>408</v>
      </c>
      <c r="AB51" s="86" t="s">
        <v>113</v>
      </c>
      <c r="AC51" s="86" t="s">
        <v>294</v>
      </c>
      <c r="AD51" s="86" t="s">
        <v>96</v>
      </c>
      <c r="AE51" s="86" t="s">
        <v>350</v>
      </c>
      <c r="AF51" s="85" t="s">
        <v>85</v>
      </c>
      <c r="AG51" s="86" t="s">
        <v>86</v>
      </c>
      <c r="AH51" s="86" t="s">
        <v>87</v>
      </c>
      <c r="AI51" s="86" t="s">
        <v>88</v>
      </c>
      <c r="AJ51" s="87" t="s">
        <v>107</v>
      </c>
      <c r="AK51" s="88" t="s">
        <v>77</v>
      </c>
      <c r="AL51" s="88" t="s">
        <v>77</v>
      </c>
      <c r="AM51" s="88" t="s">
        <v>77</v>
      </c>
      <c r="AN51" s="88" t="s">
        <v>77</v>
      </c>
      <c r="AO51" s="88" t="s">
        <v>77</v>
      </c>
      <c r="AP51" s="88" t="s">
        <v>77</v>
      </c>
      <c r="AQ51" s="88" t="s">
        <v>77</v>
      </c>
      <c r="AR51" s="88" t="s">
        <v>77</v>
      </c>
      <c r="AS51" s="88" t="s">
        <v>77</v>
      </c>
      <c r="AT51" s="88" t="s">
        <v>77</v>
      </c>
      <c r="AU51" s="88" t="s">
        <v>77</v>
      </c>
      <c r="AV51" s="88"/>
      <c r="AW51" s="88"/>
      <c r="AX51" s="88"/>
      <c r="AY51" s="88"/>
      <c r="AZ51" s="88"/>
      <c r="BA51" s="88"/>
      <c r="BB51" s="88"/>
      <c r="BC51" s="88"/>
      <c r="BD51" s="88"/>
      <c r="BE51" s="88"/>
      <c r="BF51" s="88"/>
      <c r="BG51" s="88"/>
      <c r="BH51" s="88"/>
      <c r="BI51" s="88"/>
      <c r="BJ51" s="88"/>
      <c r="BK51" s="88"/>
      <c r="BL51" s="88"/>
      <c r="BM51" s="88"/>
      <c r="BN51" s="88"/>
      <c r="BO51" s="88"/>
      <c r="BP51" s="86"/>
      <c r="BQ51" s="86"/>
    </row>
    <row r="52" spans="1:69" s="90" customFormat="1" ht="98.25" customHeight="1" x14ac:dyDescent="0.25">
      <c r="A52" s="85"/>
      <c r="B52" s="85" t="s">
        <v>107</v>
      </c>
      <c r="C52" s="85">
        <v>2643136</v>
      </c>
      <c r="D52" s="129" t="s">
        <v>71</v>
      </c>
      <c r="E52" s="106" t="s">
        <v>409</v>
      </c>
      <c r="F52" s="98">
        <v>2025</v>
      </c>
      <c r="G52" s="97">
        <v>45775</v>
      </c>
      <c r="H52" s="86" t="s">
        <v>410</v>
      </c>
      <c r="I52" s="86" t="s">
        <v>411</v>
      </c>
      <c r="J52" s="86" t="s">
        <v>411</v>
      </c>
      <c r="K52" s="85" t="s">
        <v>75</v>
      </c>
      <c r="L52" s="36" t="s">
        <v>156</v>
      </c>
      <c r="M52" s="97">
        <v>45782</v>
      </c>
      <c r="N52" s="110" t="s">
        <v>306</v>
      </c>
      <c r="O52" s="110" t="s">
        <v>77</v>
      </c>
      <c r="P52" s="86" t="s">
        <v>77</v>
      </c>
      <c r="Q52" s="86" t="s">
        <v>77</v>
      </c>
      <c r="R52" s="86" t="s">
        <v>412</v>
      </c>
      <c r="S52" s="86" t="s">
        <v>413</v>
      </c>
      <c r="T52" s="123">
        <v>0</v>
      </c>
      <c r="U52" s="107">
        <v>0</v>
      </c>
      <c r="V52" s="108">
        <v>0</v>
      </c>
      <c r="W52" s="108">
        <v>0</v>
      </c>
      <c r="X52" s="128" t="s">
        <v>160</v>
      </c>
      <c r="Y52" s="86" t="s">
        <v>414</v>
      </c>
      <c r="Z52" s="86" t="s">
        <v>370</v>
      </c>
      <c r="AA52" s="86" t="s">
        <v>370</v>
      </c>
      <c r="AB52" s="86" t="s">
        <v>81</v>
      </c>
      <c r="AC52" s="85" t="s">
        <v>82</v>
      </c>
      <c r="AD52" s="86" t="s">
        <v>96</v>
      </c>
      <c r="AE52" s="86" t="s">
        <v>365</v>
      </c>
      <c r="AF52" s="85" t="s">
        <v>85</v>
      </c>
      <c r="AG52" s="86" t="s">
        <v>162</v>
      </c>
      <c r="AH52" s="131">
        <v>45842</v>
      </c>
      <c r="AI52" s="86" t="s">
        <v>415</v>
      </c>
      <c r="AJ52" s="87" t="s">
        <v>85</v>
      </c>
      <c r="AK52" s="88" t="s">
        <v>77</v>
      </c>
      <c r="AL52" s="88" t="s">
        <v>77</v>
      </c>
      <c r="AM52" s="88" t="s">
        <v>77</v>
      </c>
      <c r="AN52" s="88" t="s">
        <v>77</v>
      </c>
      <c r="AO52" s="88" t="s">
        <v>77</v>
      </c>
      <c r="AP52" s="88" t="s">
        <v>77</v>
      </c>
      <c r="AQ52" s="88" t="s">
        <v>77</v>
      </c>
      <c r="AR52" s="88" t="s">
        <v>77</v>
      </c>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6"/>
      <c r="BQ52" s="86"/>
    </row>
    <row r="53" spans="1:69" s="90" customFormat="1" ht="98.25" customHeight="1" x14ac:dyDescent="0.25">
      <c r="A53" s="85"/>
      <c r="B53" s="85" t="s">
        <v>107</v>
      </c>
      <c r="C53" s="85">
        <v>2643315</v>
      </c>
      <c r="D53" s="129" t="s">
        <v>71</v>
      </c>
      <c r="E53" s="106" t="s">
        <v>416</v>
      </c>
      <c r="F53" s="98">
        <v>2025</v>
      </c>
      <c r="G53" s="97">
        <v>45771</v>
      </c>
      <c r="H53" s="86" t="s">
        <v>417</v>
      </c>
      <c r="I53" s="86" t="s">
        <v>417</v>
      </c>
      <c r="J53" s="86" t="s">
        <v>74</v>
      </c>
      <c r="K53" s="85" t="s">
        <v>254</v>
      </c>
      <c r="L53" s="86" t="s">
        <v>418</v>
      </c>
      <c r="M53" s="97">
        <v>45771</v>
      </c>
      <c r="N53" s="110" t="s">
        <v>203</v>
      </c>
      <c r="O53" s="110" t="s">
        <v>77</v>
      </c>
      <c r="P53" s="86" t="s">
        <v>77</v>
      </c>
      <c r="Q53" s="86" t="s">
        <v>77</v>
      </c>
      <c r="R53" s="86" t="s">
        <v>419</v>
      </c>
      <c r="S53" s="86" t="s">
        <v>420</v>
      </c>
      <c r="T53" s="123">
        <v>94682793</v>
      </c>
      <c r="U53" s="107">
        <v>94682793</v>
      </c>
      <c r="V53" s="108">
        <v>86903506</v>
      </c>
      <c r="W53" s="108">
        <v>86903506</v>
      </c>
      <c r="X53" s="128" t="s">
        <v>78</v>
      </c>
      <c r="Y53" s="86" t="s">
        <v>79</v>
      </c>
      <c r="Z53" s="86" t="s">
        <v>421</v>
      </c>
      <c r="AA53" s="86" t="s">
        <v>421</v>
      </c>
      <c r="AB53" s="91" t="s">
        <v>126</v>
      </c>
      <c r="AC53" s="85"/>
      <c r="AD53" s="86" t="s">
        <v>422</v>
      </c>
      <c r="AE53" s="86" t="s">
        <v>309</v>
      </c>
      <c r="AF53" s="85" t="s">
        <v>85</v>
      </c>
      <c r="AG53" s="86" t="s">
        <v>86</v>
      </c>
      <c r="AH53" s="86" t="s">
        <v>98</v>
      </c>
      <c r="AI53" s="86" t="s">
        <v>88</v>
      </c>
      <c r="AJ53" s="87" t="s">
        <v>89</v>
      </c>
      <c r="AK53" s="88" t="s">
        <v>77</v>
      </c>
      <c r="AL53" s="88" t="s">
        <v>77</v>
      </c>
      <c r="AM53" s="88" t="s">
        <v>77</v>
      </c>
      <c r="AN53" s="88" t="s">
        <v>77</v>
      </c>
      <c r="AO53" s="88" t="s">
        <v>77</v>
      </c>
      <c r="AP53" s="88" t="s">
        <v>77</v>
      </c>
      <c r="AQ53" s="88" t="s">
        <v>77</v>
      </c>
      <c r="AR53" s="88" t="s">
        <v>77</v>
      </c>
      <c r="AS53" s="88" t="s">
        <v>77</v>
      </c>
      <c r="AT53" s="88" t="s">
        <v>77</v>
      </c>
      <c r="AU53" s="88" t="s">
        <v>77</v>
      </c>
      <c r="AV53" s="88"/>
      <c r="AW53" s="88"/>
      <c r="AX53" s="88"/>
      <c r="AY53" s="88"/>
      <c r="AZ53" s="88"/>
      <c r="BA53" s="88"/>
      <c r="BB53" s="88"/>
      <c r="BC53" s="88"/>
      <c r="BD53" s="88"/>
      <c r="BE53" s="88"/>
      <c r="BF53" s="88"/>
      <c r="BG53" s="88"/>
      <c r="BH53" s="88"/>
      <c r="BI53" s="88"/>
      <c r="BJ53" s="88"/>
      <c r="BK53" s="88"/>
      <c r="BL53" s="88"/>
      <c r="BM53" s="88"/>
      <c r="BN53" s="88"/>
      <c r="BO53" s="88"/>
      <c r="BP53" s="86"/>
      <c r="BQ53" s="86"/>
    </row>
    <row r="54" spans="1:69" s="90" customFormat="1" ht="98.25" customHeight="1" x14ac:dyDescent="0.25">
      <c r="A54" s="85"/>
      <c r="B54" s="85" t="s">
        <v>107</v>
      </c>
      <c r="C54" s="85">
        <v>2658639</v>
      </c>
      <c r="D54" s="85" t="s">
        <v>71</v>
      </c>
      <c r="E54" s="106" t="s">
        <v>423</v>
      </c>
      <c r="F54" s="98">
        <v>2025</v>
      </c>
      <c r="G54" s="97">
        <v>45789</v>
      </c>
      <c r="H54" s="86" t="s">
        <v>424</v>
      </c>
      <c r="I54" s="86" t="s">
        <v>424</v>
      </c>
      <c r="J54" s="86" t="s">
        <v>381</v>
      </c>
      <c r="K54" s="85" t="s">
        <v>75</v>
      </c>
      <c r="L54" s="86" t="s">
        <v>346</v>
      </c>
      <c r="M54" s="97">
        <v>45786</v>
      </c>
      <c r="N54" s="110" t="s">
        <v>166</v>
      </c>
      <c r="O54" s="110" t="s">
        <v>77</v>
      </c>
      <c r="P54" s="86" t="s">
        <v>77</v>
      </c>
      <c r="Q54" s="86" t="s">
        <v>77</v>
      </c>
      <c r="R54" s="86" t="s">
        <v>425</v>
      </c>
      <c r="S54" s="86" t="s">
        <v>426</v>
      </c>
      <c r="T54" s="123">
        <v>73175000</v>
      </c>
      <c r="U54" s="107">
        <v>73175000</v>
      </c>
      <c r="V54" s="108">
        <v>67722872</v>
      </c>
      <c r="W54" s="108">
        <v>0</v>
      </c>
      <c r="X54" s="128" t="s">
        <v>78</v>
      </c>
      <c r="Y54" s="86" t="s">
        <v>79</v>
      </c>
      <c r="Z54" s="86" t="s">
        <v>427</v>
      </c>
      <c r="AA54" s="86" t="s">
        <v>427</v>
      </c>
      <c r="AB54" s="86" t="s">
        <v>145</v>
      </c>
      <c r="AC54" s="86" t="s">
        <v>146</v>
      </c>
      <c r="AD54" s="86" t="s">
        <v>96</v>
      </c>
      <c r="AE54" s="86" t="s">
        <v>309</v>
      </c>
      <c r="AF54" s="85" t="s">
        <v>148</v>
      </c>
      <c r="AG54" s="86" t="s">
        <v>86</v>
      </c>
      <c r="AH54" s="86" t="s">
        <v>77</v>
      </c>
      <c r="AI54" s="86" t="s">
        <v>88</v>
      </c>
      <c r="AJ54" s="87" t="s">
        <v>107</v>
      </c>
      <c r="AK54" s="88" t="s">
        <v>77</v>
      </c>
      <c r="AL54" s="88" t="s">
        <v>77</v>
      </c>
      <c r="AM54" s="88" t="s">
        <v>77</v>
      </c>
      <c r="AN54" s="88" t="s">
        <v>77</v>
      </c>
      <c r="AO54" s="88" t="s">
        <v>77</v>
      </c>
      <c r="AP54" s="88" t="s">
        <v>77</v>
      </c>
      <c r="AQ54" s="88" t="s">
        <v>77</v>
      </c>
      <c r="AR54" s="88" t="s">
        <v>77</v>
      </c>
      <c r="AS54" s="88" t="s">
        <v>77</v>
      </c>
      <c r="AT54" s="88" t="s">
        <v>77</v>
      </c>
      <c r="AU54" s="88" t="s">
        <v>77</v>
      </c>
      <c r="AV54" s="88" t="s">
        <v>77</v>
      </c>
      <c r="AW54" s="88"/>
      <c r="AX54" s="88"/>
      <c r="AY54" s="88"/>
      <c r="AZ54" s="88"/>
      <c r="BA54" s="88"/>
      <c r="BB54" s="88"/>
      <c r="BC54" s="88"/>
      <c r="BD54" s="88"/>
      <c r="BE54" s="88"/>
      <c r="BF54" s="88"/>
      <c r="BG54" s="88"/>
      <c r="BH54" s="88"/>
      <c r="BI54" s="88"/>
      <c r="BJ54" s="88"/>
      <c r="BK54" s="88"/>
      <c r="BL54" s="88"/>
      <c r="BM54" s="88"/>
      <c r="BN54" s="88"/>
      <c r="BO54" s="88"/>
      <c r="BP54" s="86"/>
      <c r="BQ54" s="86"/>
    </row>
    <row r="55" spans="1:69" s="90" customFormat="1" ht="98.25" customHeight="1" x14ac:dyDescent="0.25">
      <c r="A55" s="85"/>
      <c r="B55" s="85" t="s">
        <v>107</v>
      </c>
      <c r="C55" s="85">
        <v>2638047</v>
      </c>
      <c r="D55" s="129" t="s">
        <v>71</v>
      </c>
      <c r="E55" s="106" t="s">
        <v>428</v>
      </c>
      <c r="F55" s="98">
        <v>2025</v>
      </c>
      <c r="G55" s="97">
        <v>45758</v>
      </c>
      <c r="H55" s="86" t="s">
        <v>429</v>
      </c>
      <c r="I55" s="86" t="s">
        <v>429</v>
      </c>
      <c r="J55" s="86" t="s">
        <v>74</v>
      </c>
      <c r="K55" s="85" t="s">
        <v>75</v>
      </c>
      <c r="L55" s="86" t="s">
        <v>102</v>
      </c>
      <c r="M55" s="97">
        <v>45757</v>
      </c>
      <c r="N55" s="110" t="s">
        <v>203</v>
      </c>
      <c r="O55" s="110" t="s">
        <v>77</v>
      </c>
      <c r="P55" s="86" t="s">
        <v>77</v>
      </c>
      <c r="Q55" s="86" t="s">
        <v>77</v>
      </c>
      <c r="R55" s="86" t="s">
        <v>430</v>
      </c>
      <c r="S55" s="86" t="s">
        <v>431</v>
      </c>
      <c r="T55" s="123">
        <v>55900000</v>
      </c>
      <c r="U55" s="107">
        <v>55900000</v>
      </c>
      <c r="V55" s="108">
        <v>53728695</v>
      </c>
      <c r="W55" s="108">
        <v>53728695</v>
      </c>
      <c r="X55" s="128" t="s">
        <v>160</v>
      </c>
      <c r="Y55" s="86" t="s">
        <v>79</v>
      </c>
      <c r="Z55" s="86" t="s">
        <v>402</v>
      </c>
      <c r="AA55" s="86" t="s">
        <v>402</v>
      </c>
      <c r="AB55" s="86" t="s">
        <v>95</v>
      </c>
      <c r="AC55" s="86" t="s">
        <v>77</v>
      </c>
      <c r="AD55" s="86" t="s">
        <v>83</v>
      </c>
      <c r="AE55" s="86" t="s">
        <v>309</v>
      </c>
      <c r="AF55" s="85" t="s">
        <v>85</v>
      </c>
      <c r="AG55" s="86" t="s">
        <v>86</v>
      </c>
      <c r="AH55" s="86" t="s">
        <v>98</v>
      </c>
      <c r="AI55" s="86" t="s">
        <v>88</v>
      </c>
      <c r="AJ55" s="87" t="s">
        <v>89</v>
      </c>
      <c r="AK55" s="88" t="s">
        <v>77</v>
      </c>
      <c r="AL55" s="88" t="s">
        <v>77</v>
      </c>
      <c r="AM55" s="88" t="s">
        <v>77</v>
      </c>
      <c r="AN55" s="88" t="s">
        <v>77</v>
      </c>
      <c r="AO55" s="88" t="s">
        <v>77</v>
      </c>
      <c r="AP55" s="88" t="s">
        <v>77</v>
      </c>
      <c r="AQ55" s="88" t="s">
        <v>77</v>
      </c>
      <c r="AR55" s="88" t="s">
        <v>77</v>
      </c>
      <c r="AS55" s="88" t="s">
        <v>77</v>
      </c>
      <c r="AT55" s="88" t="s">
        <v>77</v>
      </c>
      <c r="AU55" s="88" t="s">
        <v>77</v>
      </c>
      <c r="AV55" s="88"/>
      <c r="AW55" s="88"/>
      <c r="AX55" s="88"/>
      <c r="AY55" s="88"/>
      <c r="AZ55" s="88"/>
      <c r="BA55" s="88"/>
      <c r="BB55" s="88"/>
      <c r="BC55" s="88"/>
      <c r="BD55" s="88"/>
      <c r="BE55" s="88"/>
      <c r="BF55" s="88"/>
      <c r="BG55" s="88"/>
      <c r="BH55" s="88"/>
      <c r="BI55" s="88"/>
      <c r="BJ55" s="88"/>
      <c r="BK55" s="88"/>
      <c r="BL55" s="88"/>
      <c r="BM55" s="88"/>
      <c r="BN55" s="88"/>
      <c r="BO55" s="88"/>
      <c r="BP55" s="86"/>
      <c r="BQ55" s="86"/>
    </row>
    <row r="56" spans="1:69" s="90" customFormat="1" ht="98.25" customHeight="1" x14ac:dyDescent="0.25">
      <c r="A56" s="85"/>
      <c r="B56" s="85" t="s">
        <v>107</v>
      </c>
      <c r="C56" s="85">
        <v>2637991</v>
      </c>
      <c r="D56" s="129" t="s">
        <v>71</v>
      </c>
      <c r="E56" s="106" t="s">
        <v>432</v>
      </c>
      <c r="F56" s="98">
        <v>2025</v>
      </c>
      <c r="G56" s="97">
        <v>45758</v>
      </c>
      <c r="H56" s="86" t="s">
        <v>433</v>
      </c>
      <c r="I56" s="86" t="s">
        <v>433</v>
      </c>
      <c r="J56" s="86" t="s">
        <v>434</v>
      </c>
      <c r="K56" s="85" t="s">
        <v>75</v>
      </c>
      <c r="L56" s="86" t="s">
        <v>102</v>
      </c>
      <c r="M56" s="97">
        <v>45757</v>
      </c>
      <c r="N56" s="110" t="s">
        <v>306</v>
      </c>
      <c r="O56" s="110" t="s">
        <v>77</v>
      </c>
      <c r="P56" s="86" t="s">
        <v>77</v>
      </c>
      <c r="Q56" s="86" t="s">
        <v>77</v>
      </c>
      <c r="R56" s="86" t="s">
        <v>435</v>
      </c>
      <c r="S56" s="86" t="s">
        <v>436</v>
      </c>
      <c r="T56" s="123">
        <v>189000000</v>
      </c>
      <c r="U56" s="107">
        <v>189000000</v>
      </c>
      <c r="V56" s="108">
        <v>181658819</v>
      </c>
      <c r="W56" s="108">
        <v>0</v>
      </c>
      <c r="X56" s="128" t="s">
        <v>160</v>
      </c>
      <c r="Y56" s="86" t="s">
        <v>79</v>
      </c>
      <c r="Z56" s="86" t="s">
        <v>437</v>
      </c>
      <c r="AA56" s="86" t="s">
        <v>437</v>
      </c>
      <c r="AB56" s="86" t="s">
        <v>95</v>
      </c>
      <c r="AC56" s="86" t="s">
        <v>294</v>
      </c>
      <c r="AD56" s="86" t="s">
        <v>96</v>
      </c>
      <c r="AE56" s="86" t="s">
        <v>309</v>
      </c>
      <c r="AF56" s="85" t="s">
        <v>85</v>
      </c>
      <c r="AG56" s="86" t="s">
        <v>86</v>
      </c>
      <c r="AH56" s="86" t="s">
        <v>87</v>
      </c>
      <c r="AI56" s="86" t="s">
        <v>88</v>
      </c>
      <c r="AJ56" s="87" t="s">
        <v>107</v>
      </c>
      <c r="AK56" s="88" t="s">
        <v>77</v>
      </c>
      <c r="AL56" s="88" t="s">
        <v>77</v>
      </c>
      <c r="AM56" s="88" t="s">
        <v>77</v>
      </c>
      <c r="AN56" s="88" t="s">
        <v>77</v>
      </c>
      <c r="AO56" s="88" t="s">
        <v>77</v>
      </c>
      <c r="AP56" s="88" t="s">
        <v>77</v>
      </c>
      <c r="AQ56" s="88" t="s">
        <v>77</v>
      </c>
      <c r="AR56" s="88" t="s">
        <v>77</v>
      </c>
      <c r="AS56" s="88" t="s">
        <v>77</v>
      </c>
      <c r="AT56" s="88" t="s">
        <v>77</v>
      </c>
      <c r="AU56" s="88" t="s">
        <v>77</v>
      </c>
      <c r="AV56" s="88"/>
      <c r="AW56" s="88"/>
      <c r="AX56" s="88"/>
      <c r="AY56" s="88"/>
      <c r="AZ56" s="88"/>
      <c r="BA56" s="88"/>
      <c r="BB56" s="88"/>
      <c r="BC56" s="88"/>
      <c r="BD56" s="88"/>
      <c r="BE56" s="88"/>
      <c r="BF56" s="88"/>
      <c r="BG56" s="88"/>
      <c r="BH56" s="88"/>
      <c r="BI56" s="88"/>
      <c r="BJ56" s="88"/>
      <c r="BK56" s="88"/>
      <c r="BL56" s="88"/>
      <c r="BM56" s="88"/>
      <c r="BN56" s="88"/>
      <c r="BO56" s="88"/>
      <c r="BP56" s="86"/>
      <c r="BQ56" s="86"/>
    </row>
    <row r="57" spans="1:69" s="90" customFormat="1" ht="98.25" customHeight="1" x14ac:dyDescent="0.25">
      <c r="A57" s="85"/>
      <c r="B57" s="85" t="s">
        <v>107</v>
      </c>
      <c r="C57" s="85">
        <v>2637915</v>
      </c>
      <c r="D57" s="129" t="s">
        <v>71</v>
      </c>
      <c r="E57" s="106" t="s">
        <v>438</v>
      </c>
      <c r="F57" s="98">
        <v>2025</v>
      </c>
      <c r="G57" s="97">
        <v>45755</v>
      </c>
      <c r="H57" s="86" t="s">
        <v>439</v>
      </c>
      <c r="I57" s="86" t="s">
        <v>439</v>
      </c>
      <c r="J57" s="86" t="s">
        <v>74</v>
      </c>
      <c r="K57" s="85" t="s">
        <v>75</v>
      </c>
      <c r="L57" s="86" t="s">
        <v>111</v>
      </c>
      <c r="M57" s="97">
        <v>45754</v>
      </c>
      <c r="N57" s="110" t="s">
        <v>203</v>
      </c>
      <c r="O57" s="110" t="s">
        <v>77</v>
      </c>
      <c r="P57" s="86" t="s">
        <v>77</v>
      </c>
      <c r="Q57" s="86" t="s">
        <v>77</v>
      </c>
      <c r="R57" s="86" t="s">
        <v>440</v>
      </c>
      <c r="S57" s="86" t="s">
        <v>401</v>
      </c>
      <c r="T57" s="123">
        <v>0</v>
      </c>
      <c r="U57" s="107">
        <v>0</v>
      </c>
      <c r="V57" s="108">
        <v>0</v>
      </c>
      <c r="W57" s="108" t="s">
        <v>77</v>
      </c>
      <c r="X57" s="128" t="s">
        <v>160</v>
      </c>
      <c r="Y57" s="86" t="s">
        <v>79</v>
      </c>
      <c r="Z57" s="86" t="s">
        <v>441</v>
      </c>
      <c r="AA57" s="86" t="s">
        <v>441</v>
      </c>
      <c r="AB57" s="91" t="s">
        <v>126</v>
      </c>
      <c r="AC57" s="85"/>
      <c r="AD57" s="86" t="s">
        <v>442</v>
      </c>
      <c r="AE57" s="86" t="s">
        <v>443</v>
      </c>
      <c r="AF57" s="85" t="s">
        <v>85</v>
      </c>
      <c r="AG57" s="86" t="s">
        <v>116</v>
      </c>
      <c r="AH57" s="86" t="s">
        <v>77</v>
      </c>
      <c r="AI57" s="86" t="s">
        <v>88</v>
      </c>
      <c r="AJ57" s="87" t="s">
        <v>85</v>
      </c>
      <c r="AK57" s="88" t="s">
        <v>77</v>
      </c>
      <c r="AL57" s="88" t="s">
        <v>77</v>
      </c>
      <c r="AM57" s="88" t="s">
        <v>77</v>
      </c>
      <c r="AN57" s="88" t="s">
        <v>77</v>
      </c>
      <c r="AO57" s="88" t="s">
        <v>77</v>
      </c>
      <c r="AP57" s="88" t="s">
        <v>77</v>
      </c>
      <c r="AQ57" s="88" t="s">
        <v>77</v>
      </c>
      <c r="AR57" s="88" t="s">
        <v>77</v>
      </c>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6"/>
      <c r="BQ57" s="86"/>
    </row>
    <row r="58" spans="1:69" s="90" customFormat="1" ht="98.25" customHeight="1" x14ac:dyDescent="0.25">
      <c r="A58" s="85"/>
      <c r="B58" s="85" t="s">
        <v>107</v>
      </c>
      <c r="C58" s="85">
        <v>2638684</v>
      </c>
      <c r="D58" s="129" t="s">
        <v>71</v>
      </c>
      <c r="E58" s="105" t="s">
        <v>444</v>
      </c>
      <c r="F58" s="98">
        <v>2025</v>
      </c>
      <c r="G58" s="132">
        <v>45751</v>
      </c>
      <c r="H58" s="86" t="s">
        <v>445</v>
      </c>
      <c r="I58" s="86" t="s">
        <v>445</v>
      </c>
      <c r="J58" s="86" t="s">
        <v>446</v>
      </c>
      <c r="K58" s="85" t="s">
        <v>75</v>
      </c>
      <c r="L58" s="86" t="s">
        <v>346</v>
      </c>
      <c r="M58" s="97">
        <v>45744</v>
      </c>
      <c r="N58" s="115" t="s">
        <v>203</v>
      </c>
      <c r="O58" s="115" t="s">
        <v>77</v>
      </c>
      <c r="P58" s="86" t="s">
        <v>77</v>
      </c>
      <c r="Q58" s="86" t="s">
        <v>77</v>
      </c>
      <c r="R58" s="86" t="s">
        <v>447</v>
      </c>
      <c r="S58" s="86" t="s">
        <v>448</v>
      </c>
      <c r="T58" s="123">
        <v>293614155</v>
      </c>
      <c r="U58" s="107">
        <v>293614155</v>
      </c>
      <c r="V58" s="108">
        <v>282687820</v>
      </c>
      <c r="W58" s="108">
        <v>282687820</v>
      </c>
      <c r="X58" s="128" t="s">
        <v>160</v>
      </c>
      <c r="Y58" s="86" t="s">
        <v>79</v>
      </c>
      <c r="Z58" s="86" t="s">
        <v>449</v>
      </c>
      <c r="AA58" s="86" t="s">
        <v>449</v>
      </c>
      <c r="AB58" s="85" t="s">
        <v>138</v>
      </c>
      <c r="AC58" s="85" t="s">
        <v>139</v>
      </c>
      <c r="AD58" s="86" t="s">
        <v>83</v>
      </c>
      <c r="AE58" s="86" t="s">
        <v>450</v>
      </c>
      <c r="AF58" s="85" t="s">
        <v>85</v>
      </c>
      <c r="AG58" s="86" t="s">
        <v>86</v>
      </c>
      <c r="AH58" s="86" t="s">
        <v>98</v>
      </c>
      <c r="AI58" s="86" t="s">
        <v>88</v>
      </c>
      <c r="AJ58" s="87" t="s">
        <v>89</v>
      </c>
      <c r="AK58" s="88" t="s">
        <v>77</v>
      </c>
      <c r="AL58" s="88" t="s">
        <v>77</v>
      </c>
      <c r="AM58" s="88" t="s">
        <v>77</v>
      </c>
      <c r="AN58" s="88" t="s">
        <v>77</v>
      </c>
      <c r="AO58" s="88" t="s">
        <v>77</v>
      </c>
      <c r="AP58" s="88" t="s">
        <v>77</v>
      </c>
      <c r="AQ58" s="88" t="s">
        <v>77</v>
      </c>
      <c r="AR58" s="88" t="s">
        <v>77</v>
      </c>
      <c r="AS58" s="88" t="s">
        <v>77</v>
      </c>
      <c r="AT58" s="88" t="s">
        <v>77</v>
      </c>
      <c r="AU58" s="88" t="s">
        <v>77</v>
      </c>
      <c r="AV58" s="88"/>
      <c r="AW58" s="88"/>
      <c r="AX58" s="88"/>
      <c r="AY58" s="88"/>
      <c r="AZ58" s="88"/>
      <c r="BA58" s="88"/>
      <c r="BB58" s="88"/>
      <c r="BC58" s="88"/>
      <c r="BD58" s="88"/>
      <c r="BE58" s="88"/>
      <c r="BF58" s="88"/>
      <c r="BG58" s="88"/>
      <c r="BH58" s="88"/>
      <c r="BI58" s="88"/>
      <c r="BJ58" s="88"/>
      <c r="BK58" s="88"/>
      <c r="BL58" s="88"/>
      <c r="BM58" s="88"/>
      <c r="BN58" s="88"/>
      <c r="BO58" s="88"/>
      <c r="BP58" s="86"/>
      <c r="BQ58" s="86"/>
    </row>
    <row r="59" spans="1:69" s="90" customFormat="1" ht="98.25" customHeight="1" x14ac:dyDescent="0.25">
      <c r="A59" s="85"/>
      <c r="B59" s="85" t="s">
        <v>107</v>
      </c>
      <c r="C59" s="85">
        <v>2638669</v>
      </c>
      <c r="D59" s="129" t="s">
        <v>71</v>
      </c>
      <c r="E59" s="106" t="s">
        <v>451</v>
      </c>
      <c r="F59" s="98">
        <v>2025</v>
      </c>
      <c r="G59" s="132">
        <v>45743</v>
      </c>
      <c r="H59" s="86" t="s">
        <v>452</v>
      </c>
      <c r="I59" s="86" t="s">
        <v>452</v>
      </c>
      <c r="J59" s="86" t="s">
        <v>453</v>
      </c>
      <c r="K59" s="85" t="s">
        <v>75</v>
      </c>
      <c r="L59" s="86" t="s">
        <v>346</v>
      </c>
      <c r="M59" s="97">
        <v>45737</v>
      </c>
      <c r="N59" s="115" t="s">
        <v>306</v>
      </c>
      <c r="O59" s="133">
        <v>0.5</v>
      </c>
      <c r="P59" s="86" t="s">
        <v>454</v>
      </c>
      <c r="Q59" s="86" t="s">
        <v>77</v>
      </c>
      <c r="R59" s="86" t="s">
        <v>455</v>
      </c>
      <c r="S59" s="86" t="s">
        <v>173</v>
      </c>
      <c r="T59" s="123">
        <v>37181861</v>
      </c>
      <c r="U59" s="107">
        <v>37181861</v>
      </c>
      <c r="V59" s="108">
        <v>34268499</v>
      </c>
      <c r="W59" s="108">
        <v>0</v>
      </c>
      <c r="X59" s="128" t="s">
        <v>78</v>
      </c>
      <c r="Y59" s="86" t="s">
        <v>79</v>
      </c>
      <c r="Z59" s="86" t="s">
        <v>456</v>
      </c>
      <c r="AA59" s="86" t="s">
        <v>456</v>
      </c>
      <c r="AB59" s="86" t="s">
        <v>119</v>
      </c>
      <c r="AC59" s="86" t="s">
        <v>114</v>
      </c>
      <c r="AD59" s="86" t="s">
        <v>96</v>
      </c>
      <c r="AE59" s="86" t="s">
        <v>309</v>
      </c>
      <c r="AF59" s="85" t="s">
        <v>85</v>
      </c>
      <c r="AG59" s="86" t="s">
        <v>116</v>
      </c>
      <c r="AH59" s="86" t="s">
        <v>77</v>
      </c>
      <c r="AI59" s="86" t="s">
        <v>88</v>
      </c>
      <c r="AJ59" s="87" t="s">
        <v>85</v>
      </c>
      <c r="AK59" s="88" t="s">
        <v>77</v>
      </c>
      <c r="AL59" s="88" t="s">
        <v>77</v>
      </c>
      <c r="AM59" s="88" t="s">
        <v>77</v>
      </c>
      <c r="AN59" s="88" t="s">
        <v>77</v>
      </c>
      <c r="AO59" s="88" t="s">
        <v>77</v>
      </c>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6"/>
      <c r="BQ59" s="86"/>
    </row>
    <row r="60" spans="1:69" s="90" customFormat="1" ht="98.25" customHeight="1" x14ac:dyDescent="0.25">
      <c r="A60" s="85"/>
      <c r="B60" s="85" t="s">
        <v>107</v>
      </c>
      <c r="C60" s="85">
        <v>2634374</v>
      </c>
      <c r="D60" s="129" t="s">
        <v>71</v>
      </c>
      <c r="E60" s="106" t="s">
        <v>457</v>
      </c>
      <c r="F60" s="98">
        <v>2025</v>
      </c>
      <c r="G60" s="132">
        <v>45747</v>
      </c>
      <c r="H60" s="86" t="s">
        <v>458</v>
      </c>
      <c r="I60" s="86" t="s">
        <v>459</v>
      </c>
      <c r="J60" s="86" t="s">
        <v>460</v>
      </c>
      <c r="K60" s="85" t="s">
        <v>75</v>
      </c>
      <c r="L60" s="86" t="s">
        <v>102</v>
      </c>
      <c r="M60" s="97">
        <v>45737</v>
      </c>
      <c r="N60" s="115" t="s">
        <v>157</v>
      </c>
      <c r="O60" s="115" t="s">
        <v>77</v>
      </c>
      <c r="P60" s="86" t="s">
        <v>77</v>
      </c>
      <c r="Q60" s="86" t="s">
        <v>77</v>
      </c>
      <c r="R60" s="86" t="s">
        <v>461</v>
      </c>
      <c r="S60" s="86" t="s">
        <v>462</v>
      </c>
      <c r="T60" s="123">
        <v>817057610</v>
      </c>
      <c r="U60" s="107">
        <v>817057610</v>
      </c>
      <c r="V60" s="108">
        <v>753057302</v>
      </c>
      <c r="W60" s="108">
        <v>0</v>
      </c>
      <c r="X60" s="128" t="s">
        <v>78</v>
      </c>
      <c r="Y60" s="86" t="s">
        <v>79</v>
      </c>
      <c r="Z60" s="86" t="s">
        <v>213</v>
      </c>
      <c r="AA60" s="86" t="s">
        <v>213</v>
      </c>
      <c r="AB60" s="91" t="s">
        <v>126</v>
      </c>
      <c r="AC60" s="85"/>
      <c r="AD60" s="86" t="s">
        <v>96</v>
      </c>
      <c r="AE60" s="86" t="s">
        <v>220</v>
      </c>
      <c r="AF60" s="85" t="s">
        <v>85</v>
      </c>
      <c r="AG60" s="86" t="s">
        <v>116</v>
      </c>
      <c r="AH60" s="86" t="s">
        <v>77</v>
      </c>
      <c r="AI60" s="86" t="s">
        <v>88</v>
      </c>
      <c r="AJ60" s="87" t="s">
        <v>85</v>
      </c>
      <c r="AK60" s="88" t="s">
        <v>77</v>
      </c>
      <c r="AL60" s="88" t="s">
        <v>77</v>
      </c>
      <c r="AM60" s="88" t="s">
        <v>77</v>
      </c>
      <c r="AN60" s="88" t="s">
        <v>77</v>
      </c>
      <c r="AO60" s="88" t="s">
        <v>77</v>
      </c>
      <c r="AP60" s="88" t="s">
        <v>77</v>
      </c>
      <c r="AQ60" s="88" t="s">
        <v>77</v>
      </c>
      <c r="AR60" s="88" t="s">
        <v>77</v>
      </c>
      <c r="AS60" s="88" t="s">
        <v>77</v>
      </c>
      <c r="AT60" s="88"/>
      <c r="AU60" s="88"/>
      <c r="AV60" s="88"/>
      <c r="AW60" s="88"/>
      <c r="AX60" s="88"/>
      <c r="AY60" s="88"/>
      <c r="AZ60" s="88"/>
      <c r="BA60" s="88"/>
      <c r="BB60" s="88"/>
      <c r="BC60" s="88"/>
      <c r="BD60" s="88"/>
      <c r="BE60" s="88"/>
      <c r="BF60" s="88"/>
      <c r="BG60" s="88"/>
      <c r="BH60" s="88"/>
      <c r="BI60" s="88"/>
      <c r="BJ60" s="88"/>
      <c r="BK60" s="88"/>
      <c r="BL60" s="88"/>
      <c r="BM60" s="88"/>
      <c r="BN60" s="88"/>
      <c r="BO60" s="88"/>
      <c r="BP60" s="86"/>
      <c r="BQ60" s="86"/>
    </row>
    <row r="61" spans="1:69" s="90" customFormat="1" ht="98.25" customHeight="1" x14ac:dyDescent="0.25">
      <c r="A61" s="85"/>
      <c r="B61" s="85" t="s">
        <v>107</v>
      </c>
      <c r="C61" s="85">
        <v>2638596</v>
      </c>
      <c r="D61" s="129" t="s">
        <v>71</v>
      </c>
      <c r="E61" s="37" t="s">
        <v>463</v>
      </c>
      <c r="F61" s="98">
        <v>2025</v>
      </c>
      <c r="G61" s="132">
        <v>45741</v>
      </c>
      <c r="H61" s="86" t="s">
        <v>464</v>
      </c>
      <c r="I61" s="86" t="s">
        <v>464</v>
      </c>
      <c r="J61" s="86" t="s">
        <v>465</v>
      </c>
      <c r="K61" s="85" t="s">
        <v>75</v>
      </c>
      <c r="L61" s="86" t="s">
        <v>346</v>
      </c>
      <c r="M61" s="97">
        <v>45737</v>
      </c>
      <c r="N61" s="115" t="s">
        <v>306</v>
      </c>
      <c r="O61" s="115" t="s">
        <v>77</v>
      </c>
      <c r="P61" s="86" t="s">
        <v>77</v>
      </c>
      <c r="Q61" s="86" t="s">
        <v>77</v>
      </c>
      <c r="R61" s="86" t="s">
        <v>466</v>
      </c>
      <c r="S61" s="86" t="s">
        <v>467</v>
      </c>
      <c r="T61" s="123">
        <v>186733334</v>
      </c>
      <c r="U61" s="107">
        <v>186733334</v>
      </c>
      <c r="V61" s="108">
        <v>164605538</v>
      </c>
      <c r="W61" s="108">
        <v>0</v>
      </c>
      <c r="X61" s="128" t="s">
        <v>93</v>
      </c>
      <c r="Y61" s="86" t="s">
        <v>79</v>
      </c>
      <c r="Z61" s="86" t="s">
        <v>144</v>
      </c>
      <c r="AA61" s="86" t="s">
        <v>144</v>
      </c>
      <c r="AB61" s="86" t="s">
        <v>145</v>
      </c>
      <c r="AC61" s="86" t="s">
        <v>146</v>
      </c>
      <c r="AD61" s="86" t="s">
        <v>96</v>
      </c>
      <c r="AE61" s="86" t="s">
        <v>220</v>
      </c>
      <c r="AF61" s="85" t="s">
        <v>148</v>
      </c>
      <c r="AG61" s="86" t="s">
        <v>86</v>
      </c>
      <c r="AH61" s="86" t="s">
        <v>77</v>
      </c>
      <c r="AI61" s="86" t="s">
        <v>88</v>
      </c>
      <c r="AJ61" s="87" t="s">
        <v>107</v>
      </c>
      <c r="AK61" s="88" t="s">
        <v>77</v>
      </c>
      <c r="AL61" s="88" t="s">
        <v>77</v>
      </c>
      <c r="AM61" s="88" t="s">
        <v>77</v>
      </c>
      <c r="AN61" s="88" t="s">
        <v>77</v>
      </c>
      <c r="AO61" s="88" t="s">
        <v>77</v>
      </c>
      <c r="AP61" s="88" t="s">
        <v>77</v>
      </c>
      <c r="AQ61" s="88" t="s">
        <v>77</v>
      </c>
      <c r="AR61" s="88" t="s">
        <v>77</v>
      </c>
      <c r="AS61" s="88" t="s">
        <v>77</v>
      </c>
      <c r="AT61" s="88" t="s">
        <v>77</v>
      </c>
      <c r="AU61" s="88" t="s">
        <v>77</v>
      </c>
      <c r="AV61" s="88" t="s">
        <v>77</v>
      </c>
      <c r="AW61" s="88"/>
      <c r="AX61" s="88"/>
      <c r="AY61" s="88"/>
      <c r="AZ61" s="88"/>
      <c r="BA61" s="88"/>
      <c r="BB61" s="88"/>
      <c r="BC61" s="88"/>
      <c r="BD61" s="88"/>
      <c r="BE61" s="88"/>
      <c r="BF61" s="88"/>
      <c r="BG61" s="88"/>
      <c r="BH61" s="88"/>
      <c r="BI61" s="88"/>
      <c r="BJ61" s="88"/>
      <c r="BK61" s="88"/>
      <c r="BL61" s="88"/>
      <c r="BM61" s="88"/>
      <c r="BN61" s="88"/>
      <c r="BO61" s="88"/>
      <c r="BP61" s="86"/>
      <c r="BQ61" s="86"/>
    </row>
    <row r="62" spans="1:69" s="90" customFormat="1" ht="98.25" customHeight="1" x14ac:dyDescent="0.25">
      <c r="A62" s="85"/>
      <c r="B62" s="85" t="s">
        <v>107</v>
      </c>
      <c r="C62" s="85">
        <v>2643086</v>
      </c>
      <c r="D62" s="85" t="s">
        <v>71</v>
      </c>
      <c r="E62" s="109" t="s">
        <v>468</v>
      </c>
      <c r="F62" s="98">
        <v>2025</v>
      </c>
      <c r="G62" s="132">
        <v>45743</v>
      </c>
      <c r="H62" s="85" t="s">
        <v>469</v>
      </c>
      <c r="I62" s="85" t="s">
        <v>469</v>
      </c>
      <c r="J62" s="85" t="s">
        <v>74</v>
      </c>
      <c r="K62" s="85" t="s">
        <v>75</v>
      </c>
      <c r="L62" s="86" t="s">
        <v>102</v>
      </c>
      <c r="M62" s="97">
        <v>45741</v>
      </c>
      <c r="N62" s="115" t="s">
        <v>306</v>
      </c>
      <c r="O62" s="115" t="s">
        <v>77</v>
      </c>
      <c r="P62" s="86" t="s">
        <v>77</v>
      </c>
      <c r="Q62" s="86" t="s">
        <v>77</v>
      </c>
      <c r="R62" s="86" t="s">
        <v>470</v>
      </c>
      <c r="S62" s="86" t="s">
        <v>471</v>
      </c>
      <c r="T62" s="123">
        <v>40599163215</v>
      </c>
      <c r="U62" s="107">
        <v>40599163215</v>
      </c>
      <c r="V62" s="108">
        <v>37367968306</v>
      </c>
      <c r="W62" s="108">
        <v>0</v>
      </c>
      <c r="X62" s="128" t="s">
        <v>78</v>
      </c>
      <c r="Y62" s="86" t="s">
        <v>79</v>
      </c>
      <c r="Z62" s="86" t="s">
        <v>472</v>
      </c>
      <c r="AA62" s="86" t="s">
        <v>472</v>
      </c>
      <c r="AB62" s="86" t="s">
        <v>95</v>
      </c>
      <c r="AC62" s="86" t="s">
        <v>77</v>
      </c>
      <c r="AD62" s="86" t="s">
        <v>83</v>
      </c>
      <c r="AE62" s="86" t="s">
        <v>365</v>
      </c>
      <c r="AF62" s="85" t="s">
        <v>85</v>
      </c>
      <c r="AG62" s="86" t="s">
        <v>86</v>
      </c>
      <c r="AH62" s="86" t="s">
        <v>98</v>
      </c>
      <c r="AI62" s="86" t="s">
        <v>88</v>
      </c>
      <c r="AJ62" s="87" t="s">
        <v>89</v>
      </c>
      <c r="AK62" s="88" t="s">
        <v>77</v>
      </c>
      <c r="AL62" s="88" t="s">
        <v>77</v>
      </c>
      <c r="AM62" s="88" t="s">
        <v>77</v>
      </c>
      <c r="AN62" s="88" t="s">
        <v>77</v>
      </c>
      <c r="AO62" s="88" t="s">
        <v>77</v>
      </c>
      <c r="AP62" s="88" t="s">
        <v>77</v>
      </c>
      <c r="AQ62" s="88" t="s">
        <v>77</v>
      </c>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6"/>
      <c r="BQ62" s="86"/>
    </row>
    <row r="63" spans="1:69" s="90" customFormat="1" ht="98.25" customHeight="1" x14ac:dyDescent="0.25">
      <c r="A63" s="85"/>
      <c r="B63" s="85" t="s">
        <v>107</v>
      </c>
      <c r="C63" s="85">
        <v>2638528</v>
      </c>
      <c r="D63" s="129" t="s">
        <v>71</v>
      </c>
      <c r="E63" s="109" t="s">
        <v>473</v>
      </c>
      <c r="F63" s="98">
        <v>2025</v>
      </c>
      <c r="G63" s="132">
        <v>45741</v>
      </c>
      <c r="H63" s="85" t="s">
        <v>474</v>
      </c>
      <c r="I63" s="85" t="s">
        <v>474</v>
      </c>
      <c r="J63" s="85" t="s">
        <v>74</v>
      </c>
      <c r="K63" s="85" t="s">
        <v>75</v>
      </c>
      <c r="L63" s="86" t="s">
        <v>111</v>
      </c>
      <c r="M63" s="97">
        <v>45737</v>
      </c>
      <c r="N63" s="115" t="s">
        <v>203</v>
      </c>
      <c r="O63" s="115" t="s">
        <v>475</v>
      </c>
      <c r="P63" s="86" t="s">
        <v>77</v>
      </c>
      <c r="Q63" s="86" t="s">
        <v>107</v>
      </c>
      <c r="R63" s="86" t="s">
        <v>476</v>
      </c>
      <c r="S63" s="86" t="s">
        <v>477</v>
      </c>
      <c r="T63" s="123">
        <v>0</v>
      </c>
      <c r="U63" s="107">
        <v>0</v>
      </c>
      <c r="V63" s="108">
        <v>0</v>
      </c>
      <c r="W63" s="108">
        <v>0</v>
      </c>
      <c r="X63" s="128" t="s">
        <v>78</v>
      </c>
      <c r="Y63" s="86" t="s">
        <v>79</v>
      </c>
      <c r="Z63" s="86" t="s">
        <v>478</v>
      </c>
      <c r="AA63" s="86" t="s">
        <v>478</v>
      </c>
      <c r="AB63" s="86" t="s">
        <v>119</v>
      </c>
      <c r="AC63" s="86" t="s">
        <v>114</v>
      </c>
      <c r="AD63" s="86" t="s">
        <v>479</v>
      </c>
      <c r="AE63" s="86" t="s">
        <v>365</v>
      </c>
      <c r="AF63" s="85" t="s">
        <v>85</v>
      </c>
      <c r="AG63" s="86" t="s">
        <v>116</v>
      </c>
      <c r="AH63" s="86" t="s">
        <v>77</v>
      </c>
      <c r="AI63" s="86" t="s">
        <v>88</v>
      </c>
      <c r="AJ63" s="87" t="s">
        <v>85</v>
      </c>
      <c r="AK63" s="88" t="s">
        <v>77</v>
      </c>
      <c r="AL63" s="88" t="s">
        <v>77</v>
      </c>
      <c r="AM63" s="88" t="s">
        <v>77</v>
      </c>
      <c r="AN63" s="88" t="s">
        <v>77</v>
      </c>
      <c r="AO63" s="88" t="s">
        <v>77</v>
      </c>
      <c r="AP63" s="88" t="s">
        <v>77</v>
      </c>
      <c r="AQ63" s="88" t="s">
        <v>77</v>
      </c>
      <c r="AR63" s="88" t="s">
        <v>77</v>
      </c>
      <c r="AS63" s="88" t="s">
        <v>77</v>
      </c>
      <c r="AT63" s="88" t="s">
        <v>77</v>
      </c>
      <c r="AU63" s="88" t="s">
        <v>77</v>
      </c>
      <c r="AV63" s="88"/>
      <c r="AW63" s="88"/>
      <c r="AX63" s="88"/>
      <c r="AY63" s="88"/>
      <c r="AZ63" s="88"/>
      <c r="BA63" s="88"/>
      <c r="BB63" s="88"/>
      <c r="BC63" s="88"/>
      <c r="BD63" s="88"/>
      <c r="BE63" s="88"/>
      <c r="BF63" s="88"/>
      <c r="BG63" s="88"/>
      <c r="BH63" s="88"/>
      <c r="BI63" s="88"/>
      <c r="BJ63" s="88"/>
      <c r="BK63" s="88"/>
      <c r="BL63" s="88"/>
      <c r="BM63" s="88"/>
      <c r="BN63" s="88"/>
      <c r="BO63" s="88"/>
      <c r="BP63" s="86"/>
      <c r="BQ63" s="86"/>
    </row>
    <row r="64" spans="1:69" s="90" customFormat="1" ht="98.25" customHeight="1" x14ac:dyDescent="0.25">
      <c r="A64" s="85"/>
      <c r="B64" s="85" t="s">
        <v>107</v>
      </c>
      <c r="C64" s="85">
        <v>2632286</v>
      </c>
      <c r="D64" s="129" t="s">
        <v>71</v>
      </c>
      <c r="E64" s="109" t="s">
        <v>480</v>
      </c>
      <c r="F64" s="98">
        <v>2025</v>
      </c>
      <c r="G64" s="132">
        <v>45737</v>
      </c>
      <c r="H64" s="85" t="s">
        <v>481</v>
      </c>
      <c r="I64" s="85" t="s">
        <v>481</v>
      </c>
      <c r="J64" s="85" t="s">
        <v>482</v>
      </c>
      <c r="K64" s="85" t="s">
        <v>75</v>
      </c>
      <c r="L64" s="86" t="s">
        <v>246</v>
      </c>
      <c r="M64" s="97">
        <v>45736</v>
      </c>
      <c r="N64" s="115" t="s">
        <v>306</v>
      </c>
      <c r="O64" s="115" t="s">
        <v>77</v>
      </c>
      <c r="P64" s="86" t="s">
        <v>77</v>
      </c>
      <c r="Q64" s="86" t="s">
        <v>77</v>
      </c>
      <c r="R64" s="86" t="s">
        <v>483</v>
      </c>
      <c r="S64" s="86" t="s">
        <v>484</v>
      </c>
      <c r="T64" s="123">
        <v>0</v>
      </c>
      <c r="U64" s="107">
        <v>0</v>
      </c>
      <c r="V64" s="108">
        <v>0</v>
      </c>
      <c r="W64" s="108">
        <v>0</v>
      </c>
      <c r="X64" s="128" t="s">
        <v>93</v>
      </c>
      <c r="Y64" s="86" t="s">
        <v>79</v>
      </c>
      <c r="Z64" s="86" t="s">
        <v>478</v>
      </c>
      <c r="AA64" s="86" t="s">
        <v>478</v>
      </c>
      <c r="AB64" s="86" t="s">
        <v>119</v>
      </c>
      <c r="AC64" s="86" t="s">
        <v>114</v>
      </c>
      <c r="AD64" s="86" t="s">
        <v>485</v>
      </c>
      <c r="AE64" s="86" t="s">
        <v>365</v>
      </c>
      <c r="AF64" s="85" t="s">
        <v>85</v>
      </c>
      <c r="AG64" s="86" t="s">
        <v>116</v>
      </c>
      <c r="AH64" s="86" t="s">
        <v>77</v>
      </c>
      <c r="AI64" s="86" t="s">
        <v>88</v>
      </c>
      <c r="AJ64" s="87" t="s">
        <v>85</v>
      </c>
      <c r="AK64" s="88" t="s">
        <v>77</v>
      </c>
      <c r="AL64" s="88" t="s">
        <v>77</v>
      </c>
      <c r="AM64" s="88" t="s">
        <v>77</v>
      </c>
      <c r="AN64" s="88" t="s">
        <v>77</v>
      </c>
      <c r="AO64" s="88" t="s">
        <v>77</v>
      </c>
      <c r="AP64" s="88" t="s">
        <v>77</v>
      </c>
      <c r="AQ64" s="88" t="s">
        <v>77</v>
      </c>
      <c r="AR64" s="88" t="s">
        <v>77</v>
      </c>
      <c r="AS64" s="88" t="s">
        <v>77</v>
      </c>
      <c r="AT64" s="88" t="s">
        <v>77</v>
      </c>
      <c r="AU64" s="88" t="s">
        <v>77</v>
      </c>
      <c r="AV64" s="88"/>
      <c r="AW64" s="88"/>
      <c r="AX64" s="88"/>
      <c r="AY64" s="88"/>
      <c r="AZ64" s="88"/>
      <c r="BA64" s="88"/>
      <c r="BB64" s="88"/>
      <c r="BC64" s="88"/>
      <c r="BD64" s="88"/>
      <c r="BE64" s="88"/>
      <c r="BF64" s="88"/>
      <c r="BG64" s="88"/>
      <c r="BH64" s="88"/>
      <c r="BI64" s="88"/>
      <c r="BJ64" s="88"/>
      <c r="BK64" s="88"/>
      <c r="BL64" s="88"/>
      <c r="BM64" s="88"/>
      <c r="BN64" s="88"/>
      <c r="BO64" s="88"/>
      <c r="BP64" s="86"/>
      <c r="BQ64" s="86"/>
    </row>
    <row r="65" spans="1:69" s="90" customFormat="1" ht="98.25" customHeight="1" x14ac:dyDescent="0.25">
      <c r="A65" s="85"/>
      <c r="B65" s="85" t="s">
        <v>107</v>
      </c>
      <c r="C65" s="85">
        <v>2632187</v>
      </c>
      <c r="D65" s="129" t="s">
        <v>71</v>
      </c>
      <c r="E65" s="109" t="s">
        <v>486</v>
      </c>
      <c r="F65" s="98">
        <v>2025</v>
      </c>
      <c r="G65" s="132">
        <v>45737</v>
      </c>
      <c r="H65" s="85" t="s">
        <v>487</v>
      </c>
      <c r="I65" s="85" t="s">
        <v>487</v>
      </c>
      <c r="J65" s="85" t="s">
        <v>74</v>
      </c>
      <c r="K65" s="85" t="s">
        <v>75</v>
      </c>
      <c r="L65" s="86" t="s">
        <v>346</v>
      </c>
      <c r="M65" s="97">
        <v>45736</v>
      </c>
      <c r="N65" s="115" t="s">
        <v>306</v>
      </c>
      <c r="O65" s="115" t="s">
        <v>77</v>
      </c>
      <c r="P65" s="86" t="s">
        <v>77</v>
      </c>
      <c r="Q65" s="86" t="s">
        <v>77</v>
      </c>
      <c r="R65" s="86" t="s">
        <v>488</v>
      </c>
      <c r="S65" s="86" t="s">
        <v>489</v>
      </c>
      <c r="T65" s="123">
        <v>5694000</v>
      </c>
      <c r="U65" s="107">
        <v>5694000</v>
      </c>
      <c r="V65" s="108">
        <v>5694000</v>
      </c>
      <c r="W65" s="108">
        <v>0</v>
      </c>
      <c r="X65" s="128" t="s">
        <v>103</v>
      </c>
      <c r="Y65" s="86" t="s">
        <v>79</v>
      </c>
      <c r="Z65" s="86" t="s">
        <v>456</v>
      </c>
      <c r="AA65" s="86" t="s">
        <v>456</v>
      </c>
      <c r="AB65" s="85" t="s">
        <v>138</v>
      </c>
      <c r="AC65" s="85" t="s">
        <v>139</v>
      </c>
      <c r="AD65" s="86" t="s">
        <v>490</v>
      </c>
      <c r="AE65" s="86" t="s">
        <v>147</v>
      </c>
      <c r="AF65" s="85" t="s">
        <v>85</v>
      </c>
      <c r="AG65" s="86" t="s">
        <v>86</v>
      </c>
      <c r="AH65" s="86" t="s">
        <v>98</v>
      </c>
      <c r="AI65" s="86" t="s">
        <v>491</v>
      </c>
      <c r="AJ65" s="87" t="s">
        <v>89</v>
      </c>
      <c r="AK65" s="88" t="s">
        <v>77</v>
      </c>
      <c r="AL65" s="88" t="s">
        <v>77</v>
      </c>
      <c r="AM65" s="88" t="s">
        <v>77</v>
      </c>
      <c r="AN65" s="88" t="s">
        <v>77</v>
      </c>
      <c r="AO65" s="88" t="s">
        <v>77</v>
      </c>
      <c r="AP65" s="88" t="s">
        <v>77</v>
      </c>
      <c r="AQ65" s="88" t="s">
        <v>77</v>
      </c>
      <c r="AR65" s="88" t="s">
        <v>77</v>
      </c>
      <c r="AS65" s="88" t="s">
        <v>77</v>
      </c>
      <c r="AT65" s="88" t="s">
        <v>77</v>
      </c>
      <c r="AU65" s="88" t="s">
        <v>77</v>
      </c>
      <c r="AV65" s="88"/>
      <c r="AW65" s="88"/>
      <c r="AX65" s="88"/>
      <c r="AY65" s="88"/>
      <c r="AZ65" s="88"/>
      <c r="BA65" s="88"/>
      <c r="BB65" s="88"/>
      <c r="BC65" s="88"/>
      <c r="BD65" s="88"/>
      <c r="BE65" s="88"/>
      <c r="BF65" s="88"/>
      <c r="BG65" s="88"/>
      <c r="BH65" s="88"/>
      <c r="BI65" s="88"/>
      <c r="BJ65" s="88"/>
      <c r="BK65" s="88"/>
      <c r="BL65" s="88"/>
      <c r="BM65" s="88"/>
      <c r="BN65" s="88"/>
      <c r="BO65" s="88"/>
      <c r="BP65" s="86"/>
      <c r="BQ65" s="86"/>
    </row>
    <row r="66" spans="1:69" s="90" customFormat="1" ht="98.25" customHeight="1" x14ac:dyDescent="0.25">
      <c r="A66" s="85"/>
      <c r="B66" s="85" t="s">
        <v>107</v>
      </c>
      <c r="C66" s="129" t="s">
        <v>492</v>
      </c>
      <c r="D66" s="129" t="s">
        <v>71</v>
      </c>
      <c r="E66" s="134" t="s">
        <v>493</v>
      </c>
      <c r="F66" s="98">
        <v>2025</v>
      </c>
      <c r="G66" s="132">
        <v>45723</v>
      </c>
      <c r="H66" s="85" t="s">
        <v>261</v>
      </c>
      <c r="I66" s="85" t="s">
        <v>261</v>
      </c>
      <c r="J66" s="85" t="s">
        <v>494</v>
      </c>
      <c r="K66" s="85" t="s">
        <v>75</v>
      </c>
      <c r="L66" s="86" t="s">
        <v>111</v>
      </c>
      <c r="M66" s="97">
        <v>45722</v>
      </c>
      <c r="N66" s="115" t="s">
        <v>306</v>
      </c>
      <c r="O66" s="115" t="s">
        <v>495</v>
      </c>
      <c r="P66" s="86" t="s">
        <v>77</v>
      </c>
      <c r="Q66" s="86" t="s">
        <v>77</v>
      </c>
      <c r="R66" s="86" t="s">
        <v>496</v>
      </c>
      <c r="S66" s="86" t="s">
        <v>497</v>
      </c>
      <c r="T66" s="123">
        <v>0</v>
      </c>
      <c r="U66" s="107">
        <v>0</v>
      </c>
      <c r="V66" s="108">
        <v>0</v>
      </c>
      <c r="W66" s="108">
        <v>0</v>
      </c>
      <c r="X66" s="128" t="s">
        <v>78</v>
      </c>
      <c r="Y66" s="86" t="s">
        <v>79</v>
      </c>
      <c r="Z66" s="86" t="s">
        <v>498</v>
      </c>
      <c r="AA66" s="86" t="s">
        <v>498</v>
      </c>
      <c r="AB66" s="86" t="s">
        <v>113</v>
      </c>
      <c r="AC66" s="86" t="s">
        <v>294</v>
      </c>
      <c r="AD66" s="86" t="s">
        <v>96</v>
      </c>
      <c r="AE66" s="86" t="s">
        <v>147</v>
      </c>
      <c r="AF66" s="85" t="s">
        <v>85</v>
      </c>
      <c r="AG66" s="86" t="s">
        <v>86</v>
      </c>
      <c r="AH66" s="86" t="s">
        <v>87</v>
      </c>
      <c r="AI66" s="86" t="s">
        <v>88</v>
      </c>
      <c r="AJ66" s="87" t="s">
        <v>107</v>
      </c>
      <c r="AK66" s="88" t="s">
        <v>77</v>
      </c>
      <c r="AL66" s="88" t="s">
        <v>77</v>
      </c>
      <c r="AM66" s="88" t="s">
        <v>77</v>
      </c>
      <c r="AN66" s="88" t="s">
        <v>77</v>
      </c>
      <c r="AO66" s="88" t="s">
        <v>77</v>
      </c>
      <c r="AP66" s="88" t="s">
        <v>77</v>
      </c>
      <c r="AQ66" s="88" t="s">
        <v>77</v>
      </c>
      <c r="AR66" s="88" t="s">
        <v>77</v>
      </c>
      <c r="AS66" s="88" t="s">
        <v>77</v>
      </c>
      <c r="AT66" s="88" t="s">
        <v>77</v>
      </c>
      <c r="AU66" s="88" t="s">
        <v>77</v>
      </c>
      <c r="AV66" s="88"/>
      <c r="AW66" s="88"/>
      <c r="AX66" s="88"/>
      <c r="AY66" s="88"/>
      <c r="AZ66" s="88"/>
      <c r="BA66" s="88"/>
      <c r="BB66" s="88"/>
      <c r="BC66" s="88"/>
      <c r="BD66" s="88"/>
      <c r="BE66" s="88"/>
      <c r="BF66" s="88"/>
      <c r="BG66" s="88"/>
      <c r="BH66" s="88"/>
      <c r="BI66" s="88"/>
      <c r="BJ66" s="88"/>
      <c r="BK66" s="88"/>
      <c r="BL66" s="88"/>
      <c r="BM66" s="88"/>
      <c r="BN66" s="88"/>
      <c r="BO66" s="88"/>
      <c r="BP66" s="86"/>
      <c r="BQ66" s="86"/>
    </row>
    <row r="67" spans="1:69" s="90" customFormat="1" ht="98.25" customHeight="1" x14ac:dyDescent="0.25">
      <c r="A67" s="85"/>
      <c r="B67" s="85" t="s">
        <v>107</v>
      </c>
      <c r="C67" s="129" t="s">
        <v>499</v>
      </c>
      <c r="D67" s="129" t="s">
        <v>71</v>
      </c>
      <c r="E67" s="134" t="s">
        <v>500</v>
      </c>
      <c r="F67" s="98">
        <v>2025</v>
      </c>
      <c r="G67" s="132">
        <v>45719</v>
      </c>
      <c r="H67" s="85" t="s">
        <v>464</v>
      </c>
      <c r="I67" s="85" t="s">
        <v>464</v>
      </c>
      <c r="J67" s="85" t="s">
        <v>501</v>
      </c>
      <c r="K67" s="85" t="s">
        <v>75</v>
      </c>
      <c r="L67" s="86" t="s">
        <v>246</v>
      </c>
      <c r="M67" s="97">
        <v>45709</v>
      </c>
      <c r="N67" s="115" t="s">
        <v>306</v>
      </c>
      <c r="O67" s="115" t="s">
        <v>77</v>
      </c>
      <c r="P67" s="86" t="s">
        <v>77</v>
      </c>
      <c r="Q67" s="86" t="s">
        <v>77</v>
      </c>
      <c r="R67" s="86" t="s">
        <v>502</v>
      </c>
      <c r="S67" s="86" t="s">
        <v>503</v>
      </c>
      <c r="T67" s="107" t="s">
        <v>77</v>
      </c>
      <c r="U67" s="107" t="s">
        <v>77</v>
      </c>
      <c r="V67" s="108" t="s">
        <v>77</v>
      </c>
      <c r="W67" s="108" t="s">
        <v>77</v>
      </c>
      <c r="X67" s="128" t="s">
        <v>78</v>
      </c>
      <c r="Y67" s="86" t="s">
        <v>79</v>
      </c>
      <c r="Z67" s="86" t="s">
        <v>456</v>
      </c>
      <c r="AA67" s="86" t="s">
        <v>456</v>
      </c>
      <c r="AB67" s="86" t="s">
        <v>119</v>
      </c>
      <c r="AC67" s="86" t="s">
        <v>114</v>
      </c>
      <c r="AD67" s="86" t="s">
        <v>96</v>
      </c>
      <c r="AE67" s="86" t="s">
        <v>309</v>
      </c>
      <c r="AF67" s="85" t="s">
        <v>85</v>
      </c>
      <c r="AG67" s="86" t="s">
        <v>116</v>
      </c>
      <c r="AH67" s="86" t="s">
        <v>77</v>
      </c>
      <c r="AI67" s="86" t="s">
        <v>88</v>
      </c>
      <c r="AJ67" s="87" t="s">
        <v>85</v>
      </c>
      <c r="AK67" s="88" t="s">
        <v>77</v>
      </c>
      <c r="AL67" s="88" t="s">
        <v>77</v>
      </c>
      <c r="AM67" s="88" t="s">
        <v>77</v>
      </c>
      <c r="AN67" s="88" t="s">
        <v>77</v>
      </c>
      <c r="AO67" s="88" t="s">
        <v>77</v>
      </c>
      <c r="AP67" s="88" t="s">
        <v>77</v>
      </c>
      <c r="AQ67" s="88" t="s">
        <v>77</v>
      </c>
      <c r="AR67" s="88" t="s">
        <v>77</v>
      </c>
      <c r="AS67" s="88" t="s">
        <v>77</v>
      </c>
      <c r="AT67" s="88" t="s">
        <v>77</v>
      </c>
      <c r="AU67" s="88" t="s">
        <v>77</v>
      </c>
      <c r="AV67" s="88"/>
      <c r="AW67" s="88"/>
      <c r="AX67" s="88"/>
      <c r="AY67" s="88"/>
      <c r="AZ67" s="88"/>
      <c r="BA67" s="88"/>
      <c r="BB67" s="88"/>
      <c r="BC67" s="88"/>
      <c r="BD67" s="88"/>
      <c r="BE67" s="88"/>
      <c r="BF67" s="88"/>
      <c r="BG67" s="88"/>
      <c r="BH67" s="88"/>
      <c r="BI67" s="88"/>
      <c r="BJ67" s="88"/>
      <c r="BK67" s="88"/>
      <c r="BL67" s="88"/>
      <c r="BM67" s="88"/>
      <c r="BN67" s="88"/>
      <c r="BO67" s="88"/>
      <c r="BP67" s="86"/>
      <c r="BQ67" s="86"/>
    </row>
    <row r="68" spans="1:69" s="90" customFormat="1" ht="98.25" customHeight="1" x14ac:dyDescent="0.25">
      <c r="A68" s="85"/>
      <c r="B68" s="85" t="s">
        <v>107</v>
      </c>
      <c r="C68" s="129" t="s">
        <v>504</v>
      </c>
      <c r="D68" s="129" t="s">
        <v>71</v>
      </c>
      <c r="E68" s="134" t="s">
        <v>505</v>
      </c>
      <c r="F68" s="98">
        <v>2025</v>
      </c>
      <c r="G68" s="132">
        <v>45709</v>
      </c>
      <c r="H68" s="85" t="s">
        <v>506</v>
      </c>
      <c r="I68" s="85" t="s">
        <v>506</v>
      </c>
      <c r="J68" s="85" t="s">
        <v>74</v>
      </c>
      <c r="K68" s="85" t="s">
        <v>75</v>
      </c>
      <c r="L68" s="86" t="s">
        <v>102</v>
      </c>
      <c r="M68" s="97">
        <v>45708</v>
      </c>
      <c r="N68" s="115" t="s">
        <v>306</v>
      </c>
      <c r="O68" s="115" t="s">
        <v>77</v>
      </c>
      <c r="P68" s="86" t="s">
        <v>77</v>
      </c>
      <c r="Q68" s="86" t="s">
        <v>77</v>
      </c>
      <c r="R68" s="86" t="s">
        <v>507</v>
      </c>
      <c r="S68" s="135" t="s">
        <v>508</v>
      </c>
      <c r="T68" s="123">
        <v>210000000</v>
      </c>
      <c r="U68" s="107">
        <v>210000000</v>
      </c>
      <c r="V68" s="108">
        <v>192002713</v>
      </c>
      <c r="W68" s="108">
        <v>0</v>
      </c>
      <c r="X68" s="128" t="s">
        <v>78</v>
      </c>
      <c r="Y68" s="86" t="s">
        <v>79</v>
      </c>
      <c r="Z68" s="86" t="s">
        <v>359</v>
      </c>
      <c r="AA68" s="86" t="s">
        <v>213</v>
      </c>
      <c r="AB68" s="86" t="s">
        <v>95</v>
      </c>
      <c r="AC68" s="86" t="s">
        <v>77</v>
      </c>
      <c r="AD68" s="86" t="s">
        <v>83</v>
      </c>
      <c r="AE68" s="86" t="s">
        <v>147</v>
      </c>
      <c r="AF68" s="85" t="s">
        <v>85</v>
      </c>
      <c r="AG68" s="86" t="s">
        <v>86</v>
      </c>
      <c r="AH68" s="86" t="s">
        <v>98</v>
      </c>
      <c r="AI68" s="86" t="s">
        <v>88</v>
      </c>
      <c r="AJ68" s="87" t="s">
        <v>89</v>
      </c>
      <c r="AK68" s="88" t="s">
        <v>77</v>
      </c>
      <c r="AL68" s="88" t="s">
        <v>77</v>
      </c>
      <c r="AM68" s="88" t="s">
        <v>77</v>
      </c>
      <c r="AN68" s="88" t="s">
        <v>77</v>
      </c>
      <c r="AO68" s="88" t="s">
        <v>77</v>
      </c>
      <c r="AP68" s="88" t="s">
        <v>77</v>
      </c>
      <c r="AQ68" s="88" t="s">
        <v>77</v>
      </c>
      <c r="AR68" s="88" t="s">
        <v>77</v>
      </c>
      <c r="AS68" s="88" t="s">
        <v>77</v>
      </c>
      <c r="AT68" s="88" t="s">
        <v>77</v>
      </c>
      <c r="AU68" s="88" t="s">
        <v>77</v>
      </c>
      <c r="AV68" s="88" t="s">
        <v>77</v>
      </c>
      <c r="AW68" s="88"/>
      <c r="AX68" s="88"/>
      <c r="AY68" s="88"/>
      <c r="AZ68" s="88"/>
      <c r="BA68" s="88"/>
      <c r="BB68" s="88"/>
      <c r="BC68" s="88"/>
      <c r="BD68" s="88"/>
      <c r="BE68" s="88"/>
      <c r="BF68" s="88"/>
      <c r="BG68" s="88"/>
      <c r="BH68" s="88"/>
      <c r="BI68" s="88"/>
      <c r="BJ68" s="88"/>
      <c r="BK68" s="88"/>
      <c r="BL68" s="88"/>
      <c r="BM68" s="88"/>
      <c r="BN68" s="88"/>
      <c r="BO68" s="88"/>
      <c r="BP68" s="86"/>
      <c r="BQ68" s="86"/>
    </row>
    <row r="69" spans="1:69" s="90" customFormat="1" ht="129" customHeight="1" x14ac:dyDescent="0.25">
      <c r="A69" s="85"/>
      <c r="B69" s="85" t="s">
        <v>107</v>
      </c>
      <c r="C69" s="129" t="s">
        <v>509</v>
      </c>
      <c r="D69" s="129" t="s">
        <v>71</v>
      </c>
      <c r="E69" s="136" t="s">
        <v>510</v>
      </c>
      <c r="F69" s="98">
        <v>2025</v>
      </c>
      <c r="G69" s="132">
        <v>45708</v>
      </c>
      <c r="H69" s="85" t="s">
        <v>511</v>
      </c>
      <c r="I69" s="85" t="s">
        <v>511</v>
      </c>
      <c r="J69" s="85" t="s">
        <v>512</v>
      </c>
      <c r="K69" s="85" t="s">
        <v>75</v>
      </c>
      <c r="L69" s="86" t="s">
        <v>346</v>
      </c>
      <c r="M69" s="97">
        <v>45707</v>
      </c>
      <c r="N69" s="115" t="s">
        <v>203</v>
      </c>
      <c r="O69" s="115" t="s">
        <v>77</v>
      </c>
      <c r="P69" s="86" t="s">
        <v>513</v>
      </c>
      <c r="Q69" s="86" t="s">
        <v>77</v>
      </c>
      <c r="R69" s="86" t="s">
        <v>514</v>
      </c>
      <c r="S69" s="86" t="s">
        <v>515</v>
      </c>
      <c r="T69" s="123">
        <v>187674277</v>
      </c>
      <c r="U69" s="107">
        <v>187674277</v>
      </c>
      <c r="V69" s="108">
        <v>171788474</v>
      </c>
      <c r="W69" s="108">
        <v>171788474</v>
      </c>
      <c r="X69" s="128" t="s">
        <v>78</v>
      </c>
      <c r="Y69" s="86" t="s">
        <v>79</v>
      </c>
      <c r="Z69" s="86" t="s">
        <v>516</v>
      </c>
      <c r="AA69" s="86" t="s">
        <v>516</v>
      </c>
      <c r="AB69" s="86" t="s">
        <v>95</v>
      </c>
      <c r="AC69" s="86" t="s">
        <v>77</v>
      </c>
      <c r="AD69" s="86" t="s">
        <v>96</v>
      </c>
      <c r="AE69" s="86" t="s">
        <v>147</v>
      </c>
      <c r="AF69" s="85" t="s">
        <v>85</v>
      </c>
      <c r="AG69" s="86" t="s">
        <v>86</v>
      </c>
      <c r="AH69" s="86" t="s">
        <v>98</v>
      </c>
      <c r="AI69" s="86" t="s">
        <v>88</v>
      </c>
      <c r="AJ69" s="87" t="s">
        <v>89</v>
      </c>
      <c r="AK69" s="88" t="s">
        <v>77</v>
      </c>
      <c r="AL69" s="88" t="s">
        <v>77</v>
      </c>
      <c r="AM69" s="88" t="s">
        <v>77</v>
      </c>
      <c r="AN69" s="88" t="s">
        <v>77</v>
      </c>
      <c r="AO69" s="88" t="s">
        <v>77</v>
      </c>
      <c r="AP69" s="88" t="s">
        <v>77</v>
      </c>
      <c r="AQ69" s="88" t="s">
        <v>77</v>
      </c>
      <c r="AR69" s="88" t="s">
        <v>77</v>
      </c>
      <c r="AS69" s="88" t="s">
        <v>77</v>
      </c>
      <c r="AT69" s="88" t="s">
        <v>77</v>
      </c>
      <c r="AU69" s="88" t="s">
        <v>77</v>
      </c>
      <c r="AV69" s="88" t="s">
        <v>77</v>
      </c>
      <c r="AW69" s="88"/>
      <c r="AX69" s="88"/>
      <c r="AY69" s="88"/>
      <c r="AZ69" s="88"/>
      <c r="BA69" s="88"/>
      <c r="BB69" s="88"/>
      <c r="BC69" s="88"/>
      <c r="BD69" s="88"/>
      <c r="BE69" s="88"/>
      <c r="BF69" s="88"/>
      <c r="BG69" s="88"/>
      <c r="BH69" s="88"/>
      <c r="BI69" s="88"/>
      <c r="BJ69" s="88"/>
      <c r="BK69" s="88"/>
      <c r="BL69" s="88"/>
      <c r="BM69" s="88"/>
      <c r="BN69" s="88"/>
      <c r="BO69" s="88"/>
      <c r="BP69" s="86"/>
      <c r="BQ69" s="86"/>
    </row>
    <row r="70" spans="1:69" s="90" customFormat="1" ht="129" customHeight="1" x14ac:dyDescent="0.25">
      <c r="A70" s="85"/>
      <c r="B70" s="85" t="s">
        <v>107</v>
      </c>
      <c r="C70" s="129" t="s">
        <v>517</v>
      </c>
      <c r="D70" s="129" t="s">
        <v>71</v>
      </c>
      <c r="E70" s="109" t="s">
        <v>518</v>
      </c>
      <c r="F70" s="98">
        <v>2025</v>
      </c>
      <c r="G70" s="132">
        <v>45691</v>
      </c>
      <c r="H70" s="85" t="s">
        <v>519</v>
      </c>
      <c r="I70" s="85" t="s">
        <v>519</v>
      </c>
      <c r="J70" s="85" t="s">
        <v>520</v>
      </c>
      <c r="K70" s="85" t="s">
        <v>254</v>
      </c>
      <c r="L70" s="86" t="s">
        <v>418</v>
      </c>
      <c r="M70" s="97">
        <v>45482</v>
      </c>
      <c r="N70" s="115" t="s">
        <v>306</v>
      </c>
      <c r="O70" s="137">
        <v>0.5</v>
      </c>
      <c r="P70" s="86" t="s">
        <v>269</v>
      </c>
      <c r="Q70" s="86" t="s">
        <v>77</v>
      </c>
      <c r="R70" s="86" t="s">
        <v>521</v>
      </c>
      <c r="S70" s="135" t="s">
        <v>522</v>
      </c>
      <c r="T70" s="123">
        <v>273069015</v>
      </c>
      <c r="U70" s="107">
        <v>28259141256</v>
      </c>
      <c r="V70" s="108">
        <v>268657593</v>
      </c>
      <c r="W70" s="108">
        <v>0</v>
      </c>
      <c r="X70" s="128" t="s">
        <v>160</v>
      </c>
      <c r="Y70" s="86" t="s">
        <v>79</v>
      </c>
      <c r="Z70" s="86" t="s">
        <v>523</v>
      </c>
      <c r="AA70" s="86" t="s">
        <v>523</v>
      </c>
      <c r="AB70" s="86" t="s">
        <v>145</v>
      </c>
      <c r="AC70" s="86" t="s">
        <v>146</v>
      </c>
      <c r="AD70" s="86" t="s">
        <v>96</v>
      </c>
      <c r="AE70" s="86" t="s">
        <v>147</v>
      </c>
      <c r="AF70" s="85" t="s">
        <v>148</v>
      </c>
      <c r="AG70" s="86" t="s">
        <v>86</v>
      </c>
      <c r="AH70" s="86" t="s">
        <v>77</v>
      </c>
      <c r="AI70" s="86" t="s">
        <v>88</v>
      </c>
      <c r="AJ70" s="87" t="s">
        <v>107</v>
      </c>
      <c r="AK70" s="88" t="s">
        <v>77</v>
      </c>
      <c r="AL70" s="88" t="s">
        <v>77</v>
      </c>
      <c r="AM70" s="88" t="s">
        <v>77</v>
      </c>
      <c r="AN70" s="88" t="s">
        <v>77</v>
      </c>
      <c r="AO70" s="88" t="s">
        <v>77</v>
      </c>
      <c r="AP70" s="88" t="s">
        <v>77</v>
      </c>
      <c r="AQ70" s="88" t="s">
        <v>77</v>
      </c>
      <c r="AR70" s="88" t="s">
        <v>77</v>
      </c>
      <c r="AS70" s="88" t="s">
        <v>77</v>
      </c>
      <c r="AT70" s="88" t="s">
        <v>77</v>
      </c>
      <c r="AU70" s="88" t="s">
        <v>77</v>
      </c>
      <c r="AV70" s="88" t="s">
        <v>77</v>
      </c>
      <c r="AW70" s="88"/>
      <c r="AX70" s="88"/>
      <c r="AY70" s="88"/>
      <c r="AZ70" s="88"/>
      <c r="BA70" s="88"/>
      <c r="BB70" s="88"/>
      <c r="BC70" s="88"/>
      <c r="BD70" s="88"/>
      <c r="BE70" s="88"/>
      <c r="BF70" s="88"/>
      <c r="BG70" s="88"/>
      <c r="BH70" s="88"/>
      <c r="BI70" s="88"/>
      <c r="BJ70" s="88"/>
      <c r="BK70" s="88"/>
      <c r="BL70" s="88"/>
      <c r="BM70" s="88"/>
      <c r="BN70" s="88"/>
      <c r="BO70" s="88"/>
      <c r="BP70" s="86"/>
      <c r="BQ70" s="86"/>
    </row>
    <row r="71" spans="1:69" s="90" customFormat="1" ht="129" customHeight="1" x14ac:dyDescent="0.25">
      <c r="A71" s="85"/>
      <c r="B71" s="130" t="s">
        <v>107</v>
      </c>
      <c r="C71" s="85">
        <v>2620497</v>
      </c>
      <c r="D71" s="129" t="s">
        <v>71</v>
      </c>
      <c r="E71" s="109" t="s">
        <v>524</v>
      </c>
      <c r="F71" s="98">
        <v>2025</v>
      </c>
      <c r="G71" s="132">
        <v>45692</v>
      </c>
      <c r="H71" s="85" t="s">
        <v>525</v>
      </c>
      <c r="I71" s="85" t="s">
        <v>526</v>
      </c>
      <c r="J71" s="85" t="s">
        <v>527</v>
      </c>
      <c r="K71" s="85" t="s">
        <v>75</v>
      </c>
      <c r="L71" s="86" t="s">
        <v>111</v>
      </c>
      <c r="M71" s="97">
        <v>45685</v>
      </c>
      <c r="N71" s="115" t="s">
        <v>306</v>
      </c>
      <c r="O71" s="138" t="s">
        <v>77</v>
      </c>
      <c r="P71" s="86" t="s">
        <v>74</v>
      </c>
      <c r="Q71" s="86" t="s">
        <v>77</v>
      </c>
      <c r="R71" s="86" t="s">
        <v>528</v>
      </c>
      <c r="S71" s="86" t="s">
        <v>529</v>
      </c>
      <c r="T71" s="123">
        <v>0</v>
      </c>
      <c r="U71" s="107">
        <v>0</v>
      </c>
      <c r="V71" s="108">
        <v>0</v>
      </c>
      <c r="W71" s="108">
        <v>0</v>
      </c>
      <c r="X71" s="128" t="s">
        <v>160</v>
      </c>
      <c r="Y71" s="86" t="s">
        <v>79</v>
      </c>
      <c r="Z71" s="86" t="s">
        <v>530</v>
      </c>
      <c r="AA71" s="86" t="s">
        <v>530</v>
      </c>
      <c r="AB71" s="85" t="s">
        <v>138</v>
      </c>
      <c r="AC71" s="85" t="s">
        <v>139</v>
      </c>
      <c r="AD71" s="86" t="s">
        <v>83</v>
      </c>
      <c r="AE71" s="86" t="s">
        <v>147</v>
      </c>
      <c r="AF71" s="85" t="s">
        <v>85</v>
      </c>
      <c r="AG71" s="86" t="s">
        <v>86</v>
      </c>
      <c r="AH71" s="86" t="s">
        <v>98</v>
      </c>
      <c r="AI71" s="86" t="s">
        <v>88</v>
      </c>
      <c r="AJ71" s="87" t="s">
        <v>89</v>
      </c>
      <c r="AK71" s="88" t="s">
        <v>77</v>
      </c>
      <c r="AL71" s="88" t="s">
        <v>77</v>
      </c>
      <c r="AM71" s="88" t="s">
        <v>77</v>
      </c>
      <c r="AN71" s="88" t="s">
        <v>77</v>
      </c>
      <c r="AO71" s="88" t="s">
        <v>77</v>
      </c>
      <c r="AP71" s="88" t="s">
        <v>77</v>
      </c>
      <c r="AQ71" s="88" t="s">
        <v>77</v>
      </c>
      <c r="AR71" s="88" t="s">
        <v>77</v>
      </c>
      <c r="AS71" s="88" t="s">
        <v>77</v>
      </c>
      <c r="AT71" s="88" t="s">
        <v>77</v>
      </c>
      <c r="AU71" s="88" t="s">
        <v>77</v>
      </c>
      <c r="AV71" s="88" t="s">
        <v>77</v>
      </c>
      <c r="AW71" s="88"/>
      <c r="AX71" s="88"/>
      <c r="AY71" s="88"/>
      <c r="AZ71" s="88"/>
      <c r="BA71" s="88"/>
      <c r="BB71" s="88"/>
      <c r="BC71" s="88"/>
      <c r="BD71" s="88"/>
      <c r="BE71" s="88"/>
      <c r="BF71" s="88"/>
      <c r="BG71" s="88"/>
      <c r="BH71" s="88"/>
      <c r="BI71" s="88"/>
      <c r="BJ71" s="88"/>
      <c r="BK71" s="88"/>
      <c r="BL71" s="88"/>
      <c r="BM71" s="88"/>
      <c r="BN71" s="88"/>
      <c r="BO71" s="88"/>
      <c r="BP71" s="86"/>
      <c r="BQ71" s="86"/>
    </row>
    <row r="72" spans="1:69" s="90" customFormat="1" ht="129" customHeight="1" x14ac:dyDescent="0.25">
      <c r="A72" s="85"/>
      <c r="B72" s="85" t="s">
        <v>107</v>
      </c>
      <c r="C72" s="129" t="s">
        <v>531</v>
      </c>
      <c r="D72" s="129" t="s">
        <v>71</v>
      </c>
      <c r="E72" s="109" t="s">
        <v>532</v>
      </c>
      <c r="F72" s="98">
        <v>2025</v>
      </c>
      <c r="G72" s="132">
        <v>45692</v>
      </c>
      <c r="H72" s="85" t="s">
        <v>533</v>
      </c>
      <c r="I72" s="85" t="s">
        <v>533</v>
      </c>
      <c r="J72" s="85" t="s">
        <v>534</v>
      </c>
      <c r="K72" s="85" t="s">
        <v>75</v>
      </c>
      <c r="L72" s="86" t="s">
        <v>102</v>
      </c>
      <c r="M72" s="97">
        <v>45319</v>
      </c>
      <c r="N72" s="115" t="s">
        <v>535</v>
      </c>
      <c r="O72" s="138" t="s">
        <v>77</v>
      </c>
      <c r="P72" s="86" t="s">
        <v>536</v>
      </c>
      <c r="Q72" s="86" t="s">
        <v>77</v>
      </c>
      <c r="R72" s="135" t="s">
        <v>537</v>
      </c>
      <c r="S72" s="135" t="s">
        <v>538</v>
      </c>
      <c r="T72" s="123">
        <v>947678788</v>
      </c>
      <c r="U72" s="107">
        <v>947678788</v>
      </c>
      <c r="V72" s="108" t="s">
        <v>87</v>
      </c>
      <c r="W72" s="108" t="s">
        <v>87</v>
      </c>
      <c r="X72" s="128" t="s">
        <v>78</v>
      </c>
      <c r="Y72" s="86" t="s">
        <v>79</v>
      </c>
      <c r="Z72" s="86" t="s">
        <v>213</v>
      </c>
      <c r="AA72" s="86" t="s">
        <v>213</v>
      </c>
      <c r="AB72" s="86" t="s">
        <v>95</v>
      </c>
      <c r="AC72" s="86" t="s">
        <v>77</v>
      </c>
      <c r="AD72" s="86" t="s">
        <v>83</v>
      </c>
      <c r="AE72" s="86" t="s">
        <v>147</v>
      </c>
      <c r="AF72" s="85" t="s">
        <v>85</v>
      </c>
      <c r="AG72" s="86" t="s">
        <v>86</v>
      </c>
      <c r="AH72" s="86" t="s">
        <v>98</v>
      </c>
      <c r="AI72" s="86" t="s">
        <v>88</v>
      </c>
      <c r="AJ72" s="87" t="s">
        <v>89</v>
      </c>
      <c r="AK72" s="88" t="s">
        <v>77</v>
      </c>
      <c r="AL72" s="88" t="s">
        <v>77</v>
      </c>
      <c r="AM72" s="88" t="s">
        <v>77</v>
      </c>
      <c r="AN72" s="88" t="s">
        <v>77</v>
      </c>
      <c r="AO72" s="88" t="s">
        <v>77</v>
      </c>
      <c r="AP72" s="88" t="s">
        <v>77</v>
      </c>
      <c r="AQ72" s="88" t="s">
        <v>77</v>
      </c>
      <c r="AR72" s="88" t="s">
        <v>77</v>
      </c>
      <c r="AS72" s="88" t="s">
        <v>77</v>
      </c>
      <c r="AT72" s="88" t="s">
        <v>77</v>
      </c>
      <c r="AU72" s="88" t="s">
        <v>77</v>
      </c>
      <c r="AV72" s="88" t="s">
        <v>77</v>
      </c>
      <c r="AW72" s="88"/>
      <c r="AX72" s="88"/>
      <c r="AY72" s="88"/>
      <c r="AZ72" s="88"/>
      <c r="BA72" s="88"/>
      <c r="BB72" s="88"/>
      <c r="BC72" s="88"/>
      <c r="BD72" s="88"/>
      <c r="BE72" s="88"/>
      <c r="BF72" s="88"/>
      <c r="BG72" s="88"/>
      <c r="BH72" s="88"/>
      <c r="BI72" s="88"/>
      <c r="BJ72" s="88"/>
      <c r="BK72" s="88"/>
      <c r="BL72" s="88"/>
      <c r="BM72" s="88"/>
      <c r="BN72" s="88"/>
      <c r="BO72" s="88"/>
      <c r="BP72" s="86"/>
      <c r="BQ72" s="86"/>
    </row>
    <row r="73" spans="1:69" s="90" customFormat="1" ht="129" customHeight="1" x14ac:dyDescent="0.25">
      <c r="A73" s="85"/>
      <c r="B73" s="85" t="s">
        <v>107</v>
      </c>
      <c r="C73" s="129" t="s">
        <v>539</v>
      </c>
      <c r="D73" s="129" t="s">
        <v>71</v>
      </c>
      <c r="E73" s="109" t="s">
        <v>540</v>
      </c>
      <c r="F73" s="98">
        <v>2025</v>
      </c>
      <c r="G73" s="132">
        <v>45687</v>
      </c>
      <c r="H73" s="85" t="s">
        <v>541</v>
      </c>
      <c r="I73" s="85" t="s">
        <v>541</v>
      </c>
      <c r="J73" s="85" t="s">
        <v>527</v>
      </c>
      <c r="K73" s="85" t="s">
        <v>75</v>
      </c>
      <c r="L73" s="86" t="s">
        <v>346</v>
      </c>
      <c r="M73" s="97">
        <v>45684</v>
      </c>
      <c r="N73" s="115" t="s">
        <v>203</v>
      </c>
      <c r="O73" s="138" t="s">
        <v>77</v>
      </c>
      <c r="P73" s="139" t="s">
        <v>77</v>
      </c>
      <c r="Q73" s="86" t="s">
        <v>77</v>
      </c>
      <c r="R73" s="86" t="s">
        <v>542</v>
      </c>
      <c r="S73" s="86" t="s">
        <v>543</v>
      </c>
      <c r="T73" s="123">
        <v>93067637</v>
      </c>
      <c r="U73" s="107">
        <v>93067637</v>
      </c>
      <c r="V73" s="108">
        <v>85485753</v>
      </c>
      <c r="W73" s="108">
        <v>85485753</v>
      </c>
      <c r="X73" s="128" t="s">
        <v>78</v>
      </c>
      <c r="Y73" s="86" t="s">
        <v>79</v>
      </c>
      <c r="Z73" s="86" t="s">
        <v>339</v>
      </c>
      <c r="AA73" s="86" t="s">
        <v>339</v>
      </c>
      <c r="AB73" s="86" t="s">
        <v>95</v>
      </c>
      <c r="AC73" s="86" t="s">
        <v>77</v>
      </c>
      <c r="AD73" s="86" t="s">
        <v>83</v>
      </c>
      <c r="AE73" s="86" t="s">
        <v>544</v>
      </c>
      <c r="AF73" s="85" t="s">
        <v>85</v>
      </c>
      <c r="AG73" s="86" t="s">
        <v>342</v>
      </c>
      <c r="AH73" s="86" t="s">
        <v>98</v>
      </c>
      <c r="AI73" s="86" t="s">
        <v>88</v>
      </c>
      <c r="AJ73" s="87" t="s">
        <v>89</v>
      </c>
      <c r="AK73" s="88" t="s">
        <v>77</v>
      </c>
      <c r="AL73" s="88" t="s">
        <v>77</v>
      </c>
      <c r="AM73" s="88" t="s">
        <v>77</v>
      </c>
      <c r="AN73" s="88" t="s">
        <v>77</v>
      </c>
      <c r="AO73" s="88" t="s">
        <v>77</v>
      </c>
      <c r="AP73" s="88" t="s">
        <v>77</v>
      </c>
      <c r="AQ73" s="88" t="s">
        <v>77</v>
      </c>
      <c r="AR73" s="88" t="s">
        <v>77</v>
      </c>
      <c r="AS73" s="88" t="s">
        <v>77</v>
      </c>
      <c r="AT73" s="88" t="s">
        <v>77</v>
      </c>
      <c r="AU73" s="88" t="s">
        <v>77</v>
      </c>
      <c r="AV73" s="88" t="s">
        <v>77</v>
      </c>
      <c r="AW73" s="88"/>
      <c r="AX73" s="88"/>
      <c r="AY73" s="88"/>
      <c r="AZ73" s="88"/>
      <c r="BA73" s="88"/>
      <c r="BB73" s="88"/>
      <c r="BC73" s="88"/>
      <c r="BD73" s="88"/>
      <c r="BE73" s="88"/>
      <c r="BF73" s="88"/>
      <c r="BG73" s="88"/>
      <c r="BH73" s="88"/>
      <c r="BI73" s="88"/>
      <c r="BJ73" s="88"/>
      <c r="BK73" s="88"/>
      <c r="BL73" s="88"/>
      <c r="BM73" s="88"/>
      <c r="BN73" s="88"/>
      <c r="BO73" s="88"/>
      <c r="BP73" s="86"/>
      <c r="BQ73" s="86"/>
    </row>
    <row r="74" spans="1:69" s="90" customFormat="1" ht="141" customHeight="1" x14ac:dyDescent="0.25">
      <c r="A74" s="85"/>
      <c r="B74" s="85" t="s">
        <v>107</v>
      </c>
      <c r="C74" s="129" t="s">
        <v>545</v>
      </c>
      <c r="D74" s="129" t="s">
        <v>546</v>
      </c>
      <c r="E74" s="109" t="s">
        <v>547</v>
      </c>
      <c r="F74" s="98">
        <v>2025</v>
      </c>
      <c r="G74" s="97">
        <v>45685</v>
      </c>
      <c r="H74" s="85" t="s">
        <v>548</v>
      </c>
      <c r="I74" s="85" t="s">
        <v>549</v>
      </c>
      <c r="J74" s="85" t="s">
        <v>527</v>
      </c>
      <c r="K74" s="85" t="s">
        <v>75</v>
      </c>
      <c r="L74" s="86" t="s">
        <v>102</v>
      </c>
      <c r="M74" s="97">
        <v>45673</v>
      </c>
      <c r="N74" s="115" t="s">
        <v>306</v>
      </c>
      <c r="O74" s="137">
        <v>0.35</v>
      </c>
      <c r="P74" s="139" t="s">
        <v>77</v>
      </c>
      <c r="Q74" s="86" t="s">
        <v>77</v>
      </c>
      <c r="R74" s="86" t="s">
        <v>550</v>
      </c>
      <c r="S74" s="135" t="s">
        <v>551</v>
      </c>
      <c r="T74" s="123">
        <v>237392606</v>
      </c>
      <c r="U74" s="107">
        <v>237392606</v>
      </c>
      <c r="V74" s="108">
        <v>218305676</v>
      </c>
      <c r="W74" s="108">
        <v>0</v>
      </c>
      <c r="X74" s="128" t="s">
        <v>78</v>
      </c>
      <c r="Y74" s="86" t="s">
        <v>79</v>
      </c>
      <c r="Z74" s="86" t="s">
        <v>552</v>
      </c>
      <c r="AA74" s="86" t="s">
        <v>552</v>
      </c>
      <c r="AB74" s="86" t="s">
        <v>113</v>
      </c>
      <c r="AC74" s="86" t="s">
        <v>294</v>
      </c>
      <c r="AD74" s="86" t="s">
        <v>96</v>
      </c>
      <c r="AE74" s="86" t="s">
        <v>553</v>
      </c>
      <c r="AF74" s="85" t="s">
        <v>85</v>
      </c>
      <c r="AG74" s="86" t="s">
        <v>86</v>
      </c>
      <c r="AH74" s="86" t="s">
        <v>87</v>
      </c>
      <c r="AI74" s="86" t="s">
        <v>88</v>
      </c>
      <c r="AJ74" s="87" t="s">
        <v>107</v>
      </c>
      <c r="AK74" s="88" t="s">
        <v>77</v>
      </c>
      <c r="AL74" s="88" t="s">
        <v>77</v>
      </c>
      <c r="AM74" s="88" t="s">
        <v>77</v>
      </c>
      <c r="AN74" s="88" t="s">
        <v>77</v>
      </c>
      <c r="AO74" s="88" t="s">
        <v>77</v>
      </c>
      <c r="AP74" s="88" t="s">
        <v>77</v>
      </c>
      <c r="AQ74" s="88" t="s">
        <v>77</v>
      </c>
      <c r="AR74" s="88" t="s">
        <v>77</v>
      </c>
      <c r="AS74" s="88" t="s">
        <v>77</v>
      </c>
      <c r="AT74" s="88" t="s">
        <v>77</v>
      </c>
      <c r="AU74" s="88" t="s">
        <v>77</v>
      </c>
      <c r="AV74" s="88" t="s">
        <v>77</v>
      </c>
      <c r="AW74" s="88"/>
      <c r="AX74" s="88"/>
      <c r="AY74" s="88"/>
      <c r="AZ74" s="88"/>
      <c r="BA74" s="88"/>
      <c r="BB74" s="88"/>
      <c r="BC74" s="88"/>
      <c r="BD74" s="88"/>
      <c r="BE74" s="88"/>
      <c r="BF74" s="88"/>
      <c r="BG74" s="88"/>
      <c r="BH74" s="88"/>
      <c r="BI74" s="88"/>
      <c r="BJ74" s="88"/>
      <c r="BK74" s="88"/>
      <c r="BL74" s="88"/>
      <c r="BM74" s="88"/>
      <c r="BN74" s="88"/>
      <c r="BO74" s="88"/>
      <c r="BP74" s="86"/>
      <c r="BQ74" s="86"/>
    </row>
    <row r="75" spans="1:69" s="90" customFormat="1" ht="129" customHeight="1" x14ac:dyDescent="0.25">
      <c r="A75" s="85"/>
      <c r="B75" s="85" t="s">
        <v>107</v>
      </c>
      <c r="C75" s="129" t="s">
        <v>554</v>
      </c>
      <c r="D75" s="129" t="s">
        <v>71</v>
      </c>
      <c r="E75" s="109" t="s">
        <v>555</v>
      </c>
      <c r="F75" s="98">
        <v>2025</v>
      </c>
      <c r="G75" s="132">
        <v>45681</v>
      </c>
      <c r="H75" s="85" t="s">
        <v>556</v>
      </c>
      <c r="I75" s="85" t="s">
        <v>556</v>
      </c>
      <c r="J75" s="85" t="s">
        <v>527</v>
      </c>
      <c r="K75" s="85" t="s">
        <v>75</v>
      </c>
      <c r="L75" s="86" t="s">
        <v>246</v>
      </c>
      <c r="M75" s="97">
        <v>45674</v>
      </c>
      <c r="N75" s="115" t="s">
        <v>306</v>
      </c>
      <c r="O75" s="138" t="s">
        <v>77</v>
      </c>
      <c r="P75" s="139" t="s">
        <v>77</v>
      </c>
      <c r="Q75" s="86" t="s">
        <v>77</v>
      </c>
      <c r="R75" s="86" t="s">
        <v>557</v>
      </c>
      <c r="S75" s="86" t="s">
        <v>558</v>
      </c>
      <c r="T75" s="123">
        <v>0</v>
      </c>
      <c r="U75" s="107">
        <v>0</v>
      </c>
      <c r="V75" s="108">
        <v>0</v>
      </c>
      <c r="W75" s="108">
        <v>0</v>
      </c>
      <c r="X75" s="128" t="s">
        <v>78</v>
      </c>
      <c r="Y75" s="86" t="s">
        <v>79</v>
      </c>
      <c r="Z75" s="86" t="s">
        <v>559</v>
      </c>
      <c r="AA75" s="86" t="s">
        <v>559</v>
      </c>
      <c r="AB75" s="85" t="s">
        <v>138</v>
      </c>
      <c r="AC75" s="85" t="s">
        <v>139</v>
      </c>
      <c r="AD75" s="86" t="s">
        <v>83</v>
      </c>
      <c r="AE75" s="86" t="s">
        <v>553</v>
      </c>
      <c r="AF75" s="85" t="s">
        <v>85</v>
      </c>
      <c r="AG75" s="86" t="s">
        <v>86</v>
      </c>
      <c r="AH75" s="86" t="s">
        <v>98</v>
      </c>
      <c r="AI75" s="86" t="s">
        <v>88</v>
      </c>
      <c r="AJ75" s="87" t="s">
        <v>89</v>
      </c>
      <c r="AK75" s="88" t="s">
        <v>77</v>
      </c>
      <c r="AL75" s="88" t="s">
        <v>77</v>
      </c>
      <c r="AM75" s="88" t="s">
        <v>77</v>
      </c>
      <c r="AN75" s="88" t="s">
        <v>77</v>
      </c>
      <c r="AO75" s="88" t="s">
        <v>77</v>
      </c>
      <c r="AP75" s="88" t="s">
        <v>77</v>
      </c>
      <c r="AQ75" s="88" t="s">
        <v>77</v>
      </c>
      <c r="AR75" s="88" t="s">
        <v>77</v>
      </c>
      <c r="AS75" s="88" t="s">
        <v>77</v>
      </c>
      <c r="AT75" s="88" t="s">
        <v>77</v>
      </c>
      <c r="AU75" s="88"/>
      <c r="AV75" s="88"/>
      <c r="AW75" s="88"/>
      <c r="AX75" s="88"/>
      <c r="AY75" s="88"/>
      <c r="AZ75" s="88"/>
      <c r="BA75" s="88"/>
      <c r="BB75" s="88"/>
      <c r="BC75" s="88"/>
      <c r="BD75" s="88"/>
      <c r="BE75" s="88"/>
      <c r="BF75" s="88"/>
      <c r="BG75" s="88"/>
      <c r="BH75" s="88"/>
      <c r="BI75" s="88"/>
      <c r="BJ75" s="88"/>
      <c r="BK75" s="88"/>
      <c r="BL75" s="88"/>
      <c r="BM75" s="88"/>
      <c r="BN75" s="88"/>
      <c r="BO75" s="88"/>
      <c r="BP75" s="86"/>
      <c r="BQ75" s="86"/>
    </row>
    <row r="76" spans="1:69" s="90" customFormat="1" ht="94.5" customHeight="1" x14ac:dyDescent="0.25">
      <c r="A76" s="85"/>
      <c r="B76" s="85" t="s">
        <v>107</v>
      </c>
      <c r="C76" s="129" t="s">
        <v>560</v>
      </c>
      <c r="D76" s="129" t="s">
        <v>71</v>
      </c>
      <c r="E76" s="140" t="s">
        <v>561</v>
      </c>
      <c r="F76" s="98">
        <v>2025</v>
      </c>
      <c r="G76" s="132">
        <v>45678</v>
      </c>
      <c r="H76" s="85" t="s">
        <v>562</v>
      </c>
      <c r="I76" s="85" t="s">
        <v>563</v>
      </c>
      <c r="J76" s="85" t="s">
        <v>527</v>
      </c>
      <c r="K76" s="85" t="s">
        <v>75</v>
      </c>
      <c r="L76" s="86" t="s">
        <v>111</v>
      </c>
      <c r="M76" s="97">
        <v>45677</v>
      </c>
      <c r="N76" s="115" t="s">
        <v>203</v>
      </c>
      <c r="O76" s="138" t="s">
        <v>77</v>
      </c>
      <c r="P76" s="86" t="s">
        <v>77</v>
      </c>
      <c r="Q76" s="86" t="s">
        <v>77</v>
      </c>
      <c r="R76" s="86" t="s">
        <v>564</v>
      </c>
      <c r="S76" s="135" t="s">
        <v>565</v>
      </c>
      <c r="T76" s="123">
        <v>0</v>
      </c>
      <c r="U76" s="107">
        <v>0</v>
      </c>
      <c r="V76" s="108">
        <v>0</v>
      </c>
      <c r="W76" s="108">
        <v>0</v>
      </c>
      <c r="X76" s="128" t="s">
        <v>160</v>
      </c>
      <c r="Y76" s="86" t="s">
        <v>566</v>
      </c>
      <c r="Z76" s="86" t="s">
        <v>567</v>
      </c>
      <c r="AA76" s="86" t="s">
        <v>567</v>
      </c>
      <c r="AB76" s="86" t="s">
        <v>119</v>
      </c>
      <c r="AC76" s="86" t="s">
        <v>114</v>
      </c>
      <c r="AD76" s="86" t="s">
        <v>96</v>
      </c>
      <c r="AE76" s="86" t="s">
        <v>553</v>
      </c>
      <c r="AF76" s="85" t="s">
        <v>85</v>
      </c>
      <c r="AG76" s="86" t="s">
        <v>116</v>
      </c>
      <c r="AH76" s="86" t="s">
        <v>77</v>
      </c>
      <c r="AI76" s="86" t="s">
        <v>88</v>
      </c>
      <c r="AJ76" s="87" t="s">
        <v>85</v>
      </c>
      <c r="AK76" s="88" t="s">
        <v>77</v>
      </c>
      <c r="AL76" s="88" t="s">
        <v>77</v>
      </c>
      <c r="AM76" s="88" t="s">
        <v>77</v>
      </c>
      <c r="AN76" s="88" t="s">
        <v>77</v>
      </c>
      <c r="AO76" s="88" t="s">
        <v>77</v>
      </c>
      <c r="AP76" s="88" t="s">
        <v>77</v>
      </c>
      <c r="AQ76" s="88" t="s">
        <v>77</v>
      </c>
      <c r="AR76" s="88" t="s">
        <v>77</v>
      </c>
      <c r="AS76" s="88" t="s">
        <v>77</v>
      </c>
      <c r="AT76" s="88" t="s">
        <v>77</v>
      </c>
      <c r="AU76" s="88"/>
      <c r="AV76" s="88"/>
      <c r="AW76" s="88"/>
      <c r="AX76" s="88"/>
      <c r="AY76" s="88"/>
      <c r="AZ76" s="88"/>
      <c r="BA76" s="88"/>
      <c r="BB76" s="88"/>
      <c r="BC76" s="88"/>
      <c r="BD76" s="88"/>
      <c r="BE76" s="88"/>
      <c r="BF76" s="88"/>
      <c r="BG76" s="88"/>
      <c r="BH76" s="88"/>
      <c r="BI76" s="88"/>
      <c r="BJ76" s="88"/>
      <c r="BK76" s="88"/>
      <c r="BL76" s="88"/>
      <c r="BM76" s="88"/>
      <c r="BN76" s="88"/>
      <c r="BO76" s="88"/>
      <c r="BP76" s="86"/>
      <c r="BQ76" s="86"/>
    </row>
    <row r="77" spans="1:69" s="90" customFormat="1" ht="129" customHeight="1" x14ac:dyDescent="0.25">
      <c r="A77" s="85"/>
      <c r="B77" s="85" t="s">
        <v>107</v>
      </c>
      <c r="C77" s="129" t="s">
        <v>568</v>
      </c>
      <c r="D77" s="129" t="s">
        <v>71</v>
      </c>
      <c r="E77" s="141" t="s">
        <v>569</v>
      </c>
      <c r="F77" s="98">
        <v>2025</v>
      </c>
      <c r="G77" s="132">
        <v>45678</v>
      </c>
      <c r="H77" s="85" t="s">
        <v>563</v>
      </c>
      <c r="I77" s="85" t="s">
        <v>563</v>
      </c>
      <c r="J77" s="85" t="s">
        <v>527</v>
      </c>
      <c r="K77" s="85" t="s">
        <v>75</v>
      </c>
      <c r="L77" s="86" t="s">
        <v>111</v>
      </c>
      <c r="M77" s="97">
        <v>45677</v>
      </c>
      <c r="N77" s="115" t="s">
        <v>306</v>
      </c>
      <c r="O77" s="138" t="s">
        <v>77</v>
      </c>
      <c r="P77" s="86" t="s">
        <v>77</v>
      </c>
      <c r="Q77" s="86" t="s">
        <v>77</v>
      </c>
      <c r="R77" s="86" t="s">
        <v>570</v>
      </c>
      <c r="S77" s="135" t="s">
        <v>571</v>
      </c>
      <c r="T77" s="123">
        <v>0</v>
      </c>
      <c r="U77" s="107">
        <v>0</v>
      </c>
      <c r="V77" s="108">
        <v>0</v>
      </c>
      <c r="W77" s="108">
        <v>0</v>
      </c>
      <c r="X77" s="128" t="s">
        <v>160</v>
      </c>
      <c r="Y77" s="86" t="s">
        <v>566</v>
      </c>
      <c r="Z77" s="86" t="s">
        <v>567</v>
      </c>
      <c r="AA77" s="86" t="s">
        <v>567</v>
      </c>
      <c r="AB77" s="86" t="s">
        <v>126</v>
      </c>
      <c r="AC77" s="85" t="s">
        <v>82</v>
      </c>
      <c r="AD77" s="86" t="s">
        <v>96</v>
      </c>
      <c r="AE77" s="86" t="s">
        <v>220</v>
      </c>
      <c r="AF77" s="85" t="s">
        <v>85</v>
      </c>
      <c r="AG77" s="86" t="s">
        <v>116</v>
      </c>
      <c r="AH77" s="86" t="s">
        <v>77</v>
      </c>
      <c r="AI77" s="86" t="s">
        <v>88</v>
      </c>
      <c r="AJ77" s="87" t="s">
        <v>85</v>
      </c>
      <c r="AK77" s="88" t="s">
        <v>77</v>
      </c>
      <c r="AL77" s="88" t="s">
        <v>77</v>
      </c>
      <c r="AM77" s="88" t="s">
        <v>77</v>
      </c>
      <c r="AN77" s="88" t="s">
        <v>77</v>
      </c>
      <c r="AO77" s="88" t="s">
        <v>77</v>
      </c>
      <c r="AP77" s="88" t="s">
        <v>77</v>
      </c>
      <c r="AQ77" s="88" t="s">
        <v>77</v>
      </c>
      <c r="AR77" s="88" t="s">
        <v>77</v>
      </c>
      <c r="AS77" s="88" t="s">
        <v>77</v>
      </c>
      <c r="AT77" s="88" t="s">
        <v>77</v>
      </c>
      <c r="AU77" s="88"/>
      <c r="AV77" s="88"/>
      <c r="AW77" s="88"/>
      <c r="AX77" s="88"/>
      <c r="AY77" s="88"/>
      <c r="AZ77" s="88"/>
      <c r="BA77" s="88"/>
      <c r="BB77" s="88"/>
      <c r="BC77" s="88"/>
      <c r="BD77" s="88"/>
      <c r="BE77" s="88"/>
      <c r="BF77" s="88"/>
      <c r="BG77" s="88"/>
      <c r="BH77" s="88"/>
      <c r="BI77" s="88"/>
      <c r="BJ77" s="88"/>
      <c r="BK77" s="88"/>
      <c r="BL77" s="88"/>
      <c r="BM77" s="88"/>
      <c r="BN77" s="88"/>
      <c r="BO77" s="88"/>
      <c r="BP77" s="86"/>
      <c r="BQ77" s="86"/>
    </row>
    <row r="78" spans="1:69" s="90" customFormat="1" ht="129" customHeight="1" x14ac:dyDescent="0.25">
      <c r="A78" s="31"/>
      <c r="B78" s="31" t="s">
        <v>107</v>
      </c>
      <c r="C78" s="63" t="s">
        <v>572</v>
      </c>
      <c r="D78" s="63" t="s">
        <v>71</v>
      </c>
      <c r="E78" s="37" t="s">
        <v>573</v>
      </c>
      <c r="F78" s="142">
        <v>2024</v>
      </c>
      <c r="G78" s="64">
        <v>45273</v>
      </c>
      <c r="H78" s="62" t="s">
        <v>574</v>
      </c>
      <c r="I78" s="62" t="s">
        <v>574</v>
      </c>
      <c r="J78" s="31" t="s">
        <v>527</v>
      </c>
      <c r="K78" s="85" t="s">
        <v>75</v>
      </c>
      <c r="L78" s="36" t="s">
        <v>156</v>
      </c>
      <c r="M78" s="34">
        <v>45638</v>
      </c>
      <c r="N78" s="115" t="s">
        <v>535</v>
      </c>
      <c r="O78" s="138" t="s">
        <v>77</v>
      </c>
      <c r="P78" s="86" t="s">
        <v>77</v>
      </c>
      <c r="Q78" s="86" t="s">
        <v>77</v>
      </c>
      <c r="R78" s="36" t="s">
        <v>575</v>
      </c>
      <c r="S78" s="65" t="s">
        <v>576</v>
      </c>
      <c r="T78" s="60">
        <v>0</v>
      </c>
      <c r="U78" s="61">
        <v>0</v>
      </c>
      <c r="V78" s="58">
        <v>0</v>
      </c>
      <c r="W78" s="58">
        <v>0</v>
      </c>
      <c r="X78" s="66" t="s">
        <v>338</v>
      </c>
      <c r="Y78" s="36" t="s">
        <v>566</v>
      </c>
      <c r="Z78" s="36" t="s">
        <v>577</v>
      </c>
      <c r="AA78" s="36" t="s">
        <v>577</v>
      </c>
      <c r="AB78" s="31" t="s">
        <v>138</v>
      </c>
      <c r="AC78" s="31"/>
      <c r="AD78" s="36" t="s">
        <v>83</v>
      </c>
      <c r="AE78" s="36" t="s">
        <v>220</v>
      </c>
      <c r="AF78" s="31" t="s">
        <v>85</v>
      </c>
      <c r="AG78" s="36" t="s">
        <v>578</v>
      </c>
      <c r="AH78" s="36" t="s">
        <v>98</v>
      </c>
      <c r="AI78" s="86" t="s">
        <v>163</v>
      </c>
      <c r="AJ78" s="48" t="s">
        <v>89</v>
      </c>
      <c r="AK78" s="49" t="s">
        <v>77</v>
      </c>
      <c r="AL78" s="49" t="s">
        <v>77</v>
      </c>
      <c r="AM78" s="49" t="s">
        <v>77</v>
      </c>
      <c r="AN78" s="49" t="s">
        <v>77</v>
      </c>
      <c r="AO78" s="49" t="s">
        <v>77</v>
      </c>
      <c r="AP78" s="49" t="s">
        <v>77</v>
      </c>
      <c r="AQ78" s="49" t="s">
        <v>77</v>
      </c>
      <c r="AR78" s="49" t="s">
        <v>77</v>
      </c>
      <c r="AS78" s="49" t="s">
        <v>77</v>
      </c>
      <c r="AT78" s="49" t="s">
        <v>77</v>
      </c>
      <c r="AU78" s="49"/>
      <c r="AV78" s="49"/>
      <c r="AW78" s="49"/>
      <c r="AX78" s="49"/>
      <c r="AY78" s="49"/>
      <c r="AZ78" s="49"/>
      <c r="BA78" s="49"/>
      <c r="BB78" s="49"/>
      <c r="BC78" s="49"/>
      <c r="BD78" s="49"/>
      <c r="BE78" s="49"/>
      <c r="BF78" s="49"/>
      <c r="BG78" s="49"/>
      <c r="BH78" s="49"/>
      <c r="BI78" s="49"/>
      <c r="BJ78" s="49"/>
      <c r="BK78" s="49"/>
      <c r="BL78" s="49"/>
      <c r="BM78" s="49"/>
      <c r="BN78" s="49"/>
      <c r="BO78" s="49"/>
      <c r="BP78" s="36"/>
      <c r="BQ78" s="36"/>
    </row>
    <row r="79" spans="1:69" s="90" customFormat="1" ht="129" customHeight="1" x14ac:dyDescent="0.25">
      <c r="A79" s="85"/>
      <c r="B79" s="85" t="s">
        <v>107</v>
      </c>
      <c r="C79" s="129" t="s">
        <v>579</v>
      </c>
      <c r="D79" s="129" t="s">
        <v>71</v>
      </c>
      <c r="E79" s="109" t="s">
        <v>580</v>
      </c>
      <c r="F79" s="142">
        <v>2024</v>
      </c>
      <c r="G79" s="132">
        <v>45602</v>
      </c>
      <c r="H79" s="103" t="s">
        <v>581</v>
      </c>
      <c r="I79" s="103" t="s">
        <v>581</v>
      </c>
      <c r="J79" s="85" t="s">
        <v>582</v>
      </c>
      <c r="K79" s="85" t="s">
        <v>75</v>
      </c>
      <c r="L79" s="86" t="s">
        <v>346</v>
      </c>
      <c r="M79" s="97">
        <v>45625</v>
      </c>
      <c r="N79" s="115" t="s">
        <v>306</v>
      </c>
      <c r="O79" s="138" t="s">
        <v>77</v>
      </c>
      <c r="P79" s="86" t="s">
        <v>77</v>
      </c>
      <c r="Q79" s="86" t="s">
        <v>148</v>
      </c>
      <c r="R79" s="86" t="s">
        <v>583</v>
      </c>
      <c r="S79" s="135" t="s">
        <v>584</v>
      </c>
      <c r="T79" s="123">
        <v>10756207</v>
      </c>
      <c r="U79" s="107">
        <v>10756207</v>
      </c>
      <c r="V79" s="108">
        <v>10092723</v>
      </c>
      <c r="W79" s="108">
        <v>0</v>
      </c>
      <c r="X79" s="128" t="s">
        <v>160</v>
      </c>
      <c r="Y79" s="86" t="s">
        <v>566</v>
      </c>
      <c r="Z79" s="86" t="s">
        <v>585</v>
      </c>
      <c r="AA79" s="86" t="s">
        <v>585</v>
      </c>
      <c r="AB79" s="86" t="s">
        <v>95</v>
      </c>
      <c r="AC79" s="86" t="s">
        <v>77</v>
      </c>
      <c r="AD79" s="86" t="s">
        <v>83</v>
      </c>
      <c r="AE79" s="86" t="s">
        <v>586</v>
      </c>
      <c r="AF79" s="85" t="s">
        <v>85</v>
      </c>
      <c r="AG79" s="86" t="s">
        <v>86</v>
      </c>
      <c r="AH79" s="86" t="s">
        <v>98</v>
      </c>
      <c r="AI79" s="86" t="s">
        <v>88</v>
      </c>
      <c r="AJ79" s="87" t="s">
        <v>89</v>
      </c>
      <c r="AK79" s="88" t="s">
        <v>77</v>
      </c>
      <c r="AL79" s="88" t="s">
        <v>77</v>
      </c>
      <c r="AM79" s="88" t="s">
        <v>77</v>
      </c>
      <c r="AN79" s="88" t="s">
        <v>77</v>
      </c>
      <c r="AO79" s="88" t="s">
        <v>77</v>
      </c>
      <c r="AP79" s="88" t="s">
        <v>77</v>
      </c>
      <c r="AQ79" s="88" t="s">
        <v>77</v>
      </c>
      <c r="AR79" s="88" t="s">
        <v>77</v>
      </c>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6"/>
      <c r="BQ79" s="86"/>
    </row>
    <row r="80" spans="1:69" s="90" customFormat="1" ht="79.5" customHeight="1" x14ac:dyDescent="0.25">
      <c r="A80" s="85"/>
      <c r="B80" s="85" t="s">
        <v>107</v>
      </c>
      <c r="C80" s="129" t="s">
        <v>587</v>
      </c>
      <c r="D80" s="129" t="s">
        <v>71</v>
      </c>
      <c r="E80" s="109" t="s">
        <v>588</v>
      </c>
      <c r="F80" s="142">
        <v>2024</v>
      </c>
      <c r="G80" s="132">
        <v>45618</v>
      </c>
      <c r="H80" s="103" t="s">
        <v>589</v>
      </c>
      <c r="I80" s="103" t="s">
        <v>589</v>
      </c>
      <c r="J80" s="85" t="s">
        <v>527</v>
      </c>
      <c r="K80" s="85" t="s">
        <v>75</v>
      </c>
      <c r="L80" s="86" t="s">
        <v>195</v>
      </c>
      <c r="M80" s="97">
        <v>45616</v>
      </c>
      <c r="N80" s="115" t="s">
        <v>256</v>
      </c>
      <c r="O80" s="138" t="s">
        <v>77</v>
      </c>
      <c r="P80" s="86" t="s">
        <v>77</v>
      </c>
      <c r="Q80" s="86" t="s">
        <v>590</v>
      </c>
      <c r="R80" s="86" t="s">
        <v>591</v>
      </c>
      <c r="S80" s="135" t="s">
        <v>592</v>
      </c>
      <c r="T80" s="123">
        <v>496718454</v>
      </c>
      <c r="U80" s="107">
        <v>5036757.09</v>
      </c>
      <c r="V80" s="108">
        <v>4666148</v>
      </c>
      <c r="W80" s="108">
        <v>0</v>
      </c>
      <c r="X80" s="128" t="s">
        <v>160</v>
      </c>
      <c r="Y80" s="86" t="s">
        <v>566</v>
      </c>
      <c r="Z80" s="86" t="s">
        <v>593</v>
      </c>
      <c r="AA80" s="86" t="s">
        <v>593</v>
      </c>
      <c r="AB80" s="86" t="s">
        <v>95</v>
      </c>
      <c r="AC80" s="86" t="s">
        <v>77</v>
      </c>
      <c r="AD80" s="86" t="s">
        <v>83</v>
      </c>
      <c r="AE80" s="36" t="s">
        <v>220</v>
      </c>
      <c r="AF80" s="85" t="s">
        <v>85</v>
      </c>
      <c r="AG80" s="86" t="s">
        <v>86</v>
      </c>
      <c r="AH80" s="86" t="s">
        <v>98</v>
      </c>
      <c r="AI80" s="86" t="s">
        <v>88</v>
      </c>
      <c r="AJ80" s="87" t="s">
        <v>89</v>
      </c>
      <c r="AK80" s="88" t="s">
        <v>77</v>
      </c>
      <c r="AL80" s="88" t="s">
        <v>77</v>
      </c>
      <c r="AM80" s="88" t="s">
        <v>77</v>
      </c>
      <c r="AN80" s="88" t="s">
        <v>77</v>
      </c>
      <c r="AO80" s="88" t="s">
        <v>77</v>
      </c>
      <c r="AP80" s="88" t="s">
        <v>77</v>
      </c>
      <c r="AQ80" s="88" t="s">
        <v>77</v>
      </c>
      <c r="AR80" s="88" t="s">
        <v>77</v>
      </c>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6"/>
      <c r="BQ80" s="86"/>
    </row>
    <row r="81" spans="1:69" s="90" customFormat="1" ht="129" customHeight="1" x14ac:dyDescent="0.25">
      <c r="A81" s="85"/>
      <c r="B81" s="85" t="s">
        <v>107</v>
      </c>
      <c r="C81" s="129" t="s">
        <v>594</v>
      </c>
      <c r="D81" s="129" t="s">
        <v>546</v>
      </c>
      <c r="E81" s="109" t="s">
        <v>595</v>
      </c>
      <c r="F81" s="142">
        <v>2024</v>
      </c>
      <c r="G81" s="132">
        <v>45614</v>
      </c>
      <c r="H81" s="103" t="s">
        <v>596</v>
      </c>
      <c r="I81" s="103" t="s">
        <v>596</v>
      </c>
      <c r="J81" s="85" t="s">
        <v>527</v>
      </c>
      <c r="K81" s="85" t="s">
        <v>75</v>
      </c>
      <c r="L81" s="86" t="s">
        <v>195</v>
      </c>
      <c r="M81" s="97">
        <v>45611</v>
      </c>
      <c r="N81" s="115" t="s">
        <v>157</v>
      </c>
      <c r="O81" s="138" t="s">
        <v>77</v>
      </c>
      <c r="P81" s="86" t="s">
        <v>77</v>
      </c>
      <c r="Q81" s="86" t="s">
        <v>77</v>
      </c>
      <c r="R81" s="86" t="s">
        <v>597</v>
      </c>
      <c r="S81" s="135" t="s">
        <v>598</v>
      </c>
      <c r="T81" s="123">
        <v>4600000</v>
      </c>
      <c r="U81" s="107">
        <v>4717375.8600000003</v>
      </c>
      <c r="V81" s="108">
        <v>4392224</v>
      </c>
      <c r="W81" s="108">
        <v>0</v>
      </c>
      <c r="X81" s="128" t="s">
        <v>160</v>
      </c>
      <c r="Y81" s="86" t="s">
        <v>599</v>
      </c>
      <c r="Z81" s="86" t="s">
        <v>600</v>
      </c>
      <c r="AA81" s="86" t="s">
        <v>600</v>
      </c>
      <c r="AB81" s="86" t="s">
        <v>95</v>
      </c>
      <c r="AC81" s="86" t="s">
        <v>114</v>
      </c>
      <c r="AD81" s="86" t="s">
        <v>83</v>
      </c>
      <c r="AE81" s="36" t="s">
        <v>220</v>
      </c>
      <c r="AF81" s="85" t="s">
        <v>85</v>
      </c>
      <c r="AG81" s="86" t="s">
        <v>116</v>
      </c>
      <c r="AH81" s="86" t="s">
        <v>77</v>
      </c>
      <c r="AI81" s="86" t="s">
        <v>88</v>
      </c>
      <c r="AJ81" s="87" t="s">
        <v>85</v>
      </c>
      <c r="AK81" s="88" t="s">
        <v>77</v>
      </c>
      <c r="AL81" s="88" t="s">
        <v>77</v>
      </c>
      <c r="AM81" s="88" t="s">
        <v>77</v>
      </c>
      <c r="AN81" s="88" t="s">
        <v>77</v>
      </c>
      <c r="AO81" s="88" t="s">
        <v>77</v>
      </c>
      <c r="AP81" s="88" t="s">
        <v>77</v>
      </c>
      <c r="AQ81" s="88" t="s">
        <v>77</v>
      </c>
      <c r="AR81" s="88" t="s">
        <v>77</v>
      </c>
      <c r="AS81" s="88" t="s">
        <v>77</v>
      </c>
      <c r="AT81" s="88" t="s">
        <v>77</v>
      </c>
      <c r="AU81" s="88" t="s">
        <v>77</v>
      </c>
      <c r="AV81" s="88" t="s">
        <v>77</v>
      </c>
      <c r="AW81" s="88"/>
      <c r="AX81" s="88"/>
      <c r="AY81" s="88"/>
      <c r="AZ81" s="88"/>
      <c r="BA81" s="88"/>
      <c r="BB81" s="88"/>
      <c r="BC81" s="88"/>
      <c r="BD81" s="88"/>
      <c r="BE81" s="88"/>
      <c r="BF81" s="88"/>
      <c r="BG81" s="88"/>
      <c r="BH81" s="88"/>
      <c r="BI81" s="88"/>
      <c r="BJ81" s="88"/>
      <c r="BK81" s="88"/>
      <c r="BL81" s="88"/>
      <c r="BM81" s="88"/>
      <c r="BN81" s="88"/>
      <c r="BO81" s="88"/>
      <c r="BP81" s="86"/>
      <c r="BQ81" s="86"/>
    </row>
    <row r="82" spans="1:69" s="90" customFormat="1" ht="129" customHeight="1" x14ac:dyDescent="0.25">
      <c r="A82" s="85"/>
      <c r="B82" s="85" t="s">
        <v>107</v>
      </c>
      <c r="C82" s="129" t="s">
        <v>601</v>
      </c>
      <c r="D82" s="129" t="s">
        <v>546</v>
      </c>
      <c r="E82" s="109" t="s">
        <v>602</v>
      </c>
      <c r="F82" s="142">
        <v>2024</v>
      </c>
      <c r="G82" s="132">
        <v>45603</v>
      </c>
      <c r="H82" s="103" t="s">
        <v>603</v>
      </c>
      <c r="I82" s="103" t="s">
        <v>603</v>
      </c>
      <c r="J82" s="85" t="s">
        <v>604</v>
      </c>
      <c r="K82" s="85" t="s">
        <v>75</v>
      </c>
      <c r="L82" s="86" t="s">
        <v>346</v>
      </c>
      <c r="M82" s="97">
        <v>45602</v>
      </c>
      <c r="N82" s="115" t="s">
        <v>306</v>
      </c>
      <c r="O82" s="138" t="s">
        <v>77</v>
      </c>
      <c r="P82" s="86" t="s">
        <v>605</v>
      </c>
      <c r="Q82" s="86" t="s">
        <v>77</v>
      </c>
      <c r="R82" s="86" t="s">
        <v>606</v>
      </c>
      <c r="S82" s="86" t="s">
        <v>607</v>
      </c>
      <c r="T82" s="123">
        <v>66729254</v>
      </c>
      <c r="U82" s="107">
        <v>66729254</v>
      </c>
      <c r="V82" s="108">
        <v>0</v>
      </c>
      <c r="W82" s="108">
        <v>0</v>
      </c>
      <c r="X82" s="128" t="s">
        <v>160</v>
      </c>
      <c r="Y82" s="86" t="s">
        <v>566</v>
      </c>
      <c r="Z82" s="86" t="s">
        <v>608</v>
      </c>
      <c r="AA82" s="86" t="s">
        <v>608</v>
      </c>
      <c r="AB82" s="86" t="s">
        <v>81</v>
      </c>
      <c r="AC82" s="85" t="s">
        <v>82</v>
      </c>
      <c r="AD82" s="86" t="s">
        <v>83</v>
      </c>
      <c r="AE82" s="86" t="s">
        <v>609</v>
      </c>
      <c r="AF82" s="85" t="s">
        <v>85</v>
      </c>
      <c r="AG82" s="86" t="s">
        <v>116</v>
      </c>
      <c r="AH82" s="86" t="s">
        <v>77</v>
      </c>
      <c r="AI82" s="86" t="s">
        <v>88</v>
      </c>
      <c r="AJ82" s="87" t="s">
        <v>85</v>
      </c>
      <c r="AK82" s="88" t="s">
        <v>77</v>
      </c>
      <c r="AL82" s="88" t="s">
        <v>77</v>
      </c>
      <c r="AM82" s="88" t="s">
        <v>77</v>
      </c>
      <c r="AN82" s="88" t="s">
        <v>77</v>
      </c>
      <c r="AO82" s="88" t="s">
        <v>77</v>
      </c>
      <c r="AP82" s="88" t="s">
        <v>77</v>
      </c>
      <c r="AQ82" s="88" t="s">
        <v>77</v>
      </c>
      <c r="AR82" s="88" t="s">
        <v>77</v>
      </c>
      <c r="AS82" s="88" t="s">
        <v>77</v>
      </c>
      <c r="AT82" s="88" t="s">
        <v>77</v>
      </c>
      <c r="AU82" s="88" t="s">
        <v>77</v>
      </c>
      <c r="AV82" s="88" t="s">
        <v>77</v>
      </c>
      <c r="AW82" s="88"/>
      <c r="AX82" s="88"/>
      <c r="AY82" s="88"/>
      <c r="AZ82" s="88"/>
      <c r="BA82" s="88"/>
      <c r="BB82" s="88"/>
      <c r="BC82" s="88"/>
      <c r="BD82" s="88"/>
      <c r="BE82" s="88"/>
      <c r="BF82" s="88"/>
      <c r="BG82" s="88"/>
      <c r="BH82" s="88"/>
      <c r="BI82" s="88"/>
      <c r="BJ82" s="88"/>
      <c r="BK82" s="88"/>
      <c r="BL82" s="88"/>
      <c r="BM82" s="88"/>
      <c r="BN82" s="88"/>
      <c r="BO82" s="88"/>
      <c r="BP82" s="86"/>
      <c r="BQ82" s="86"/>
    </row>
    <row r="83" spans="1:69" s="90" customFormat="1" ht="129" customHeight="1" x14ac:dyDescent="0.25">
      <c r="A83" s="85"/>
      <c r="B83" s="85" t="s">
        <v>107</v>
      </c>
      <c r="C83" s="129" t="s">
        <v>610</v>
      </c>
      <c r="D83" s="129" t="s">
        <v>546</v>
      </c>
      <c r="E83" s="109" t="s">
        <v>611</v>
      </c>
      <c r="F83" s="142">
        <v>2024</v>
      </c>
      <c r="G83" s="132">
        <v>45601</v>
      </c>
      <c r="H83" s="103" t="s">
        <v>612</v>
      </c>
      <c r="I83" s="103" t="s">
        <v>612</v>
      </c>
      <c r="J83" s="85" t="s">
        <v>613</v>
      </c>
      <c r="K83" s="85" t="s">
        <v>75</v>
      </c>
      <c r="L83" s="86" t="s">
        <v>111</v>
      </c>
      <c r="M83" s="97">
        <v>45595</v>
      </c>
      <c r="N83" s="115" t="s">
        <v>203</v>
      </c>
      <c r="O83" s="138" t="s">
        <v>77</v>
      </c>
      <c r="P83" s="86" t="s">
        <v>77</v>
      </c>
      <c r="Q83" s="86" t="s">
        <v>77</v>
      </c>
      <c r="R83" s="86" t="s">
        <v>614</v>
      </c>
      <c r="S83" s="86" t="s">
        <v>615</v>
      </c>
      <c r="T83" s="123">
        <v>0</v>
      </c>
      <c r="U83" s="107">
        <v>0</v>
      </c>
      <c r="V83" s="108">
        <v>0</v>
      </c>
      <c r="W83" s="108">
        <v>0</v>
      </c>
      <c r="X83" s="128" t="s">
        <v>160</v>
      </c>
      <c r="Y83" s="86" t="s">
        <v>566</v>
      </c>
      <c r="Z83" s="86" t="s">
        <v>616</v>
      </c>
      <c r="AA83" s="86" t="s">
        <v>616</v>
      </c>
      <c r="AB83" s="86" t="s">
        <v>145</v>
      </c>
      <c r="AC83" s="86" t="s">
        <v>146</v>
      </c>
      <c r="AD83" s="86" t="s">
        <v>96</v>
      </c>
      <c r="AE83" s="86" t="s">
        <v>553</v>
      </c>
      <c r="AF83" s="85" t="s">
        <v>148</v>
      </c>
      <c r="AG83" s="86" t="s">
        <v>86</v>
      </c>
      <c r="AH83" s="86" t="s">
        <v>77</v>
      </c>
      <c r="AI83" s="86" t="s">
        <v>88</v>
      </c>
      <c r="AJ83" s="87" t="s">
        <v>107</v>
      </c>
      <c r="AK83" s="88" t="s">
        <v>77</v>
      </c>
      <c r="AL83" s="88" t="s">
        <v>77</v>
      </c>
      <c r="AM83" s="88" t="s">
        <v>77</v>
      </c>
      <c r="AN83" s="88" t="s">
        <v>77</v>
      </c>
      <c r="AO83" s="88" t="s">
        <v>77</v>
      </c>
      <c r="AP83" s="88" t="s">
        <v>77</v>
      </c>
      <c r="AQ83" s="88" t="s">
        <v>77</v>
      </c>
      <c r="AR83" s="88" t="s">
        <v>77</v>
      </c>
      <c r="AS83" s="88" t="s">
        <v>77</v>
      </c>
      <c r="AT83" s="88" t="s">
        <v>77</v>
      </c>
      <c r="AU83" s="88" t="s">
        <v>77</v>
      </c>
      <c r="AV83" s="88" t="s">
        <v>77</v>
      </c>
      <c r="AW83" s="88"/>
      <c r="AX83" s="88"/>
      <c r="AY83" s="88"/>
      <c r="AZ83" s="88"/>
      <c r="BA83" s="88"/>
      <c r="BB83" s="88"/>
      <c r="BC83" s="88"/>
      <c r="BD83" s="88"/>
      <c r="BE83" s="88"/>
      <c r="BF83" s="88"/>
      <c r="BG83" s="88"/>
      <c r="BH83" s="88"/>
      <c r="BI83" s="88"/>
      <c r="BJ83" s="88"/>
      <c r="BK83" s="88"/>
      <c r="BL83" s="88"/>
      <c r="BM83" s="88"/>
      <c r="BN83" s="88"/>
      <c r="BO83" s="88"/>
      <c r="BP83" s="86"/>
      <c r="BQ83" s="86"/>
    </row>
    <row r="84" spans="1:69" s="90" customFormat="1" ht="129" customHeight="1" x14ac:dyDescent="0.25">
      <c r="A84" s="85"/>
      <c r="B84" s="85" t="s">
        <v>107</v>
      </c>
      <c r="C84" s="129" t="s">
        <v>617</v>
      </c>
      <c r="D84" s="129" t="s">
        <v>546</v>
      </c>
      <c r="E84" s="109" t="s">
        <v>618</v>
      </c>
      <c r="F84" s="142">
        <v>2024</v>
      </c>
      <c r="G84" s="132">
        <v>45602</v>
      </c>
      <c r="H84" s="103" t="s">
        <v>619</v>
      </c>
      <c r="I84" s="103" t="s">
        <v>619</v>
      </c>
      <c r="J84" s="85" t="s">
        <v>613</v>
      </c>
      <c r="K84" s="85" t="s">
        <v>75</v>
      </c>
      <c r="L84" s="86" t="s">
        <v>111</v>
      </c>
      <c r="M84" s="97">
        <v>45597</v>
      </c>
      <c r="N84" s="115" t="s">
        <v>203</v>
      </c>
      <c r="O84" s="138" t="s">
        <v>77</v>
      </c>
      <c r="P84" s="86" t="s">
        <v>77</v>
      </c>
      <c r="Q84" s="86" t="s">
        <v>77</v>
      </c>
      <c r="R84" s="86" t="s">
        <v>620</v>
      </c>
      <c r="S84" s="135" t="s">
        <v>621</v>
      </c>
      <c r="T84" s="123">
        <v>0</v>
      </c>
      <c r="U84" s="107">
        <v>0</v>
      </c>
      <c r="V84" s="108">
        <v>0</v>
      </c>
      <c r="W84" s="108">
        <v>0</v>
      </c>
      <c r="X84" s="128" t="s">
        <v>160</v>
      </c>
      <c r="Y84" s="86" t="s">
        <v>566</v>
      </c>
      <c r="Z84" s="86" t="s">
        <v>622</v>
      </c>
      <c r="AA84" s="86" t="s">
        <v>622</v>
      </c>
      <c r="AB84" s="86" t="s">
        <v>113</v>
      </c>
      <c r="AC84" s="86" t="s">
        <v>294</v>
      </c>
      <c r="AD84" s="86" t="s">
        <v>96</v>
      </c>
      <c r="AE84" s="86" t="s">
        <v>553</v>
      </c>
      <c r="AF84" s="85" t="s">
        <v>85</v>
      </c>
      <c r="AG84" s="86" t="s">
        <v>86</v>
      </c>
      <c r="AH84" s="86" t="s">
        <v>87</v>
      </c>
      <c r="AI84" s="86" t="s">
        <v>88</v>
      </c>
      <c r="AJ84" s="87" t="s">
        <v>107</v>
      </c>
      <c r="AK84" s="88" t="s">
        <v>77</v>
      </c>
      <c r="AL84" s="88" t="s">
        <v>77</v>
      </c>
      <c r="AM84" s="88" t="s">
        <v>77</v>
      </c>
      <c r="AN84" s="88" t="s">
        <v>77</v>
      </c>
      <c r="AO84" s="88" t="s">
        <v>77</v>
      </c>
      <c r="AP84" s="88" t="s">
        <v>77</v>
      </c>
      <c r="AQ84" s="88" t="s">
        <v>77</v>
      </c>
      <c r="AR84" s="88" t="s">
        <v>77</v>
      </c>
      <c r="AS84" s="88" t="s">
        <v>77</v>
      </c>
      <c r="AT84" s="88" t="s">
        <v>77</v>
      </c>
      <c r="AU84" s="88" t="s">
        <v>77</v>
      </c>
      <c r="AV84" s="88" t="s">
        <v>77</v>
      </c>
      <c r="AW84" s="88"/>
      <c r="AX84" s="88"/>
      <c r="AY84" s="88"/>
      <c r="AZ84" s="88"/>
      <c r="BA84" s="88"/>
      <c r="BB84" s="88"/>
      <c r="BC84" s="88"/>
      <c r="BD84" s="88"/>
      <c r="BE84" s="88"/>
      <c r="BF84" s="88"/>
      <c r="BG84" s="88"/>
      <c r="BH84" s="88"/>
      <c r="BI84" s="88"/>
      <c r="BJ84" s="88"/>
      <c r="BK84" s="88"/>
      <c r="BL84" s="88"/>
      <c r="BM84" s="88"/>
      <c r="BN84" s="88"/>
      <c r="BO84" s="88"/>
      <c r="BP84" s="86"/>
      <c r="BQ84" s="86"/>
    </row>
    <row r="85" spans="1:69" s="90" customFormat="1" ht="129" customHeight="1" x14ac:dyDescent="0.25">
      <c r="A85" s="85"/>
      <c r="B85" s="85" t="s">
        <v>107</v>
      </c>
      <c r="C85" s="129" t="s">
        <v>623</v>
      </c>
      <c r="D85" s="129" t="s">
        <v>546</v>
      </c>
      <c r="E85" s="109" t="s">
        <v>624</v>
      </c>
      <c r="F85" s="142">
        <v>2024</v>
      </c>
      <c r="G85" s="132">
        <v>45596</v>
      </c>
      <c r="H85" s="103" t="s">
        <v>625</v>
      </c>
      <c r="I85" s="103" t="s">
        <v>625</v>
      </c>
      <c r="J85" s="85" t="s">
        <v>613</v>
      </c>
      <c r="K85" s="85" t="s">
        <v>75</v>
      </c>
      <c r="L85" s="86" t="s">
        <v>111</v>
      </c>
      <c r="M85" s="97">
        <v>45595</v>
      </c>
      <c r="N85" s="115" t="s">
        <v>306</v>
      </c>
      <c r="O85" s="138" t="s">
        <v>77</v>
      </c>
      <c r="P85" s="86" t="s">
        <v>77</v>
      </c>
      <c r="Q85" s="86" t="s">
        <v>77</v>
      </c>
      <c r="R85" s="86" t="s">
        <v>626</v>
      </c>
      <c r="S85" s="86" t="s">
        <v>627</v>
      </c>
      <c r="T85" s="123">
        <v>0</v>
      </c>
      <c r="U85" s="107">
        <v>0</v>
      </c>
      <c r="V85" s="108">
        <v>0</v>
      </c>
      <c r="W85" s="108">
        <v>0</v>
      </c>
      <c r="X85" s="128" t="s">
        <v>160</v>
      </c>
      <c r="Y85" s="86" t="s">
        <v>566</v>
      </c>
      <c r="Z85" s="86" t="s">
        <v>628</v>
      </c>
      <c r="AA85" s="86" t="s">
        <v>628</v>
      </c>
      <c r="AB85" s="86" t="s">
        <v>81</v>
      </c>
      <c r="AC85" s="85" t="s">
        <v>82</v>
      </c>
      <c r="AD85" s="86" t="s">
        <v>83</v>
      </c>
      <c r="AE85" s="86" t="s">
        <v>553</v>
      </c>
      <c r="AF85" s="85" t="s">
        <v>85</v>
      </c>
      <c r="AG85" s="86" t="s">
        <v>578</v>
      </c>
      <c r="AH85" s="86" t="s">
        <v>77</v>
      </c>
      <c r="AI85" s="86" t="s">
        <v>88</v>
      </c>
      <c r="AJ85" s="87" t="s">
        <v>85</v>
      </c>
      <c r="AK85" s="88" t="s">
        <v>77</v>
      </c>
      <c r="AL85" s="88" t="s">
        <v>77</v>
      </c>
      <c r="AM85" s="88" t="s">
        <v>77</v>
      </c>
      <c r="AN85" s="88" t="s">
        <v>77</v>
      </c>
      <c r="AO85" s="88" t="s">
        <v>77</v>
      </c>
      <c r="AP85" s="88" t="s">
        <v>77</v>
      </c>
      <c r="AQ85" s="88" t="s">
        <v>77</v>
      </c>
      <c r="AR85" s="88" t="s">
        <v>77</v>
      </c>
      <c r="AS85" s="88" t="s">
        <v>77</v>
      </c>
      <c r="AT85" s="88" t="s">
        <v>77</v>
      </c>
      <c r="AU85" s="88" t="s">
        <v>77</v>
      </c>
      <c r="AV85" s="88" t="s">
        <v>77</v>
      </c>
      <c r="AW85" s="88" t="s">
        <v>77</v>
      </c>
      <c r="AX85" s="88"/>
      <c r="AY85" s="88"/>
      <c r="AZ85" s="88"/>
      <c r="BA85" s="88"/>
      <c r="BB85" s="88"/>
      <c r="BC85" s="88"/>
      <c r="BD85" s="88"/>
      <c r="BE85" s="88"/>
      <c r="BF85" s="88"/>
      <c r="BG85" s="88"/>
      <c r="BH85" s="88"/>
      <c r="BI85" s="88"/>
      <c r="BJ85" s="88"/>
      <c r="BK85" s="88"/>
      <c r="BL85" s="88"/>
      <c r="BM85" s="88"/>
      <c r="BN85" s="88"/>
      <c r="BO85" s="88"/>
      <c r="BP85" s="86"/>
      <c r="BQ85" s="86"/>
    </row>
    <row r="86" spans="1:69" s="90" customFormat="1" ht="129" customHeight="1" x14ac:dyDescent="0.25">
      <c r="A86" s="85"/>
      <c r="B86" s="85" t="s">
        <v>107</v>
      </c>
      <c r="C86" s="129" t="s">
        <v>629</v>
      </c>
      <c r="D86" s="129" t="s">
        <v>546</v>
      </c>
      <c r="E86" s="109" t="s">
        <v>630</v>
      </c>
      <c r="F86" s="142">
        <v>2024</v>
      </c>
      <c r="G86" s="132">
        <v>45588</v>
      </c>
      <c r="H86" s="103" t="s">
        <v>631</v>
      </c>
      <c r="I86" s="103" t="s">
        <v>631</v>
      </c>
      <c r="J86" s="85" t="s">
        <v>613</v>
      </c>
      <c r="K86" s="85" t="s">
        <v>75</v>
      </c>
      <c r="L86" s="86" t="s">
        <v>346</v>
      </c>
      <c r="M86" s="97">
        <v>45520</v>
      </c>
      <c r="N86" s="115" t="s">
        <v>306</v>
      </c>
      <c r="O86" s="138" t="s">
        <v>77</v>
      </c>
      <c r="P86" s="86" t="s">
        <v>77</v>
      </c>
      <c r="Q86" s="86" t="s">
        <v>77</v>
      </c>
      <c r="R86" s="86" t="s">
        <v>632</v>
      </c>
      <c r="S86" s="135" t="s">
        <v>633</v>
      </c>
      <c r="T86" s="123">
        <v>1014980</v>
      </c>
      <c r="U86" s="107">
        <v>1014980</v>
      </c>
      <c r="V86" s="108">
        <v>0</v>
      </c>
      <c r="W86" s="108" t="s">
        <v>77</v>
      </c>
      <c r="X86" s="128" t="s">
        <v>77</v>
      </c>
      <c r="Y86" s="108" t="s">
        <v>77</v>
      </c>
      <c r="Z86" s="86" t="s">
        <v>634</v>
      </c>
      <c r="AA86" s="86" t="s">
        <v>634</v>
      </c>
      <c r="AB86" s="86" t="s">
        <v>145</v>
      </c>
      <c r="AC86" s="86" t="s">
        <v>146</v>
      </c>
      <c r="AD86" s="86" t="s">
        <v>83</v>
      </c>
      <c r="AE86" s="86" t="s">
        <v>214</v>
      </c>
      <c r="AF86" s="85" t="s">
        <v>148</v>
      </c>
      <c r="AG86" s="86" t="s">
        <v>86</v>
      </c>
      <c r="AH86" s="86" t="s">
        <v>77</v>
      </c>
      <c r="AI86" s="86" t="s">
        <v>88</v>
      </c>
      <c r="AJ86" s="87" t="s">
        <v>107</v>
      </c>
      <c r="AK86" s="88" t="s">
        <v>77</v>
      </c>
      <c r="AL86" s="88" t="s">
        <v>77</v>
      </c>
      <c r="AM86" s="88" t="s">
        <v>77</v>
      </c>
      <c r="AN86" s="88" t="s">
        <v>77</v>
      </c>
      <c r="AO86" s="88" t="s">
        <v>77</v>
      </c>
      <c r="AP86" s="88" t="s">
        <v>77</v>
      </c>
      <c r="AQ86" s="88" t="s">
        <v>77</v>
      </c>
      <c r="AR86" s="88" t="s">
        <v>77</v>
      </c>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6"/>
      <c r="BQ86" s="86"/>
    </row>
    <row r="87" spans="1:69" s="90" customFormat="1" ht="129" customHeight="1" x14ac:dyDescent="0.25">
      <c r="A87" s="85"/>
      <c r="B87" s="85" t="s">
        <v>107</v>
      </c>
      <c r="C87" s="129" t="s">
        <v>635</v>
      </c>
      <c r="D87" s="129" t="s">
        <v>546</v>
      </c>
      <c r="E87" s="109" t="s">
        <v>636</v>
      </c>
      <c r="F87" s="142">
        <v>2024</v>
      </c>
      <c r="G87" s="132">
        <v>45587</v>
      </c>
      <c r="H87" s="103" t="s">
        <v>637</v>
      </c>
      <c r="I87" s="103" t="s">
        <v>638</v>
      </c>
      <c r="J87" s="85" t="s">
        <v>613</v>
      </c>
      <c r="K87" s="85" t="s">
        <v>75</v>
      </c>
      <c r="L87" s="86" t="s">
        <v>102</v>
      </c>
      <c r="M87" s="97">
        <v>45582</v>
      </c>
      <c r="N87" s="115" t="s">
        <v>306</v>
      </c>
      <c r="O87" s="138" t="s">
        <v>77</v>
      </c>
      <c r="P87" s="86" t="s">
        <v>639</v>
      </c>
      <c r="Q87" s="86" t="s">
        <v>148</v>
      </c>
      <c r="R87" s="86" t="s">
        <v>640</v>
      </c>
      <c r="S87" s="135" t="s">
        <v>641</v>
      </c>
      <c r="T87" s="123">
        <v>85500000</v>
      </c>
      <c r="U87" s="107">
        <v>85500000</v>
      </c>
      <c r="V87" s="108">
        <v>0</v>
      </c>
      <c r="W87" s="108" t="s">
        <v>77</v>
      </c>
      <c r="X87" s="128" t="s">
        <v>77</v>
      </c>
      <c r="Y87" s="108" t="s">
        <v>77</v>
      </c>
      <c r="Z87" s="86" t="s">
        <v>616</v>
      </c>
      <c r="AA87" s="86" t="s">
        <v>616</v>
      </c>
      <c r="AB87" s="86" t="s">
        <v>95</v>
      </c>
      <c r="AC87" s="86" t="s">
        <v>77</v>
      </c>
      <c r="AD87" s="86" t="s">
        <v>83</v>
      </c>
      <c r="AE87" s="36" t="s">
        <v>220</v>
      </c>
      <c r="AF87" s="85" t="s">
        <v>85</v>
      </c>
      <c r="AG87" s="86" t="s">
        <v>86</v>
      </c>
      <c r="AH87" s="86" t="s">
        <v>87</v>
      </c>
      <c r="AI87" s="86" t="s">
        <v>88</v>
      </c>
      <c r="AJ87" s="87" t="s">
        <v>89</v>
      </c>
      <c r="AK87" s="88" t="s">
        <v>77</v>
      </c>
      <c r="AL87" s="88" t="s">
        <v>77</v>
      </c>
      <c r="AM87" s="88" t="s">
        <v>77</v>
      </c>
      <c r="AN87" s="88" t="s">
        <v>77</v>
      </c>
      <c r="AO87" s="88" t="s">
        <v>77</v>
      </c>
      <c r="AP87" s="88" t="s">
        <v>77</v>
      </c>
      <c r="AQ87" s="88" t="s">
        <v>77</v>
      </c>
      <c r="AR87" s="88" t="s">
        <v>77</v>
      </c>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6"/>
      <c r="BQ87" s="86"/>
    </row>
    <row r="88" spans="1:69" s="90" customFormat="1" ht="129" customHeight="1" x14ac:dyDescent="0.25">
      <c r="A88" s="85"/>
      <c r="B88" s="85" t="s">
        <v>148</v>
      </c>
      <c r="C88" s="129" t="s">
        <v>642</v>
      </c>
      <c r="D88" s="129" t="s">
        <v>71</v>
      </c>
      <c r="E88" s="109" t="s">
        <v>643</v>
      </c>
      <c r="F88" s="142">
        <v>2024</v>
      </c>
      <c r="G88" s="132">
        <v>45586</v>
      </c>
      <c r="H88" s="103" t="s">
        <v>0</v>
      </c>
      <c r="I88" s="103" t="s">
        <v>0</v>
      </c>
      <c r="J88" s="85" t="s">
        <v>613</v>
      </c>
      <c r="K88" s="85" t="s">
        <v>75</v>
      </c>
      <c r="L88" s="36" t="s">
        <v>156</v>
      </c>
      <c r="M88" s="97">
        <v>45583</v>
      </c>
      <c r="N88" s="115" t="s">
        <v>157</v>
      </c>
      <c r="O88" s="138" t="s">
        <v>77</v>
      </c>
      <c r="P88" s="86" t="s">
        <v>77</v>
      </c>
      <c r="Q88" s="86" t="s">
        <v>77</v>
      </c>
      <c r="R88" s="86" t="s">
        <v>644</v>
      </c>
      <c r="S88" s="135" t="s">
        <v>645</v>
      </c>
      <c r="T88" s="123">
        <v>0</v>
      </c>
      <c r="U88" s="107">
        <v>0</v>
      </c>
      <c r="V88" s="108">
        <v>0</v>
      </c>
      <c r="W88" s="108" t="s">
        <v>77</v>
      </c>
      <c r="X88" s="109" t="s">
        <v>77</v>
      </c>
      <c r="Y88" s="109" t="s">
        <v>77</v>
      </c>
      <c r="Z88" s="86" t="s">
        <v>622</v>
      </c>
      <c r="AA88" s="86" t="s">
        <v>622</v>
      </c>
      <c r="AB88" s="86" t="s">
        <v>113</v>
      </c>
      <c r="AC88" s="86" t="s">
        <v>294</v>
      </c>
      <c r="AD88" s="86" t="s">
        <v>96</v>
      </c>
      <c r="AE88" s="36" t="s">
        <v>220</v>
      </c>
      <c r="AF88" s="85" t="s">
        <v>85</v>
      </c>
      <c r="AG88" s="86" t="s">
        <v>578</v>
      </c>
      <c r="AH88" s="86"/>
      <c r="AI88" s="86" t="s">
        <v>415</v>
      </c>
      <c r="AJ88" s="87" t="s">
        <v>107</v>
      </c>
      <c r="AK88" s="88" t="s">
        <v>77</v>
      </c>
      <c r="AL88" s="88" t="s">
        <v>77</v>
      </c>
      <c r="AM88" s="88" t="s">
        <v>77</v>
      </c>
      <c r="AN88" s="88" t="s">
        <v>77</v>
      </c>
      <c r="AO88" s="88" t="s">
        <v>77</v>
      </c>
      <c r="AP88" s="88" t="s">
        <v>77</v>
      </c>
      <c r="AQ88" s="88" t="s">
        <v>77</v>
      </c>
      <c r="AR88" s="88" t="s">
        <v>77</v>
      </c>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6"/>
      <c r="BQ88" s="86"/>
    </row>
    <row r="89" spans="1:69" s="90" customFormat="1" ht="129" customHeight="1" x14ac:dyDescent="0.25">
      <c r="A89" s="85" t="s">
        <v>646</v>
      </c>
      <c r="B89" s="85" t="s">
        <v>107</v>
      </c>
      <c r="C89" s="129" t="s">
        <v>647</v>
      </c>
      <c r="D89" s="129" t="s">
        <v>71</v>
      </c>
      <c r="E89" s="109" t="s">
        <v>648</v>
      </c>
      <c r="F89" s="142">
        <v>2024</v>
      </c>
      <c r="G89" s="132">
        <v>45583</v>
      </c>
      <c r="H89" s="85" t="s">
        <v>649</v>
      </c>
      <c r="I89" s="85" t="s">
        <v>649</v>
      </c>
      <c r="J89" s="85" t="s">
        <v>613</v>
      </c>
      <c r="K89" s="85" t="s">
        <v>75</v>
      </c>
      <c r="L89" s="86" t="s">
        <v>111</v>
      </c>
      <c r="M89" s="97">
        <v>45583</v>
      </c>
      <c r="N89" s="115" t="s">
        <v>306</v>
      </c>
      <c r="O89" s="115" t="s">
        <v>77</v>
      </c>
      <c r="P89" s="86" t="s">
        <v>77</v>
      </c>
      <c r="Q89" s="86" t="s">
        <v>77</v>
      </c>
      <c r="R89" s="86" t="s">
        <v>650</v>
      </c>
      <c r="S89" s="86" t="s">
        <v>651</v>
      </c>
      <c r="T89" s="123">
        <v>0</v>
      </c>
      <c r="U89" s="107">
        <v>0</v>
      </c>
      <c r="V89" s="108">
        <v>0</v>
      </c>
      <c r="W89" s="108" t="s">
        <v>77</v>
      </c>
      <c r="X89" s="128" t="s">
        <v>77</v>
      </c>
      <c r="Y89" s="86"/>
      <c r="Z89" s="86" t="s">
        <v>652</v>
      </c>
      <c r="AA89" s="86" t="s">
        <v>652</v>
      </c>
      <c r="AB89" s="91" t="s">
        <v>126</v>
      </c>
      <c r="AC89" s="86"/>
      <c r="AD89" s="86" t="s">
        <v>96</v>
      </c>
      <c r="AE89" s="86" t="s">
        <v>214</v>
      </c>
      <c r="AF89" s="86" t="s">
        <v>148</v>
      </c>
      <c r="AG89" s="86" t="s">
        <v>86</v>
      </c>
      <c r="AH89" s="86" t="s">
        <v>87</v>
      </c>
      <c r="AI89" s="86" t="s">
        <v>88</v>
      </c>
      <c r="AJ89" s="87" t="s">
        <v>98</v>
      </c>
      <c r="AK89" s="88" t="s">
        <v>77</v>
      </c>
      <c r="AL89" s="87" t="s">
        <v>77</v>
      </c>
      <c r="AM89" s="86" t="s">
        <v>77</v>
      </c>
      <c r="AN89" s="86" t="s">
        <v>77</v>
      </c>
      <c r="AO89" s="86" t="s">
        <v>77</v>
      </c>
      <c r="AP89" s="143" t="s">
        <v>77</v>
      </c>
      <c r="AQ89" s="143" t="s">
        <v>77</v>
      </c>
      <c r="AR89" s="86"/>
      <c r="AS89" s="86" t="s">
        <v>77</v>
      </c>
      <c r="AT89" s="86" t="s">
        <v>77</v>
      </c>
      <c r="AU89" s="88" t="s">
        <v>77</v>
      </c>
      <c r="AV89" s="88"/>
      <c r="AW89" s="88"/>
      <c r="AX89" s="88"/>
      <c r="AY89" s="88"/>
      <c r="AZ89" s="88"/>
      <c r="BA89" s="88"/>
      <c r="BB89" s="88"/>
      <c r="BC89" s="88"/>
      <c r="BD89" s="88"/>
      <c r="BE89" s="88"/>
      <c r="BF89" s="88"/>
      <c r="BG89" s="88"/>
      <c r="BH89" s="88"/>
      <c r="BI89" s="88"/>
      <c r="BJ89" s="88"/>
      <c r="BK89" s="88"/>
      <c r="BL89" s="88"/>
      <c r="BM89" s="88"/>
      <c r="BN89" s="88"/>
      <c r="BO89" s="88"/>
      <c r="BP89" s="86"/>
      <c r="BQ89" s="86"/>
    </row>
    <row r="90" spans="1:69" s="90" customFormat="1" ht="129" customHeight="1" x14ac:dyDescent="0.25">
      <c r="A90" s="31"/>
      <c r="B90" s="31" t="s">
        <v>107</v>
      </c>
      <c r="C90" s="63" t="s">
        <v>653</v>
      </c>
      <c r="D90" s="63" t="s">
        <v>71</v>
      </c>
      <c r="E90" s="37" t="s">
        <v>654</v>
      </c>
      <c r="F90" s="142">
        <v>2024</v>
      </c>
      <c r="G90" s="64"/>
      <c r="H90" s="31" t="s">
        <v>655</v>
      </c>
      <c r="I90" s="31" t="s">
        <v>656</v>
      </c>
      <c r="J90" s="63" t="s">
        <v>657</v>
      </c>
      <c r="K90" s="36" t="s">
        <v>313</v>
      </c>
      <c r="L90" s="67" t="s">
        <v>658</v>
      </c>
      <c r="M90" s="34">
        <v>45554</v>
      </c>
      <c r="N90" s="115" t="s">
        <v>157</v>
      </c>
      <c r="O90" s="115" t="s">
        <v>77</v>
      </c>
      <c r="P90" s="36" t="s">
        <v>77</v>
      </c>
      <c r="Q90" s="36" t="s">
        <v>77</v>
      </c>
      <c r="R90" s="130" t="s">
        <v>659</v>
      </c>
      <c r="S90" s="36" t="s">
        <v>660</v>
      </c>
      <c r="T90" s="123">
        <v>0</v>
      </c>
      <c r="U90" s="107">
        <v>0</v>
      </c>
      <c r="V90" s="108">
        <v>0</v>
      </c>
      <c r="W90" s="67">
        <v>0</v>
      </c>
      <c r="X90" s="66" t="s">
        <v>160</v>
      </c>
      <c r="Y90" s="36" t="s">
        <v>661</v>
      </c>
      <c r="Z90" s="36" t="s">
        <v>662</v>
      </c>
      <c r="AA90" s="36" t="s">
        <v>662</v>
      </c>
      <c r="AB90" s="144" t="s">
        <v>663</v>
      </c>
      <c r="AC90" s="31" t="s">
        <v>82</v>
      </c>
      <c r="AD90" s="36" t="s">
        <v>96</v>
      </c>
      <c r="AE90" s="36" t="s">
        <v>664</v>
      </c>
      <c r="AF90" s="31"/>
      <c r="AG90" s="36" t="s">
        <v>665</v>
      </c>
      <c r="AH90" s="64"/>
      <c r="AI90" s="36" t="s">
        <v>88</v>
      </c>
      <c r="AJ90" s="48" t="s">
        <v>107</v>
      </c>
      <c r="AK90" s="49" t="s">
        <v>77</v>
      </c>
      <c r="AL90" s="49" t="s">
        <v>77</v>
      </c>
      <c r="AM90" s="49" t="s">
        <v>77</v>
      </c>
      <c r="AN90" s="49" t="s">
        <v>77</v>
      </c>
      <c r="AO90" s="49" t="s">
        <v>77</v>
      </c>
      <c r="AP90" s="49" t="s">
        <v>77</v>
      </c>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36"/>
      <c r="BQ90" s="36"/>
    </row>
    <row r="91" spans="1:69" s="90" customFormat="1" ht="129" customHeight="1" x14ac:dyDescent="0.25">
      <c r="A91" s="85"/>
      <c r="B91" s="85" t="s">
        <v>107</v>
      </c>
      <c r="C91" s="129" t="s">
        <v>601</v>
      </c>
      <c r="D91" s="129" t="s">
        <v>71</v>
      </c>
      <c r="E91" s="109" t="s">
        <v>666</v>
      </c>
      <c r="F91" s="142">
        <v>2024</v>
      </c>
      <c r="G91" s="132">
        <v>45555</v>
      </c>
      <c r="H91" s="85" t="s">
        <v>667</v>
      </c>
      <c r="I91" s="85" t="s">
        <v>668</v>
      </c>
      <c r="J91" s="85" t="s">
        <v>381</v>
      </c>
      <c r="K91" s="85" t="s">
        <v>75</v>
      </c>
      <c r="L91" s="86" t="s">
        <v>346</v>
      </c>
      <c r="M91" s="97">
        <v>45554</v>
      </c>
      <c r="N91" s="115" t="s">
        <v>306</v>
      </c>
      <c r="O91" s="115" t="s">
        <v>77</v>
      </c>
      <c r="P91" s="86" t="s">
        <v>669</v>
      </c>
      <c r="Q91" s="86" t="s">
        <v>77</v>
      </c>
      <c r="R91" s="86" t="s">
        <v>670</v>
      </c>
      <c r="S91" s="86" t="s">
        <v>671</v>
      </c>
      <c r="T91" s="123">
        <v>0</v>
      </c>
      <c r="U91" s="107">
        <v>0</v>
      </c>
      <c r="V91" s="108">
        <v>0</v>
      </c>
      <c r="W91" s="108" t="s">
        <v>77</v>
      </c>
      <c r="X91" s="128" t="s">
        <v>672</v>
      </c>
      <c r="Y91" s="86" t="s">
        <v>79</v>
      </c>
      <c r="Z91" s="86" t="s">
        <v>673</v>
      </c>
      <c r="AA91" s="86" t="s">
        <v>673</v>
      </c>
      <c r="AB91" s="91" t="s">
        <v>126</v>
      </c>
      <c r="AC91" s="85"/>
      <c r="AD91" s="86" t="s">
        <v>96</v>
      </c>
      <c r="AE91" s="86" t="s">
        <v>664</v>
      </c>
      <c r="AF91" s="85" t="s">
        <v>85</v>
      </c>
      <c r="AG91" s="86" t="s">
        <v>665</v>
      </c>
      <c r="AH91" s="86" t="s">
        <v>77</v>
      </c>
      <c r="AI91" s="86" t="s">
        <v>88</v>
      </c>
      <c r="AJ91" s="87" t="s">
        <v>107</v>
      </c>
      <c r="AK91" s="88" t="s">
        <v>77</v>
      </c>
      <c r="AL91" s="88" t="s">
        <v>77</v>
      </c>
      <c r="AM91" s="88" t="s">
        <v>77</v>
      </c>
      <c r="AN91" s="88" t="s">
        <v>77</v>
      </c>
      <c r="AO91" s="88" t="s">
        <v>77</v>
      </c>
      <c r="AP91" s="88" t="s">
        <v>77</v>
      </c>
      <c r="AQ91" s="88"/>
      <c r="AR91" s="88"/>
      <c r="AS91" s="88"/>
      <c r="AT91" s="88"/>
      <c r="AU91" s="88"/>
      <c r="AV91" s="88" t="s">
        <v>77</v>
      </c>
      <c r="AW91" s="88" t="s">
        <v>77</v>
      </c>
      <c r="AX91" s="88"/>
      <c r="AY91" s="88"/>
      <c r="AZ91" s="88"/>
      <c r="BA91" s="88"/>
      <c r="BB91" s="88"/>
      <c r="BC91" s="88"/>
      <c r="BD91" s="88"/>
      <c r="BE91" s="88"/>
      <c r="BF91" s="88"/>
      <c r="BG91" s="88"/>
      <c r="BH91" s="88"/>
      <c r="BI91" s="88"/>
      <c r="BJ91" s="88"/>
      <c r="BK91" s="88"/>
      <c r="BL91" s="88"/>
      <c r="BM91" s="88"/>
      <c r="BN91" s="88"/>
      <c r="BO91" s="88"/>
      <c r="BP91" s="86"/>
      <c r="BQ91" s="86"/>
    </row>
    <row r="92" spans="1:69" s="90" customFormat="1" ht="129" customHeight="1" x14ac:dyDescent="0.25">
      <c r="A92" s="85"/>
      <c r="B92" s="86" t="s">
        <v>89</v>
      </c>
      <c r="C92" s="129" t="s">
        <v>674</v>
      </c>
      <c r="D92" s="129" t="s">
        <v>71</v>
      </c>
      <c r="E92" s="109" t="s">
        <v>675</v>
      </c>
      <c r="F92" s="142">
        <v>2024</v>
      </c>
      <c r="G92" s="132">
        <v>45275</v>
      </c>
      <c r="H92" s="85" t="s">
        <v>676</v>
      </c>
      <c r="I92" s="85" t="s">
        <v>677</v>
      </c>
      <c r="J92" s="129" t="s">
        <v>77</v>
      </c>
      <c r="K92" s="85" t="s">
        <v>75</v>
      </c>
      <c r="L92" s="36" t="s">
        <v>156</v>
      </c>
      <c r="M92" s="132">
        <v>45327</v>
      </c>
      <c r="N92" s="115" t="s">
        <v>306</v>
      </c>
      <c r="O92" s="115" t="s">
        <v>77</v>
      </c>
      <c r="P92" s="86" t="s">
        <v>678</v>
      </c>
      <c r="Q92" s="86" t="s">
        <v>148</v>
      </c>
      <c r="R92" s="86" t="s">
        <v>679</v>
      </c>
      <c r="S92" s="86" t="s">
        <v>680</v>
      </c>
      <c r="T92" s="123">
        <v>0</v>
      </c>
      <c r="U92" s="107">
        <v>0</v>
      </c>
      <c r="V92" s="108">
        <v>0</v>
      </c>
      <c r="W92" s="139">
        <v>0</v>
      </c>
      <c r="X92" s="145" t="s">
        <v>681</v>
      </c>
      <c r="Y92" s="86" t="s">
        <v>682</v>
      </c>
      <c r="Z92" s="86" t="s">
        <v>516</v>
      </c>
      <c r="AA92" s="86" t="s">
        <v>516</v>
      </c>
      <c r="AB92" s="86" t="s">
        <v>145</v>
      </c>
      <c r="AC92" s="86" t="s">
        <v>146</v>
      </c>
      <c r="AD92" s="86" t="s">
        <v>683</v>
      </c>
      <c r="AE92" s="86" t="s">
        <v>684</v>
      </c>
      <c r="AF92" s="85" t="s">
        <v>148</v>
      </c>
      <c r="AG92" s="86" t="s">
        <v>578</v>
      </c>
      <c r="AH92" s="86" t="s">
        <v>77</v>
      </c>
      <c r="AI92" s="86" t="s">
        <v>163</v>
      </c>
      <c r="AJ92" s="87" t="s">
        <v>107</v>
      </c>
      <c r="AK92" s="88" t="s">
        <v>77</v>
      </c>
      <c r="AL92" s="88" t="s">
        <v>77</v>
      </c>
      <c r="AM92" s="88" t="s">
        <v>77</v>
      </c>
      <c r="AN92" s="88" t="s">
        <v>77</v>
      </c>
      <c r="AO92" s="88" t="s">
        <v>77</v>
      </c>
      <c r="AP92" s="88" t="s">
        <v>77</v>
      </c>
      <c r="AQ92" s="88" t="s">
        <v>77</v>
      </c>
      <c r="AR92" s="88" t="s">
        <v>77</v>
      </c>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6"/>
      <c r="BQ92" s="86"/>
    </row>
    <row r="93" spans="1:69" s="90" customFormat="1" ht="129" customHeight="1" x14ac:dyDescent="0.25">
      <c r="A93" s="85"/>
      <c r="B93" s="85" t="s">
        <v>107</v>
      </c>
      <c r="C93" s="129" t="s">
        <v>685</v>
      </c>
      <c r="D93" s="129" t="s">
        <v>88</v>
      </c>
      <c r="E93" s="109" t="s">
        <v>686</v>
      </c>
      <c r="F93" s="142">
        <v>2024</v>
      </c>
      <c r="G93" s="132">
        <v>45546</v>
      </c>
      <c r="H93" s="85" t="s">
        <v>687</v>
      </c>
      <c r="I93" s="85" t="s">
        <v>687</v>
      </c>
      <c r="J93" s="85" t="s">
        <v>74</v>
      </c>
      <c r="K93" s="85" t="s">
        <v>75</v>
      </c>
      <c r="L93" s="86" t="s">
        <v>111</v>
      </c>
      <c r="M93" s="97">
        <v>45545</v>
      </c>
      <c r="N93" s="115" t="s">
        <v>306</v>
      </c>
      <c r="O93" s="115" t="s">
        <v>77</v>
      </c>
      <c r="P93" s="86" t="s">
        <v>77</v>
      </c>
      <c r="Q93" s="86" t="s">
        <v>85</v>
      </c>
      <c r="R93" s="86" t="s">
        <v>688</v>
      </c>
      <c r="S93" s="86" t="s">
        <v>689</v>
      </c>
      <c r="T93" s="107" t="s">
        <v>77</v>
      </c>
      <c r="U93" s="107" t="s">
        <v>77</v>
      </c>
      <c r="V93" s="108" t="s">
        <v>77</v>
      </c>
      <c r="W93" s="108" t="s">
        <v>77</v>
      </c>
      <c r="X93" s="128" t="s">
        <v>690</v>
      </c>
      <c r="Y93" s="86" t="s">
        <v>79</v>
      </c>
      <c r="Z93" s="86" t="s">
        <v>691</v>
      </c>
      <c r="AA93" s="86" t="s">
        <v>691</v>
      </c>
      <c r="AB93" s="86" t="s">
        <v>113</v>
      </c>
      <c r="AC93" s="86" t="s">
        <v>294</v>
      </c>
      <c r="AD93" s="86" t="s">
        <v>96</v>
      </c>
      <c r="AE93" s="36" t="s">
        <v>220</v>
      </c>
      <c r="AF93" s="85" t="s">
        <v>85</v>
      </c>
      <c r="AG93" s="86" t="s">
        <v>665</v>
      </c>
      <c r="AH93" s="86" t="s">
        <v>87</v>
      </c>
      <c r="AI93" s="86" t="s">
        <v>88</v>
      </c>
      <c r="AJ93" s="87" t="s">
        <v>107</v>
      </c>
      <c r="AK93" s="88" t="s">
        <v>77</v>
      </c>
      <c r="AL93" s="88" t="s">
        <v>77</v>
      </c>
      <c r="AM93" s="88" t="s">
        <v>77</v>
      </c>
      <c r="AN93" s="88" t="s">
        <v>77</v>
      </c>
      <c r="AO93" s="88" t="s">
        <v>77</v>
      </c>
      <c r="AP93" s="88" t="s">
        <v>77</v>
      </c>
      <c r="AQ93" s="88" t="s">
        <v>77</v>
      </c>
      <c r="AR93" s="88" t="s">
        <v>77</v>
      </c>
      <c r="AS93" s="88" t="s">
        <v>77</v>
      </c>
      <c r="AT93" s="88" t="s">
        <v>77</v>
      </c>
      <c r="AU93" s="88" t="s">
        <v>77</v>
      </c>
      <c r="AV93" s="88" t="s">
        <v>77</v>
      </c>
      <c r="AW93" s="88" t="s">
        <v>77</v>
      </c>
      <c r="AX93" s="88"/>
      <c r="AY93" s="88"/>
      <c r="AZ93" s="88"/>
      <c r="BA93" s="88"/>
      <c r="BB93" s="88"/>
      <c r="BC93" s="88"/>
      <c r="BD93" s="88"/>
      <c r="BE93" s="88"/>
      <c r="BF93" s="88"/>
      <c r="BG93" s="88"/>
      <c r="BH93" s="88"/>
      <c r="BI93" s="88"/>
      <c r="BJ93" s="88"/>
      <c r="BK93" s="88"/>
      <c r="BL93" s="88"/>
      <c r="BM93" s="88"/>
      <c r="BN93" s="88"/>
      <c r="BO93" s="88"/>
      <c r="BP93" s="86"/>
      <c r="BQ93" s="86"/>
    </row>
    <row r="94" spans="1:69" s="90" customFormat="1" ht="129" customHeight="1" x14ac:dyDescent="0.25">
      <c r="A94" s="85"/>
      <c r="B94" s="85" t="s">
        <v>692</v>
      </c>
      <c r="C94" s="129" t="s">
        <v>693</v>
      </c>
      <c r="D94" s="129" t="s">
        <v>71</v>
      </c>
      <c r="E94" s="109" t="s">
        <v>694</v>
      </c>
      <c r="F94" s="142">
        <v>2024</v>
      </c>
      <c r="G94" s="146">
        <v>45223</v>
      </c>
      <c r="H94" s="85" t="s">
        <v>695</v>
      </c>
      <c r="I94" s="85" t="s">
        <v>696</v>
      </c>
      <c r="J94" s="129" t="s">
        <v>697</v>
      </c>
      <c r="K94" s="85" t="s">
        <v>75</v>
      </c>
      <c r="L94" s="86" t="s">
        <v>102</v>
      </c>
      <c r="M94" s="97">
        <v>45540</v>
      </c>
      <c r="N94" s="115" t="s">
        <v>698</v>
      </c>
      <c r="O94" s="133">
        <v>0.08</v>
      </c>
      <c r="P94" s="86" t="s">
        <v>77</v>
      </c>
      <c r="Q94" s="86" t="s">
        <v>148</v>
      </c>
      <c r="R94" s="86"/>
      <c r="S94" s="86"/>
      <c r="T94" s="147">
        <v>77000000000</v>
      </c>
      <c r="U94" s="107" t="s">
        <v>699</v>
      </c>
      <c r="V94" s="139" t="s">
        <v>700</v>
      </c>
      <c r="W94" s="139">
        <v>0</v>
      </c>
      <c r="X94" s="128" t="s">
        <v>77</v>
      </c>
      <c r="Y94" s="86" t="s">
        <v>682</v>
      </c>
      <c r="Z94" s="86" t="s">
        <v>701</v>
      </c>
      <c r="AA94" s="86" t="s">
        <v>701</v>
      </c>
      <c r="AB94" s="86" t="s">
        <v>95</v>
      </c>
      <c r="AC94" s="85"/>
      <c r="AD94" s="86" t="s">
        <v>702</v>
      </c>
      <c r="AE94" s="86" t="s">
        <v>214</v>
      </c>
      <c r="AF94" s="85" t="s">
        <v>148</v>
      </c>
      <c r="AG94" s="86" t="s">
        <v>116</v>
      </c>
      <c r="AH94" s="132"/>
      <c r="AI94" s="86" t="s">
        <v>88</v>
      </c>
      <c r="AJ94" s="87" t="s">
        <v>85</v>
      </c>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6"/>
      <c r="BQ94" s="86"/>
    </row>
    <row r="95" spans="1:69" s="90" customFormat="1" ht="154.5" customHeight="1" x14ac:dyDescent="0.25">
      <c r="A95" s="142"/>
      <c r="B95" s="148" t="s">
        <v>107</v>
      </c>
      <c r="C95" s="149" t="s">
        <v>703</v>
      </c>
      <c r="D95" s="149" t="s">
        <v>88</v>
      </c>
      <c r="E95" s="150" t="s">
        <v>704</v>
      </c>
      <c r="F95" s="142">
        <v>2024</v>
      </c>
      <c r="G95" s="151">
        <v>45530</v>
      </c>
      <c r="H95" s="148" t="s">
        <v>705</v>
      </c>
      <c r="I95" s="148" t="s">
        <v>705</v>
      </c>
      <c r="J95" s="148" t="s">
        <v>74</v>
      </c>
      <c r="K95" s="148" t="s">
        <v>75</v>
      </c>
      <c r="L95" s="142" t="s">
        <v>346</v>
      </c>
      <c r="M95" s="152">
        <v>45520</v>
      </c>
      <c r="N95" s="115" t="s">
        <v>306</v>
      </c>
      <c r="O95" s="153" t="s">
        <v>77</v>
      </c>
      <c r="P95" s="142" t="s">
        <v>77</v>
      </c>
      <c r="Q95" s="142" t="s">
        <v>107</v>
      </c>
      <c r="R95" s="142" t="s">
        <v>706</v>
      </c>
      <c r="S95" s="142" t="s">
        <v>707</v>
      </c>
      <c r="T95" s="154">
        <v>0</v>
      </c>
      <c r="U95" s="155">
        <v>0</v>
      </c>
      <c r="V95" s="156">
        <v>0</v>
      </c>
      <c r="W95" s="156">
        <v>0</v>
      </c>
      <c r="X95" s="157" t="s">
        <v>708</v>
      </c>
      <c r="Y95" s="142" t="s">
        <v>79</v>
      </c>
      <c r="Z95" s="142" t="s">
        <v>213</v>
      </c>
      <c r="AA95" s="142" t="s">
        <v>213</v>
      </c>
      <c r="AB95" s="91" t="s">
        <v>126</v>
      </c>
      <c r="AC95" s="142"/>
      <c r="AD95" s="142" t="s">
        <v>709</v>
      </c>
      <c r="AE95" s="86" t="s">
        <v>220</v>
      </c>
      <c r="AF95" s="142" t="s">
        <v>85</v>
      </c>
      <c r="AG95" s="142" t="s">
        <v>86</v>
      </c>
      <c r="AH95" s="142" t="s">
        <v>77</v>
      </c>
      <c r="AI95" s="142" t="s">
        <v>88</v>
      </c>
      <c r="AJ95" s="158" t="s">
        <v>89</v>
      </c>
      <c r="AK95" s="159" t="s">
        <v>77</v>
      </c>
      <c r="AL95" s="159" t="s">
        <v>77</v>
      </c>
      <c r="AM95" s="159" t="s">
        <v>77</v>
      </c>
      <c r="AN95" s="159" t="s">
        <v>77</v>
      </c>
      <c r="AO95" s="159" t="s">
        <v>77</v>
      </c>
      <c r="AP95" s="159" t="s">
        <v>77</v>
      </c>
      <c r="AQ95" s="159" t="s">
        <v>77</v>
      </c>
      <c r="AR95" s="159"/>
      <c r="AS95" s="159"/>
      <c r="AT95" s="159"/>
      <c r="AU95" s="159"/>
      <c r="AV95" s="159"/>
      <c r="AW95" s="159"/>
      <c r="AX95" s="159"/>
      <c r="AY95" s="159"/>
      <c r="AZ95" s="159"/>
      <c r="BA95" s="159"/>
      <c r="BB95" s="159"/>
      <c r="BC95" s="159"/>
      <c r="BD95" s="159"/>
      <c r="BE95" s="159"/>
      <c r="BF95" s="159"/>
      <c r="BG95" s="159"/>
      <c r="BH95" s="159"/>
      <c r="BI95" s="159"/>
      <c r="BJ95" s="159"/>
      <c r="BK95" s="159"/>
      <c r="BL95" s="159"/>
      <c r="BM95" s="159"/>
      <c r="BN95" s="159"/>
      <c r="BO95" s="159"/>
      <c r="BP95" s="142"/>
      <c r="BQ95" s="142"/>
    </row>
    <row r="96" spans="1:69" s="90" customFormat="1" ht="154.5" customHeight="1" x14ac:dyDescent="0.25">
      <c r="A96" s="86"/>
      <c r="B96" s="85" t="s">
        <v>85</v>
      </c>
      <c r="C96" s="129" t="s">
        <v>710</v>
      </c>
      <c r="D96" s="129" t="s">
        <v>88</v>
      </c>
      <c r="E96" s="109" t="s">
        <v>711</v>
      </c>
      <c r="F96" s="142">
        <v>2024</v>
      </c>
      <c r="G96" s="132">
        <v>45519</v>
      </c>
      <c r="H96" s="85" t="s">
        <v>712</v>
      </c>
      <c r="I96" s="85" t="s">
        <v>712</v>
      </c>
      <c r="J96" s="85" t="s">
        <v>74</v>
      </c>
      <c r="K96" s="85" t="s">
        <v>75</v>
      </c>
      <c r="L96" s="36" t="s">
        <v>156</v>
      </c>
      <c r="M96" s="97">
        <v>45518</v>
      </c>
      <c r="N96" s="115" t="s">
        <v>698</v>
      </c>
      <c r="O96" s="115" t="s">
        <v>77</v>
      </c>
      <c r="P96" s="86" t="s">
        <v>77</v>
      </c>
      <c r="Q96" s="86" t="s">
        <v>77</v>
      </c>
      <c r="R96" s="86" t="s">
        <v>713</v>
      </c>
      <c r="S96" s="86" t="s">
        <v>714</v>
      </c>
      <c r="T96" s="107" t="s">
        <v>77</v>
      </c>
      <c r="U96" s="107" t="s">
        <v>77</v>
      </c>
      <c r="V96" s="108" t="s">
        <v>77</v>
      </c>
      <c r="W96" s="108" t="s">
        <v>77</v>
      </c>
      <c r="X96" s="128" t="s">
        <v>708</v>
      </c>
      <c r="Y96" s="86" t="s">
        <v>79</v>
      </c>
      <c r="Z96" s="86" t="s">
        <v>161</v>
      </c>
      <c r="AA96" s="86" t="s">
        <v>161</v>
      </c>
      <c r="AB96" s="86" t="s">
        <v>145</v>
      </c>
      <c r="AC96" s="86" t="s">
        <v>146</v>
      </c>
      <c r="AD96" s="86" t="s">
        <v>341</v>
      </c>
      <c r="AE96" s="86" t="s">
        <v>341</v>
      </c>
      <c r="AF96" s="85" t="s">
        <v>148</v>
      </c>
      <c r="AG96" s="86" t="s">
        <v>578</v>
      </c>
      <c r="AH96" s="86" t="s">
        <v>77</v>
      </c>
      <c r="AI96" s="86" t="s">
        <v>415</v>
      </c>
      <c r="AJ96" s="87" t="s">
        <v>590</v>
      </c>
      <c r="AK96" s="88" t="s">
        <v>77</v>
      </c>
      <c r="AL96" s="88" t="s">
        <v>77</v>
      </c>
      <c r="AM96" s="88" t="s">
        <v>77</v>
      </c>
      <c r="AN96" s="88" t="s">
        <v>77</v>
      </c>
      <c r="AO96" s="88" t="s">
        <v>77</v>
      </c>
      <c r="AP96" s="88" t="s">
        <v>77</v>
      </c>
      <c r="AQ96" s="88" t="s">
        <v>77</v>
      </c>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6"/>
      <c r="BQ96" s="86"/>
    </row>
    <row r="97" spans="1:69" s="90" customFormat="1" ht="129" customHeight="1" x14ac:dyDescent="0.25">
      <c r="A97" s="85"/>
      <c r="B97" s="85" t="s">
        <v>107</v>
      </c>
      <c r="C97" s="129" t="s">
        <v>715</v>
      </c>
      <c r="D97" s="129" t="s">
        <v>716</v>
      </c>
      <c r="E97" s="109" t="s">
        <v>717</v>
      </c>
      <c r="F97" s="142">
        <v>2024</v>
      </c>
      <c r="G97" s="132">
        <v>45516</v>
      </c>
      <c r="H97" s="85" t="s">
        <v>718</v>
      </c>
      <c r="I97" s="85" t="s">
        <v>718</v>
      </c>
      <c r="J97" s="85" t="s">
        <v>74</v>
      </c>
      <c r="K97" s="85" t="s">
        <v>75</v>
      </c>
      <c r="L97" s="86" t="s">
        <v>719</v>
      </c>
      <c r="M97" s="97">
        <v>45513</v>
      </c>
      <c r="N97" s="115" t="s">
        <v>203</v>
      </c>
      <c r="O97" s="115" t="s">
        <v>77</v>
      </c>
      <c r="P97" s="86" t="s">
        <v>77</v>
      </c>
      <c r="Q97" s="86" t="s">
        <v>107</v>
      </c>
      <c r="R97" s="86" t="s">
        <v>720</v>
      </c>
      <c r="S97" s="86" t="s">
        <v>721</v>
      </c>
      <c r="T97" s="123">
        <v>0</v>
      </c>
      <c r="U97" s="107">
        <v>0</v>
      </c>
      <c r="V97" s="108">
        <v>0</v>
      </c>
      <c r="W97" s="108">
        <v>0</v>
      </c>
      <c r="X97" s="128" t="s">
        <v>681</v>
      </c>
      <c r="Y97" s="86" t="s">
        <v>79</v>
      </c>
      <c r="Z97" s="86" t="s">
        <v>227</v>
      </c>
      <c r="AA97" s="86" t="s">
        <v>227</v>
      </c>
      <c r="AB97" s="86" t="s">
        <v>95</v>
      </c>
      <c r="AC97" s="86" t="s">
        <v>77</v>
      </c>
      <c r="AD97" s="86" t="s">
        <v>722</v>
      </c>
      <c r="AE97" s="86" t="s">
        <v>722</v>
      </c>
      <c r="AF97" s="85" t="s">
        <v>85</v>
      </c>
      <c r="AG97" s="86" t="s">
        <v>342</v>
      </c>
      <c r="AH97" s="132">
        <v>45581</v>
      </c>
      <c r="AI97" s="86" t="s">
        <v>491</v>
      </c>
      <c r="AJ97" s="87" t="s">
        <v>89</v>
      </c>
      <c r="AK97" s="88" t="s">
        <v>77</v>
      </c>
      <c r="AL97" s="88" t="s">
        <v>77</v>
      </c>
      <c r="AM97" s="88" t="s">
        <v>77</v>
      </c>
      <c r="AN97" s="88" t="s">
        <v>77</v>
      </c>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6"/>
      <c r="BQ97" s="86"/>
    </row>
    <row r="98" spans="1:69" s="90" customFormat="1" ht="129" customHeight="1" x14ac:dyDescent="0.25">
      <c r="A98" s="85"/>
      <c r="B98" s="85" t="s">
        <v>107</v>
      </c>
      <c r="C98" s="85">
        <v>2566053</v>
      </c>
      <c r="D98" s="129" t="s">
        <v>88</v>
      </c>
      <c r="E98" s="109" t="s">
        <v>723</v>
      </c>
      <c r="F98" s="142">
        <v>2024</v>
      </c>
      <c r="G98" s="132">
        <v>45495</v>
      </c>
      <c r="H98" s="85" t="s">
        <v>724</v>
      </c>
      <c r="I98" s="85" t="s">
        <v>725</v>
      </c>
      <c r="J98" s="85" t="s">
        <v>74</v>
      </c>
      <c r="K98" s="85" t="s">
        <v>75</v>
      </c>
      <c r="L98" s="86" t="s">
        <v>346</v>
      </c>
      <c r="M98" s="97">
        <v>45509</v>
      </c>
      <c r="N98" s="115" t="s">
        <v>157</v>
      </c>
      <c r="O98" s="115" t="s">
        <v>77</v>
      </c>
      <c r="P98" s="86" t="s">
        <v>77</v>
      </c>
      <c r="Q98" s="86" t="s">
        <v>77</v>
      </c>
      <c r="R98" s="86" t="s">
        <v>726</v>
      </c>
      <c r="S98" s="86" t="s">
        <v>727</v>
      </c>
      <c r="T98" s="123">
        <v>220036800</v>
      </c>
      <c r="U98" s="107">
        <v>220572911</v>
      </c>
      <c r="V98" s="108">
        <v>206731702</v>
      </c>
      <c r="W98" s="108">
        <v>0</v>
      </c>
      <c r="X98" s="128" t="s">
        <v>160</v>
      </c>
      <c r="Y98" s="86" t="s">
        <v>79</v>
      </c>
      <c r="Z98" s="86" t="s">
        <v>370</v>
      </c>
      <c r="AA98" s="86" t="s">
        <v>370</v>
      </c>
      <c r="AB98" s="86" t="s">
        <v>95</v>
      </c>
      <c r="AC98" s="86" t="s">
        <v>77</v>
      </c>
      <c r="AD98" s="86" t="s">
        <v>553</v>
      </c>
      <c r="AE98" s="86" t="s">
        <v>664</v>
      </c>
      <c r="AF98" s="85" t="s">
        <v>148</v>
      </c>
      <c r="AG98" s="86" t="s">
        <v>665</v>
      </c>
      <c r="AH98" s="86" t="s">
        <v>87</v>
      </c>
      <c r="AI98" s="86" t="s">
        <v>88</v>
      </c>
      <c r="AJ98" s="87" t="s">
        <v>107</v>
      </c>
      <c r="AK98" s="88" t="s">
        <v>77</v>
      </c>
      <c r="AL98" s="88" t="s">
        <v>77</v>
      </c>
      <c r="AM98" s="88" t="s">
        <v>77</v>
      </c>
      <c r="AN98" s="88" t="s">
        <v>77</v>
      </c>
      <c r="AO98" s="88" t="s">
        <v>77</v>
      </c>
      <c r="AP98" s="88" t="s">
        <v>77</v>
      </c>
      <c r="AQ98" s="88" t="s">
        <v>77</v>
      </c>
      <c r="AR98" s="88" t="s">
        <v>77</v>
      </c>
      <c r="AS98" s="88" t="s">
        <v>77</v>
      </c>
      <c r="AT98" s="88" t="s">
        <v>77</v>
      </c>
      <c r="AU98" s="88" t="s">
        <v>77</v>
      </c>
      <c r="AV98" s="88" t="s">
        <v>189</v>
      </c>
      <c r="AW98" s="88" t="s">
        <v>77</v>
      </c>
      <c r="AX98" s="88" t="s">
        <v>77</v>
      </c>
      <c r="AY98" s="88" t="s">
        <v>77</v>
      </c>
      <c r="AZ98" s="88" t="s">
        <v>77</v>
      </c>
      <c r="BA98" s="88" t="s">
        <v>77</v>
      </c>
      <c r="BB98" s="88" t="s">
        <v>77</v>
      </c>
      <c r="BC98" s="88"/>
      <c r="BD98" s="88"/>
      <c r="BE98" s="88"/>
      <c r="BF98" s="88"/>
      <c r="BG98" s="88"/>
      <c r="BH98" s="88"/>
      <c r="BI98" s="88"/>
      <c r="BJ98" s="88"/>
      <c r="BK98" s="88"/>
      <c r="BL98" s="88"/>
      <c r="BM98" s="88"/>
      <c r="BN98" s="88"/>
      <c r="BO98" s="88"/>
      <c r="BP98" s="86"/>
      <c r="BQ98" s="86"/>
    </row>
    <row r="99" spans="1:69" s="90" customFormat="1" ht="129" customHeight="1" x14ac:dyDescent="0.25">
      <c r="A99" s="85" t="s">
        <v>646</v>
      </c>
      <c r="B99" s="85" t="s">
        <v>107</v>
      </c>
      <c r="C99" s="129" t="s">
        <v>728</v>
      </c>
      <c r="D99" s="129" t="s">
        <v>88</v>
      </c>
      <c r="E99" s="109" t="s">
        <v>729</v>
      </c>
      <c r="F99" s="142">
        <v>2024</v>
      </c>
      <c r="G99" s="132">
        <v>45499</v>
      </c>
      <c r="H99" s="85" t="s">
        <v>730</v>
      </c>
      <c r="I99" s="85" t="s">
        <v>730</v>
      </c>
      <c r="J99" s="85" t="s">
        <v>74</v>
      </c>
      <c r="K99" s="85" t="s">
        <v>75</v>
      </c>
      <c r="L99" s="86" t="s">
        <v>346</v>
      </c>
      <c r="M99" s="97">
        <v>45498</v>
      </c>
      <c r="N99" s="115" t="s">
        <v>698</v>
      </c>
      <c r="O99" s="115" t="s">
        <v>731</v>
      </c>
      <c r="P99" s="86" t="s">
        <v>77</v>
      </c>
      <c r="Q99" s="86" t="s">
        <v>85</v>
      </c>
      <c r="R99" s="86" t="s">
        <v>732</v>
      </c>
      <c r="S99" s="86" t="s">
        <v>733</v>
      </c>
      <c r="T99" s="123">
        <v>6000000</v>
      </c>
      <c r="U99" s="107">
        <v>0</v>
      </c>
      <c r="V99" s="108">
        <v>0</v>
      </c>
      <c r="W99" s="108" t="s">
        <v>734</v>
      </c>
      <c r="X99" s="128" t="s">
        <v>78</v>
      </c>
      <c r="Y99" s="86" t="s">
        <v>79</v>
      </c>
      <c r="Z99" s="86" t="s">
        <v>735</v>
      </c>
      <c r="AA99" s="86" t="s">
        <v>735</v>
      </c>
      <c r="AB99" s="86" t="s">
        <v>95</v>
      </c>
      <c r="AC99" s="86" t="s">
        <v>77</v>
      </c>
      <c r="AD99" s="86" t="s">
        <v>553</v>
      </c>
      <c r="AE99" s="86" t="s">
        <v>365</v>
      </c>
      <c r="AF99" s="86" t="s">
        <v>77</v>
      </c>
      <c r="AG99" s="86" t="s">
        <v>665</v>
      </c>
      <c r="AH99" s="86" t="s">
        <v>87</v>
      </c>
      <c r="AI99" s="86" t="s">
        <v>88</v>
      </c>
      <c r="AJ99" s="87" t="s">
        <v>107</v>
      </c>
      <c r="AK99" s="88" t="s">
        <v>77</v>
      </c>
      <c r="AL99" s="88" t="s">
        <v>77</v>
      </c>
      <c r="AM99" s="88" t="s">
        <v>77</v>
      </c>
      <c r="AN99" s="88" t="s">
        <v>77</v>
      </c>
      <c r="AO99" s="88" t="s">
        <v>77</v>
      </c>
      <c r="AP99" s="88" t="s">
        <v>77</v>
      </c>
      <c r="AQ99" s="88" t="s">
        <v>77</v>
      </c>
      <c r="AR99" s="88" t="s">
        <v>77</v>
      </c>
      <c r="AS99" s="88" t="s">
        <v>77</v>
      </c>
      <c r="AT99" s="88" t="s">
        <v>77</v>
      </c>
      <c r="AU99" s="88" t="s">
        <v>77</v>
      </c>
      <c r="AV99" s="88"/>
      <c r="AW99" s="88" t="s">
        <v>77</v>
      </c>
      <c r="AX99" s="88" t="s">
        <v>77</v>
      </c>
      <c r="AY99" s="88" t="s">
        <v>77</v>
      </c>
      <c r="AZ99" s="88" t="s">
        <v>77</v>
      </c>
      <c r="BA99" s="88" t="s">
        <v>77</v>
      </c>
      <c r="BB99" s="88" t="s">
        <v>77</v>
      </c>
      <c r="BC99" s="88"/>
      <c r="BD99" s="88"/>
      <c r="BE99" s="88"/>
      <c r="BF99" s="88"/>
      <c r="BG99" s="88"/>
      <c r="BH99" s="88"/>
      <c r="BI99" s="88"/>
      <c r="BJ99" s="88"/>
      <c r="BK99" s="88"/>
      <c r="BL99" s="88"/>
      <c r="BM99" s="88"/>
      <c r="BN99" s="88"/>
      <c r="BO99" s="88"/>
      <c r="BP99" s="86"/>
      <c r="BQ99" s="86"/>
    </row>
    <row r="100" spans="1:69" s="90" customFormat="1" ht="129" customHeight="1" x14ac:dyDescent="0.25">
      <c r="A100" s="160"/>
      <c r="B100" s="85" t="s">
        <v>107</v>
      </c>
      <c r="C100" s="129" t="s">
        <v>736</v>
      </c>
      <c r="D100" s="129" t="s">
        <v>88</v>
      </c>
      <c r="E100" s="109" t="s">
        <v>737</v>
      </c>
      <c r="F100" s="142">
        <v>2024</v>
      </c>
      <c r="G100" s="132">
        <v>45483</v>
      </c>
      <c r="H100" s="85" t="s">
        <v>738</v>
      </c>
      <c r="I100" s="85" t="s">
        <v>739</v>
      </c>
      <c r="J100" s="85" t="s">
        <v>740</v>
      </c>
      <c r="K100" s="85" t="s">
        <v>254</v>
      </c>
      <c r="L100" s="86" t="s">
        <v>418</v>
      </c>
      <c r="M100" s="97">
        <v>45476</v>
      </c>
      <c r="N100" s="115" t="s">
        <v>698</v>
      </c>
      <c r="O100" s="115" t="s">
        <v>77</v>
      </c>
      <c r="P100" s="86" t="s">
        <v>77</v>
      </c>
      <c r="Q100" s="86" t="s">
        <v>77</v>
      </c>
      <c r="R100" s="86" t="s">
        <v>741</v>
      </c>
      <c r="S100" s="86" t="s">
        <v>742</v>
      </c>
      <c r="T100" s="123">
        <v>50478716</v>
      </c>
      <c r="U100" s="107">
        <v>50478716</v>
      </c>
      <c r="V100" s="108" t="s">
        <v>77</v>
      </c>
      <c r="W100" s="108" t="s">
        <v>77</v>
      </c>
      <c r="X100" s="128" t="s">
        <v>78</v>
      </c>
      <c r="Y100" s="86" t="s">
        <v>79</v>
      </c>
      <c r="Z100" s="86" t="s">
        <v>743</v>
      </c>
      <c r="AA100" s="86" t="s">
        <v>743</v>
      </c>
      <c r="AB100" s="86" t="s">
        <v>113</v>
      </c>
      <c r="AC100" s="86" t="s">
        <v>294</v>
      </c>
      <c r="AD100" s="86" t="s">
        <v>553</v>
      </c>
      <c r="AE100" s="86" t="s">
        <v>664</v>
      </c>
      <c r="AF100" s="85" t="s">
        <v>85</v>
      </c>
      <c r="AG100" s="86" t="s">
        <v>86</v>
      </c>
      <c r="AH100" s="86" t="s">
        <v>87</v>
      </c>
      <c r="AI100" s="86" t="s">
        <v>88</v>
      </c>
      <c r="AJ100" s="87" t="s">
        <v>107</v>
      </c>
      <c r="AK100" s="88" t="s">
        <v>77</v>
      </c>
      <c r="AL100" s="88" t="s">
        <v>77</v>
      </c>
      <c r="AM100" s="88" t="s">
        <v>77</v>
      </c>
      <c r="AN100" s="88" t="s">
        <v>77</v>
      </c>
      <c r="AO100" s="88" t="s">
        <v>77</v>
      </c>
      <c r="AP100" s="88" t="s">
        <v>77</v>
      </c>
      <c r="AQ100" s="88" t="s">
        <v>77</v>
      </c>
      <c r="AR100" s="88" t="s">
        <v>77</v>
      </c>
      <c r="AS100" s="88" t="s">
        <v>77</v>
      </c>
      <c r="AT100" s="88" t="s">
        <v>77</v>
      </c>
      <c r="AU100" s="88" t="s">
        <v>77</v>
      </c>
      <c r="AV100" s="88" t="s">
        <v>77</v>
      </c>
      <c r="AW100" s="88" t="s">
        <v>77</v>
      </c>
      <c r="AX100" s="88"/>
      <c r="AY100" s="88"/>
      <c r="AZ100" s="88"/>
      <c r="BA100" s="88"/>
      <c r="BB100" s="88"/>
      <c r="BC100" s="88"/>
      <c r="BD100" s="88"/>
      <c r="BE100" s="88"/>
      <c r="BF100" s="88"/>
      <c r="BG100" s="88"/>
      <c r="BH100" s="88"/>
      <c r="BI100" s="88"/>
      <c r="BJ100" s="88"/>
      <c r="BK100" s="88"/>
      <c r="BL100" s="88"/>
      <c r="BM100" s="88"/>
      <c r="BN100" s="88"/>
      <c r="BO100" s="88"/>
      <c r="BP100" s="86"/>
      <c r="BQ100" s="86"/>
    </row>
    <row r="101" spans="1:69" s="90" customFormat="1" ht="63" customHeight="1" x14ac:dyDescent="0.25">
      <c r="A101" s="86"/>
      <c r="B101" s="85" t="s">
        <v>107</v>
      </c>
      <c r="C101" s="129" t="s">
        <v>744</v>
      </c>
      <c r="D101" s="129" t="s">
        <v>745</v>
      </c>
      <c r="E101" s="109" t="s">
        <v>746</v>
      </c>
      <c r="F101" s="142">
        <v>2024</v>
      </c>
      <c r="G101" s="132">
        <v>45457</v>
      </c>
      <c r="H101" s="85" t="s">
        <v>747</v>
      </c>
      <c r="I101" s="85" t="s">
        <v>748</v>
      </c>
      <c r="J101" s="85" t="s">
        <v>749</v>
      </c>
      <c r="K101" s="85" t="s">
        <v>75</v>
      </c>
      <c r="L101" s="86" t="s">
        <v>102</v>
      </c>
      <c r="M101" s="97">
        <v>45454</v>
      </c>
      <c r="N101" s="115" t="s">
        <v>157</v>
      </c>
      <c r="O101" s="115" t="s">
        <v>77</v>
      </c>
      <c r="P101" s="86" t="s">
        <v>749</v>
      </c>
      <c r="Q101" s="86" t="s">
        <v>77</v>
      </c>
      <c r="R101" s="86" t="s">
        <v>750</v>
      </c>
      <c r="S101" s="135" t="s">
        <v>751</v>
      </c>
      <c r="T101" s="123">
        <v>3863407048</v>
      </c>
      <c r="U101" s="107">
        <v>3863407048</v>
      </c>
      <c r="V101" s="139"/>
      <c r="W101" s="139"/>
      <c r="X101" s="128" t="s">
        <v>672</v>
      </c>
      <c r="Y101" s="86" t="s">
        <v>752</v>
      </c>
      <c r="Z101" s="86" t="s">
        <v>753</v>
      </c>
      <c r="AA101" s="86" t="s">
        <v>753</v>
      </c>
      <c r="AB101" s="144" t="s">
        <v>663</v>
      </c>
      <c r="AC101" s="85" t="s">
        <v>82</v>
      </c>
      <c r="AD101" s="86" t="s">
        <v>553</v>
      </c>
      <c r="AE101" s="86" t="s">
        <v>664</v>
      </c>
      <c r="AF101" s="85" t="s">
        <v>85</v>
      </c>
      <c r="AG101" s="86" t="s">
        <v>116</v>
      </c>
      <c r="AH101" s="86" t="s">
        <v>77</v>
      </c>
      <c r="AI101" s="86" t="s">
        <v>88</v>
      </c>
      <c r="AJ101" s="87" t="s">
        <v>85</v>
      </c>
      <c r="AK101" s="88" t="s">
        <v>77</v>
      </c>
      <c r="AL101" s="88" t="s">
        <v>77</v>
      </c>
      <c r="AM101" s="88" t="s">
        <v>77</v>
      </c>
      <c r="AN101" s="88" t="s">
        <v>77</v>
      </c>
      <c r="AO101" s="88" t="s">
        <v>77</v>
      </c>
      <c r="AP101" s="88" t="s">
        <v>77</v>
      </c>
      <c r="AQ101" s="88" t="s">
        <v>77</v>
      </c>
      <c r="AR101" s="88" t="s">
        <v>77</v>
      </c>
      <c r="AS101" s="88" t="s">
        <v>77</v>
      </c>
      <c r="AT101" s="88" t="s">
        <v>77</v>
      </c>
      <c r="AU101" s="88" t="s">
        <v>77</v>
      </c>
      <c r="AV101" s="88" t="s">
        <v>77</v>
      </c>
      <c r="AW101" s="88" t="s">
        <v>77</v>
      </c>
      <c r="AX101" s="88"/>
      <c r="AY101" s="88"/>
      <c r="AZ101" s="88"/>
      <c r="BA101" s="88"/>
      <c r="BB101" s="88"/>
      <c r="BC101" s="88"/>
      <c r="BD101" s="88"/>
      <c r="BE101" s="88"/>
      <c r="BF101" s="88"/>
      <c r="BG101" s="88"/>
      <c r="BH101" s="88"/>
      <c r="BI101" s="88"/>
      <c r="BJ101" s="88"/>
      <c r="BK101" s="88"/>
      <c r="BL101" s="88"/>
      <c r="BM101" s="88"/>
      <c r="BN101" s="88"/>
      <c r="BO101" s="88"/>
      <c r="BP101" s="86"/>
      <c r="BQ101" s="86"/>
    </row>
    <row r="102" spans="1:69" s="90" customFormat="1" ht="154.5" customHeight="1" x14ac:dyDescent="0.25">
      <c r="A102" s="86"/>
      <c r="B102" s="85" t="s">
        <v>107</v>
      </c>
      <c r="C102" s="129" t="s">
        <v>754</v>
      </c>
      <c r="D102" s="129" t="s">
        <v>88</v>
      </c>
      <c r="E102" s="109" t="s">
        <v>755</v>
      </c>
      <c r="F102" s="142">
        <v>2024</v>
      </c>
      <c r="G102" s="132">
        <v>45420</v>
      </c>
      <c r="H102" s="85" t="s">
        <v>756</v>
      </c>
      <c r="I102" s="85" t="s">
        <v>756</v>
      </c>
      <c r="J102" s="85" t="s">
        <v>757</v>
      </c>
      <c r="K102" s="85" t="s">
        <v>75</v>
      </c>
      <c r="L102" s="86" t="s">
        <v>346</v>
      </c>
      <c r="M102" s="97">
        <v>45450</v>
      </c>
      <c r="N102" s="115" t="s">
        <v>256</v>
      </c>
      <c r="O102" s="115" t="s">
        <v>77</v>
      </c>
      <c r="P102" s="86" t="s">
        <v>758</v>
      </c>
      <c r="Q102" s="86" t="s">
        <v>77</v>
      </c>
      <c r="R102" s="86" t="s">
        <v>759</v>
      </c>
      <c r="S102" s="135" t="s">
        <v>760</v>
      </c>
      <c r="T102" s="123">
        <v>22100000</v>
      </c>
      <c r="U102" s="107">
        <v>22540836.34</v>
      </c>
      <c r="V102" s="108">
        <v>21336874</v>
      </c>
      <c r="W102" s="108">
        <v>0</v>
      </c>
      <c r="X102" s="128" t="s">
        <v>160</v>
      </c>
      <c r="Y102" s="86" t="s">
        <v>752</v>
      </c>
      <c r="Z102" s="86" t="s">
        <v>761</v>
      </c>
      <c r="AA102" s="86" t="s">
        <v>761</v>
      </c>
      <c r="AB102" s="85" t="s">
        <v>138</v>
      </c>
      <c r="AC102" s="86" t="s">
        <v>139</v>
      </c>
      <c r="AD102" s="86" t="s">
        <v>762</v>
      </c>
      <c r="AE102" s="86" t="s">
        <v>763</v>
      </c>
      <c r="AF102" s="86" t="s">
        <v>85</v>
      </c>
      <c r="AG102" s="86" t="s">
        <v>86</v>
      </c>
      <c r="AH102" s="86" t="s">
        <v>77</v>
      </c>
      <c r="AI102" s="86" t="s">
        <v>88</v>
      </c>
      <c r="AJ102" s="87" t="s">
        <v>89</v>
      </c>
      <c r="AK102" s="88" t="s">
        <v>77</v>
      </c>
      <c r="AL102" s="88" t="s">
        <v>77</v>
      </c>
      <c r="AM102" s="88" t="s">
        <v>77</v>
      </c>
      <c r="AN102" s="88" t="s">
        <v>77</v>
      </c>
      <c r="AO102" s="88" t="s">
        <v>77</v>
      </c>
      <c r="AP102" s="88" t="s">
        <v>77</v>
      </c>
      <c r="AQ102" s="88" t="s">
        <v>77</v>
      </c>
      <c r="AR102" s="88" t="s">
        <v>77</v>
      </c>
      <c r="AS102" s="88" t="s">
        <v>77</v>
      </c>
      <c r="AT102" s="88" t="s">
        <v>77</v>
      </c>
      <c r="AU102" s="88" t="s">
        <v>77</v>
      </c>
      <c r="AV102" s="88"/>
      <c r="AW102" s="88" t="s">
        <v>77</v>
      </c>
      <c r="AX102" s="88"/>
      <c r="AY102" s="88"/>
      <c r="AZ102" s="88"/>
      <c r="BA102" s="88"/>
      <c r="BB102" s="88"/>
      <c r="BC102" s="88"/>
      <c r="BD102" s="88"/>
      <c r="BE102" s="88"/>
      <c r="BF102" s="88"/>
      <c r="BG102" s="88"/>
      <c r="BH102" s="88"/>
      <c r="BI102" s="88"/>
      <c r="BJ102" s="88"/>
      <c r="BK102" s="88"/>
      <c r="BL102" s="88"/>
      <c r="BM102" s="88"/>
      <c r="BN102" s="88"/>
      <c r="BO102" s="88"/>
      <c r="BP102" s="86"/>
      <c r="BQ102" s="86"/>
    </row>
    <row r="103" spans="1:69" s="90" customFormat="1" ht="91.5" customHeight="1" x14ac:dyDescent="0.25">
      <c r="A103" s="86"/>
      <c r="B103" s="85" t="s">
        <v>107</v>
      </c>
      <c r="C103" s="129" t="s">
        <v>764</v>
      </c>
      <c r="D103" s="129" t="s">
        <v>88</v>
      </c>
      <c r="E103" s="109" t="s">
        <v>765</v>
      </c>
      <c r="F103" s="142">
        <v>2024</v>
      </c>
      <c r="G103" s="132">
        <v>45264</v>
      </c>
      <c r="H103" s="85" t="s">
        <v>766</v>
      </c>
      <c r="I103" s="85" t="s">
        <v>766</v>
      </c>
      <c r="J103" s="85" t="s">
        <v>74</v>
      </c>
      <c r="K103" s="85" t="s">
        <v>75</v>
      </c>
      <c r="L103" s="86" t="s">
        <v>102</v>
      </c>
      <c r="M103" s="97">
        <v>45449</v>
      </c>
      <c r="N103" s="115" t="s">
        <v>157</v>
      </c>
      <c r="O103" s="115" t="s">
        <v>77</v>
      </c>
      <c r="P103" s="86" t="s">
        <v>77</v>
      </c>
      <c r="Q103" s="86" t="s">
        <v>77</v>
      </c>
      <c r="R103" s="86" t="s">
        <v>767</v>
      </c>
      <c r="S103" s="135" t="s">
        <v>768</v>
      </c>
      <c r="T103" s="123">
        <v>125260117</v>
      </c>
      <c r="U103" s="107" t="s">
        <v>769</v>
      </c>
      <c r="V103" s="108" t="s">
        <v>77</v>
      </c>
      <c r="W103" s="108" t="s">
        <v>77</v>
      </c>
      <c r="X103" s="128" t="s">
        <v>672</v>
      </c>
      <c r="Y103" s="86" t="s">
        <v>752</v>
      </c>
      <c r="Z103" s="86" t="s">
        <v>770</v>
      </c>
      <c r="AA103" s="86" t="s">
        <v>770</v>
      </c>
      <c r="AB103" s="86" t="s">
        <v>95</v>
      </c>
      <c r="AC103" s="86"/>
      <c r="AD103" s="86" t="s">
        <v>349</v>
      </c>
      <c r="AE103" s="86" t="s">
        <v>771</v>
      </c>
      <c r="AF103" s="86" t="s">
        <v>85</v>
      </c>
      <c r="AG103" s="86" t="s">
        <v>342</v>
      </c>
      <c r="AH103" s="86" t="s">
        <v>77</v>
      </c>
      <c r="AI103" s="86" t="s">
        <v>88</v>
      </c>
      <c r="AJ103" s="87" t="s">
        <v>89</v>
      </c>
      <c r="AK103" s="88" t="s">
        <v>77</v>
      </c>
      <c r="AL103" s="88" t="s">
        <v>77</v>
      </c>
      <c r="AM103" s="88" t="s">
        <v>77</v>
      </c>
      <c r="AN103" s="88" t="s">
        <v>77</v>
      </c>
      <c r="AO103" s="88" t="s">
        <v>77</v>
      </c>
      <c r="AP103" s="88" t="s">
        <v>77</v>
      </c>
      <c r="AQ103" s="88" t="s">
        <v>77</v>
      </c>
      <c r="AR103" s="88" t="s">
        <v>77</v>
      </c>
      <c r="AS103" s="88" t="s">
        <v>77</v>
      </c>
      <c r="AT103" s="88" t="s">
        <v>77</v>
      </c>
      <c r="AU103" s="88" t="s">
        <v>77</v>
      </c>
      <c r="AV103" s="88"/>
      <c r="AW103" s="88"/>
      <c r="AX103" s="88"/>
      <c r="AY103" s="88"/>
      <c r="AZ103" s="88"/>
      <c r="BA103" s="88"/>
      <c r="BB103" s="88"/>
      <c r="BC103" s="88"/>
      <c r="BD103" s="88"/>
      <c r="BE103" s="88"/>
      <c r="BF103" s="88"/>
      <c r="BG103" s="88"/>
      <c r="BH103" s="88"/>
      <c r="BI103" s="88"/>
      <c r="BJ103" s="88"/>
      <c r="BK103" s="88"/>
      <c r="BL103" s="88"/>
      <c r="BM103" s="88"/>
      <c r="BN103" s="88"/>
      <c r="BO103" s="88"/>
      <c r="BP103" s="86"/>
      <c r="BQ103" s="86"/>
    </row>
    <row r="104" spans="1:69" s="90" customFormat="1" ht="91.5" customHeight="1" x14ac:dyDescent="0.25">
      <c r="A104" s="86"/>
      <c r="B104" s="85" t="s">
        <v>85</v>
      </c>
      <c r="C104" s="129" t="s">
        <v>710</v>
      </c>
      <c r="D104" s="129" t="s">
        <v>546</v>
      </c>
      <c r="E104" s="109" t="s">
        <v>772</v>
      </c>
      <c r="F104" s="142">
        <v>2024</v>
      </c>
      <c r="G104" s="132">
        <v>45421</v>
      </c>
      <c r="H104" s="85" t="s">
        <v>381</v>
      </c>
      <c r="I104" s="85" t="s">
        <v>773</v>
      </c>
      <c r="J104" s="85" t="s">
        <v>774</v>
      </c>
      <c r="K104" s="86" t="s">
        <v>313</v>
      </c>
      <c r="L104" s="86" t="s">
        <v>775</v>
      </c>
      <c r="M104" s="86" t="s">
        <v>87</v>
      </c>
      <c r="N104" s="115" t="s">
        <v>77</v>
      </c>
      <c r="O104" s="115" t="s">
        <v>77</v>
      </c>
      <c r="P104" s="86" t="s">
        <v>77</v>
      </c>
      <c r="Q104" s="86" t="s">
        <v>77</v>
      </c>
      <c r="R104" s="86" t="s">
        <v>776</v>
      </c>
      <c r="S104" s="135" t="s">
        <v>777</v>
      </c>
      <c r="T104" s="161" t="s">
        <v>77</v>
      </c>
      <c r="U104" s="161" t="s">
        <v>77</v>
      </c>
      <c r="V104" s="139" t="s">
        <v>77</v>
      </c>
      <c r="W104" s="139" t="s">
        <v>77</v>
      </c>
      <c r="X104" s="128"/>
      <c r="Y104" s="86" t="s">
        <v>778</v>
      </c>
      <c r="Z104" s="86" t="s">
        <v>779</v>
      </c>
      <c r="AA104" s="86" t="s">
        <v>779</v>
      </c>
      <c r="AB104" s="86" t="s">
        <v>145</v>
      </c>
      <c r="AC104" s="86" t="s">
        <v>146</v>
      </c>
      <c r="AD104" s="86" t="s">
        <v>780</v>
      </c>
      <c r="AE104" s="86" t="s">
        <v>781</v>
      </c>
      <c r="AF104" s="86" t="s">
        <v>148</v>
      </c>
      <c r="AG104" s="86" t="s">
        <v>86</v>
      </c>
      <c r="AH104" s="132"/>
      <c r="AI104" s="86" t="s">
        <v>88</v>
      </c>
      <c r="AJ104" s="87" t="s">
        <v>85</v>
      </c>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6"/>
      <c r="BQ104" s="86"/>
    </row>
    <row r="105" spans="1:69" s="90" customFormat="1" ht="129" customHeight="1" x14ac:dyDescent="0.25">
      <c r="A105" s="86"/>
      <c r="B105" s="86" t="s">
        <v>107</v>
      </c>
      <c r="C105" s="129" t="s">
        <v>782</v>
      </c>
      <c r="D105" s="129" t="s">
        <v>88</v>
      </c>
      <c r="E105" s="109" t="s">
        <v>783</v>
      </c>
      <c r="F105" s="142">
        <v>2024</v>
      </c>
      <c r="G105" s="132">
        <v>45370</v>
      </c>
      <c r="H105" s="86" t="s">
        <v>784</v>
      </c>
      <c r="I105" s="86" t="s">
        <v>784</v>
      </c>
      <c r="J105" s="86" t="s">
        <v>740</v>
      </c>
      <c r="K105" s="85" t="s">
        <v>75</v>
      </c>
      <c r="L105" s="86" t="s">
        <v>102</v>
      </c>
      <c r="M105" s="97">
        <v>45422</v>
      </c>
      <c r="N105" s="115" t="s">
        <v>698</v>
      </c>
      <c r="O105" s="115" t="s">
        <v>77</v>
      </c>
      <c r="P105" s="86" t="s">
        <v>758</v>
      </c>
      <c r="Q105" s="86" t="s">
        <v>77</v>
      </c>
      <c r="R105" s="86" t="s">
        <v>785</v>
      </c>
      <c r="S105" s="135" t="s">
        <v>786</v>
      </c>
      <c r="T105" s="147">
        <v>812000000</v>
      </c>
      <c r="U105" s="162">
        <v>1345958469</v>
      </c>
      <c r="V105" s="163">
        <v>1215294626</v>
      </c>
      <c r="W105" s="163">
        <v>0</v>
      </c>
      <c r="X105" s="145" t="s">
        <v>160</v>
      </c>
      <c r="Y105" s="86" t="s">
        <v>79</v>
      </c>
      <c r="Z105" s="86" t="s">
        <v>787</v>
      </c>
      <c r="AA105" s="86" t="s">
        <v>787</v>
      </c>
      <c r="AB105" s="86" t="s">
        <v>95</v>
      </c>
      <c r="AC105" s="86"/>
      <c r="AD105" s="86" t="s">
        <v>365</v>
      </c>
      <c r="AE105" s="86" t="s">
        <v>664</v>
      </c>
      <c r="AF105" s="86" t="s">
        <v>148</v>
      </c>
      <c r="AG105" s="86" t="s">
        <v>116</v>
      </c>
      <c r="AH105" s="132"/>
      <c r="AI105" s="86" t="s">
        <v>88</v>
      </c>
      <c r="AJ105" s="87" t="s">
        <v>107</v>
      </c>
      <c r="AK105" s="88" t="s">
        <v>77</v>
      </c>
      <c r="AL105" s="88" t="s">
        <v>77</v>
      </c>
      <c r="AM105" s="88" t="s">
        <v>77</v>
      </c>
      <c r="AN105" s="88" t="s">
        <v>77</v>
      </c>
      <c r="AO105" s="88" t="s">
        <v>77</v>
      </c>
      <c r="AP105" s="88" t="s">
        <v>77</v>
      </c>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6"/>
      <c r="BQ105" s="86"/>
    </row>
    <row r="106" spans="1:69" s="90" customFormat="1" ht="154.5" customHeight="1" x14ac:dyDescent="0.25">
      <c r="A106" s="86"/>
      <c r="B106" s="85" t="s">
        <v>107</v>
      </c>
      <c r="C106" s="129" t="s">
        <v>788</v>
      </c>
      <c r="D106" s="129" t="s">
        <v>71</v>
      </c>
      <c r="E106" s="109" t="s">
        <v>789</v>
      </c>
      <c r="F106" s="142">
        <v>2024</v>
      </c>
      <c r="G106" s="132">
        <v>45355</v>
      </c>
      <c r="H106" s="85" t="s">
        <v>790</v>
      </c>
      <c r="I106" s="85" t="s">
        <v>790</v>
      </c>
      <c r="J106" s="85" t="s">
        <v>791</v>
      </c>
      <c r="K106" s="85" t="s">
        <v>75</v>
      </c>
      <c r="L106" s="86" t="s">
        <v>102</v>
      </c>
      <c r="M106" s="97">
        <v>45419</v>
      </c>
      <c r="N106" s="115" t="s">
        <v>698</v>
      </c>
      <c r="O106" s="115" t="s">
        <v>77</v>
      </c>
      <c r="P106" s="86" t="s">
        <v>792</v>
      </c>
      <c r="Q106" s="86"/>
      <c r="R106" s="86" t="s">
        <v>793</v>
      </c>
      <c r="S106" s="135" t="s">
        <v>794</v>
      </c>
      <c r="T106" s="123">
        <v>520000000</v>
      </c>
      <c r="U106" s="107">
        <v>1738202640</v>
      </c>
      <c r="V106" s="139">
        <v>1469736126</v>
      </c>
      <c r="W106" s="139">
        <v>1469736126</v>
      </c>
      <c r="X106" s="128" t="s">
        <v>160</v>
      </c>
      <c r="Y106" s="86" t="s">
        <v>682</v>
      </c>
      <c r="Z106" s="86" t="s">
        <v>795</v>
      </c>
      <c r="AA106" s="86" t="s">
        <v>795</v>
      </c>
      <c r="AB106" s="86" t="s">
        <v>95</v>
      </c>
      <c r="AC106" s="86"/>
      <c r="AD106" s="86" t="s">
        <v>365</v>
      </c>
      <c r="AE106" s="86" t="s">
        <v>664</v>
      </c>
      <c r="AF106" s="85" t="s">
        <v>148</v>
      </c>
      <c r="AG106" s="86" t="s">
        <v>116</v>
      </c>
      <c r="AH106" s="132"/>
      <c r="AI106" s="86" t="s">
        <v>88</v>
      </c>
      <c r="AJ106" s="87" t="s">
        <v>107</v>
      </c>
      <c r="AK106" s="88" t="s">
        <v>77</v>
      </c>
      <c r="AL106" s="88" t="s">
        <v>77</v>
      </c>
      <c r="AM106" s="88" t="s">
        <v>77</v>
      </c>
      <c r="AN106" s="88" t="s">
        <v>77</v>
      </c>
      <c r="AO106" s="88" t="s">
        <v>77</v>
      </c>
      <c r="AP106" s="88" t="s">
        <v>77</v>
      </c>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6"/>
      <c r="BQ106" s="86"/>
    </row>
    <row r="107" spans="1:69" s="90" customFormat="1" ht="129" customHeight="1" x14ac:dyDescent="0.25">
      <c r="A107" s="85"/>
      <c r="B107" s="85" t="s">
        <v>107</v>
      </c>
      <c r="C107" s="85">
        <v>2601188</v>
      </c>
      <c r="D107" s="129" t="s">
        <v>88</v>
      </c>
      <c r="E107" s="109" t="s">
        <v>796</v>
      </c>
      <c r="F107" s="142">
        <v>2024</v>
      </c>
      <c r="G107" s="132">
        <v>45420</v>
      </c>
      <c r="H107" s="86" t="s">
        <v>797</v>
      </c>
      <c r="I107" s="86" t="s">
        <v>798</v>
      </c>
      <c r="J107" s="86" t="s">
        <v>799</v>
      </c>
      <c r="K107" s="85" t="s">
        <v>75</v>
      </c>
      <c r="L107" s="86" t="s">
        <v>346</v>
      </c>
      <c r="M107" s="97">
        <v>45419</v>
      </c>
      <c r="N107" s="115" t="s">
        <v>157</v>
      </c>
      <c r="O107" s="115" t="s">
        <v>77</v>
      </c>
      <c r="P107" s="86" t="s">
        <v>758</v>
      </c>
      <c r="Q107" s="86" t="s">
        <v>77</v>
      </c>
      <c r="R107" s="86" t="s">
        <v>800</v>
      </c>
      <c r="S107" s="135" t="s">
        <v>801</v>
      </c>
      <c r="T107" s="123">
        <v>50778560</v>
      </c>
      <c r="U107" s="107">
        <v>50778560</v>
      </c>
      <c r="V107" s="108" t="s">
        <v>77</v>
      </c>
      <c r="W107" s="108"/>
      <c r="X107" s="128" t="s">
        <v>160</v>
      </c>
      <c r="Y107" s="86" t="s">
        <v>79</v>
      </c>
      <c r="Z107" s="86" t="s">
        <v>802</v>
      </c>
      <c r="AA107" s="86" t="s">
        <v>802</v>
      </c>
      <c r="AB107" s="86" t="s">
        <v>113</v>
      </c>
      <c r="AC107" s="86" t="s">
        <v>294</v>
      </c>
      <c r="AD107" s="86" t="s">
        <v>96</v>
      </c>
      <c r="AE107" s="86" t="s">
        <v>803</v>
      </c>
      <c r="AF107" s="85" t="s">
        <v>85</v>
      </c>
      <c r="AG107" s="86" t="s">
        <v>665</v>
      </c>
      <c r="AH107" s="86" t="s">
        <v>87</v>
      </c>
      <c r="AI107" s="86" t="s">
        <v>88</v>
      </c>
      <c r="AJ107" s="87" t="s">
        <v>107</v>
      </c>
      <c r="AK107" s="88" t="s">
        <v>77</v>
      </c>
      <c r="AL107" s="88" t="s">
        <v>77</v>
      </c>
      <c r="AM107" s="88" t="s">
        <v>77</v>
      </c>
      <c r="AN107" s="88" t="s">
        <v>77</v>
      </c>
      <c r="AO107" s="88" t="s">
        <v>77</v>
      </c>
      <c r="AP107" s="88" t="s">
        <v>77</v>
      </c>
      <c r="AQ107" s="88" t="s">
        <v>77</v>
      </c>
      <c r="AR107" s="88" t="s">
        <v>77</v>
      </c>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6"/>
      <c r="BQ107" s="86"/>
    </row>
    <row r="108" spans="1:69" s="90" customFormat="1" ht="129" customHeight="1" x14ac:dyDescent="0.25">
      <c r="A108" s="85"/>
      <c r="B108" s="85" t="s">
        <v>89</v>
      </c>
      <c r="C108" s="129" t="s">
        <v>804</v>
      </c>
      <c r="D108" s="129" t="s">
        <v>71</v>
      </c>
      <c r="E108" s="109" t="s">
        <v>805</v>
      </c>
      <c r="F108" s="142">
        <v>2024</v>
      </c>
      <c r="G108" s="132">
        <v>45415</v>
      </c>
      <c r="H108" s="85" t="s">
        <v>806</v>
      </c>
      <c r="I108" s="85" t="s">
        <v>806</v>
      </c>
      <c r="J108" s="85" t="s">
        <v>807</v>
      </c>
      <c r="K108" s="85" t="s">
        <v>75</v>
      </c>
      <c r="L108" s="36" t="s">
        <v>156</v>
      </c>
      <c r="M108" s="97">
        <v>45412</v>
      </c>
      <c r="N108" s="115" t="s">
        <v>157</v>
      </c>
      <c r="O108" s="115" t="s">
        <v>77</v>
      </c>
      <c r="P108" s="86" t="s">
        <v>807</v>
      </c>
      <c r="Q108" s="86" t="s">
        <v>85</v>
      </c>
      <c r="R108" s="86" t="s">
        <v>808</v>
      </c>
      <c r="S108" s="135" t="s">
        <v>809</v>
      </c>
      <c r="T108" s="161" t="s">
        <v>77</v>
      </c>
      <c r="U108" s="107" t="s">
        <v>77</v>
      </c>
      <c r="V108" s="139" t="s">
        <v>77</v>
      </c>
      <c r="W108" s="139" t="s">
        <v>77</v>
      </c>
      <c r="X108" s="128" t="s">
        <v>77</v>
      </c>
      <c r="Y108" s="86" t="s">
        <v>79</v>
      </c>
      <c r="Z108" s="86" t="s">
        <v>810</v>
      </c>
      <c r="AA108" s="86" t="s">
        <v>810</v>
      </c>
      <c r="AB108" s="86" t="s">
        <v>81</v>
      </c>
      <c r="AC108" s="85" t="s">
        <v>82</v>
      </c>
      <c r="AD108" s="86" t="s">
        <v>811</v>
      </c>
      <c r="AE108" s="86" t="s">
        <v>664</v>
      </c>
      <c r="AF108" s="85" t="s">
        <v>85</v>
      </c>
      <c r="AG108" s="86" t="s">
        <v>722</v>
      </c>
      <c r="AH108" s="132"/>
      <c r="AI108" s="86" t="s">
        <v>163</v>
      </c>
      <c r="AJ108" s="87" t="s">
        <v>85</v>
      </c>
      <c r="AK108" s="88" t="s">
        <v>77</v>
      </c>
      <c r="AL108" s="88" t="s">
        <v>77</v>
      </c>
      <c r="AM108" s="88" t="s">
        <v>77</v>
      </c>
      <c r="AN108" s="88" t="s">
        <v>77</v>
      </c>
      <c r="AO108" s="88" t="s">
        <v>77</v>
      </c>
      <c r="AP108" s="88" t="s">
        <v>77</v>
      </c>
      <c r="AQ108" s="88" t="s">
        <v>77</v>
      </c>
      <c r="AR108" s="88" t="s">
        <v>77</v>
      </c>
      <c r="AS108" s="88" t="s">
        <v>77</v>
      </c>
      <c r="AT108" s="88" t="s">
        <v>77</v>
      </c>
      <c r="AU108" s="88" t="s">
        <v>77</v>
      </c>
      <c r="AV108" s="88" t="s">
        <v>77</v>
      </c>
      <c r="AW108" s="88" t="s">
        <v>77</v>
      </c>
      <c r="AX108" s="88"/>
      <c r="AY108" s="88"/>
      <c r="AZ108" s="88"/>
      <c r="BA108" s="88"/>
      <c r="BB108" s="88"/>
      <c r="BC108" s="88"/>
      <c r="BD108" s="88"/>
      <c r="BE108" s="88"/>
      <c r="BF108" s="88"/>
      <c r="BG108" s="88"/>
      <c r="BH108" s="88"/>
      <c r="BI108" s="88"/>
      <c r="BJ108" s="88"/>
      <c r="BK108" s="88"/>
      <c r="BL108" s="88"/>
      <c r="BM108" s="88"/>
      <c r="BN108" s="88"/>
      <c r="BO108" s="88"/>
      <c r="BP108" s="86"/>
      <c r="BQ108" s="86"/>
    </row>
    <row r="109" spans="1:69" s="90" customFormat="1" ht="129" customHeight="1" x14ac:dyDescent="0.25">
      <c r="A109" s="85"/>
      <c r="B109" s="85" t="s">
        <v>89</v>
      </c>
      <c r="C109" s="129" t="s">
        <v>812</v>
      </c>
      <c r="D109" s="129" t="s">
        <v>88</v>
      </c>
      <c r="E109" s="109" t="s">
        <v>813</v>
      </c>
      <c r="F109" s="142">
        <v>2024</v>
      </c>
      <c r="G109" s="132">
        <v>45546</v>
      </c>
      <c r="H109" s="85" t="s">
        <v>814</v>
      </c>
      <c r="I109" s="85" t="s">
        <v>814</v>
      </c>
      <c r="J109" s="85" t="s">
        <v>74</v>
      </c>
      <c r="K109" s="36" t="s">
        <v>313</v>
      </c>
      <c r="L109" s="86" t="s">
        <v>815</v>
      </c>
      <c r="M109" s="86"/>
      <c r="N109" s="115" t="s">
        <v>816</v>
      </c>
      <c r="O109" s="115" t="s">
        <v>77</v>
      </c>
      <c r="P109" s="86" t="s">
        <v>513</v>
      </c>
      <c r="Q109" s="86" t="s">
        <v>77</v>
      </c>
      <c r="R109" s="86" t="s">
        <v>817</v>
      </c>
      <c r="S109" s="86" t="s">
        <v>817</v>
      </c>
      <c r="T109" s="123">
        <v>128504408</v>
      </c>
      <c r="U109" s="107" t="s">
        <v>818</v>
      </c>
      <c r="V109" s="164"/>
      <c r="W109" s="108"/>
      <c r="X109" s="128" t="s">
        <v>160</v>
      </c>
      <c r="Y109" s="86" t="s">
        <v>79</v>
      </c>
      <c r="Z109" s="86" t="s">
        <v>421</v>
      </c>
      <c r="AA109" s="86" t="s">
        <v>421</v>
      </c>
      <c r="AB109" s="86" t="s">
        <v>81</v>
      </c>
      <c r="AC109" s="85" t="s">
        <v>82</v>
      </c>
      <c r="AD109" s="86" t="s">
        <v>819</v>
      </c>
      <c r="AE109" s="86" t="s">
        <v>684</v>
      </c>
      <c r="AF109" s="85" t="s">
        <v>85</v>
      </c>
      <c r="AG109" s="86" t="s">
        <v>116</v>
      </c>
      <c r="AH109" s="86" t="s">
        <v>77</v>
      </c>
      <c r="AI109" s="86" t="s">
        <v>88</v>
      </c>
      <c r="AJ109" s="87" t="s">
        <v>85</v>
      </c>
      <c r="AK109" s="88" t="s">
        <v>77</v>
      </c>
      <c r="AL109" s="88" t="s">
        <v>77</v>
      </c>
      <c r="AM109" s="88" t="s">
        <v>77</v>
      </c>
      <c r="AN109" s="88" t="s">
        <v>77</v>
      </c>
      <c r="AO109" s="88" t="s">
        <v>77</v>
      </c>
      <c r="AP109" s="88" t="s">
        <v>77</v>
      </c>
      <c r="AQ109" s="88" t="s">
        <v>77</v>
      </c>
      <c r="AR109" s="88" t="s">
        <v>77</v>
      </c>
      <c r="AS109" s="88" t="s">
        <v>77</v>
      </c>
      <c r="AT109" s="88" t="s">
        <v>77</v>
      </c>
      <c r="AU109" s="88" t="s">
        <v>77</v>
      </c>
      <c r="AV109" s="88" t="s">
        <v>77</v>
      </c>
      <c r="AW109" s="88" t="s">
        <v>77</v>
      </c>
      <c r="AX109" s="88"/>
      <c r="AY109" s="88"/>
      <c r="AZ109" s="88"/>
      <c r="BA109" s="88"/>
      <c r="BB109" s="88"/>
      <c r="BC109" s="88"/>
      <c r="BD109" s="88"/>
      <c r="BE109" s="88"/>
      <c r="BF109" s="88"/>
      <c r="BG109" s="88"/>
      <c r="BH109" s="88"/>
      <c r="BI109" s="88"/>
      <c r="BJ109" s="88"/>
      <c r="BK109" s="88"/>
      <c r="BL109" s="88"/>
      <c r="BM109" s="88"/>
      <c r="BN109" s="88"/>
      <c r="BO109" s="88"/>
      <c r="BP109" s="86"/>
      <c r="BQ109" s="86"/>
    </row>
    <row r="110" spans="1:69" s="90" customFormat="1" ht="129" customHeight="1" x14ac:dyDescent="0.25">
      <c r="A110" s="85"/>
      <c r="B110" s="85" t="s">
        <v>85</v>
      </c>
      <c r="C110" s="129" t="s">
        <v>710</v>
      </c>
      <c r="D110" s="129" t="s">
        <v>71</v>
      </c>
      <c r="E110" s="109" t="s">
        <v>820</v>
      </c>
      <c r="F110" s="142">
        <v>2024</v>
      </c>
      <c r="G110" s="132">
        <v>45334</v>
      </c>
      <c r="H110" s="85" t="s">
        <v>821</v>
      </c>
      <c r="I110" s="85" t="s">
        <v>821</v>
      </c>
      <c r="J110" s="129" t="s">
        <v>822</v>
      </c>
      <c r="K110" s="85" t="s">
        <v>75</v>
      </c>
      <c r="L110" s="36" t="s">
        <v>156</v>
      </c>
      <c r="M110" s="132">
        <v>45335</v>
      </c>
      <c r="N110" s="115" t="s">
        <v>157</v>
      </c>
      <c r="O110" s="138" t="s">
        <v>77</v>
      </c>
      <c r="P110" s="86" t="s">
        <v>823</v>
      </c>
      <c r="Q110" s="86" t="s">
        <v>107</v>
      </c>
      <c r="R110" s="86" t="s">
        <v>824</v>
      </c>
      <c r="S110" s="135" t="s">
        <v>825</v>
      </c>
      <c r="T110" s="123">
        <v>0</v>
      </c>
      <c r="U110" s="107">
        <v>0</v>
      </c>
      <c r="V110" s="108">
        <v>0</v>
      </c>
      <c r="W110" s="139" t="s">
        <v>77</v>
      </c>
      <c r="X110" s="128" t="s">
        <v>826</v>
      </c>
      <c r="Y110" s="86" t="s">
        <v>96</v>
      </c>
      <c r="Z110" s="86" t="s">
        <v>827</v>
      </c>
      <c r="AA110" s="86" t="s">
        <v>827</v>
      </c>
      <c r="AB110" s="86" t="s">
        <v>113</v>
      </c>
      <c r="AC110" s="86" t="s">
        <v>294</v>
      </c>
      <c r="AD110" s="86" t="s">
        <v>96</v>
      </c>
      <c r="AE110" s="86" t="s">
        <v>664</v>
      </c>
      <c r="AF110" s="85" t="s">
        <v>85</v>
      </c>
      <c r="AG110" s="86" t="s">
        <v>722</v>
      </c>
      <c r="AH110" s="132"/>
      <c r="AI110" s="86" t="s">
        <v>163</v>
      </c>
      <c r="AJ110" s="87" t="s">
        <v>107</v>
      </c>
      <c r="AK110" s="88" t="s">
        <v>77</v>
      </c>
      <c r="AL110" s="88" t="s">
        <v>77</v>
      </c>
      <c r="AM110" s="88" t="s">
        <v>77</v>
      </c>
      <c r="AN110" s="88" t="s">
        <v>77</v>
      </c>
      <c r="AO110" s="88" t="s">
        <v>77</v>
      </c>
      <c r="AP110" s="88" t="s">
        <v>77</v>
      </c>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6"/>
      <c r="BQ110" s="86"/>
    </row>
    <row r="111" spans="1:69" s="90" customFormat="1" ht="129" customHeight="1" x14ac:dyDescent="0.25">
      <c r="A111" s="85"/>
      <c r="B111" s="85" t="s">
        <v>89</v>
      </c>
      <c r="C111" s="129" t="s">
        <v>828</v>
      </c>
      <c r="D111" s="129" t="s">
        <v>71</v>
      </c>
      <c r="E111" s="109" t="s">
        <v>829</v>
      </c>
      <c r="F111" s="142">
        <v>2024</v>
      </c>
      <c r="G111" s="132">
        <v>45412</v>
      </c>
      <c r="H111" s="85" t="s">
        <v>830</v>
      </c>
      <c r="I111" s="85" t="s">
        <v>830</v>
      </c>
      <c r="J111" s="85" t="s">
        <v>74</v>
      </c>
      <c r="K111" s="85" t="s">
        <v>75</v>
      </c>
      <c r="L111" s="86" t="s">
        <v>346</v>
      </c>
      <c r="M111" s="97">
        <v>45411</v>
      </c>
      <c r="N111" s="115" t="s">
        <v>157</v>
      </c>
      <c r="O111" s="115" t="s">
        <v>77</v>
      </c>
      <c r="P111" s="86"/>
      <c r="Q111" s="86" t="s">
        <v>77</v>
      </c>
      <c r="R111" s="86" t="s">
        <v>831</v>
      </c>
      <c r="S111" s="135" t="s">
        <v>832</v>
      </c>
      <c r="T111" s="123">
        <v>83128565</v>
      </c>
      <c r="U111" s="107">
        <v>83128565</v>
      </c>
      <c r="V111" s="139"/>
      <c r="W111" s="139"/>
      <c r="X111" s="128"/>
      <c r="Y111" s="86" t="s">
        <v>79</v>
      </c>
      <c r="Z111" s="86" t="s">
        <v>833</v>
      </c>
      <c r="AA111" s="86" t="s">
        <v>833</v>
      </c>
      <c r="AB111" s="86" t="s">
        <v>81</v>
      </c>
      <c r="AC111" s="85" t="s">
        <v>82</v>
      </c>
      <c r="AD111" s="86" t="s">
        <v>811</v>
      </c>
      <c r="AE111" s="86" t="s">
        <v>664</v>
      </c>
      <c r="AF111" s="85" t="s">
        <v>85</v>
      </c>
      <c r="AG111" s="86" t="s">
        <v>116</v>
      </c>
      <c r="AH111" s="132"/>
      <c r="AI111" s="86" t="s">
        <v>88</v>
      </c>
      <c r="AJ111" s="87" t="s">
        <v>85</v>
      </c>
      <c r="AK111" s="88" t="s">
        <v>77</v>
      </c>
      <c r="AL111" s="88" t="s">
        <v>77</v>
      </c>
      <c r="AM111" s="88" t="s">
        <v>77</v>
      </c>
      <c r="AN111" s="88" t="s">
        <v>77</v>
      </c>
      <c r="AO111" s="88" t="s">
        <v>77</v>
      </c>
      <c r="AP111" s="88" t="s">
        <v>77</v>
      </c>
      <c r="AQ111" s="88" t="s">
        <v>77</v>
      </c>
      <c r="AR111" s="88" t="s">
        <v>77</v>
      </c>
      <c r="AS111" s="88" t="s">
        <v>77</v>
      </c>
      <c r="AT111" s="88" t="s">
        <v>77</v>
      </c>
      <c r="AU111" s="88" t="s">
        <v>77</v>
      </c>
      <c r="AV111" s="88" t="s">
        <v>77</v>
      </c>
      <c r="AW111" s="88" t="s">
        <v>77</v>
      </c>
      <c r="AX111" s="88"/>
      <c r="AY111" s="88"/>
      <c r="AZ111" s="88"/>
      <c r="BA111" s="88"/>
      <c r="BB111" s="88"/>
      <c r="BC111" s="88"/>
      <c r="BD111" s="88"/>
      <c r="BE111" s="88"/>
      <c r="BF111" s="88"/>
      <c r="BG111" s="88"/>
      <c r="BH111" s="88"/>
      <c r="BI111" s="88"/>
      <c r="BJ111" s="88"/>
      <c r="BK111" s="88"/>
      <c r="BL111" s="88"/>
      <c r="BM111" s="88"/>
      <c r="BN111" s="88"/>
      <c r="BO111" s="88"/>
      <c r="BP111" s="86"/>
      <c r="BQ111" s="86"/>
    </row>
    <row r="112" spans="1:69" s="90" customFormat="1" ht="129" customHeight="1" x14ac:dyDescent="0.25">
      <c r="A112" s="85"/>
      <c r="B112" s="85" t="s">
        <v>89</v>
      </c>
      <c r="C112" s="129" t="s">
        <v>834</v>
      </c>
      <c r="D112" s="129" t="s">
        <v>71</v>
      </c>
      <c r="E112" s="109" t="s">
        <v>835</v>
      </c>
      <c r="F112" s="142">
        <v>2024</v>
      </c>
      <c r="G112" s="132">
        <v>45411</v>
      </c>
      <c r="H112" s="85" t="s">
        <v>836</v>
      </c>
      <c r="I112" s="85" t="s">
        <v>836</v>
      </c>
      <c r="J112" s="85" t="s">
        <v>74</v>
      </c>
      <c r="K112" s="85" t="s">
        <v>75</v>
      </c>
      <c r="L112" s="36" t="s">
        <v>156</v>
      </c>
      <c r="M112" s="97">
        <v>45411</v>
      </c>
      <c r="N112" s="115" t="s">
        <v>157</v>
      </c>
      <c r="O112" s="115" t="s">
        <v>77</v>
      </c>
      <c r="P112" s="86" t="s">
        <v>77</v>
      </c>
      <c r="Q112" s="86" t="s">
        <v>107</v>
      </c>
      <c r="R112" s="86" t="s">
        <v>837</v>
      </c>
      <c r="S112" s="135" t="s">
        <v>809</v>
      </c>
      <c r="T112" s="123">
        <v>0</v>
      </c>
      <c r="U112" s="107" t="s">
        <v>77</v>
      </c>
      <c r="V112" s="139" t="s">
        <v>77</v>
      </c>
      <c r="W112" s="139" t="s">
        <v>77</v>
      </c>
      <c r="X112" s="128" t="s">
        <v>838</v>
      </c>
      <c r="Y112" s="86" t="s">
        <v>79</v>
      </c>
      <c r="Z112" s="86" t="s">
        <v>839</v>
      </c>
      <c r="AA112" s="86" t="s">
        <v>839</v>
      </c>
      <c r="AB112" s="85" t="s">
        <v>138</v>
      </c>
      <c r="AC112" s="86" t="s">
        <v>139</v>
      </c>
      <c r="AD112" s="86" t="s">
        <v>709</v>
      </c>
      <c r="AE112" s="86" t="s">
        <v>664</v>
      </c>
      <c r="AF112" s="86" t="s">
        <v>85</v>
      </c>
      <c r="AG112" s="86" t="s">
        <v>86</v>
      </c>
      <c r="AH112" s="86" t="s">
        <v>77</v>
      </c>
      <c r="AI112" s="86" t="s">
        <v>163</v>
      </c>
      <c r="AJ112" s="87" t="s">
        <v>89</v>
      </c>
      <c r="AK112" s="88" t="s">
        <v>77</v>
      </c>
      <c r="AL112" s="88" t="s">
        <v>77</v>
      </c>
      <c r="AM112" s="88" t="s">
        <v>77</v>
      </c>
      <c r="AN112" s="88" t="s">
        <v>77</v>
      </c>
      <c r="AO112" s="88" t="s">
        <v>77</v>
      </c>
      <c r="AP112" s="88" t="s">
        <v>77</v>
      </c>
      <c r="AQ112" s="88" t="s">
        <v>77</v>
      </c>
      <c r="AR112" s="88" t="s">
        <v>77</v>
      </c>
      <c r="AS112" s="88" t="s">
        <v>77</v>
      </c>
      <c r="AT112" s="88" t="s">
        <v>77</v>
      </c>
      <c r="AU112" s="88" t="s">
        <v>77</v>
      </c>
      <c r="AV112" s="88"/>
      <c r="AW112" s="88" t="s">
        <v>77</v>
      </c>
      <c r="AX112" s="88"/>
      <c r="AY112" s="88"/>
      <c r="AZ112" s="88"/>
      <c r="BA112" s="88"/>
      <c r="BB112" s="88"/>
      <c r="BC112" s="88"/>
      <c r="BD112" s="88"/>
      <c r="BE112" s="88"/>
      <c r="BF112" s="88"/>
      <c r="BG112" s="88"/>
      <c r="BH112" s="88"/>
      <c r="BI112" s="88"/>
      <c r="BJ112" s="88"/>
      <c r="BK112" s="88"/>
      <c r="BL112" s="88"/>
      <c r="BM112" s="88"/>
      <c r="BN112" s="88"/>
      <c r="BO112" s="88"/>
      <c r="BP112" s="86"/>
      <c r="BQ112" s="86"/>
    </row>
    <row r="113" spans="1:69" s="90" customFormat="1" ht="154.5" customHeight="1" x14ac:dyDescent="0.25">
      <c r="A113" s="86"/>
      <c r="B113" s="85" t="s">
        <v>89</v>
      </c>
      <c r="C113" s="129" t="s">
        <v>840</v>
      </c>
      <c r="D113" s="129" t="s">
        <v>71</v>
      </c>
      <c r="E113" s="109" t="s">
        <v>841</v>
      </c>
      <c r="F113" s="142">
        <v>2024</v>
      </c>
      <c r="G113" s="132">
        <v>45411</v>
      </c>
      <c r="H113" s="85" t="s">
        <v>842</v>
      </c>
      <c r="I113" s="85" t="s">
        <v>842</v>
      </c>
      <c r="J113" s="85" t="s">
        <v>74</v>
      </c>
      <c r="K113" s="86" t="s">
        <v>75</v>
      </c>
      <c r="L113" s="86" t="s">
        <v>815</v>
      </c>
      <c r="M113" s="97">
        <v>45407</v>
      </c>
      <c r="N113" s="115" t="s">
        <v>203</v>
      </c>
      <c r="O113" s="138" t="s">
        <v>77</v>
      </c>
      <c r="P113" s="86" t="s">
        <v>77</v>
      </c>
      <c r="Q113" s="86" t="s">
        <v>77</v>
      </c>
      <c r="R113" s="86" t="s">
        <v>843</v>
      </c>
      <c r="S113" s="135" t="s">
        <v>809</v>
      </c>
      <c r="T113" s="123">
        <v>55427000</v>
      </c>
      <c r="U113" s="107">
        <v>59953669.189999998</v>
      </c>
      <c r="V113" s="139">
        <v>56659477</v>
      </c>
      <c r="W113" s="139">
        <v>56659477</v>
      </c>
      <c r="X113" s="128" t="s">
        <v>838</v>
      </c>
      <c r="Y113" s="86" t="s">
        <v>79</v>
      </c>
      <c r="Z113" s="86" t="s">
        <v>359</v>
      </c>
      <c r="AA113" s="86" t="s">
        <v>359</v>
      </c>
      <c r="AB113" s="86" t="s">
        <v>145</v>
      </c>
      <c r="AC113" s="86" t="s">
        <v>146</v>
      </c>
      <c r="AD113" s="86" t="s">
        <v>844</v>
      </c>
      <c r="AE113" s="86" t="s">
        <v>664</v>
      </c>
      <c r="AF113" s="85" t="s">
        <v>85</v>
      </c>
      <c r="AG113" s="86" t="s">
        <v>342</v>
      </c>
      <c r="AH113" s="132"/>
      <c r="AI113" s="86" t="s">
        <v>88</v>
      </c>
      <c r="AJ113" s="87" t="s">
        <v>107</v>
      </c>
      <c r="AK113" s="88" t="s">
        <v>77</v>
      </c>
      <c r="AL113" s="88" t="s">
        <v>77</v>
      </c>
      <c r="AM113" s="88" t="s">
        <v>77</v>
      </c>
      <c r="AN113" s="88" t="s">
        <v>77</v>
      </c>
      <c r="AO113" s="88" t="s">
        <v>77</v>
      </c>
      <c r="AP113" s="88" t="s">
        <v>77</v>
      </c>
      <c r="AQ113" s="88" t="s">
        <v>77</v>
      </c>
      <c r="AR113" s="88" t="s">
        <v>77</v>
      </c>
      <c r="AS113" s="88" t="s">
        <v>77</v>
      </c>
      <c r="AT113" s="88" t="s">
        <v>77</v>
      </c>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6"/>
      <c r="BQ113" s="86"/>
    </row>
    <row r="114" spans="1:69" s="90" customFormat="1" ht="129" customHeight="1" x14ac:dyDescent="0.25">
      <c r="A114" s="85"/>
      <c r="B114" s="85" t="s">
        <v>89</v>
      </c>
      <c r="C114" s="129" t="s">
        <v>845</v>
      </c>
      <c r="D114" s="129" t="s">
        <v>71</v>
      </c>
      <c r="E114" s="109" t="s">
        <v>846</v>
      </c>
      <c r="F114" s="142">
        <v>2024</v>
      </c>
      <c r="G114" s="132">
        <v>45398</v>
      </c>
      <c r="H114" s="85" t="s">
        <v>847</v>
      </c>
      <c r="I114" s="85" t="s">
        <v>847</v>
      </c>
      <c r="J114" s="129" t="s">
        <v>848</v>
      </c>
      <c r="K114" s="85" t="s">
        <v>75</v>
      </c>
      <c r="L114" s="86" t="s">
        <v>102</v>
      </c>
      <c r="M114" s="132">
        <v>45398</v>
      </c>
      <c r="N114" s="115" t="s">
        <v>698</v>
      </c>
      <c r="O114" s="137">
        <v>0</v>
      </c>
      <c r="P114" s="86" t="s">
        <v>77</v>
      </c>
      <c r="Q114" s="86" t="s">
        <v>85</v>
      </c>
      <c r="R114" s="165" t="s">
        <v>849</v>
      </c>
      <c r="S114" s="135" t="s">
        <v>850</v>
      </c>
      <c r="T114" s="123">
        <v>92800000</v>
      </c>
      <c r="U114" s="107" t="s">
        <v>77</v>
      </c>
      <c r="V114" s="139" t="s">
        <v>77</v>
      </c>
      <c r="W114" s="139" t="s">
        <v>77</v>
      </c>
      <c r="X114" s="128" t="s">
        <v>826</v>
      </c>
      <c r="Y114" s="86" t="s">
        <v>682</v>
      </c>
      <c r="Z114" s="86" t="s">
        <v>851</v>
      </c>
      <c r="AA114" s="86" t="s">
        <v>851</v>
      </c>
      <c r="AB114" s="85" t="s">
        <v>138</v>
      </c>
      <c r="AC114" s="85" t="s">
        <v>139</v>
      </c>
      <c r="AD114" s="86" t="s">
        <v>96</v>
      </c>
      <c r="AE114" s="86" t="s">
        <v>664</v>
      </c>
      <c r="AF114" s="85"/>
      <c r="AG114" s="86" t="s">
        <v>578</v>
      </c>
      <c r="AH114" s="132"/>
      <c r="AI114" s="86" t="s">
        <v>88</v>
      </c>
      <c r="AJ114" s="87" t="s">
        <v>107</v>
      </c>
      <c r="AK114" s="88" t="s">
        <v>77</v>
      </c>
      <c r="AL114" s="88" t="s">
        <v>77</v>
      </c>
      <c r="AM114" s="88" t="s">
        <v>77</v>
      </c>
      <c r="AN114" s="88" t="s">
        <v>77</v>
      </c>
      <c r="AO114" s="88" t="s">
        <v>77</v>
      </c>
      <c r="AP114" s="88" t="s">
        <v>77</v>
      </c>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6"/>
      <c r="BQ114" s="86"/>
    </row>
    <row r="115" spans="1:69" s="90" customFormat="1" ht="129" customHeight="1" x14ac:dyDescent="0.25">
      <c r="A115" s="85"/>
      <c r="B115" s="85" t="s">
        <v>89</v>
      </c>
      <c r="C115" s="129" t="s">
        <v>852</v>
      </c>
      <c r="D115" s="129" t="s">
        <v>71</v>
      </c>
      <c r="E115" s="109" t="s">
        <v>853</v>
      </c>
      <c r="F115" s="86">
        <v>2024</v>
      </c>
      <c r="G115" s="132">
        <v>45385</v>
      </c>
      <c r="H115" s="85" t="s">
        <v>854</v>
      </c>
      <c r="I115" s="85" t="s">
        <v>855</v>
      </c>
      <c r="J115" s="129" t="s">
        <v>856</v>
      </c>
      <c r="K115" s="85" t="s">
        <v>75</v>
      </c>
      <c r="L115" s="86" t="s">
        <v>102</v>
      </c>
      <c r="M115" s="132">
        <v>45371</v>
      </c>
      <c r="N115" s="115" t="s">
        <v>698</v>
      </c>
      <c r="O115" s="137">
        <v>0</v>
      </c>
      <c r="P115" s="86" t="s">
        <v>77</v>
      </c>
      <c r="Q115" s="86" t="s">
        <v>85</v>
      </c>
      <c r="R115" s="166" t="s">
        <v>857</v>
      </c>
      <c r="S115" s="135" t="s">
        <v>858</v>
      </c>
      <c r="T115" s="123">
        <v>485000000</v>
      </c>
      <c r="U115" s="107" t="s">
        <v>77</v>
      </c>
      <c r="V115" s="139" t="s">
        <v>77</v>
      </c>
      <c r="W115" s="139" t="s">
        <v>77</v>
      </c>
      <c r="X115" s="128" t="s">
        <v>826</v>
      </c>
      <c r="Y115" s="86" t="s">
        <v>682</v>
      </c>
      <c r="Z115" s="86" t="s">
        <v>859</v>
      </c>
      <c r="AA115" s="86" t="s">
        <v>859</v>
      </c>
      <c r="AB115" s="86" t="s">
        <v>113</v>
      </c>
      <c r="AC115" s="86" t="s">
        <v>294</v>
      </c>
      <c r="AD115" s="86" t="s">
        <v>96</v>
      </c>
      <c r="AE115" s="86" t="s">
        <v>664</v>
      </c>
      <c r="AF115" s="85"/>
      <c r="AG115" s="86" t="s">
        <v>665</v>
      </c>
      <c r="AH115" s="132"/>
      <c r="AI115" s="86" t="s">
        <v>88</v>
      </c>
      <c r="AJ115" s="87" t="s">
        <v>107</v>
      </c>
      <c r="AK115" s="88" t="s">
        <v>77</v>
      </c>
      <c r="AL115" s="88" t="s">
        <v>77</v>
      </c>
      <c r="AM115" s="88" t="s">
        <v>77</v>
      </c>
      <c r="AN115" s="88" t="s">
        <v>77</v>
      </c>
      <c r="AO115" s="88" t="s">
        <v>77</v>
      </c>
      <c r="AP115" s="88" t="s">
        <v>77</v>
      </c>
      <c r="AQ115" s="88"/>
      <c r="AR115" s="88"/>
      <c r="AS115" s="88"/>
      <c r="AT115" s="88"/>
      <c r="AU115" s="88"/>
      <c r="AV115" s="88"/>
      <c r="AW115" s="88"/>
      <c r="AX115" s="88"/>
      <c r="AY115" s="88"/>
      <c r="AZ115" s="88"/>
      <c r="BA115" s="88"/>
      <c r="BB115" s="88"/>
      <c r="BC115" s="88"/>
      <c r="BD115" s="88"/>
      <c r="BE115" s="88"/>
      <c r="BF115" s="88"/>
      <c r="BG115" s="88"/>
      <c r="BH115" s="88"/>
      <c r="BI115" s="88"/>
      <c r="BJ115" s="88"/>
      <c r="BK115" s="88"/>
      <c r="BL115" s="88"/>
      <c r="BM115" s="88"/>
      <c r="BN115" s="88"/>
      <c r="BO115" s="88"/>
      <c r="BP115" s="86"/>
      <c r="BQ115" s="86"/>
    </row>
    <row r="116" spans="1:69" s="90" customFormat="1" ht="129" customHeight="1" x14ac:dyDescent="0.25">
      <c r="A116" s="85"/>
      <c r="B116" s="85" t="s">
        <v>107</v>
      </c>
      <c r="C116" s="129" t="s">
        <v>860</v>
      </c>
      <c r="D116" s="129" t="s">
        <v>71</v>
      </c>
      <c r="E116" s="109" t="s">
        <v>861</v>
      </c>
      <c r="F116" s="142">
        <v>2024</v>
      </c>
      <c r="G116" s="132">
        <v>45362</v>
      </c>
      <c r="H116" s="85" t="s">
        <v>862</v>
      </c>
      <c r="I116" s="85" t="s">
        <v>740</v>
      </c>
      <c r="J116" s="85" t="s">
        <v>740</v>
      </c>
      <c r="K116" s="86" t="s">
        <v>313</v>
      </c>
      <c r="L116" s="86" t="s">
        <v>775</v>
      </c>
      <c r="M116" s="132">
        <v>45360</v>
      </c>
      <c r="N116" s="115" t="s">
        <v>157</v>
      </c>
      <c r="O116" s="138" t="s">
        <v>77</v>
      </c>
      <c r="P116" s="86" t="s">
        <v>77</v>
      </c>
      <c r="Q116" s="86" t="s">
        <v>77</v>
      </c>
      <c r="R116" s="86" t="s">
        <v>863</v>
      </c>
      <c r="S116" s="135" t="s">
        <v>864</v>
      </c>
      <c r="T116" s="161" t="s">
        <v>77</v>
      </c>
      <c r="U116" s="161" t="s">
        <v>77</v>
      </c>
      <c r="V116" s="139" t="s">
        <v>77</v>
      </c>
      <c r="W116" s="139" t="s">
        <v>77</v>
      </c>
      <c r="X116" s="128" t="s">
        <v>160</v>
      </c>
      <c r="Y116" s="86" t="s">
        <v>682</v>
      </c>
      <c r="Z116" s="86" t="s">
        <v>865</v>
      </c>
      <c r="AA116" s="86" t="s">
        <v>865</v>
      </c>
      <c r="AB116" s="86" t="s">
        <v>113</v>
      </c>
      <c r="AC116" s="86" t="s">
        <v>294</v>
      </c>
      <c r="AD116" s="86" t="s">
        <v>96</v>
      </c>
      <c r="AE116" s="86" t="s">
        <v>664</v>
      </c>
      <c r="AF116" s="85" t="s">
        <v>85</v>
      </c>
      <c r="AG116" s="86" t="s">
        <v>665</v>
      </c>
      <c r="AH116" s="132"/>
      <c r="AI116" s="86" t="s">
        <v>88</v>
      </c>
      <c r="AJ116" s="87" t="s">
        <v>107</v>
      </c>
      <c r="AK116" s="88" t="s">
        <v>77</v>
      </c>
      <c r="AL116" s="88" t="s">
        <v>77</v>
      </c>
      <c r="AM116" s="88" t="s">
        <v>77</v>
      </c>
      <c r="AN116" s="88" t="s">
        <v>77</v>
      </c>
      <c r="AO116" s="88" t="s">
        <v>77</v>
      </c>
      <c r="AP116" s="88" t="s">
        <v>77</v>
      </c>
      <c r="AQ116" s="88"/>
      <c r="AR116" s="88"/>
      <c r="AS116" s="88"/>
      <c r="AT116" s="88"/>
      <c r="AU116" s="88"/>
      <c r="AV116" s="88"/>
      <c r="AW116" s="88"/>
      <c r="AX116" s="88"/>
      <c r="AY116" s="88"/>
      <c r="AZ116" s="88"/>
      <c r="BA116" s="88"/>
      <c r="BB116" s="88"/>
      <c r="BC116" s="88"/>
      <c r="BD116" s="88"/>
      <c r="BE116" s="88"/>
      <c r="BF116" s="88"/>
      <c r="BG116" s="88"/>
      <c r="BH116" s="88"/>
      <c r="BI116" s="88"/>
      <c r="BJ116" s="88"/>
      <c r="BK116" s="88"/>
      <c r="BL116" s="88"/>
      <c r="BM116" s="88"/>
      <c r="BN116" s="88"/>
      <c r="BO116" s="88"/>
      <c r="BP116" s="86"/>
      <c r="BQ116" s="86"/>
    </row>
    <row r="117" spans="1:69" s="90" customFormat="1" ht="129" customHeight="1" x14ac:dyDescent="0.25">
      <c r="A117" s="85"/>
      <c r="B117" s="85" t="s">
        <v>107</v>
      </c>
      <c r="C117" s="129" t="s">
        <v>866</v>
      </c>
      <c r="D117" s="129" t="s">
        <v>71</v>
      </c>
      <c r="E117" s="167" t="s">
        <v>867</v>
      </c>
      <c r="F117" s="142">
        <v>2024</v>
      </c>
      <c r="G117" s="132">
        <v>45348</v>
      </c>
      <c r="H117" s="85" t="s">
        <v>730</v>
      </c>
      <c r="I117" s="85" t="s">
        <v>730</v>
      </c>
      <c r="J117" s="129" t="s">
        <v>74</v>
      </c>
      <c r="K117" s="85" t="s">
        <v>75</v>
      </c>
      <c r="L117" s="86" t="s">
        <v>346</v>
      </c>
      <c r="M117" s="132">
        <v>45349</v>
      </c>
      <c r="N117" s="115" t="s">
        <v>203</v>
      </c>
      <c r="O117" s="138" t="s">
        <v>868</v>
      </c>
      <c r="P117" s="86" t="s">
        <v>868</v>
      </c>
      <c r="Q117" s="86" t="s">
        <v>107</v>
      </c>
      <c r="R117" s="86" t="s">
        <v>869</v>
      </c>
      <c r="S117" s="135" t="s">
        <v>870</v>
      </c>
      <c r="T117" s="123">
        <v>6000000</v>
      </c>
      <c r="U117" s="107">
        <v>6000000</v>
      </c>
      <c r="V117" s="139">
        <v>0</v>
      </c>
      <c r="W117" s="139">
        <v>0</v>
      </c>
      <c r="X117" s="128" t="s">
        <v>826</v>
      </c>
      <c r="Y117" s="86" t="s">
        <v>871</v>
      </c>
      <c r="Z117" s="86" t="s">
        <v>872</v>
      </c>
      <c r="AA117" s="86" t="s">
        <v>872</v>
      </c>
      <c r="AB117" s="86" t="s">
        <v>95</v>
      </c>
      <c r="AC117" s="86">
        <v>2</v>
      </c>
      <c r="AD117" s="86" t="s">
        <v>873</v>
      </c>
      <c r="AE117" s="86" t="s">
        <v>874</v>
      </c>
      <c r="AF117" s="85" t="s">
        <v>85</v>
      </c>
      <c r="AG117" s="86" t="s">
        <v>342</v>
      </c>
      <c r="AH117" s="132"/>
      <c r="AI117" s="86" t="s">
        <v>88</v>
      </c>
      <c r="AJ117" s="87" t="s">
        <v>107</v>
      </c>
      <c r="AK117" s="88" t="s">
        <v>77</v>
      </c>
      <c r="AL117" s="88" t="s">
        <v>77</v>
      </c>
      <c r="AM117" s="88" t="s">
        <v>77</v>
      </c>
      <c r="AN117" s="88" t="s">
        <v>77</v>
      </c>
      <c r="AO117" s="88" t="s">
        <v>77</v>
      </c>
      <c r="AP117" s="88" t="s">
        <v>77</v>
      </c>
      <c r="AQ117" s="88"/>
      <c r="AR117" s="88"/>
      <c r="AS117" s="88"/>
      <c r="AT117" s="88"/>
      <c r="AU117" s="88"/>
      <c r="AV117" s="88"/>
      <c r="AW117" s="88"/>
      <c r="AX117" s="88"/>
      <c r="AY117" s="88"/>
      <c r="AZ117" s="88"/>
      <c r="BA117" s="88"/>
      <c r="BB117" s="88"/>
      <c r="BC117" s="88"/>
      <c r="BD117" s="88"/>
      <c r="BE117" s="88"/>
      <c r="BF117" s="88"/>
      <c r="BG117" s="88"/>
      <c r="BH117" s="88"/>
      <c r="BI117" s="88"/>
      <c r="BJ117" s="88"/>
      <c r="BK117" s="88"/>
      <c r="BL117" s="88"/>
      <c r="BM117" s="88"/>
      <c r="BN117" s="88"/>
      <c r="BO117" s="88"/>
      <c r="BP117" s="86"/>
      <c r="BQ117" s="86"/>
    </row>
    <row r="118" spans="1:69" s="90" customFormat="1" ht="129" customHeight="1" x14ac:dyDescent="0.25">
      <c r="A118" s="85"/>
      <c r="B118" s="85" t="s">
        <v>107</v>
      </c>
      <c r="C118" s="129" t="s">
        <v>875</v>
      </c>
      <c r="D118" s="129" t="s">
        <v>71</v>
      </c>
      <c r="E118" s="168" t="s">
        <v>876</v>
      </c>
      <c r="F118" s="142">
        <v>2024</v>
      </c>
      <c r="G118" s="132">
        <v>45274</v>
      </c>
      <c r="H118" s="85" t="s">
        <v>877</v>
      </c>
      <c r="I118" s="85" t="s">
        <v>878</v>
      </c>
      <c r="J118" s="129" t="s">
        <v>74</v>
      </c>
      <c r="K118" s="85" t="s">
        <v>75</v>
      </c>
      <c r="L118" s="86" t="s">
        <v>346</v>
      </c>
      <c r="M118" s="132">
        <v>45343</v>
      </c>
      <c r="N118" s="115" t="s">
        <v>698</v>
      </c>
      <c r="O118" s="138" t="s">
        <v>77</v>
      </c>
      <c r="P118" s="86" t="s">
        <v>77</v>
      </c>
      <c r="Q118" s="86" t="s">
        <v>77</v>
      </c>
      <c r="R118" s="166" t="s">
        <v>879</v>
      </c>
      <c r="S118" s="135" t="s">
        <v>880</v>
      </c>
      <c r="T118" s="123">
        <v>39000000</v>
      </c>
      <c r="U118" s="107">
        <v>39000000</v>
      </c>
      <c r="V118" s="139"/>
      <c r="W118" s="139"/>
      <c r="X118" s="128" t="s">
        <v>881</v>
      </c>
      <c r="Y118" s="86" t="s">
        <v>682</v>
      </c>
      <c r="Z118" s="86" t="s">
        <v>882</v>
      </c>
      <c r="AA118" s="86" t="s">
        <v>883</v>
      </c>
      <c r="AB118" s="86" t="s">
        <v>81</v>
      </c>
      <c r="AC118" s="85" t="s">
        <v>82</v>
      </c>
      <c r="AD118" s="86" t="s">
        <v>884</v>
      </c>
      <c r="AE118" s="86" t="s">
        <v>250</v>
      </c>
      <c r="AF118" s="85" t="s">
        <v>85</v>
      </c>
      <c r="AG118" s="86" t="s">
        <v>162</v>
      </c>
      <c r="AH118" s="86" t="s">
        <v>885</v>
      </c>
      <c r="AI118" s="86" t="s">
        <v>415</v>
      </c>
      <c r="AJ118" s="87" t="s">
        <v>107</v>
      </c>
      <c r="AK118" s="88" t="s">
        <v>77</v>
      </c>
      <c r="AL118" s="88" t="s">
        <v>77</v>
      </c>
      <c r="AM118" s="88" t="s">
        <v>77</v>
      </c>
      <c r="AN118" s="88" t="s">
        <v>77</v>
      </c>
      <c r="AO118" s="88" t="s">
        <v>77</v>
      </c>
      <c r="AP118" s="88" t="s">
        <v>77</v>
      </c>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6"/>
      <c r="BQ118" s="86"/>
    </row>
    <row r="119" spans="1:69" s="90" customFormat="1" ht="129" customHeight="1" x14ac:dyDescent="0.25">
      <c r="A119" s="85"/>
      <c r="B119" s="85" t="s">
        <v>107</v>
      </c>
      <c r="C119" s="129" t="s">
        <v>886</v>
      </c>
      <c r="D119" s="129" t="s">
        <v>71</v>
      </c>
      <c r="E119" s="109" t="s">
        <v>887</v>
      </c>
      <c r="F119" s="142">
        <v>2024</v>
      </c>
      <c r="G119" s="132">
        <v>45348</v>
      </c>
      <c r="H119" s="85" t="s">
        <v>888</v>
      </c>
      <c r="I119" s="85" t="s">
        <v>888</v>
      </c>
      <c r="J119" s="129" t="s">
        <v>74</v>
      </c>
      <c r="K119" s="85" t="s">
        <v>75</v>
      </c>
      <c r="L119" s="86" t="s">
        <v>111</v>
      </c>
      <c r="M119" s="132">
        <v>45341</v>
      </c>
      <c r="N119" s="115" t="s">
        <v>203</v>
      </c>
      <c r="O119" s="138"/>
      <c r="P119" s="86" t="s">
        <v>77</v>
      </c>
      <c r="Q119" s="86" t="s">
        <v>77</v>
      </c>
      <c r="R119" s="86" t="s">
        <v>889</v>
      </c>
      <c r="S119" s="135" t="s">
        <v>890</v>
      </c>
      <c r="T119" s="123">
        <v>0</v>
      </c>
      <c r="U119" s="107">
        <v>0</v>
      </c>
      <c r="V119" s="139">
        <v>0</v>
      </c>
      <c r="W119" s="86">
        <v>2025</v>
      </c>
      <c r="X119" s="128" t="s">
        <v>881</v>
      </c>
      <c r="Y119" s="86" t="s">
        <v>96</v>
      </c>
      <c r="Z119" s="86" t="s">
        <v>891</v>
      </c>
      <c r="AA119" s="130" t="s">
        <v>892</v>
      </c>
      <c r="AB119" s="85" t="s">
        <v>138</v>
      </c>
      <c r="AC119" s="85" t="s">
        <v>139</v>
      </c>
      <c r="AD119" s="86" t="s">
        <v>893</v>
      </c>
      <c r="AE119" s="86" t="s">
        <v>341</v>
      </c>
      <c r="AF119" s="85" t="s">
        <v>85</v>
      </c>
      <c r="AG119" s="86" t="s">
        <v>318</v>
      </c>
      <c r="AH119" s="86" t="s">
        <v>894</v>
      </c>
      <c r="AI119" s="86" t="s">
        <v>415</v>
      </c>
      <c r="AJ119" s="87" t="s">
        <v>107</v>
      </c>
      <c r="AK119" s="88" t="s">
        <v>77</v>
      </c>
      <c r="AL119" s="88" t="s">
        <v>77</v>
      </c>
      <c r="AM119" s="88" t="s">
        <v>77</v>
      </c>
      <c r="AN119" s="88" t="s">
        <v>77</v>
      </c>
      <c r="AO119" s="88" t="s">
        <v>77</v>
      </c>
      <c r="AP119" s="88" t="s">
        <v>77</v>
      </c>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6"/>
      <c r="BQ119" s="86"/>
    </row>
    <row r="120" spans="1:69" s="90" customFormat="1" ht="129" customHeight="1" x14ac:dyDescent="0.25">
      <c r="A120" s="85"/>
      <c r="B120" s="85" t="s">
        <v>107</v>
      </c>
      <c r="C120" s="129" t="s">
        <v>895</v>
      </c>
      <c r="D120" s="129" t="s">
        <v>71</v>
      </c>
      <c r="E120" s="109" t="s">
        <v>896</v>
      </c>
      <c r="F120" s="142">
        <v>2024</v>
      </c>
      <c r="G120" s="132">
        <v>45316</v>
      </c>
      <c r="H120" s="85" t="s">
        <v>897</v>
      </c>
      <c r="I120" s="85" t="s">
        <v>898</v>
      </c>
      <c r="J120" s="129" t="s">
        <v>899</v>
      </c>
      <c r="K120" s="85" t="s">
        <v>75</v>
      </c>
      <c r="L120" s="86" t="s">
        <v>346</v>
      </c>
      <c r="M120" s="132">
        <v>45316</v>
      </c>
      <c r="N120" s="115" t="s">
        <v>698</v>
      </c>
      <c r="O120" s="138"/>
      <c r="P120" s="86" t="s">
        <v>900</v>
      </c>
      <c r="Q120" s="86" t="s">
        <v>692</v>
      </c>
      <c r="R120" s="86" t="s">
        <v>901</v>
      </c>
      <c r="S120" s="135" t="s">
        <v>902</v>
      </c>
      <c r="T120" s="123">
        <v>0</v>
      </c>
      <c r="U120" s="107">
        <v>0</v>
      </c>
      <c r="V120" s="139">
        <v>0</v>
      </c>
      <c r="W120" s="139">
        <v>0</v>
      </c>
      <c r="X120" s="128" t="s">
        <v>826</v>
      </c>
      <c r="Y120" s="86" t="s">
        <v>682</v>
      </c>
      <c r="Z120" s="86" t="s">
        <v>903</v>
      </c>
      <c r="AA120" s="86" t="s">
        <v>903</v>
      </c>
      <c r="AB120" s="85" t="s">
        <v>138</v>
      </c>
      <c r="AC120" s="85" t="s">
        <v>139</v>
      </c>
      <c r="AD120" s="86" t="s">
        <v>811</v>
      </c>
      <c r="AE120" s="86" t="s">
        <v>803</v>
      </c>
      <c r="AF120" s="85" t="s">
        <v>148</v>
      </c>
      <c r="AG120" s="86" t="s">
        <v>116</v>
      </c>
      <c r="AH120" s="132"/>
      <c r="AI120" s="86" t="s">
        <v>88</v>
      </c>
      <c r="AJ120" s="87" t="s">
        <v>107</v>
      </c>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6"/>
      <c r="BQ120" s="86"/>
    </row>
    <row r="121" spans="1:69" s="90" customFormat="1" ht="72" customHeight="1" x14ac:dyDescent="0.25">
      <c r="A121" s="86"/>
      <c r="B121" s="86" t="s">
        <v>89</v>
      </c>
      <c r="C121" s="129" t="s">
        <v>904</v>
      </c>
      <c r="D121" s="129" t="s">
        <v>71</v>
      </c>
      <c r="E121" s="109" t="s">
        <v>905</v>
      </c>
      <c r="F121" s="142">
        <v>2024</v>
      </c>
      <c r="G121" s="132">
        <v>45316</v>
      </c>
      <c r="H121" s="85" t="s">
        <v>906</v>
      </c>
      <c r="I121" s="85" t="s">
        <v>907</v>
      </c>
      <c r="J121" s="129" t="s">
        <v>908</v>
      </c>
      <c r="K121" s="85" t="s">
        <v>75</v>
      </c>
      <c r="L121" s="86" t="s">
        <v>102</v>
      </c>
      <c r="M121" s="97">
        <v>45316</v>
      </c>
      <c r="N121" s="115" t="s">
        <v>256</v>
      </c>
      <c r="O121" s="133">
        <v>0.5</v>
      </c>
      <c r="P121" s="86" t="s">
        <v>77</v>
      </c>
      <c r="Q121" s="86" t="s">
        <v>148</v>
      </c>
      <c r="R121" s="86" t="s">
        <v>909</v>
      </c>
      <c r="S121" s="135" t="s">
        <v>910</v>
      </c>
      <c r="T121" s="123">
        <v>1160001548</v>
      </c>
      <c r="U121" s="107">
        <v>1160001548</v>
      </c>
      <c r="V121" s="139" t="s">
        <v>911</v>
      </c>
      <c r="W121" s="139">
        <v>0</v>
      </c>
      <c r="X121" s="128" t="s">
        <v>77</v>
      </c>
      <c r="Y121" s="86" t="s">
        <v>682</v>
      </c>
      <c r="Z121" s="86" t="s">
        <v>912</v>
      </c>
      <c r="AA121" s="86" t="s">
        <v>912</v>
      </c>
      <c r="AB121" s="86" t="s">
        <v>95</v>
      </c>
      <c r="AC121" s="86"/>
      <c r="AD121" s="86" t="s">
        <v>553</v>
      </c>
      <c r="AE121" s="86" t="s">
        <v>684</v>
      </c>
      <c r="AF121" s="85" t="s">
        <v>148</v>
      </c>
      <c r="AG121" s="86" t="s">
        <v>116</v>
      </c>
      <c r="AH121" s="86">
        <v>2027</v>
      </c>
      <c r="AI121" s="86" t="s">
        <v>88</v>
      </c>
      <c r="AJ121" s="87" t="s">
        <v>85</v>
      </c>
      <c r="AK121" s="88" t="s">
        <v>77</v>
      </c>
      <c r="AL121" s="88" t="s">
        <v>77</v>
      </c>
      <c r="AM121" s="88" t="s">
        <v>77</v>
      </c>
      <c r="AN121" s="88" t="s">
        <v>77</v>
      </c>
      <c r="AO121" s="88" t="s">
        <v>77</v>
      </c>
      <c r="AP121" s="88" t="s">
        <v>77</v>
      </c>
      <c r="AQ121" s="88"/>
      <c r="AR121" s="88"/>
      <c r="AS121" s="88"/>
      <c r="AT121" s="88"/>
      <c r="AU121" s="88"/>
      <c r="AV121" s="88"/>
      <c r="AW121" s="88"/>
      <c r="AX121" s="88"/>
      <c r="AY121" s="88"/>
      <c r="AZ121" s="88"/>
      <c r="BA121" s="88"/>
      <c r="BB121" s="88"/>
      <c r="BC121" s="88"/>
      <c r="BD121" s="88"/>
      <c r="BE121" s="88"/>
      <c r="BF121" s="88"/>
      <c r="BG121" s="88"/>
      <c r="BH121" s="88"/>
      <c r="BI121" s="88"/>
      <c r="BJ121" s="88"/>
      <c r="BK121" s="88"/>
      <c r="BL121" s="88"/>
      <c r="BM121" s="88"/>
      <c r="BN121" s="88"/>
      <c r="BO121" s="88"/>
      <c r="BP121" s="86"/>
      <c r="BQ121" s="86"/>
    </row>
    <row r="122" spans="1:69" s="90" customFormat="1" ht="129" customHeight="1" x14ac:dyDescent="0.25">
      <c r="A122" s="85"/>
      <c r="B122" s="85" t="s">
        <v>107</v>
      </c>
      <c r="C122" s="129" t="s">
        <v>913</v>
      </c>
      <c r="D122" s="129" t="s">
        <v>71</v>
      </c>
      <c r="E122" s="109" t="s">
        <v>914</v>
      </c>
      <c r="F122" s="142">
        <v>2024</v>
      </c>
      <c r="G122" s="132">
        <v>45315</v>
      </c>
      <c r="H122" s="85" t="s">
        <v>915</v>
      </c>
      <c r="I122" s="85" t="s">
        <v>915</v>
      </c>
      <c r="J122" s="129" t="s">
        <v>916</v>
      </c>
      <c r="K122" s="85" t="s">
        <v>75</v>
      </c>
      <c r="L122" s="86" t="s">
        <v>346</v>
      </c>
      <c r="M122" s="132">
        <v>45315</v>
      </c>
      <c r="N122" s="115" t="s">
        <v>698</v>
      </c>
      <c r="O122" s="138"/>
      <c r="P122" s="86" t="s">
        <v>917</v>
      </c>
      <c r="Q122" s="86" t="s">
        <v>85</v>
      </c>
      <c r="R122" s="86" t="s">
        <v>918</v>
      </c>
      <c r="S122" s="135" t="s">
        <v>919</v>
      </c>
      <c r="T122" s="123">
        <v>0</v>
      </c>
      <c r="U122" s="107">
        <v>0</v>
      </c>
      <c r="V122" s="139"/>
      <c r="W122" s="139">
        <v>0</v>
      </c>
      <c r="X122" s="128" t="s">
        <v>826</v>
      </c>
      <c r="Y122" s="86" t="s">
        <v>96</v>
      </c>
      <c r="Z122" s="86" t="s">
        <v>920</v>
      </c>
      <c r="AA122" s="86" t="s">
        <v>920</v>
      </c>
      <c r="AB122" s="85" t="s">
        <v>138</v>
      </c>
      <c r="AC122" s="85" t="s">
        <v>139</v>
      </c>
      <c r="AD122" s="86" t="s">
        <v>96</v>
      </c>
      <c r="AE122" s="86" t="s">
        <v>664</v>
      </c>
      <c r="AF122" s="85" t="s">
        <v>85</v>
      </c>
      <c r="AG122" s="86" t="s">
        <v>665</v>
      </c>
      <c r="AH122" s="132"/>
      <c r="AI122" s="86" t="s">
        <v>88</v>
      </c>
      <c r="AJ122" s="87" t="s">
        <v>107</v>
      </c>
      <c r="AK122" s="88" t="s">
        <v>77</v>
      </c>
      <c r="AL122" s="88" t="s">
        <v>77</v>
      </c>
      <c r="AM122" s="88" t="s">
        <v>77</v>
      </c>
      <c r="AN122" s="88" t="s">
        <v>77</v>
      </c>
      <c r="AO122" s="88" t="s">
        <v>77</v>
      </c>
      <c r="AP122" s="88" t="s">
        <v>77</v>
      </c>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6"/>
      <c r="BQ122" s="86"/>
    </row>
    <row r="123" spans="1:69" s="90" customFormat="1" ht="129" customHeight="1" x14ac:dyDescent="0.25">
      <c r="A123" s="85"/>
      <c r="B123" s="85" t="s">
        <v>107</v>
      </c>
      <c r="C123" s="129" t="s">
        <v>921</v>
      </c>
      <c r="D123" s="129" t="s">
        <v>71</v>
      </c>
      <c r="E123" s="109" t="s">
        <v>922</v>
      </c>
      <c r="F123" s="142">
        <v>2024</v>
      </c>
      <c r="G123" s="132">
        <v>45167</v>
      </c>
      <c r="H123" s="85" t="s">
        <v>730</v>
      </c>
      <c r="I123" s="85" t="s">
        <v>730</v>
      </c>
      <c r="J123" s="129" t="s">
        <v>74</v>
      </c>
      <c r="K123" s="85" t="s">
        <v>75</v>
      </c>
      <c r="L123" s="86" t="s">
        <v>346</v>
      </c>
      <c r="M123" s="132">
        <v>45314</v>
      </c>
      <c r="N123" s="110" t="s">
        <v>203</v>
      </c>
      <c r="O123" s="169" t="s">
        <v>77</v>
      </c>
      <c r="P123" s="86" t="s">
        <v>923</v>
      </c>
      <c r="Q123" s="86" t="s">
        <v>148</v>
      </c>
      <c r="R123" s="86" t="s">
        <v>924</v>
      </c>
      <c r="S123" s="135" t="s">
        <v>925</v>
      </c>
      <c r="T123" s="123">
        <v>4000000</v>
      </c>
      <c r="U123" s="107">
        <v>4345660.5599999996</v>
      </c>
      <c r="V123" s="139">
        <v>4334078</v>
      </c>
      <c r="W123" s="139">
        <v>4334078</v>
      </c>
      <c r="X123" s="128" t="s">
        <v>826</v>
      </c>
      <c r="Y123" s="86" t="s">
        <v>682</v>
      </c>
      <c r="Z123" s="86" t="s">
        <v>926</v>
      </c>
      <c r="AA123" s="86" t="s">
        <v>926</v>
      </c>
      <c r="AB123" s="86" t="s">
        <v>113</v>
      </c>
      <c r="AC123" s="86" t="s">
        <v>294</v>
      </c>
      <c r="AD123" s="86" t="s">
        <v>873</v>
      </c>
      <c r="AE123" s="86" t="s">
        <v>544</v>
      </c>
      <c r="AF123" s="85" t="s">
        <v>148</v>
      </c>
      <c r="AG123" s="86" t="s">
        <v>342</v>
      </c>
      <c r="AH123" s="132"/>
      <c r="AI123" s="86" t="s">
        <v>88</v>
      </c>
      <c r="AJ123" s="87" t="s">
        <v>107</v>
      </c>
      <c r="AK123" s="88"/>
      <c r="AL123" s="88"/>
      <c r="AM123" s="88"/>
      <c r="AN123" s="88"/>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6"/>
      <c r="BQ123" s="86"/>
    </row>
    <row r="124" spans="1:69" s="90" customFormat="1" ht="129" customHeight="1" x14ac:dyDescent="0.25">
      <c r="A124" s="31"/>
      <c r="B124" s="31" t="s">
        <v>107</v>
      </c>
      <c r="C124" s="63" t="s">
        <v>927</v>
      </c>
      <c r="D124" s="63" t="s">
        <v>71</v>
      </c>
      <c r="E124" s="37" t="s">
        <v>928</v>
      </c>
      <c r="F124" s="142">
        <v>2024</v>
      </c>
      <c r="G124" s="64">
        <v>45252</v>
      </c>
      <c r="H124" s="31" t="s">
        <v>929</v>
      </c>
      <c r="I124" s="31" t="s">
        <v>930</v>
      </c>
      <c r="J124" s="63" t="s">
        <v>74</v>
      </c>
      <c r="K124" s="85" t="s">
        <v>254</v>
      </c>
      <c r="L124" s="36" t="s">
        <v>931</v>
      </c>
      <c r="M124" s="64">
        <v>45306</v>
      </c>
      <c r="N124" s="110" t="s">
        <v>203</v>
      </c>
      <c r="O124" s="169" t="s">
        <v>77</v>
      </c>
      <c r="P124" s="36" t="s">
        <v>932</v>
      </c>
      <c r="Q124" s="36" t="s">
        <v>148</v>
      </c>
      <c r="R124" s="36" t="s">
        <v>933</v>
      </c>
      <c r="S124" s="65" t="s">
        <v>934</v>
      </c>
      <c r="T124" s="60">
        <v>2325626</v>
      </c>
      <c r="U124" s="61">
        <v>244711184</v>
      </c>
      <c r="V124" s="67">
        <v>2344636</v>
      </c>
      <c r="W124" s="67">
        <v>2344636</v>
      </c>
      <c r="X124" s="66" t="s">
        <v>826</v>
      </c>
      <c r="Y124" s="36" t="s">
        <v>682</v>
      </c>
      <c r="Z124" s="36" t="s">
        <v>935</v>
      </c>
      <c r="AA124" s="36" t="s">
        <v>935</v>
      </c>
      <c r="AB124" s="36" t="s">
        <v>81</v>
      </c>
      <c r="AC124" s="31" t="s">
        <v>82</v>
      </c>
      <c r="AD124" s="36" t="s">
        <v>936</v>
      </c>
      <c r="AE124" s="36" t="s">
        <v>147</v>
      </c>
      <c r="AF124" s="31" t="s">
        <v>148</v>
      </c>
      <c r="AG124" s="36" t="s">
        <v>937</v>
      </c>
      <c r="AH124" s="64"/>
      <c r="AI124" s="36" t="s">
        <v>163</v>
      </c>
      <c r="AJ124" s="48" t="s">
        <v>107</v>
      </c>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36"/>
      <c r="BQ124" s="36"/>
    </row>
    <row r="125" spans="1:69" s="90" customFormat="1" ht="129" customHeight="1" x14ac:dyDescent="0.25">
      <c r="A125" s="85"/>
      <c r="B125" s="85" t="s">
        <v>107</v>
      </c>
      <c r="C125" s="129" t="s">
        <v>938</v>
      </c>
      <c r="D125" s="129" t="s">
        <v>71</v>
      </c>
      <c r="E125" s="109" t="s">
        <v>939</v>
      </c>
      <c r="F125" s="142">
        <v>2024</v>
      </c>
      <c r="G125" s="132">
        <v>45279</v>
      </c>
      <c r="H125" s="85" t="s">
        <v>940</v>
      </c>
      <c r="I125" s="85" t="s">
        <v>677</v>
      </c>
      <c r="J125" s="129" t="s">
        <v>941</v>
      </c>
      <c r="K125" s="85" t="s">
        <v>75</v>
      </c>
      <c r="L125" s="86" t="s">
        <v>111</v>
      </c>
      <c r="M125" s="132">
        <v>45306</v>
      </c>
      <c r="N125" s="110" t="s">
        <v>698</v>
      </c>
      <c r="O125" s="169"/>
      <c r="P125" s="86" t="s">
        <v>942</v>
      </c>
      <c r="Q125" s="86" t="s">
        <v>148</v>
      </c>
      <c r="R125" s="86" t="s">
        <v>943</v>
      </c>
      <c r="S125" s="85" t="s">
        <v>944</v>
      </c>
      <c r="T125" s="123">
        <v>0</v>
      </c>
      <c r="U125" s="107">
        <v>0</v>
      </c>
      <c r="V125" s="108">
        <v>0</v>
      </c>
      <c r="W125" s="108">
        <v>0</v>
      </c>
      <c r="X125" s="128" t="s">
        <v>826</v>
      </c>
      <c r="Y125" s="86" t="s">
        <v>682</v>
      </c>
      <c r="Z125" s="86" t="s">
        <v>945</v>
      </c>
      <c r="AA125" s="86" t="s">
        <v>945</v>
      </c>
      <c r="AB125" s="86" t="s">
        <v>81</v>
      </c>
      <c r="AC125" s="85" t="s">
        <v>82</v>
      </c>
      <c r="AD125" s="86" t="s">
        <v>811</v>
      </c>
      <c r="AE125" s="86" t="s">
        <v>147</v>
      </c>
      <c r="AF125" s="85" t="s">
        <v>148</v>
      </c>
      <c r="AG125" s="86" t="s">
        <v>116</v>
      </c>
      <c r="AH125" s="132"/>
      <c r="AI125" s="86" t="s">
        <v>88</v>
      </c>
      <c r="AJ125" s="87" t="s">
        <v>107</v>
      </c>
      <c r="AK125" s="88"/>
      <c r="AL125" s="88"/>
      <c r="AM125" s="88"/>
      <c r="AN125" s="88"/>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6"/>
      <c r="BQ125" s="86"/>
    </row>
    <row r="126" spans="1:69" s="90" customFormat="1" ht="129" customHeight="1" x14ac:dyDescent="0.25">
      <c r="A126" s="85"/>
      <c r="B126" s="86" t="s">
        <v>89</v>
      </c>
      <c r="C126" s="129" t="s">
        <v>946</v>
      </c>
      <c r="D126" s="129" t="s">
        <v>71</v>
      </c>
      <c r="E126" s="109" t="s">
        <v>947</v>
      </c>
      <c r="F126" s="86">
        <v>2021</v>
      </c>
      <c r="G126" s="132">
        <v>45260</v>
      </c>
      <c r="H126" s="85" t="s">
        <v>948</v>
      </c>
      <c r="I126" s="85" t="s">
        <v>949</v>
      </c>
      <c r="J126" s="129" t="s">
        <v>950</v>
      </c>
      <c r="K126" s="85" t="s">
        <v>75</v>
      </c>
      <c r="L126" s="86" t="s">
        <v>111</v>
      </c>
      <c r="M126" s="132">
        <v>44461</v>
      </c>
      <c r="N126" s="110" t="s">
        <v>698</v>
      </c>
      <c r="O126" s="126">
        <v>0.25</v>
      </c>
      <c r="P126" s="86" t="s">
        <v>951</v>
      </c>
      <c r="Q126" s="86" t="s">
        <v>148</v>
      </c>
      <c r="R126" s="86" t="s">
        <v>952</v>
      </c>
      <c r="S126" s="86" t="s">
        <v>953</v>
      </c>
      <c r="T126" s="123">
        <v>0</v>
      </c>
      <c r="U126" s="107">
        <v>0</v>
      </c>
      <c r="V126" s="108">
        <v>0</v>
      </c>
      <c r="W126" s="108">
        <v>0</v>
      </c>
      <c r="X126" s="145" t="s">
        <v>160</v>
      </c>
      <c r="Y126" s="86" t="s">
        <v>682</v>
      </c>
      <c r="Z126" s="86" t="s">
        <v>954</v>
      </c>
      <c r="AA126" s="86" t="s">
        <v>954</v>
      </c>
      <c r="AB126" s="86" t="s">
        <v>145</v>
      </c>
      <c r="AC126" s="86" t="s">
        <v>146</v>
      </c>
      <c r="AD126" s="86" t="s">
        <v>955</v>
      </c>
      <c r="AE126" s="86" t="s">
        <v>684</v>
      </c>
      <c r="AF126" s="85" t="s">
        <v>148</v>
      </c>
      <c r="AG126" s="86" t="s">
        <v>116</v>
      </c>
      <c r="AH126" s="132"/>
      <c r="AI126" s="86" t="s">
        <v>88</v>
      </c>
      <c r="AJ126" s="87" t="s">
        <v>107</v>
      </c>
      <c r="AK126" s="88" t="s">
        <v>77</v>
      </c>
      <c r="AL126" s="88" t="s">
        <v>77</v>
      </c>
      <c r="AM126" s="88" t="s">
        <v>77</v>
      </c>
      <c r="AN126" s="88" t="s">
        <v>77</v>
      </c>
      <c r="AO126" s="88" t="s">
        <v>77</v>
      </c>
      <c r="AP126" s="88" t="s">
        <v>77</v>
      </c>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6"/>
      <c r="BQ126" s="86"/>
    </row>
    <row r="127" spans="1:69" s="90" customFormat="1" ht="129" customHeight="1" x14ac:dyDescent="0.25">
      <c r="A127" s="85"/>
      <c r="B127" s="86" t="s">
        <v>85</v>
      </c>
      <c r="C127" s="129" t="s">
        <v>710</v>
      </c>
      <c r="D127" s="129" t="s">
        <v>937</v>
      </c>
      <c r="E127" s="109" t="s">
        <v>956</v>
      </c>
      <c r="F127" s="85">
        <v>2011</v>
      </c>
      <c r="G127" s="146">
        <v>40785</v>
      </c>
      <c r="H127" s="85" t="s">
        <v>957</v>
      </c>
      <c r="I127" s="86" t="s">
        <v>958</v>
      </c>
      <c r="J127" s="86" t="s">
        <v>77</v>
      </c>
      <c r="K127" s="85" t="s">
        <v>75</v>
      </c>
      <c r="L127" s="86" t="s">
        <v>346</v>
      </c>
      <c r="M127" s="132">
        <v>40672</v>
      </c>
      <c r="N127" s="110" t="s">
        <v>698</v>
      </c>
      <c r="O127" s="110" t="s">
        <v>77</v>
      </c>
      <c r="P127" s="86" t="s">
        <v>959</v>
      </c>
      <c r="Q127" s="86" t="s">
        <v>148</v>
      </c>
      <c r="R127" s="86" t="s">
        <v>960</v>
      </c>
      <c r="S127" s="86"/>
      <c r="T127" s="123">
        <v>0</v>
      </c>
      <c r="U127" s="107">
        <v>0</v>
      </c>
      <c r="V127" s="108">
        <v>0</v>
      </c>
      <c r="W127" s="108">
        <v>0</v>
      </c>
      <c r="X127" s="145"/>
      <c r="Y127" s="86" t="s">
        <v>871</v>
      </c>
      <c r="Z127" s="86" t="s">
        <v>961</v>
      </c>
      <c r="AA127" s="86" t="s">
        <v>962</v>
      </c>
      <c r="AB127" s="86" t="s">
        <v>145</v>
      </c>
      <c r="AC127" s="86" t="s">
        <v>146</v>
      </c>
      <c r="AD127" s="86" t="s">
        <v>963</v>
      </c>
      <c r="AE127" s="86" t="s">
        <v>964</v>
      </c>
      <c r="AF127" s="86" t="s">
        <v>148</v>
      </c>
      <c r="AG127" s="86" t="s">
        <v>578</v>
      </c>
      <c r="AH127" s="132">
        <v>44214</v>
      </c>
      <c r="AI127" s="86" t="s">
        <v>415</v>
      </c>
      <c r="AJ127" s="87"/>
      <c r="AK127" s="88" t="s">
        <v>77</v>
      </c>
      <c r="AL127" s="88" t="s">
        <v>77</v>
      </c>
      <c r="AM127" s="86" t="s">
        <v>965</v>
      </c>
      <c r="AN127" s="88" t="s">
        <v>77</v>
      </c>
      <c r="AO127" s="88" t="s">
        <v>77</v>
      </c>
      <c r="AP127" s="88" t="s">
        <v>77</v>
      </c>
      <c r="AQ127" s="88" t="s">
        <v>77</v>
      </c>
      <c r="AR127" s="88" t="s">
        <v>77</v>
      </c>
      <c r="AS127" s="88" t="s">
        <v>77</v>
      </c>
      <c r="AT127" s="88" t="s">
        <v>77</v>
      </c>
      <c r="AU127" s="88" t="s">
        <v>77</v>
      </c>
      <c r="AV127" s="88"/>
      <c r="AW127" s="88" t="s">
        <v>77</v>
      </c>
      <c r="AX127" s="88"/>
      <c r="AY127" s="88" t="s">
        <v>77</v>
      </c>
      <c r="AZ127" s="88"/>
      <c r="BA127" s="88" t="s">
        <v>77</v>
      </c>
      <c r="BB127" s="88"/>
      <c r="BC127" s="88" t="s">
        <v>77</v>
      </c>
      <c r="BD127" s="88"/>
      <c r="BE127" s="88" t="s">
        <v>77</v>
      </c>
      <c r="BF127" s="88" t="s">
        <v>77</v>
      </c>
      <c r="BG127" s="88" t="s">
        <v>77</v>
      </c>
      <c r="BH127" s="88" t="s">
        <v>77</v>
      </c>
      <c r="BI127" s="88" t="s">
        <v>77</v>
      </c>
      <c r="BJ127" s="88" t="s">
        <v>77</v>
      </c>
      <c r="BK127" s="88" t="s">
        <v>77</v>
      </c>
      <c r="BL127" s="88" t="s">
        <v>77</v>
      </c>
      <c r="BM127" s="88" t="s">
        <v>77</v>
      </c>
      <c r="BN127" s="86"/>
      <c r="BO127" s="86"/>
      <c r="BP127" s="86"/>
      <c r="BQ127" s="86"/>
    </row>
    <row r="128" spans="1:69" s="90" customFormat="1" ht="129" customHeight="1" x14ac:dyDescent="0.25">
      <c r="A128" s="85"/>
      <c r="B128" s="86" t="s">
        <v>89</v>
      </c>
      <c r="C128" s="129" t="s">
        <v>966</v>
      </c>
      <c r="D128" s="129" t="s">
        <v>71</v>
      </c>
      <c r="E128" s="109" t="s">
        <v>967</v>
      </c>
      <c r="F128" s="86">
        <v>2012</v>
      </c>
      <c r="G128" s="132">
        <v>41249</v>
      </c>
      <c r="H128" s="86" t="s">
        <v>968</v>
      </c>
      <c r="I128" s="86" t="s">
        <v>969</v>
      </c>
      <c r="J128" s="86" t="s">
        <v>970</v>
      </c>
      <c r="K128" s="85" t="s">
        <v>75</v>
      </c>
      <c r="L128" s="86" t="s">
        <v>346</v>
      </c>
      <c r="M128" s="132">
        <v>41122</v>
      </c>
      <c r="N128" s="110" t="s">
        <v>157</v>
      </c>
      <c r="O128" s="126">
        <v>0</v>
      </c>
      <c r="P128" s="86"/>
      <c r="Q128" s="86" t="s">
        <v>148</v>
      </c>
      <c r="R128" s="86" t="s">
        <v>971</v>
      </c>
      <c r="S128" s="86" t="s">
        <v>972</v>
      </c>
      <c r="T128" s="147">
        <v>1247816344</v>
      </c>
      <c r="U128" s="162">
        <v>2191788820.1199999</v>
      </c>
      <c r="V128" s="108">
        <v>0</v>
      </c>
      <c r="W128" s="108">
        <v>0</v>
      </c>
      <c r="X128" s="145" t="s">
        <v>338</v>
      </c>
      <c r="Y128" s="86" t="s">
        <v>973</v>
      </c>
      <c r="Z128" s="86" t="s">
        <v>974</v>
      </c>
      <c r="AA128" s="86" t="s">
        <v>974</v>
      </c>
      <c r="AB128" s="86" t="s">
        <v>145</v>
      </c>
      <c r="AC128" s="86" t="s">
        <v>146</v>
      </c>
      <c r="AD128" s="86" t="s">
        <v>975</v>
      </c>
      <c r="AE128" s="86" t="s">
        <v>976</v>
      </c>
      <c r="AF128" s="86" t="s">
        <v>148</v>
      </c>
      <c r="AG128" s="86" t="s">
        <v>86</v>
      </c>
      <c r="AH128" s="132"/>
      <c r="AI128" s="86" t="s">
        <v>88</v>
      </c>
      <c r="AJ128" s="87" t="s">
        <v>89</v>
      </c>
      <c r="AK128" s="88" t="s">
        <v>77</v>
      </c>
      <c r="AL128" s="87" t="s">
        <v>77</v>
      </c>
      <c r="AM128" s="86" t="s">
        <v>77</v>
      </c>
      <c r="AN128" s="86" t="s">
        <v>77</v>
      </c>
      <c r="AO128" s="86" t="s">
        <v>77</v>
      </c>
      <c r="AP128" s="86" t="s">
        <v>77</v>
      </c>
      <c r="AQ128" s="143"/>
      <c r="AR128" s="86"/>
      <c r="AS128" s="86"/>
      <c r="AT128" s="86"/>
      <c r="AU128" s="88"/>
      <c r="AV128" s="88"/>
      <c r="AW128" s="86"/>
      <c r="AX128" s="86"/>
      <c r="AY128" s="86"/>
      <c r="AZ128" s="86"/>
      <c r="BA128" s="86"/>
      <c r="BB128" s="86"/>
      <c r="BC128" s="86"/>
      <c r="BD128" s="86"/>
      <c r="BE128" s="86"/>
      <c r="BF128" s="86"/>
      <c r="BG128" s="86"/>
      <c r="BH128" s="86"/>
      <c r="BI128" s="86"/>
      <c r="BJ128" s="86"/>
      <c r="BK128" s="86"/>
      <c r="BL128" s="86"/>
      <c r="BM128" s="86"/>
      <c r="BN128" s="86"/>
      <c r="BO128" s="86"/>
      <c r="BP128" s="86"/>
      <c r="BQ128" s="86"/>
    </row>
    <row r="129" spans="1:69" s="90" customFormat="1" ht="129" customHeight="1" x14ac:dyDescent="0.25">
      <c r="A129" s="85"/>
      <c r="B129" s="86" t="s">
        <v>85</v>
      </c>
      <c r="C129" s="129" t="s">
        <v>710</v>
      </c>
      <c r="D129" s="129" t="s">
        <v>937</v>
      </c>
      <c r="E129" s="109" t="s">
        <v>977</v>
      </c>
      <c r="F129" s="85">
        <v>2018</v>
      </c>
      <c r="G129" s="146">
        <v>43147</v>
      </c>
      <c r="H129" s="85" t="s">
        <v>978</v>
      </c>
      <c r="I129" s="86" t="s">
        <v>979</v>
      </c>
      <c r="J129" s="86" t="s">
        <v>77</v>
      </c>
      <c r="K129" s="85" t="s">
        <v>75</v>
      </c>
      <c r="L129" s="86" t="s">
        <v>346</v>
      </c>
      <c r="M129" s="132">
        <v>43144</v>
      </c>
      <c r="N129" s="110" t="s">
        <v>157</v>
      </c>
      <c r="O129" s="110" t="s">
        <v>77</v>
      </c>
      <c r="P129" s="86" t="s">
        <v>980</v>
      </c>
      <c r="Q129" s="86" t="s">
        <v>148</v>
      </c>
      <c r="R129" s="86" t="s">
        <v>981</v>
      </c>
      <c r="S129" s="86" t="s">
        <v>982</v>
      </c>
      <c r="T129" s="123">
        <v>0</v>
      </c>
      <c r="U129" s="107">
        <v>0</v>
      </c>
      <c r="V129" s="108">
        <v>0</v>
      </c>
      <c r="W129" s="108">
        <v>0</v>
      </c>
      <c r="X129" s="145"/>
      <c r="Y129" s="86" t="s">
        <v>973</v>
      </c>
      <c r="Z129" s="86" t="s">
        <v>974</v>
      </c>
      <c r="AA129" s="86" t="s">
        <v>974</v>
      </c>
      <c r="AB129" s="86" t="s">
        <v>145</v>
      </c>
      <c r="AC129" s="86" t="s">
        <v>146</v>
      </c>
      <c r="AD129" s="86" t="s">
        <v>983</v>
      </c>
      <c r="AE129" s="86" t="s">
        <v>984</v>
      </c>
      <c r="AF129" s="86" t="s">
        <v>148</v>
      </c>
      <c r="AG129" s="86" t="s">
        <v>86</v>
      </c>
      <c r="AH129" s="132">
        <v>43755</v>
      </c>
      <c r="AI129" s="86" t="s">
        <v>415</v>
      </c>
      <c r="AJ129" s="87" t="s">
        <v>85</v>
      </c>
      <c r="AK129" s="88" t="s">
        <v>77</v>
      </c>
      <c r="AL129" s="87" t="s">
        <v>77</v>
      </c>
      <c r="AM129" s="86" t="s">
        <v>77</v>
      </c>
      <c r="AN129" s="86" t="s">
        <v>77</v>
      </c>
      <c r="AO129" s="86" t="s">
        <v>77</v>
      </c>
      <c r="AP129" s="143" t="s">
        <v>77</v>
      </c>
      <c r="AQ129" s="143" t="s">
        <v>77</v>
      </c>
      <c r="AR129" s="86"/>
      <c r="AS129" s="86" t="s">
        <v>77</v>
      </c>
      <c r="AT129" s="86" t="s">
        <v>77</v>
      </c>
      <c r="AU129" s="88" t="s">
        <v>77</v>
      </c>
      <c r="AV129" s="88"/>
      <c r="AW129" s="86" t="s">
        <v>77</v>
      </c>
      <c r="AX129" s="86"/>
      <c r="AY129" s="86" t="s">
        <v>77</v>
      </c>
      <c r="AZ129" s="86"/>
      <c r="BA129" s="86" t="s">
        <v>77</v>
      </c>
      <c r="BB129" s="86"/>
      <c r="BC129" s="86" t="s">
        <v>77</v>
      </c>
      <c r="BD129" s="86"/>
      <c r="BE129" s="86" t="s">
        <v>77</v>
      </c>
      <c r="BF129" s="86" t="s">
        <v>77</v>
      </c>
      <c r="BG129" s="86" t="s">
        <v>77</v>
      </c>
      <c r="BH129" s="86" t="s">
        <v>77</v>
      </c>
      <c r="BI129" s="86" t="s">
        <v>77</v>
      </c>
      <c r="BJ129" s="86" t="s">
        <v>77</v>
      </c>
      <c r="BK129" s="86" t="s">
        <v>77</v>
      </c>
      <c r="BL129" s="86" t="s">
        <v>77</v>
      </c>
      <c r="BM129" s="86" t="s">
        <v>77</v>
      </c>
      <c r="BN129" s="86"/>
      <c r="BO129" s="86"/>
      <c r="BP129" s="86"/>
      <c r="BQ129" s="86"/>
    </row>
    <row r="130" spans="1:69" s="90" customFormat="1" ht="129" customHeight="1" x14ac:dyDescent="0.25">
      <c r="A130" s="85"/>
      <c r="B130" s="86" t="s">
        <v>89</v>
      </c>
      <c r="C130" s="129" t="s">
        <v>985</v>
      </c>
      <c r="D130" s="129" t="s">
        <v>71</v>
      </c>
      <c r="E130" s="109" t="s">
        <v>986</v>
      </c>
      <c r="F130" s="86">
        <v>2014</v>
      </c>
      <c r="G130" s="132">
        <v>42019</v>
      </c>
      <c r="H130" s="86" t="s">
        <v>987</v>
      </c>
      <c r="I130" s="86"/>
      <c r="J130" s="86" t="s">
        <v>988</v>
      </c>
      <c r="K130" s="85" t="s">
        <v>75</v>
      </c>
      <c r="L130" s="86" t="s">
        <v>989</v>
      </c>
      <c r="M130" s="132">
        <v>41975</v>
      </c>
      <c r="N130" s="110" t="s">
        <v>256</v>
      </c>
      <c r="O130" s="126">
        <v>0.2</v>
      </c>
      <c r="P130" s="86" t="s">
        <v>990</v>
      </c>
      <c r="Q130" s="86" t="s">
        <v>148</v>
      </c>
      <c r="R130" s="86" t="s">
        <v>991</v>
      </c>
      <c r="S130" s="86" t="s">
        <v>925</v>
      </c>
      <c r="T130" s="147">
        <v>27292622865</v>
      </c>
      <c r="U130" s="162">
        <v>44495043744</v>
      </c>
      <c r="V130" s="163">
        <v>8137271419</v>
      </c>
      <c r="W130" s="108">
        <v>0</v>
      </c>
      <c r="X130" s="145" t="s">
        <v>160</v>
      </c>
      <c r="Y130" s="86" t="s">
        <v>871</v>
      </c>
      <c r="Z130" s="86" t="s">
        <v>992</v>
      </c>
      <c r="AA130" s="86" t="s">
        <v>993</v>
      </c>
      <c r="AB130" s="86" t="s">
        <v>994</v>
      </c>
      <c r="AC130" s="86" t="s">
        <v>995</v>
      </c>
      <c r="AD130" s="86" t="s">
        <v>873</v>
      </c>
      <c r="AE130" s="86" t="s">
        <v>976</v>
      </c>
      <c r="AF130" s="86" t="s">
        <v>148</v>
      </c>
      <c r="AG130" s="86" t="s">
        <v>578</v>
      </c>
      <c r="AH130" s="132">
        <v>45155</v>
      </c>
      <c r="AI130" s="86" t="s">
        <v>415</v>
      </c>
      <c r="AJ130" s="87" t="s">
        <v>89</v>
      </c>
      <c r="AK130" s="88" t="s">
        <v>77</v>
      </c>
      <c r="AL130" s="88" t="s">
        <v>77</v>
      </c>
      <c r="AM130" s="88" t="s">
        <v>77</v>
      </c>
      <c r="AN130" s="88" t="s">
        <v>77</v>
      </c>
      <c r="AO130" s="88" t="s">
        <v>77</v>
      </c>
      <c r="AP130" s="88" t="s">
        <v>77</v>
      </c>
      <c r="AQ130" s="88" t="s">
        <v>77</v>
      </c>
      <c r="AR130" s="86" t="s">
        <v>996</v>
      </c>
      <c r="AS130" s="88" t="s">
        <v>77</v>
      </c>
      <c r="AT130" s="88" t="s">
        <v>77</v>
      </c>
      <c r="AU130" s="88" t="s">
        <v>77</v>
      </c>
      <c r="AV130" s="88"/>
      <c r="AW130" s="88" t="s">
        <v>77</v>
      </c>
      <c r="AX130" s="88"/>
      <c r="AY130" s="88" t="s">
        <v>77</v>
      </c>
      <c r="AZ130" s="88"/>
      <c r="BA130" s="88" t="s">
        <v>77</v>
      </c>
      <c r="BB130" s="88"/>
      <c r="BC130" s="88" t="s">
        <v>77</v>
      </c>
      <c r="BD130" s="88"/>
      <c r="BE130" s="88" t="s">
        <v>77</v>
      </c>
      <c r="BF130" s="88" t="s">
        <v>77</v>
      </c>
      <c r="BG130" s="88" t="s">
        <v>77</v>
      </c>
      <c r="BH130" s="88" t="s">
        <v>77</v>
      </c>
      <c r="BI130" s="88" t="s">
        <v>77</v>
      </c>
      <c r="BJ130" s="88" t="s">
        <v>77</v>
      </c>
      <c r="BK130" s="88" t="s">
        <v>77</v>
      </c>
      <c r="BL130" s="88" t="s">
        <v>77</v>
      </c>
      <c r="BM130" s="88" t="s">
        <v>77</v>
      </c>
      <c r="BN130" s="86"/>
      <c r="BO130" s="86"/>
      <c r="BP130" s="86"/>
      <c r="BQ130" s="86"/>
    </row>
    <row r="131" spans="1:69" s="90" customFormat="1" ht="129" customHeight="1" x14ac:dyDescent="0.25">
      <c r="A131" s="85"/>
      <c r="B131" s="86" t="s">
        <v>85</v>
      </c>
      <c r="C131" s="129" t="s">
        <v>710</v>
      </c>
      <c r="D131" s="129" t="s">
        <v>71</v>
      </c>
      <c r="E131" s="109" t="s">
        <v>997</v>
      </c>
      <c r="F131" s="85">
        <v>2017</v>
      </c>
      <c r="G131" s="85"/>
      <c r="H131" s="85" t="s">
        <v>998</v>
      </c>
      <c r="I131" s="86" t="s">
        <v>999</v>
      </c>
      <c r="J131" s="86" t="s">
        <v>77</v>
      </c>
      <c r="K131" s="85" t="s">
        <v>75</v>
      </c>
      <c r="L131" s="86" t="s">
        <v>346</v>
      </c>
      <c r="M131" s="132">
        <v>42997</v>
      </c>
      <c r="N131" s="110" t="s">
        <v>157</v>
      </c>
      <c r="O131" s="110" t="s">
        <v>77</v>
      </c>
      <c r="P131" s="86" t="s">
        <v>1000</v>
      </c>
      <c r="Q131" s="86" t="s">
        <v>148</v>
      </c>
      <c r="R131" s="86" t="s">
        <v>1001</v>
      </c>
      <c r="S131" s="86" t="s">
        <v>1002</v>
      </c>
      <c r="T131" s="123">
        <v>308206730</v>
      </c>
      <c r="U131" s="107"/>
      <c r="V131" s="139"/>
      <c r="W131" s="139"/>
      <c r="X131" s="145"/>
      <c r="Y131" s="86" t="s">
        <v>871</v>
      </c>
      <c r="Z131" s="86" t="s">
        <v>1003</v>
      </c>
      <c r="AA131" s="86" t="s">
        <v>1003</v>
      </c>
      <c r="AB131" s="86" t="s">
        <v>145</v>
      </c>
      <c r="AC131" s="86" t="s">
        <v>146</v>
      </c>
      <c r="AD131" s="86" t="s">
        <v>1004</v>
      </c>
      <c r="AE131" s="86" t="s">
        <v>1005</v>
      </c>
      <c r="AF131" s="86" t="s">
        <v>148</v>
      </c>
      <c r="AG131" s="86" t="s">
        <v>578</v>
      </c>
      <c r="AH131" s="132">
        <v>43551</v>
      </c>
      <c r="AI131" s="86" t="s">
        <v>415</v>
      </c>
      <c r="AJ131" s="87" t="s">
        <v>85</v>
      </c>
      <c r="AK131" s="88" t="s">
        <v>77</v>
      </c>
      <c r="AL131" s="88" t="s">
        <v>77</v>
      </c>
      <c r="AM131" s="88" t="s">
        <v>77</v>
      </c>
      <c r="AN131" s="88" t="s">
        <v>77</v>
      </c>
      <c r="AO131" s="88" t="s">
        <v>77</v>
      </c>
      <c r="AP131" s="88" t="s">
        <v>77</v>
      </c>
      <c r="AQ131" s="88" t="s">
        <v>77</v>
      </c>
      <c r="AR131" s="88" t="s">
        <v>77</v>
      </c>
      <c r="AS131" s="88" t="s">
        <v>77</v>
      </c>
      <c r="AT131" s="88" t="s">
        <v>77</v>
      </c>
      <c r="AU131" s="88" t="s">
        <v>77</v>
      </c>
      <c r="AV131" s="88"/>
      <c r="AW131" s="88" t="s">
        <v>77</v>
      </c>
      <c r="AX131" s="88"/>
      <c r="AY131" s="88" t="s">
        <v>77</v>
      </c>
      <c r="AZ131" s="88"/>
      <c r="BA131" s="88" t="s">
        <v>77</v>
      </c>
      <c r="BB131" s="88"/>
      <c r="BC131" s="88" t="s">
        <v>77</v>
      </c>
      <c r="BD131" s="88"/>
      <c r="BE131" s="88" t="s">
        <v>77</v>
      </c>
      <c r="BF131" s="88" t="s">
        <v>77</v>
      </c>
      <c r="BG131" s="88" t="s">
        <v>77</v>
      </c>
      <c r="BH131" s="88" t="s">
        <v>77</v>
      </c>
      <c r="BI131" s="88" t="s">
        <v>77</v>
      </c>
      <c r="BJ131" s="88" t="s">
        <v>77</v>
      </c>
      <c r="BK131" s="88" t="s">
        <v>77</v>
      </c>
      <c r="BL131" s="88" t="s">
        <v>77</v>
      </c>
      <c r="BM131" s="88" t="s">
        <v>77</v>
      </c>
      <c r="BN131" s="86"/>
      <c r="BO131" s="86"/>
      <c r="BP131" s="86"/>
      <c r="BQ131" s="86"/>
    </row>
    <row r="132" spans="1:69" s="90" customFormat="1" ht="129" customHeight="1" x14ac:dyDescent="0.25">
      <c r="A132" s="85"/>
      <c r="B132" s="86" t="s">
        <v>89</v>
      </c>
      <c r="C132" s="129" t="s">
        <v>1006</v>
      </c>
      <c r="D132" s="129" t="s">
        <v>71</v>
      </c>
      <c r="E132" s="37" t="s">
        <v>1007</v>
      </c>
      <c r="F132" s="85">
        <v>2019</v>
      </c>
      <c r="G132" s="146">
        <v>43487</v>
      </c>
      <c r="H132" s="85" t="s">
        <v>1008</v>
      </c>
      <c r="I132" s="86" t="s">
        <v>1009</v>
      </c>
      <c r="J132" s="86" t="s">
        <v>77</v>
      </c>
      <c r="K132" s="85" t="s">
        <v>75</v>
      </c>
      <c r="L132" s="86" t="s">
        <v>102</v>
      </c>
      <c r="M132" s="132">
        <v>43483</v>
      </c>
      <c r="N132" s="110" t="s">
        <v>698</v>
      </c>
      <c r="O132" s="110" t="s">
        <v>77</v>
      </c>
      <c r="P132" s="86" t="s">
        <v>1010</v>
      </c>
      <c r="Q132" s="86" t="s">
        <v>148</v>
      </c>
      <c r="R132" s="86" t="s">
        <v>1011</v>
      </c>
      <c r="S132" s="86" t="s">
        <v>1012</v>
      </c>
      <c r="T132" s="123">
        <v>549000000</v>
      </c>
      <c r="U132" s="107">
        <v>748145979.53999996</v>
      </c>
      <c r="V132" s="139">
        <v>672793489</v>
      </c>
      <c r="W132" s="139">
        <v>0</v>
      </c>
      <c r="X132" s="145" t="s">
        <v>160</v>
      </c>
      <c r="Y132" s="86" t="s">
        <v>973</v>
      </c>
      <c r="Z132" s="86" t="s">
        <v>1003</v>
      </c>
      <c r="AA132" s="86" t="s">
        <v>1003</v>
      </c>
      <c r="AB132" s="86" t="s">
        <v>145</v>
      </c>
      <c r="AC132" s="86" t="s">
        <v>146</v>
      </c>
      <c r="AD132" s="86" t="s">
        <v>1013</v>
      </c>
      <c r="AE132" s="86" t="s">
        <v>586</v>
      </c>
      <c r="AF132" s="86" t="s">
        <v>148</v>
      </c>
      <c r="AG132" s="86" t="s">
        <v>86</v>
      </c>
      <c r="AH132" s="132"/>
      <c r="AI132" s="86" t="s">
        <v>88</v>
      </c>
      <c r="AJ132" s="87" t="s">
        <v>89</v>
      </c>
      <c r="AK132" s="88" t="s">
        <v>77</v>
      </c>
      <c r="AL132" s="88" t="s">
        <v>77</v>
      </c>
      <c r="AM132" s="88" t="s">
        <v>77</v>
      </c>
      <c r="AN132" s="88" t="s">
        <v>77</v>
      </c>
      <c r="AO132" s="88" t="s">
        <v>77</v>
      </c>
      <c r="AP132" s="88" t="s">
        <v>77</v>
      </c>
      <c r="AQ132" s="88" t="s">
        <v>77</v>
      </c>
      <c r="AR132" s="88" t="s">
        <v>77</v>
      </c>
      <c r="AS132" s="88" t="s">
        <v>77</v>
      </c>
      <c r="AT132" s="88" t="s">
        <v>77</v>
      </c>
      <c r="AU132" s="88" t="s">
        <v>77</v>
      </c>
      <c r="AV132" s="88"/>
      <c r="AW132" s="88" t="s">
        <v>77</v>
      </c>
      <c r="AX132" s="88"/>
      <c r="AY132" s="88" t="s">
        <v>77</v>
      </c>
      <c r="AZ132" s="88"/>
      <c r="BA132" s="88" t="s">
        <v>77</v>
      </c>
      <c r="BB132" s="88"/>
      <c r="BC132" s="88" t="s">
        <v>77</v>
      </c>
      <c r="BD132" s="88"/>
      <c r="BE132" s="88" t="s">
        <v>77</v>
      </c>
      <c r="BF132" s="88" t="s">
        <v>77</v>
      </c>
      <c r="BG132" s="88" t="s">
        <v>77</v>
      </c>
      <c r="BH132" s="88" t="s">
        <v>77</v>
      </c>
      <c r="BI132" s="88" t="s">
        <v>77</v>
      </c>
      <c r="BJ132" s="88" t="s">
        <v>77</v>
      </c>
      <c r="BK132" s="88" t="s">
        <v>77</v>
      </c>
      <c r="BL132" s="88" t="s">
        <v>77</v>
      </c>
      <c r="BM132" s="88" t="s">
        <v>77</v>
      </c>
      <c r="BN132" s="86"/>
      <c r="BO132" s="86"/>
      <c r="BP132" s="86"/>
      <c r="BQ132" s="86"/>
    </row>
    <row r="133" spans="1:69" s="90" customFormat="1" ht="129" customHeight="1" x14ac:dyDescent="0.25">
      <c r="A133" s="85"/>
      <c r="B133" s="85" t="s">
        <v>107</v>
      </c>
      <c r="C133" s="129" t="s">
        <v>1014</v>
      </c>
      <c r="D133" s="129" t="s">
        <v>71</v>
      </c>
      <c r="E133" s="109" t="s">
        <v>1015</v>
      </c>
      <c r="F133" s="86">
        <v>2023</v>
      </c>
      <c r="G133" s="132">
        <v>44941</v>
      </c>
      <c r="H133" s="85" t="s">
        <v>1016</v>
      </c>
      <c r="I133" s="85" t="s">
        <v>1017</v>
      </c>
      <c r="J133" s="129" t="s">
        <v>1018</v>
      </c>
      <c r="K133" s="85" t="s">
        <v>75</v>
      </c>
      <c r="L133" s="86" t="s">
        <v>102</v>
      </c>
      <c r="M133" s="132">
        <v>45275</v>
      </c>
      <c r="N133" s="110" t="s">
        <v>698</v>
      </c>
      <c r="O133" s="170">
        <v>0.25</v>
      </c>
      <c r="P133" s="86" t="s">
        <v>77</v>
      </c>
      <c r="Q133" s="86" t="s">
        <v>148</v>
      </c>
      <c r="R133" s="86" t="s">
        <v>1019</v>
      </c>
      <c r="S133" s="135" t="s">
        <v>1020</v>
      </c>
      <c r="T133" s="123">
        <v>920000000</v>
      </c>
      <c r="U133" s="107">
        <v>920000000</v>
      </c>
      <c r="V133" s="139">
        <v>0</v>
      </c>
      <c r="W133" s="139">
        <v>0</v>
      </c>
      <c r="X133" s="128"/>
      <c r="Y133" s="86" t="s">
        <v>682</v>
      </c>
      <c r="Z133" s="86" t="s">
        <v>1021</v>
      </c>
      <c r="AA133" s="86" t="s">
        <v>1021</v>
      </c>
      <c r="AB133" s="86" t="s">
        <v>95</v>
      </c>
      <c r="AC133" s="86" t="s">
        <v>1022</v>
      </c>
      <c r="AD133" s="86" t="s">
        <v>1004</v>
      </c>
      <c r="AE133" s="86" t="s">
        <v>250</v>
      </c>
      <c r="AF133" s="85" t="s">
        <v>148</v>
      </c>
      <c r="AG133" s="86" t="s">
        <v>578</v>
      </c>
      <c r="AH133" s="132"/>
      <c r="AI133" s="86" t="s">
        <v>88</v>
      </c>
      <c r="AJ133" s="87" t="s">
        <v>107</v>
      </c>
      <c r="AK133" s="88" t="s">
        <v>77</v>
      </c>
      <c r="AL133" s="88" t="s">
        <v>77</v>
      </c>
      <c r="AM133" s="88" t="s">
        <v>77</v>
      </c>
      <c r="AN133" s="88" t="s">
        <v>77</v>
      </c>
      <c r="AO133" s="88" t="s">
        <v>77</v>
      </c>
      <c r="AP133" s="88" t="s">
        <v>77</v>
      </c>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6"/>
      <c r="BQ133" s="86"/>
    </row>
    <row r="134" spans="1:69" s="90" customFormat="1" ht="129" customHeight="1" x14ac:dyDescent="0.25">
      <c r="A134" s="86"/>
      <c r="B134" s="86" t="s">
        <v>89</v>
      </c>
      <c r="C134" s="129" t="s">
        <v>1023</v>
      </c>
      <c r="D134" s="129" t="s">
        <v>71</v>
      </c>
      <c r="E134" s="109" t="s">
        <v>1024</v>
      </c>
      <c r="F134" s="86">
        <v>2023</v>
      </c>
      <c r="G134" s="132">
        <v>45280</v>
      </c>
      <c r="H134" s="85" t="s">
        <v>1025</v>
      </c>
      <c r="I134" s="85" t="s">
        <v>1026</v>
      </c>
      <c r="J134" s="129" t="s">
        <v>74</v>
      </c>
      <c r="K134" s="85" t="s">
        <v>75</v>
      </c>
      <c r="L134" s="86" t="s">
        <v>346</v>
      </c>
      <c r="M134" s="132">
        <v>45278</v>
      </c>
      <c r="N134" s="110" t="s">
        <v>698</v>
      </c>
      <c r="O134" s="171" t="s">
        <v>77</v>
      </c>
      <c r="P134" s="86" t="s">
        <v>917</v>
      </c>
      <c r="Q134" s="86" t="s">
        <v>692</v>
      </c>
      <c r="R134" s="86" t="s">
        <v>1027</v>
      </c>
      <c r="S134" s="86" t="s">
        <v>1028</v>
      </c>
      <c r="T134" s="123">
        <v>42507512</v>
      </c>
      <c r="U134" s="107">
        <v>42507512</v>
      </c>
      <c r="V134" s="139">
        <v>40887598</v>
      </c>
      <c r="W134" s="139">
        <v>0</v>
      </c>
      <c r="X134" s="145" t="s">
        <v>160</v>
      </c>
      <c r="Y134" s="86" t="s">
        <v>682</v>
      </c>
      <c r="Z134" s="86" t="s">
        <v>516</v>
      </c>
      <c r="AA134" s="86" t="s">
        <v>516</v>
      </c>
      <c r="AB134" s="86" t="s">
        <v>145</v>
      </c>
      <c r="AC134" s="86" t="s">
        <v>146</v>
      </c>
      <c r="AD134" s="86" t="s">
        <v>1029</v>
      </c>
      <c r="AE134" s="86" t="s">
        <v>127</v>
      </c>
      <c r="AF134" s="86" t="s">
        <v>148</v>
      </c>
      <c r="AG134" s="86" t="s">
        <v>86</v>
      </c>
      <c r="AH134" s="132">
        <v>45141</v>
      </c>
      <c r="AI134" s="86" t="s">
        <v>415</v>
      </c>
      <c r="AJ134" s="87" t="s">
        <v>89</v>
      </c>
      <c r="AK134" s="88" t="s">
        <v>77</v>
      </c>
      <c r="AL134" s="88" t="s">
        <v>77</v>
      </c>
      <c r="AM134" s="88" t="s">
        <v>77</v>
      </c>
      <c r="AN134" s="88" t="s">
        <v>77</v>
      </c>
      <c r="AO134" s="88" t="s">
        <v>77</v>
      </c>
      <c r="AP134" s="88" t="s">
        <v>77</v>
      </c>
      <c r="AQ134" s="88" t="s">
        <v>77</v>
      </c>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6"/>
      <c r="BQ134" s="86"/>
    </row>
    <row r="135" spans="1:69" s="90" customFormat="1" ht="129" customHeight="1" x14ac:dyDescent="0.25">
      <c r="A135" s="86"/>
      <c r="B135" s="86" t="s">
        <v>89</v>
      </c>
      <c r="C135" s="129" t="s">
        <v>1030</v>
      </c>
      <c r="D135" s="129" t="s">
        <v>71</v>
      </c>
      <c r="E135" s="109" t="s">
        <v>1031</v>
      </c>
      <c r="F135" s="86">
        <v>2022</v>
      </c>
      <c r="G135" s="132">
        <v>45169</v>
      </c>
      <c r="H135" s="85" t="s">
        <v>1032</v>
      </c>
      <c r="I135" s="85" t="s">
        <v>77</v>
      </c>
      <c r="J135" s="129" t="s">
        <v>1033</v>
      </c>
      <c r="K135" s="85" t="s">
        <v>75</v>
      </c>
      <c r="L135" s="86" t="s">
        <v>111</v>
      </c>
      <c r="M135" s="86" t="s">
        <v>1034</v>
      </c>
      <c r="N135" s="110" t="s">
        <v>157</v>
      </c>
      <c r="O135" s="126">
        <v>0</v>
      </c>
      <c r="P135" s="86" t="s">
        <v>1035</v>
      </c>
      <c r="Q135" s="86" t="s">
        <v>148</v>
      </c>
      <c r="R135" s="86" t="s">
        <v>1036</v>
      </c>
      <c r="S135" s="135" t="s">
        <v>1037</v>
      </c>
      <c r="T135" s="123">
        <v>0</v>
      </c>
      <c r="U135" s="107">
        <v>0</v>
      </c>
      <c r="V135" s="139">
        <v>0</v>
      </c>
      <c r="W135" s="139">
        <v>0</v>
      </c>
      <c r="X135" s="145" t="s">
        <v>78</v>
      </c>
      <c r="Y135" s="86" t="s">
        <v>682</v>
      </c>
      <c r="Z135" s="86" t="s">
        <v>1038</v>
      </c>
      <c r="AA135" s="86" t="s">
        <v>1038</v>
      </c>
      <c r="AB135" s="85" t="s">
        <v>138</v>
      </c>
      <c r="AC135" s="85" t="s">
        <v>139</v>
      </c>
      <c r="AD135" s="86" t="s">
        <v>1039</v>
      </c>
      <c r="AE135" s="86"/>
      <c r="AF135" s="85" t="s">
        <v>148</v>
      </c>
      <c r="AG135" s="86" t="s">
        <v>116</v>
      </c>
      <c r="AH135" s="132"/>
      <c r="AI135" s="86" t="s">
        <v>88</v>
      </c>
      <c r="AJ135" s="87" t="s">
        <v>107</v>
      </c>
      <c r="AK135" s="88" t="s">
        <v>77</v>
      </c>
      <c r="AL135" s="88" t="s">
        <v>77</v>
      </c>
      <c r="AM135" s="88" t="s">
        <v>77</v>
      </c>
      <c r="AN135" s="88" t="s">
        <v>77</v>
      </c>
      <c r="AO135" s="88" t="s">
        <v>77</v>
      </c>
      <c r="AP135" s="88" t="s">
        <v>77</v>
      </c>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6"/>
      <c r="BQ135" s="86"/>
    </row>
    <row r="136" spans="1:69" s="90" customFormat="1" ht="129" customHeight="1" x14ac:dyDescent="0.25">
      <c r="A136" s="86"/>
      <c r="B136" s="86" t="s">
        <v>89</v>
      </c>
      <c r="C136" s="129" t="s">
        <v>1040</v>
      </c>
      <c r="D136" s="129" t="s">
        <v>71</v>
      </c>
      <c r="E136" s="109" t="s">
        <v>1041</v>
      </c>
      <c r="F136" s="85">
        <v>2021</v>
      </c>
      <c r="G136" s="146" t="s">
        <v>1042</v>
      </c>
      <c r="H136" s="85" t="s">
        <v>1043</v>
      </c>
      <c r="I136" s="86" t="s">
        <v>1044</v>
      </c>
      <c r="J136" s="86" t="s">
        <v>77</v>
      </c>
      <c r="K136" s="85" t="s">
        <v>75</v>
      </c>
      <c r="L136" s="86" t="s">
        <v>346</v>
      </c>
      <c r="M136" s="132">
        <v>44334</v>
      </c>
      <c r="N136" s="110" t="s">
        <v>698</v>
      </c>
      <c r="O136" s="110" t="s">
        <v>77</v>
      </c>
      <c r="P136" s="86" t="s">
        <v>1045</v>
      </c>
      <c r="Q136" s="86" t="s">
        <v>148</v>
      </c>
      <c r="R136" s="86" t="s">
        <v>1046</v>
      </c>
      <c r="S136" s="86" t="s">
        <v>1047</v>
      </c>
      <c r="T136" s="123">
        <v>0</v>
      </c>
      <c r="U136" s="107">
        <v>0</v>
      </c>
      <c r="V136" s="139">
        <v>0</v>
      </c>
      <c r="W136" s="139">
        <v>0</v>
      </c>
      <c r="X136" s="145" t="s">
        <v>160</v>
      </c>
      <c r="Y136" s="86" t="s">
        <v>973</v>
      </c>
      <c r="Z136" s="86" t="s">
        <v>1048</v>
      </c>
      <c r="AA136" s="86" t="s">
        <v>1048</v>
      </c>
      <c r="AB136" s="86" t="s">
        <v>145</v>
      </c>
      <c r="AC136" s="86" t="s">
        <v>146</v>
      </c>
      <c r="AD136" s="86" t="s">
        <v>1049</v>
      </c>
      <c r="AE136" s="86" t="s">
        <v>1050</v>
      </c>
      <c r="AF136" s="86" t="s">
        <v>148</v>
      </c>
      <c r="AG136" s="86" t="s">
        <v>86</v>
      </c>
      <c r="AH136" s="132">
        <v>45141</v>
      </c>
      <c r="AI136" s="86" t="s">
        <v>415</v>
      </c>
      <c r="AJ136" s="87" t="s">
        <v>89</v>
      </c>
      <c r="AK136" s="88" t="s">
        <v>77</v>
      </c>
      <c r="AL136" s="88" t="s">
        <v>77</v>
      </c>
      <c r="AM136" s="88" t="s">
        <v>77</v>
      </c>
      <c r="AN136" s="88" t="s">
        <v>77</v>
      </c>
      <c r="AO136" s="88" t="s">
        <v>77</v>
      </c>
      <c r="AP136" s="88" t="s">
        <v>77</v>
      </c>
      <c r="AQ136" s="88" t="s">
        <v>77</v>
      </c>
      <c r="AR136" s="88" t="s">
        <v>77</v>
      </c>
      <c r="AS136" s="88" t="s">
        <v>77</v>
      </c>
      <c r="AT136" s="88" t="s">
        <v>77</v>
      </c>
      <c r="AU136" s="88" t="s">
        <v>77</v>
      </c>
      <c r="AV136" s="88"/>
      <c r="AW136" s="88" t="s">
        <v>77</v>
      </c>
      <c r="AX136" s="88"/>
      <c r="AY136" s="88" t="s">
        <v>77</v>
      </c>
      <c r="AZ136" s="88"/>
      <c r="BA136" s="88" t="s">
        <v>77</v>
      </c>
      <c r="BB136" s="88"/>
      <c r="BC136" s="88" t="s">
        <v>77</v>
      </c>
      <c r="BD136" s="88"/>
      <c r="BE136" s="88" t="s">
        <v>77</v>
      </c>
      <c r="BF136" s="88" t="s">
        <v>77</v>
      </c>
      <c r="BG136" s="88" t="s">
        <v>77</v>
      </c>
      <c r="BH136" s="88" t="s">
        <v>77</v>
      </c>
      <c r="BI136" s="88" t="s">
        <v>77</v>
      </c>
      <c r="BJ136" s="88" t="s">
        <v>77</v>
      </c>
      <c r="BK136" s="88" t="s">
        <v>77</v>
      </c>
      <c r="BL136" s="88" t="s">
        <v>77</v>
      </c>
      <c r="BM136" s="88" t="s">
        <v>77</v>
      </c>
      <c r="BN136" s="86"/>
      <c r="BO136" s="86"/>
      <c r="BP136" s="86"/>
      <c r="BQ136" s="86"/>
    </row>
    <row r="137" spans="1:69" s="90" customFormat="1" ht="129" customHeight="1" x14ac:dyDescent="0.25">
      <c r="A137" s="86"/>
      <c r="B137" s="86" t="s">
        <v>85</v>
      </c>
      <c r="C137" s="129" t="s">
        <v>710</v>
      </c>
      <c r="D137" s="129" t="s">
        <v>937</v>
      </c>
      <c r="E137" s="109" t="s">
        <v>1051</v>
      </c>
      <c r="F137" s="85">
        <v>2020</v>
      </c>
      <c r="G137" s="146">
        <v>43962</v>
      </c>
      <c r="H137" s="85" t="s">
        <v>77</v>
      </c>
      <c r="I137" s="85" t="s">
        <v>77</v>
      </c>
      <c r="J137" s="86" t="s">
        <v>77</v>
      </c>
      <c r="K137" s="85" t="s">
        <v>75</v>
      </c>
      <c r="L137" s="86" t="s">
        <v>1052</v>
      </c>
      <c r="M137" s="132">
        <v>43962</v>
      </c>
      <c r="N137" s="110" t="s">
        <v>157</v>
      </c>
      <c r="O137" s="110" t="s">
        <v>77</v>
      </c>
      <c r="P137" s="86" t="s">
        <v>1053</v>
      </c>
      <c r="Q137" s="86" t="s">
        <v>77</v>
      </c>
      <c r="R137" s="86" t="s">
        <v>1054</v>
      </c>
      <c r="S137" s="86" t="s">
        <v>1055</v>
      </c>
      <c r="T137" s="161" t="s">
        <v>77</v>
      </c>
      <c r="U137" s="107" t="s">
        <v>77</v>
      </c>
      <c r="V137" s="139" t="s">
        <v>77</v>
      </c>
      <c r="W137" s="139" t="s">
        <v>77</v>
      </c>
      <c r="X137" s="128" t="s">
        <v>77</v>
      </c>
      <c r="Y137" s="86" t="s">
        <v>227</v>
      </c>
      <c r="Z137" s="86" t="s">
        <v>227</v>
      </c>
      <c r="AA137" s="86" t="s">
        <v>227</v>
      </c>
      <c r="AB137" s="86" t="s">
        <v>1056</v>
      </c>
      <c r="AC137" s="86" t="s">
        <v>1057</v>
      </c>
      <c r="AD137" s="86" t="s">
        <v>491</v>
      </c>
      <c r="AE137" s="86" t="s">
        <v>1058</v>
      </c>
      <c r="AF137" s="86" t="s">
        <v>77</v>
      </c>
      <c r="AG137" s="86" t="s">
        <v>578</v>
      </c>
      <c r="AH137" s="132">
        <v>44656</v>
      </c>
      <c r="AI137" s="86" t="s">
        <v>415</v>
      </c>
      <c r="AJ137" s="87" t="s">
        <v>77</v>
      </c>
      <c r="AK137" s="87" t="s">
        <v>77</v>
      </c>
      <c r="AL137" s="87" t="s">
        <v>77</v>
      </c>
      <c r="AM137" s="87" t="s">
        <v>77</v>
      </c>
      <c r="AN137" s="87" t="s">
        <v>77</v>
      </c>
      <c r="AO137" s="88" t="s">
        <v>77</v>
      </c>
      <c r="AP137" s="88" t="s">
        <v>77</v>
      </c>
      <c r="AQ137" s="88" t="s">
        <v>77</v>
      </c>
      <c r="AR137" s="88" t="s">
        <v>77</v>
      </c>
      <c r="AS137" s="88" t="s">
        <v>77</v>
      </c>
      <c r="AT137" s="87" t="s">
        <v>77</v>
      </c>
      <c r="AU137" s="87" t="s">
        <v>77</v>
      </c>
      <c r="AV137" s="87"/>
      <c r="AW137" s="87" t="s">
        <v>77</v>
      </c>
      <c r="AX137" s="87"/>
      <c r="AY137" s="87" t="s">
        <v>77</v>
      </c>
      <c r="AZ137" s="87"/>
      <c r="BA137" s="87" t="s">
        <v>77</v>
      </c>
      <c r="BB137" s="87"/>
      <c r="BC137" s="87" t="s">
        <v>77</v>
      </c>
      <c r="BD137" s="87"/>
      <c r="BE137" s="86"/>
      <c r="BF137" s="86"/>
      <c r="BG137" s="86"/>
      <c r="BH137" s="86"/>
      <c r="BI137" s="86"/>
      <c r="BJ137" s="86"/>
      <c r="BK137" s="86"/>
      <c r="BL137" s="86"/>
      <c r="BM137" s="86"/>
      <c r="BN137" s="86"/>
      <c r="BO137" s="86"/>
      <c r="BP137" s="86"/>
      <c r="BQ137" s="86"/>
    </row>
    <row r="138" spans="1:69" s="90" customFormat="1" ht="129" customHeight="1" x14ac:dyDescent="0.25">
      <c r="A138" s="86"/>
      <c r="B138" s="86" t="s">
        <v>85</v>
      </c>
      <c r="C138" s="129" t="s">
        <v>710</v>
      </c>
      <c r="D138" s="129" t="s">
        <v>937</v>
      </c>
      <c r="E138" s="109" t="s">
        <v>1059</v>
      </c>
      <c r="F138" s="85">
        <v>2020</v>
      </c>
      <c r="G138" s="146">
        <v>43963</v>
      </c>
      <c r="H138" s="85" t="s">
        <v>77</v>
      </c>
      <c r="I138" s="85" t="s">
        <v>77</v>
      </c>
      <c r="J138" s="85" t="s">
        <v>77</v>
      </c>
      <c r="K138" s="85" t="s">
        <v>75</v>
      </c>
      <c r="L138" s="86" t="s">
        <v>1052</v>
      </c>
      <c r="M138" s="85" t="s">
        <v>77</v>
      </c>
      <c r="N138" s="172" t="s">
        <v>306</v>
      </c>
      <c r="O138" s="126">
        <v>0</v>
      </c>
      <c r="P138" s="86" t="s">
        <v>1053</v>
      </c>
      <c r="Q138" s="86" t="s">
        <v>148</v>
      </c>
      <c r="R138" s="86" t="s">
        <v>1060</v>
      </c>
      <c r="S138" s="86"/>
      <c r="T138" s="123">
        <v>0</v>
      </c>
      <c r="U138" s="107">
        <v>0</v>
      </c>
      <c r="V138" s="139">
        <v>0</v>
      </c>
      <c r="W138" s="139">
        <v>0</v>
      </c>
      <c r="X138" s="145" t="s">
        <v>77</v>
      </c>
      <c r="Y138" s="86" t="s">
        <v>973</v>
      </c>
      <c r="Z138" s="86" t="s">
        <v>1048</v>
      </c>
      <c r="AA138" s="86" t="s">
        <v>1048</v>
      </c>
      <c r="AB138" s="86" t="s">
        <v>1056</v>
      </c>
      <c r="AC138" s="86" t="s">
        <v>1057</v>
      </c>
      <c r="AD138" s="86" t="s">
        <v>77</v>
      </c>
      <c r="AE138" s="86" t="s">
        <v>77</v>
      </c>
      <c r="AF138" s="86" t="s">
        <v>77</v>
      </c>
      <c r="AG138" s="86" t="s">
        <v>116</v>
      </c>
      <c r="AH138" s="86" t="s">
        <v>77</v>
      </c>
      <c r="AI138" s="86" t="s">
        <v>415</v>
      </c>
      <c r="AJ138" s="86" t="s">
        <v>77</v>
      </c>
      <c r="AK138" s="86" t="s">
        <v>77</v>
      </c>
      <c r="AL138" s="86" t="s">
        <v>77</v>
      </c>
      <c r="AM138" s="86" t="s">
        <v>77</v>
      </c>
      <c r="AN138" s="86" t="s">
        <v>77</v>
      </c>
      <c r="AO138" s="86" t="s">
        <v>77</v>
      </c>
      <c r="AP138" s="86" t="s">
        <v>77</v>
      </c>
      <c r="AQ138" s="86" t="s">
        <v>77</v>
      </c>
      <c r="AR138" s="86" t="s">
        <v>77</v>
      </c>
      <c r="AS138" s="86" t="s">
        <v>77</v>
      </c>
      <c r="AT138" s="86" t="s">
        <v>77</v>
      </c>
      <c r="AU138" s="86" t="s">
        <v>77</v>
      </c>
      <c r="AV138" s="86"/>
      <c r="AW138" s="86" t="s">
        <v>77</v>
      </c>
      <c r="AX138" s="86"/>
      <c r="AY138" s="86" t="s">
        <v>77</v>
      </c>
      <c r="AZ138" s="86"/>
      <c r="BA138" s="86" t="s">
        <v>77</v>
      </c>
      <c r="BB138" s="86"/>
      <c r="BC138" s="86" t="s">
        <v>77</v>
      </c>
      <c r="BD138" s="86"/>
      <c r="BE138" s="86" t="s">
        <v>77</v>
      </c>
      <c r="BF138" s="86" t="s">
        <v>77</v>
      </c>
      <c r="BG138" s="86" t="s">
        <v>77</v>
      </c>
      <c r="BH138" s="86" t="s">
        <v>77</v>
      </c>
      <c r="BI138" s="86" t="s">
        <v>77</v>
      </c>
      <c r="BJ138" s="86" t="s">
        <v>77</v>
      </c>
      <c r="BK138" s="86" t="s">
        <v>77</v>
      </c>
      <c r="BL138" s="86" t="s">
        <v>77</v>
      </c>
      <c r="BM138" s="86" t="s">
        <v>77</v>
      </c>
      <c r="BN138" s="86" t="s">
        <v>77</v>
      </c>
      <c r="BO138" s="86"/>
      <c r="BP138" s="86"/>
      <c r="BQ138" s="86"/>
    </row>
    <row r="139" spans="1:69" s="90" customFormat="1" ht="129" customHeight="1" x14ac:dyDescent="0.25">
      <c r="A139" s="86"/>
      <c r="B139" s="86" t="s">
        <v>85</v>
      </c>
      <c r="C139" s="129" t="s">
        <v>710</v>
      </c>
      <c r="D139" s="129" t="s">
        <v>937</v>
      </c>
      <c r="E139" s="109" t="s">
        <v>1061</v>
      </c>
      <c r="F139" s="85">
        <v>2020</v>
      </c>
      <c r="G139" s="146">
        <v>44105</v>
      </c>
      <c r="H139" s="85" t="s">
        <v>1062</v>
      </c>
      <c r="I139" s="86" t="s">
        <v>77</v>
      </c>
      <c r="J139" s="86" t="s">
        <v>1063</v>
      </c>
      <c r="K139" s="85" t="s">
        <v>75</v>
      </c>
      <c r="L139" s="86" t="s">
        <v>1064</v>
      </c>
      <c r="M139" s="132">
        <v>44090</v>
      </c>
      <c r="N139" s="110" t="s">
        <v>157</v>
      </c>
      <c r="O139" s="110" t="s">
        <v>77</v>
      </c>
      <c r="P139" s="86"/>
      <c r="Q139" s="86" t="s">
        <v>148</v>
      </c>
      <c r="R139" s="86" t="s">
        <v>1065</v>
      </c>
      <c r="S139" s="86" t="s">
        <v>1066</v>
      </c>
      <c r="T139" s="123">
        <v>0</v>
      </c>
      <c r="U139" s="107">
        <v>0</v>
      </c>
      <c r="V139" s="139">
        <v>0</v>
      </c>
      <c r="W139" s="139">
        <v>0</v>
      </c>
      <c r="X139" s="128" t="s">
        <v>77</v>
      </c>
      <c r="Y139" s="86" t="s">
        <v>871</v>
      </c>
      <c r="Z139" s="86" t="s">
        <v>992</v>
      </c>
      <c r="AA139" s="86" t="s">
        <v>962</v>
      </c>
      <c r="AB139" s="86" t="s">
        <v>145</v>
      </c>
      <c r="AC139" s="86" t="s">
        <v>146</v>
      </c>
      <c r="AD139" s="86" t="s">
        <v>1067</v>
      </c>
      <c r="AE139" s="86" t="s">
        <v>544</v>
      </c>
      <c r="AF139" s="86" t="s">
        <v>148</v>
      </c>
      <c r="AG139" s="86" t="s">
        <v>342</v>
      </c>
      <c r="AH139" s="132">
        <v>44300</v>
      </c>
      <c r="AI139" s="86" t="s">
        <v>415</v>
      </c>
      <c r="AJ139" s="87" t="s">
        <v>85</v>
      </c>
      <c r="AK139" s="87" t="s">
        <v>77</v>
      </c>
      <c r="AL139" s="87" t="s">
        <v>77</v>
      </c>
      <c r="AM139" s="86" t="s">
        <v>77</v>
      </c>
      <c r="AN139" s="87" t="s">
        <v>77</v>
      </c>
      <c r="AO139" s="87" t="s">
        <v>77</v>
      </c>
      <c r="AP139" s="87" t="s">
        <v>77</v>
      </c>
      <c r="AQ139" s="87" t="s">
        <v>77</v>
      </c>
      <c r="AR139" s="86"/>
      <c r="AS139" s="87" t="s">
        <v>77</v>
      </c>
      <c r="AT139" s="87" t="s">
        <v>77</v>
      </c>
      <c r="AU139" s="87" t="s">
        <v>77</v>
      </c>
      <c r="AV139" s="87"/>
      <c r="AW139" s="87" t="s">
        <v>77</v>
      </c>
      <c r="AX139" s="87"/>
      <c r="AY139" s="87" t="s">
        <v>77</v>
      </c>
      <c r="AZ139" s="87"/>
      <c r="BA139" s="87" t="s">
        <v>77</v>
      </c>
      <c r="BB139" s="87"/>
      <c r="BC139" s="87" t="s">
        <v>77</v>
      </c>
      <c r="BD139" s="87"/>
      <c r="BE139" s="87" t="s">
        <v>77</v>
      </c>
      <c r="BF139" s="87" t="s">
        <v>77</v>
      </c>
      <c r="BG139" s="87" t="s">
        <v>77</v>
      </c>
      <c r="BH139" s="87" t="s">
        <v>77</v>
      </c>
      <c r="BI139" s="87" t="s">
        <v>77</v>
      </c>
      <c r="BJ139" s="87" t="s">
        <v>77</v>
      </c>
      <c r="BK139" s="87" t="s">
        <v>77</v>
      </c>
      <c r="BL139" s="87" t="s">
        <v>77</v>
      </c>
      <c r="BM139" s="87" t="s">
        <v>77</v>
      </c>
      <c r="BN139" s="86"/>
      <c r="BO139" s="86"/>
      <c r="BP139" s="86"/>
      <c r="BQ139" s="86"/>
    </row>
    <row r="140" spans="1:69" s="90" customFormat="1" ht="99.75" customHeight="1" x14ac:dyDescent="0.25">
      <c r="A140" s="86"/>
      <c r="B140" s="86" t="s">
        <v>89</v>
      </c>
      <c r="C140" s="129" t="s">
        <v>1068</v>
      </c>
      <c r="D140" s="129" t="s">
        <v>71</v>
      </c>
      <c r="E140" s="109" t="s">
        <v>1069</v>
      </c>
      <c r="F140" s="86">
        <v>2023</v>
      </c>
      <c r="G140" s="132">
        <v>45251</v>
      </c>
      <c r="H140" s="85" t="s">
        <v>1070</v>
      </c>
      <c r="I140" s="85" t="s">
        <v>1071</v>
      </c>
      <c r="J140" s="129" t="s">
        <v>77</v>
      </c>
      <c r="K140" s="85" t="s">
        <v>75</v>
      </c>
      <c r="L140" s="86" t="s">
        <v>102</v>
      </c>
      <c r="M140" s="132">
        <v>45250</v>
      </c>
      <c r="N140" s="110" t="s">
        <v>203</v>
      </c>
      <c r="O140" s="110" t="s">
        <v>77</v>
      </c>
      <c r="P140" s="86" t="s">
        <v>900</v>
      </c>
      <c r="Q140" s="86" t="s">
        <v>148</v>
      </c>
      <c r="R140" s="86" t="s">
        <v>1072</v>
      </c>
      <c r="S140" s="86" t="s">
        <v>1073</v>
      </c>
      <c r="T140" s="123">
        <v>298222000</v>
      </c>
      <c r="U140" s="107">
        <v>298222000</v>
      </c>
      <c r="V140" s="139">
        <v>0</v>
      </c>
      <c r="W140" s="139">
        <v>279451682</v>
      </c>
      <c r="X140" s="145" t="s">
        <v>78</v>
      </c>
      <c r="Y140" s="86" t="s">
        <v>682</v>
      </c>
      <c r="Z140" s="86" t="s">
        <v>516</v>
      </c>
      <c r="AA140" s="86" t="s">
        <v>516</v>
      </c>
      <c r="AB140" s="85" t="s">
        <v>138</v>
      </c>
      <c r="AC140" s="85" t="s">
        <v>139</v>
      </c>
      <c r="AD140" s="86" t="s">
        <v>811</v>
      </c>
      <c r="AE140" s="86" t="s">
        <v>1074</v>
      </c>
      <c r="AF140" s="85" t="s">
        <v>148</v>
      </c>
      <c r="AG140" s="86" t="s">
        <v>116</v>
      </c>
      <c r="AH140" s="132"/>
      <c r="AI140" s="86" t="s">
        <v>88</v>
      </c>
      <c r="AJ140" s="87" t="s">
        <v>107</v>
      </c>
      <c r="AK140" s="88" t="s">
        <v>77</v>
      </c>
      <c r="AL140" s="88" t="s">
        <v>77</v>
      </c>
      <c r="AM140" s="88" t="s">
        <v>77</v>
      </c>
      <c r="AN140" s="88" t="s">
        <v>77</v>
      </c>
      <c r="AO140" s="88" t="s">
        <v>77</v>
      </c>
      <c r="AP140" s="88" t="s">
        <v>77</v>
      </c>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6"/>
      <c r="BQ140" s="86"/>
    </row>
    <row r="141" spans="1:69" s="90" customFormat="1" ht="129" customHeight="1" x14ac:dyDescent="0.25">
      <c r="A141" s="85"/>
      <c r="B141" s="85" t="s">
        <v>85</v>
      </c>
      <c r="C141" s="129" t="s">
        <v>710</v>
      </c>
      <c r="D141" s="129" t="s">
        <v>88</v>
      </c>
      <c r="E141" s="109" t="s">
        <v>1075</v>
      </c>
      <c r="F141" s="86">
        <v>2023</v>
      </c>
      <c r="G141" s="132"/>
      <c r="H141" s="85" t="s">
        <v>1076</v>
      </c>
      <c r="I141" s="85"/>
      <c r="J141" s="129"/>
      <c r="K141" s="85" t="s">
        <v>254</v>
      </c>
      <c r="L141" s="86" t="s">
        <v>1077</v>
      </c>
      <c r="M141" s="97">
        <v>45239</v>
      </c>
      <c r="N141" s="110" t="s">
        <v>698</v>
      </c>
      <c r="O141" s="126"/>
      <c r="P141" s="86" t="s">
        <v>77</v>
      </c>
      <c r="Q141" s="86"/>
      <c r="R141" s="86"/>
      <c r="S141" s="86"/>
      <c r="T141" s="123">
        <v>128504408</v>
      </c>
      <c r="U141" s="107"/>
      <c r="V141" s="139">
        <v>0</v>
      </c>
      <c r="W141" s="139">
        <v>0</v>
      </c>
      <c r="X141" s="128" t="s">
        <v>77</v>
      </c>
      <c r="Y141" s="86" t="s">
        <v>682</v>
      </c>
      <c r="Z141" s="86" t="s">
        <v>1078</v>
      </c>
      <c r="AA141" s="86" t="s">
        <v>1078</v>
      </c>
      <c r="AB141" s="86" t="s">
        <v>81</v>
      </c>
      <c r="AC141" s="85"/>
      <c r="AD141" s="86" t="s">
        <v>1079</v>
      </c>
      <c r="AE141" s="86"/>
      <c r="AF141" s="85" t="s">
        <v>148</v>
      </c>
      <c r="AG141" s="86" t="s">
        <v>116</v>
      </c>
      <c r="AH141" s="132"/>
      <c r="AI141" s="86" t="s">
        <v>88</v>
      </c>
      <c r="AJ141" s="87" t="s">
        <v>85</v>
      </c>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6"/>
      <c r="BQ141" s="86"/>
    </row>
    <row r="142" spans="1:69" s="90" customFormat="1" ht="129" customHeight="1" x14ac:dyDescent="0.25">
      <c r="A142" s="85"/>
      <c r="B142" s="85" t="s">
        <v>85</v>
      </c>
      <c r="C142" s="129" t="s">
        <v>710</v>
      </c>
      <c r="D142" s="129" t="s">
        <v>71</v>
      </c>
      <c r="E142" s="109" t="s">
        <v>1080</v>
      </c>
      <c r="F142" s="86">
        <v>2023</v>
      </c>
      <c r="G142" s="132"/>
      <c r="H142" s="85" t="s">
        <v>1081</v>
      </c>
      <c r="I142" s="85"/>
      <c r="J142" s="129" t="s">
        <v>1082</v>
      </c>
      <c r="K142" s="36" t="s">
        <v>313</v>
      </c>
      <c r="L142" s="139" t="s">
        <v>658</v>
      </c>
      <c r="M142" s="97">
        <v>45237</v>
      </c>
      <c r="N142" s="110" t="s">
        <v>698</v>
      </c>
      <c r="O142" s="126"/>
      <c r="P142" s="86" t="s">
        <v>77</v>
      </c>
      <c r="Q142" s="86" t="s">
        <v>692</v>
      </c>
      <c r="R142" s="86"/>
      <c r="S142" s="86"/>
      <c r="T142" s="123">
        <v>0</v>
      </c>
      <c r="U142" s="107">
        <v>0</v>
      </c>
      <c r="V142" s="139">
        <v>0</v>
      </c>
      <c r="W142" s="139">
        <v>0</v>
      </c>
      <c r="X142" s="128" t="s">
        <v>77</v>
      </c>
      <c r="Y142" s="86" t="s">
        <v>682</v>
      </c>
      <c r="Z142" s="86" t="s">
        <v>1083</v>
      </c>
      <c r="AA142" s="86" t="s">
        <v>1083</v>
      </c>
      <c r="AB142" s="85" t="s">
        <v>1010</v>
      </c>
      <c r="AC142" s="85"/>
      <c r="AD142" s="86" t="s">
        <v>1084</v>
      </c>
      <c r="AE142" s="86"/>
      <c r="AF142" s="85" t="s">
        <v>148</v>
      </c>
      <c r="AG142" s="86" t="s">
        <v>116</v>
      </c>
      <c r="AH142" s="132"/>
      <c r="AI142" s="86" t="s">
        <v>88</v>
      </c>
      <c r="AJ142" s="87" t="s">
        <v>85</v>
      </c>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6"/>
      <c r="BQ142" s="86"/>
    </row>
    <row r="143" spans="1:69" s="90" customFormat="1" ht="129" customHeight="1" x14ac:dyDescent="0.25">
      <c r="A143" s="85"/>
      <c r="B143" s="86" t="s">
        <v>89</v>
      </c>
      <c r="C143" s="129" t="s">
        <v>1085</v>
      </c>
      <c r="D143" s="129" t="s">
        <v>71</v>
      </c>
      <c r="E143" s="109" t="s">
        <v>1086</v>
      </c>
      <c r="F143" s="86">
        <v>2023</v>
      </c>
      <c r="G143" s="132">
        <v>45274</v>
      </c>
      <c r="H143" s="85" t="s">
        <v>1087</v>
      </c>
      <c r="I143" s="85" t="s">
        <v>1088</v>
      </c>
      <c r="J143" s="129" t="s">
        <v>1089</v>
      </c>
      <c r="K143" s="85" t="s">
        <v>75</v>
      </c>
      <c r="L143" s="86" t="s">
        <v>346</v>
      </c>
      <c r="M143" s="132">
        <v>45225</v>
      </c>
      <c r="N143" s="110" t="s">
        <v>698</v>
      </c>
      <c r="O143" s="126">
        <v>0.25</v>
      </c>
      <c r="P143" s="86" t="s">
        <v>77</v>
      </c>
      <c r="Q143" s="86" t="s">
        <v>148</v>
      </c>
      <c r="R143" s="86" t="s">
        <v>1090</v>
      </c>
      <c r="S143" s="86" t="s">
        <v>1091</v>
      </c>
      <c r="T143" s="123">
        <v>410752953</v>
      </c>
      <c r="U143" s="107">
        <v>412679518.02999997</v>
      </c>
      <c r="V143" s="139">
        <v>385335423</v>
      </c>
      <c r="W143" s="139">
        <v>0</v>
      </c>
      <c r="X143" s="145" t="s">
        <v>78</v>
      </c>
      <c r="Y143" s="86" t="s">
        <v>682</v>
      </c>
      <c r="Z143" s="86" t="s">
        <v>1092</v>
      </c>
      <c r="AA143" s="86" t="s">
        <v>1092</v>
      </c>
      <c r="AB143" s="86" t="s">
        <v>145</v>
      </c>
      <c r="AC143" s="86" t="s">
        <v>146</v>
      </c>
      <c r="AD143" s="86" t="s">
        <v>709</v>
      </c>
      <c r="AE143" s="86" t="s">
        <v>1093</v>
      </c>
      <c r="AF143" s="85" t="s">
        <v>148</v>
      </c>
      <c r="AG143" s="86" t="s">
        <v>116</v>
      </c>
      <c r="AH143" s="132"/>
      <c r="AI143" s="86" t="s">
        <v>88</v>
      </c>
      <c r="AJ143" s="87" t="s">
        <v>107</v>
      </c>
      <c r="AK143" s="88" t="s">
        <v>77</v>
      </c>
      <c r="AL143" s="88" t="s">
        <v>77</v>
      </c>
      <c r="AM143" s="88" t="s">
        <v>77</v>
      </c>
      <c r="AN143" s="88" t="s">
        <v>77</v>
      </c>
      <c r="AO143" s="88" t="s">
        <v>77</v>
      </c>
      <c r="AP143" s="88" t="s">
        <v>77</v>
      </c>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6"/>
      <c r="BQ143" s="86"/>
    </row>
    <row r="144" spans="1:69" s="90" customFormat="1" ht="129" customHeight="1" x14ac:dyDescent="0.25">
      <c r="A144" s="86"/>
      <c r="B144" s="86" t="s">
        <v>89</v>
      </c>
      <c r="C144" s="129" t="s">
        <v>1094</v>
      </c>
      <c r="D144" s="129" t="s">
        <v>71</v>
      </c>
      <c r="E144" s="109" t="s">
        <v>1095</v>
      </c>
      <c r="F144" s="86">
        <v>2023</v>
      </c>
      <c r="G144" s="132">
        <v>45233</v>
      </c>
      <c r="H144" s="85" t="s">
        <v>1096</v>
      </c>
      <c r="I144" s="85" t="s">
        <v>1097</v>
      </c>
      <c r="J144" s="129" t="s">
        <v>77</v>
      </c>
      <c r="K144" s="85" t="s">
        <v>75</v>
      </c>
      <c r="L144" s="86" t="s">
        <v>102</v>
      </c>
      <c r="M144" s="132">
        <v>45225</v>
      </c>
      <c r="N144" s="110" t="s">
        <v>203</v>
      </c>
      <c r="O144" s="171" t="s">
        <v>77</v>
      </c>
      <c r="P144" s="86" t="s">
        <v>77</v>
      </c>
      <c r="Q144" s="86" t="s">
        <v>148</v>
      </c>
      <c r="R144" s="86" t="s">
        <v>1098</v>
      </c>
      <c r="S144" s="86" t="s">
        <v>1099</v>
      </c>
      <c r="T144" s="123">
        <v>812000000</v>
      </c>
      <c r="U144" s="107">
        <v>812000000</v>
      </c>
      <c r="V144" s="139">
        <v>0</v>
      </c>
      <c r="W144" s="139">
        <v>793726040</v>
      </c>
      <c r="X144" s="145" t="s">
        <v>78</v>
      </c>
      <c r="Y144" s="86" t="s">
        <v>682</v>
      </c>
      <c r="Z144" s="86" t="s">
        <v>132</v>
      </c>
      <c r="AA144" s="86" t="s">
        <v>132</v>
      </c>
      <c r="AB144" s="85" t="s">
        <v>138</v>
      </c>
      <c r="AC144" s="85" t="s">
        <v>139</v>
      </c>
      <c r="AD144" s="86" t="s">
        <v>811</v>
      </c>
      <c r="AE144" s="86" t="s">
        <v>220</v>
      </c>
      <c r="AF144" s="85" t="s">
        <v>148</v>
      </c>
      <c r="AG144" s="86" t="s">
        <v>318</v>
      </c>
      <c r="AH144" s="132"/>
      <c r="AI144" s="86" t="s">
        <v>88</v>
      </c>
      <c r="AJ144" s="87" t="s">
        <v>107</v>
      </c>
      <c r="AK144" s="88" t="s">
        <v>77</v>
      </c>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6"/>
      <c r="BQ144" s="86"/>
    </row>
    <row r="145" spans="1:69" s="90" customFormat="1" ht="129" customHeight="1" x14ac:dyDescent="0.25">
      <c r="A145" s="86"/>
      <c r="B145" s="86" t="s">
        <v>89</v>
      </c>
      <c r="C145" s="129" t="s">
        <v>1100</v>
      </c>
      <c r="D145" s="129" t="s">
        <v>71</v>
      </c>
      <c r="E145" s="109" t="s">
        <v>1101</v>
      </c>
      <c r="F145" s="86">
        <v>2023</v>
      </c>
      <c r="G145" s="132">
        <v>45231</v>
      </c>
      <c r="H145" s="85" t="s">
        <v>1102</v>
      </c>
      <c r="I145" s="85" t="s">
        <v>1103</v>
      </c>
      <c r="J145" s="129" t="s">
        <v>1104</v>
      </c>
      <c r="K145" s="85" t="s">
        <v>75</v>
      </c>
      <c r="L145" s="86" t="s">
        <v>102</v>
      </c>
      <c r="M145" s="132">
        <v>45224</v>
      </c>
      <c r="N145" s="110" t="s">
        <v>203</v>
      </c>
      <c r="O145" s="126">
        <v>1</v>
      </c>
      <c r="P145" s="86" t="s">
        <v>1105</v>
      </c>
      <c r="Q145" s="86" t="s">
        <v>148</v>
      </c>
      <c r="R145" s="86" t="s">
        <v>1106</v>
      </c>
      <c r="S145" s="86" t="s">
        <v>1107</v>
      </c>
      <c r="T145" s="123">
        <v>148439334</v>
      </c>
      <c r="U145" s="107">
        <v>148591485.03</v>
      </c>
      <c r="V145" s="139">
        <v>0</v>
      </c>
      <c r="W145" s="139">
        <v>148873146</v>
      </c>
      <c r="X145" s="145" t="s">
        <v>160</v>
      </c>
      <c r="Y145" s="86" t="s">
        <v>682</v>
      </c>
      <c r="Z145" s="86" t="s">
        <v>1108</v>
      </c>
      <c r="AA145" s="86" t="s">
        <v>1109</v>
      </c>
      <c r="AB145" s="86" t="s">
        <v>81</v>
      </c>
      <c r="AC145" s="85" t="s">
        <v>82</v>
      </c>
      <c r="AD145" s="86" t="s">
        <v>811</v>
      </c>
      <c r="AE145" s="86" t="s">
        <v>1110</v>
      </c>
      <c r="AF145" s="85" t="s">
        <v>148</v>
      </c>
      <c r="AG145" s="86" t="s">
        <v>116</v>
      </c>
      <c r="AH145" s="132"/>
      <c r="AI145" s="86" t="s">
        <v>88</v>
      </c>
      <c r="AJ145" s="87" t="s">
        <v>107</v>
      </c>
      <c r="AK145" s="88" t="s">
        <v>77</v>
      </c>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6"/>
      <c r="BQ145" s="86"/>
    </row>
    <row r="146" spans="1:69" s="90" customFormat="1" ht="129" customHeight="1" x14ac:dyDescent="0.25">
      <c r="A146" s="86"/>
      <c r="B146" s="86" t="s">
        <v>89</v>
      </c>
      <c r="C146" s="129" t="s">
        <v>1111</v>
      </c>
      <c r="D146" s="129" t="s">
        <v>71</v>
      </c>
      <c r="E146" s="109" t="s">
        <v>1112</v>
      </c>
      <c r="F146" s="85">
        <v>2020</v>
      </c>
      <c r="G146" s="146">
        <v>44071</v>
      </c>
      <c r="H146" s="85" t="s">
        <v>1113</v>
      </c>
      <c r="I146" s="86" t="s">
        <v>77</v>
      </c>
      <c r="J146" s="86" t="s">
        <v>1114</v>
      </c>
      <c r="K146" s="85" t="s">
        <v>75</v>
      </c>
      <c r="L146" s="86" t="s">
        <v>111</v>
      </c>
      <c r="M146" s="132">
        <v>44071</v>
      </c>
      <c r="N146" s="110" t="s">
        <v>203</v>
      </c>
      <c r="O146" s="126">
        <v>0.33</v>
      </c>
      <c r="P146" s="86" t="s">
        <v>1115</v>
      </c>
      <c r="Q146" s="86" t="s">
        <v>148</v>
      </c>
      <c r="R146" s="86" t="s">
        <v>1116</v>
      </c>
      <c r="S146" s="86" t="s">
        <v>1117</v>
      </c>
      <c r="T146" s="123">
        <v>0</v>
      </c>
      <c r="U146" s="107">
        <v>0</v>
      </c>
      <c r="V146" s="139">
        <v>0</v>
      </c>
      <c r="W146" s="139">
        <v>0</v>
      </c>
      <c r="X146" s="145" t="s">
        <v>160</v>
      </c>
      <c r="Y146" s="86" t="s">
        <v>973</v>
      </c>
      <c r="Z146" s="86" t="s">
        <v>992</v>
      </c>
      <c r="AA146" s="86" t="s">
        <v>992</v>
      </c>
      <c r="AB146" s="86" t="s">
        <v>145</v>
      </c>
      <c r="AC146" s="86" t="s">
        <v>146</v>
      </c>
      <c r="AD146" s="86" t="s">
        <v>1118</v>
      </c>
      <c r="AE146" s="86" t="s">
        <v>1119</v>
      </c>
      <c r="AF146" s="86" t="s">
        <v>148</v>
      </c>
      <c r="AG146" s="86" t="s">
        <v>342</v>
      </c>
      <c r="AH146" s="132">
        <v>45230</v>
      </c>
      <c r="AI146" s="86" t="s">
        <v>88</v>
      </c>
      <c r="AJ146" s="87" t="s">
        <v>89</v>
      </c>
      <c r="AK146" s="88" t="s">
        <v>77</v>
      </c>
      <c r="AL146" s="88" t="s">
        <v>77</v>
      </c>
      <c r="AM146" s="88" t="s">
        <v>87</v>
      </c>
      <c r="AN146" s="88" t="s">
        <v>1120</v>
      </c>
      <c r="AO146" s="88" t="s">
        <v>1121</v>
      </c>
      <c r="AP146" s="88" t="s">
        <v>77</v>
      </c>
      <c r="AQ146" s="88" t="s">
        <v>77</v>
      </c>
      <c r="AR146" s="88" t="s">
        <v>77</v>
      </c>
      <c r="AS146" s="88" t="s">
        <v>77</v>
      </c>
      <c r="AT146" s="88" t="s">
        <v>77</v>
      </c>
      <c r="AU146" s="88" t="s">
        <v>77</v>
      </c>
      <c r="AV146" s="88"/>
      <c r="AW146" s="88" t="s">
        <v>77</v>
      </c>
      <c r="AX146" s="88"/>
      <c r="AY146" s="88" t="s">
        <v>77</v>
      </c>
      <c r="AZ146" s="88"/>
      <c r="BA146" s="88" t="s">
        <v>77</v>
      </c>
      <c r="BB146" s="88"/>
      <c r="BC146" s="88" t="s">
        <v>77</v>
      </c>
      <c r="BD146" s="88"/>
      <c r="BE146" s="88" t="s">
        <v>77</v>
      </c>
      <c r="BF146" s="88" t="s">
        <v>77</v>
      </c>
      <c r="BG146" s="88" t="s">
        <v>77</v>
      </c>
      <c r="BH146" s="88" t="s">
        <v>77</v>
      </c>
      <c r="BI146" s="88" t="s">
        <v>77</v>
      </c>
      <c r="BJ146" s="88" t="s">
        <v>77</v>
      </c>
      <c r="BK146" s="88" t="s">
        <v>77</v>
      </c>
      <c r="BL146" s="88" t="s">
        <v>77</v>
      </c>
      <c r="BM146" s="88" t="s">
        <v>77</v>
      </c>
      <c r="BN146" s="86"/>
      <c r="BO146" s="86"/>
      <c r="BP146" s="86"/>
      <c r="BQ146" s="86"/>
    </row>
    <row r="147" spans="1:69" s="90" customFormat="1" ht="129" customHeight="1" x14ac:dyDescent="0.25">
      <c r="A147" s="86"/>
      <c r="B147" s="86" t="s">
        <v>89</v>
      </c>
      <c r="C147" s="129" t="s">
        <v>1122</v>
      </c>
      <c r="D147" s="129" t="s">
        <v>71</v>
      </c>
      <c r="E147" s="173" t="s">
        <v>1123</v>
      </c>
      <c r="F147" s="86">
        <v>2023</v>
      </c>
      <c r="G147" s="132">
        <v>45229</v>
      </c>
      <c r="H147" s="85" t="s">
        <v>1124</v>
      </c>
      <c r="I147" s="85" t="s">
        <v>1125</v>
      </c>
      <c r="J147" s="129" t="s">
        <v>1126</v>
      </c>
      <c r="K147" s="36" t="s">
        <v>313</v>
      </c>
      <c r="L147" s="139" t="s">
        <v>658</v>
      </c>
      <c r="M147" s="132">
        <v>45043</v>
      </c>
      <c r="N147" s="110" t="s">
        <v>256</v>
      </c>
      <c r="O147" s="126">
        <v>0.5</v>
      </c>
      <c r="P147" s="86" t="s">
        <v>74</v>
      </c>
      <c r="Q147" s="86" t="s">
        <v>692</v>
      </c>
      <c r="R147" s="86" t="s">
        <v>1127</v>
      </c>
      <c r="S147" s="86" t="s">
        <v>1128</v>
      </c>
      <c r="T147" s="123">
        <v>0</v>
      </c>
      <c r="U147" s="107">
        <v>0</v>
      </c>
      <c r="V147" s="139">
        <v>0</v>
      </c>
      <c r="W147" s="139">
        <v>0</v>
      </c>
      <c r="X147" s="145" t="s">
        <v>338</v>
      </c>
      <c r="Y147" s="86" t="s">
        <v>682</v>
      </c>
      <c r="Z147" s="86" t="s">
        <v>1129</v>
      </c>
      <c r="AA147" s="86" t="s">
        <v>1129</v>
      </c>
      <c r="AB147" s="86" t="s">
        <v>113</v>
      </c>
      <c r="AC147" s="86" t="s">
        <v>294</v>
      </c>
      <c r="AD147" s="86" t="s">
        <v>811</v>
      </c>
      <c r="AE147" s="86" t="s">
        <v>1130</v>
      </c>
      <c r="AF147" s="85" t="s">
        <v>148</v>
      </c>
      <c r="AG147" s="86" t="s">
        <v>116</v>
      </c>
      <c r="AH147" s="132"/>
      <c r="AI147" s="86" t="s">
        <v>88</v>
      </c>
      <c r="AJ147" s="87" t="s">
        <v>107</v>
      </c>
      <c r="AK147" s="88" t="s">
        <v>77</v>
      </c>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6"/>
      <c r="BQ147" s="86"/>
    </row>
    <row r="148" spans="1:69" s="90" customFormat="1" ht="129" customHeight="1" x14ac:dyDescent="0.25">
      <c r="A148" s="86"/>
      <c r="B148" s="86" t="s">
        <v>89</v>
      </c>
      <c r="C148" s="129" t="s">
        <v>1131</v>
      </c>
      <c r="D148" s="129" t="s">
        <v>71</v>
      </c>
      <c r="E148" s="109" t="s">
        <v>1132</v>
      </c>
      <c r="F148" s="86">
        <v>2023</v>
      </c>
      <c r="G148" s="132">
        <v>45224</v>
      </c>
      <c r="H148" s="85" t="s">
        <v>1133</v>
      </c>
      <c r="I148" s="85" t="s">
        <v>1134</v>
      </c>
      <c r="J148" s="129" t="s">
        <v>1135</v>
      </c>
      <c r="K148" s="85" t="s">
        <v>75</v>
      </c>
      <c r="L148" s="86" t="s">
        <v>111</v>
      </c>
      <c r="M148" s="132">
        <v>45223</v>
      </c>
      <c r="N148" s="110" t="s">
        <v>698</v>
      </c>
      <c r="O148" s="126">
        <v>0.5</v>
      </c>
      <c r="P148" s="86" t="s">
        <v>1136</v>
      </c>
      <c r="Q148" s="86" t="s">
        <v>148</v>
      </c>
      <c r="R148" s="86" t="s">
        <v>1137</v>
      </c>
      <c r="S148" s="86" t="s">
        <v>1138</v>
      </c>
      <c r="T148" s="123">
        <v>0</v>
      </c>
      <c r="U148" s="107">
        <v>0</v>
      </c>
      <c r="V148" s="139">
        <v>0</v>
      </c>
      <c r="W148" s="139">
        <v>0</v>
      </c>
      <c r="X148" s="145" t="s">
        <v>338</v>
      </c>
      <c r="Y148" s="86" t="s">
        <v>682</v>
      </c>
      <c r="Z148" s="86" t="s">
        <v>516</v>
      </c>
      <c r="AA148" s="86" t="s">
        <v>516</v>
      </c>
      <c r="AB148" s="86" t="s">
        <v>113</v>
      </c>
      <c r="AC148" s="86" t="s">
        <v>294</v>
      </c>
      <c r="AD148" s="86" t="s">
        <v>811</v>
      </c>
      <c r="AE148" s="86" t="s">
        <v>684</v>
      </c>
      <c r="AF148" s="85" t="s">
        <v>148</v>
      </c>
      <c r="AG148" s="86" t="s">
        <v>86</v>
      </c>
      <c r="AH148" s="132"/>
      <c r="AI148" s="86" t="s">
        <v>88</v>
      </c>
      <c r="AJ148" s="87" t="s">
        <v>107</v>
      </c>
      <c r="AK148" s="88" t="s">
        <v>77</v>
      </c>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6"/>
      <c r="BQ148" s="86"/>
    </row>
    <row r="149" spans="1:69" s="90" customFormat="1" ht="129" customHeight="1" x14ac:dyDescent="0.25">
      <c r="A149" s="86"/>
      <c r="B149" s="86" t="s">
        <v>89</v>
      </c>
      <c r="C149" s="129" t="s">
        <v>1139</v>
      </c>
      <c r="D149" s="129" t="s">
        <v>937</v>
      </c>
      <c r="E149" s="109" t="s">
        <v>710</v>
      </c>
      <c r="F149" s="86">
        <v>2023</v>
      </c>
      <c r="G149" s="132">
        <v>45223</v>
      </c>
      <c r="H149" s="85" t="s">
        <v>1140</v>
      </c>
      <c r="I149" s="85" t="s">
        <v>1134</v>
      </c>
      <c r="J149" s="129" t="s">
        <v>1141</v>
      </c>
      <c r="K149" s="85" t="s">
        <v>75</v>
      </c>
      <c r="L149" s="86" t="s">
        <v>246</v>
      </c>
      <c r="M149" s="132">
        <v>45222</v>
      </c>
      <c r="N149" s="110" t="s">
        <v>256</v>
      </c>
      <c r="O149" s="126">
        <v>0</v>
      </c>
      <c r="P149" s="86" t="s">
        <v>77</v>
      </c>
      <c r="Q149" s="86" t="s">
        <v>692</v>
      </c>
      <c r="R149" s="86" t="s">
        <v>1142</v>
      </c>
      <c r="S149" s="86" t="s">
        <v>1143</v>
      </c>
      <c r="T149" s="123">
        <v>0</v>
      </c>
      <c r="U149" s="107">
        <v>0</v>
      </c>
      <c r="V149" s="139">
        <v>0</v>
      </c>
      <c r="W149" s="139">
        <v>0</v>
      </c>
      <c r="X149" s="145" t="s">
        <v>681</v>
      </c>
      <c r="Y149" s="86" t="s">
        <v>682</v>
      </c>
      <c r="Z149" s="86" t="s">
        <v>1144</v>
      </c>
      <c r="AA149" s="85" t="s">
        <v>1144</v>
      </c>
      <c r="AB149" s="86" t="s">
        <v>95</v>
      </c>
      <c r="AC149" s="86"/>
      <c r="AD149" s="86" t="s">
        <v>1145</v>
      </c>
      <c r="AE149" s="86" t="s">
        <v>1146</v>
      </c>
      <c r="AF149" s="85" t="s">
        <v>148</v>
      </c>
      <c r="AG149" s="86" t="s">
        <v>722</v>
      </c>
      <c r="AH149" s="132">
        <v>45604</v>
      </c>
      <c r="AI149" s="86" t="s">
        <v>415</v>
      </c>
      <c r="AJ149" s="87" t="s">
        <v>107</v>
      </c>
      <c r="AK149" s="88" t="s">
        <v>77</v>
      </c>
      <c r="AL149" s="88">
        <v>0</v>
      </c>
      <c r="AM149" s="88">
        <v>0</v>
      </c>
      <c r="AN149" s="88">
        <v>0</v>
      </c>
      <c r="AO149" s="88">
        <v>0</v>
      </c>
      <c r="AP149" s="88">
        <v>0</v>
      </c>
      <c r="AQ149" s="88">
        <v>0</v>
      </c>
      <c r="AR149" s="88">
        <v>0</v>
      </c>
      <c r="AS149" s="88">
        <v>0</v>
      </c>
      <c r="AT149" s="88">
        <v>0</v>
      </c>
      <c r="AU149" s="88">
        <v>0</v>
      </c>
      <c r="AV149" s="88">
        <v>0</v>
      </c>
      <c r="AW149" s="88">
        <v>0</v>
      </c>
      <c r="AX149" s="88">
        <v>0</v>
      </c>
      <c r="AY149" s="88">
        <v>0</v>
      </c>
      <c r="AZ149" s="88">
        <v>0</v>
      </c>
      <c r="BA149" s="88">
        <v>0</v>
      </c>
      <c r="BB149" s="88"/>
      <c r="BC149" s="88"/>
      <c r="BD149" s="88"/>
      <c r="BE149" s="88"/>
      <c r="BF149" s="88"/>
      <c r="BG149" s="88"/>
      <c r="BH149" s="88"/>
      <c r="BI149" s="88"/>
      <c r="BJ149" s="88"/>
      <c r="BK149" s="88"/>
      <c r="BL149" s="88"/>
      <c r="BM149" s="88"/>
      <c r="BN149" s="88"/>
      <c r="BO149" s="88"/>
      <c r="BP149" s="86"/>
      <c r="BQ149" s="86"/>
    </row>
    <row r="150" spans="1:69" s="90" customFormat="1" ht="129" customHeight="1" x14ac:dyDescent="0.25">
      <c r="A150" s="86"/>
      <c r="B150" s="86" t="s">
        <v>89</v>
      </c>
      <c r="C150" s="129" t="s">
        <v>1147</v>
      </c>
      <c r="D150" s="129" t="s">
        <v>71</v>
      </c>
      <c r="E150" s="109" t="s">
        <v>1148</v>
      </c>
      <c r="F150" s="85">
        <v>2021</v>
      </c>
      <c r="G150" s="146">
        <v>44237</v>
      </c>
      <c r="H150" s="85" t="s">
        <v>1149</v>
      </c>
      <c r="I150" s="86" t="s">
        <v>1150</v>
      </c>
      <c r="J150" s="86" t="s">
        <v>77</v>
      </c>
      <c r="K150" s="85" t="s">
        <v>75</v>
      </c>
      <c r="L150" s="86" t="s">
        <v>346</v>
      </c>
      <c r="M150" s="132">
        <v>44237</v>
      </c>
      <c r="N150" s="110" t="s">
        <v>203</v>
      </c>
      <c r="O150" s="110" t="s">
        <v>77</v>
      </c>
      <c r="P150" s="86" t="s">
        <v>1151</v>
      </c>
      <c r="Q150" s="86" t="s">
        <v>148</v>
      </c>
      <c r="R150" s="86" t="s">
        <v>1152</v>
      </c>
      <c r="S150" s="86" t="s">
        <v>1002</v>
      </c>
      <c r="T150" s="147">
        <v>362084085</v>
      </c>
      <c r="U150" s="162">
        <v>465735701.36000001</v>
      </c>
      <c r="V150" s="163">
        <v>495805854</v>
      </c>
      <c r="W150" s="163">
        <v>167991134</v>
      </c>
      <c r="X150" s="145" t="s">
        <v>338</v>
      </c>
      <c r="Y150" s="86" t="s">
        <v>871</v>
      </c>
      <c r="Z150" s="86" t="s">
        <v>961</v>
      </c>
      <c r="AA150" s="86" t="s">
        <v>961</v>
      </c>
      <c r="AB150" s="86" t="s">
        <v>145</v>
      </c>
      <c r="AC150" s="86" t="s">
        <v>146</v>
      </c>
      <c r="AD150" s="85" t="s">
        <v>1153</v>
      </c>
      <c r="AE150" s="86" t="s">
        <v>1154</v>
      </c>
      <c r="AF150" s="86" t="s">
        <v>148</v>
      </c>
      <c r="AG150" s="86" t="s">
        <v>342</v>
      </c>
      <c r="AH150" s="132">
        <v>45453</v>
      </c>
      <c r="AI150" s="86" t="s">
        <v>415</v>
      </c>
      <c r="AJ150" s="87" t="s">
        <v>89</v>
      </c>
      <c r="AK150" s="88">
        <v>172353128</v>
      </c>
      <c r="AL150" s="174">
        <v>172353128</v>
      </c>
      <c r="AM150" s="88">
        <v>172353128</v>
      </c>
      <c r="AN150" s="88" t="s">
        <v>1155</v>
      </c>
      <c r="AO150" s="88" t="s">
        <v>1156</v>
      </c>
      <c r="AP150" s="88" t="s">
        <v>1157</v>
      </c>
      <c r="AQ150" s="88" t="s">
        <v>1158</v>
      </c>
      <c r="AR150" s="88" t="s">
        <v>107</v>
      </c>
      <c r="AS150" s="88">
        <v>172353128</v>
      </c>
      <c r="AT150" s="88" t="s">
        <v>1159</v>
      </c>
      <c r="AU150" s="88">
        <v>12162523</v>
      </c>
      <c r="AV150" s="88">
        <v>2025000762</v>
      </c>
      <c r="AW150" s="88">
        <v>2024003707</v>
      </c>
      <c r="AX150" s="88" t="s">
        <v>1160</v>
      </c>
      <c r="AY150" s="88" t="s">
        <v>1161</v>
      </c>
      <c r="AZ150" s="88" t="s">
        <v>1162</v>
      </c>
      <c r="BA150" s="88" t="s">
        <v>1163</v>
      </c>
      <c r="BB150" s="88">
        <v>2025000889</v>
      </c>
      <c r="BC150" s="88">
        <v>2024004758</v>
      </c>
      <c r="BD150" s="88">
        <v>2025001252</v>
      </c>
      <c r="BE150" s="88" t="s">
        <v>1164</v>
      </c>
      <c r="BF150" s="88" t="s">
        <v>1165</v>
      </c>
      <c r="BG150" s="88" t="s">
        <v>1166</v>
      </c>
      <c r="BH150" s="88">
        <v>184515651</v>
      </c>
      <c r="BI150" s="88" t="s">
        <v>77</v>
      </c>
      <c r="BJ150" s="88" t="s">
        <v>77</v>
      </c>
      <c r="BK150" s="88" t="s">
        <v>1167</v>
      </c>
      <c r="BL150" s="88" t="s">
        <v>1168</v>
      </c>
      <c r="BM150" s="88" t="s">
        <v>1168</v>
      </c>
      <c r="BN150" s="86">
        <v>184515651</v>
      </c>
      <c r="BO150" s="86">
        <v>2024</v>
      </c>
      <c r="BP150" s="86"/>
      <c r="BQ150" s="86"/>
    </row>
    <row r="151" spans="1:69" s="90" customFormat="1" ht="96" customHeight="1" x14ac:dyDescent="0.3">
      <c r="A151" s="86"/>
      <c r="B151" s="86" t="s">
        <v>89</v>
      </c>
      <c r="C151" s="109" t="s">
        <v>1169</v>
      </c>
      <c r="D151" s="109" t="s">
        <v>71</v>
      </c>
      <c r="E151" s="109" t="s">
        <v>1170</v>
      </c>
      <c r="F151" s="85">
        <v>2023</v>
      </c>
      <c r="G151" s="146">
        <v>45216</v>
      </c>
      <c r="H151" s="85" t="s">
        <v>1171</v>
      </c>
      <c r="I151" s="85" t="s">
        <v>1134</v>
      </c>
      <c r="J151" s="85" t="s">
        <v>1172</v>
      </c>
      <c r="K151" s="85" t="s">
        <v>75</v>
      </c>
      <c r="L151" s="86" t="s">
        <v>111</v>
      </c>
      <c r="M151" s="146">
        <v>45216</v>
      </c>
      <c r="N151" s="110" t="s">
        <v>698</v>
      </c>
      <c r="O151" s="170">
        <v>0.5</v>
      </c>
      <c r="P151" s="85" t="s">
        <v>1173</v>
      </c>
      <c r="Q151" s="85"/>
      <c r="R151" s="85" t="s">
        <v>1174</v>
      </c>
      <c r="S151" s="86" t="s">
        <v>1175</v>
      </c>
      <c r="T151" s="123">
        <v>0</v>
      </c>
      <c r="U151" s="107">
        <v>0</v>
      </c>
      <c r="V151" s="139">
        <v>0</v>
      </c>
      <c r="W151" s="139">
        <v>0</v>
      </c>
      <c r="X151" s="128" t="s">
        <v>338</v>
      </c>
      <c r="Y151" s="85" t="s">
        <v>682</v>
      </c>
      <c r="Z151" s="86" t="s">
        <v>1176</v>
      </c>
      <c r="AA151" s="86" t="s">
        <v>1176</v>
      </c>
      <c r="AB151" s="86" t="s">
        <v>119</v>
      </c>
      <c r="AC151" s="86" t="s">
        <v>114</v>
      </c>
      <c r="AD151" s="85" t="s">
        <v>1177</v>
      </c>
      <c r="AE151" s="86" t="s">
        <v>1130</v>
      </c>
      <c r="AF151" s="85" t="s">
        <v>148</v>
      </c>
      <c r="AG151" s="86" t="s">
        <v>342</v>
      </c>
      <c r="AH151" s="146"/>
      <c r="AI151" s="86" t="s">
        <v>88</v>
      </c>
      <c r="AJ151" s="175" t="s">
        <v>107</v>
      </c>
      <c r="AK151" s="88" t="s">
        <v>77</v>
      </c>
      <c r="AL151" s="88" t="s">
        <v>77</v>
      </c>
      <c r="AM151" s="88" t="s">
        <v>77</v>
      </c>
      <c r="AN151" s="88" t="s">
        <v>77</v>
      </c>
      <c r="AO151" s="88" t="s">
        <v>77</v>
      </c>
      <c r="AP151" s="88" t="s">
        <v>77</v>
      </c>
      <c r="AQ151" s="88" t="s">
        <v>77</v>
      </c>
      <c r="AR151" s="174"/>
      <c r="AS151" s="174"/>
      <c r="AT151" s="174"/>
      <c r="AU151" s="174"/>
      <c r="AV151" s="174"/>
      <c r="AW151" s="174"/>
      <c r="AX151" s="174"/>
      <c r="AY151" s="174"/>
      <c r="AZ151" s="174"/>
      <c r="BA151" s="174"/>
      <c r="BB151" s="174"/>
      <c r="BC151" s="174"/>
      <c r="BD151" s="174"/>
      <c r="BE151" s="174"/>
      <c r="BF151" s="174"/>
      <c r="BG151" s="85"/>
      <c r="BH151" s="139"/>
      <c r="BI151" s="174"/>
      <c r="BJ151" s="139"/>
      <c r="BK151" s="174"/>
      <c r="BL151" s="174"/>
      <c r="BM151" s="174"/>
      <c r="BN151" s="174"/>
      <c r="BO151" s="176"/>
      <c r="BP151" s="176"/>
      <c r="BQ151" s="176"/>
    </row>
    <row r="152" spans="1:69" s="90" customFormat="1" ht="96" customHeight="1" x14ac:dyDescent="0.3">
      <c r="A152" s="86"/>
      <c r="B152" s="86" t="s">
        <v>89</v>
      </c>
      <c r="C152" s="109" t="s">
        <v>1178</v>
      </c>
      <c r="D152" s="109" t="s">
        <v>71</v>
      </c>
      <c r="E152" s="109" t="s">
        <v>1179</v>
      </c>
      <c r="F152" s="85">
        <v>2023</v>
      </c>
      <c r="G152" s="146">
        <v>45212</v>
      </c>
      <c r="H152" s="85" t="s">
        <v>464</v>
      </c>
      <c r="I152" s="85" t="s">
        <v>1180</v>
      </c>
      <c r="J152" s="85" t="s">
        <v>77</v>
      </c>
      <c r="K152" s="85" t="s">
        <v>75</v>
      </c>
      <c r="L152" s="86" t="s">
        <v>346</v>
      </c>
      <c r="M152" s="146">
        <v>45211</v>
      </c>
      <c r="N152" s="110" t="s">
        <v>203</v>
      </c>
      <c r="O152" s="110" t="s">
        <v>77</v>
      </c>
      <c r="P152" s="85" t="s">
        <v>951</v>
      </c>
      <c r="Q152" s="85" t="s">
        <v>692</v>
      </c>
      <c r="R152" s="85" t="s">
        <v>1181</v>
      </c>
      <c r="S152" s="86" t="s">
        <v>1182</v>
      </c>
      <c r="T152" s="123">
        <v>74240000</v>
      </c>
      <c r="U152" s="107">
        <v>74588209.760000005</v>
      </c>
      <c r="V152" s="139">
        <v>0</v>
      </c>
      <c r="W152" s="139">
        <v>74454713</v>
      </c>
      <c r="X152" s="128" t="s">
        <v>160</v>
      </c>
      <c r="Y152" s="85" t="s">
        <v>973</v>
      </c>
      <c r="Z152" s="85" t="s">
        <v>1144</v>
      </c>
      <c r="AA152" s="85" t="s">
        <v>1144</v>
      </c>
      <c r="AB152" s="86" t="s">
        <v>119</v>
      </c>
      <c r="AC152" s="86" t="s">
        <v>114</v>
      </c>
      <c r="AD152" s="85" t="s">
        <v>1183</v>
      </c>
      <c r="AE152" s="85" t="s">
        <v>1184</v>
      </c>
      <c r="AF152" s="85" t="s">
        <v>148</v>
      </c>
      <c r="AG152" s="86" t="s">
        <v>86</v>
      </c>
      <c r="AH152" s="146"/>
      <c r="AI152" s="86" t="s">
        <v>88</v>
      </c>
      <c r="AJ152" s="175" t="s">
        <v>107</v>
      </c>
      <c r="AK152" s="88" t="s">
        <v>77</v>
      </c>
      <c r="AL152" s="88" t="s">
        <v>77</v>
      </c>
      <c r="AM152" s="88" t="s">
        <v>77</v>
      </c>
      <c r="AN152" s="88" t="s">
        <v>77</v>
      </c>
      <c r="AO152" s="88" t="s">
        <v>77</v>
      </c>
      <c r="AP152" s="88" t="s">
        <v>77</v>
      </c>
      <c r="AQ152" s="88" t="s">
        <v>77</v>
      </c>
      <c r="AR152" s="174"/>
      <c r="AS152" s="174"/>
      <c r="AT152" s="174"/>
      <c r="AU152" s="174"/>
      <c r="AV152" s="174"/>
      <c r="AW152" s="174"/>
      <c r="AX152" s="174"/>
      <c r="AY152" s="174"/>
      <c r="AZ152" s="174"/>
      <c r="BA152" s="174"/>
      <c r="BB152" s="174"/>
      <c r="BC152" s="174"/>
      <c r="BD152" s="174"/>
      <c r="BE152" s="174"/>
      <c r="BF152" s="174"/>
      <c r="BG152" s="85"/>
      <c r="BH152" s="139"/>
      <c r="BI152" s="174"/>
      <c r="BJ152" s="139"/>
      <c r="BK152" s="174"/>
      <c r="BL152" s="174"/>
      <c r="BM152" s="174"/>
      <c r="BN152" s="174"/>
      <c r="BO152" s="176"/>
      <c r="BP152" s="176"/>
      <c r="BQ152" s="176"/>
    </row>
    <row r="153" spans="1:69" s="90" customFormat="1" ht="96" customHeight="1" x14ac:dyDescent="0.3">
      <c r="A153" s="86"/>
      <c r="B153" s="86" t="s">
        <v>89</v>
      </c>
      <c r="C153" s="109" t="s">
        <v>1185</v>
      </c>
      <c r="D153" s="109" t="s">
        <v>71</v>
      </c>
      <c r="E153" s="109" t="s">
        <v>1186</v>
      </c>
      <c r="F153" s="85">
        <v>2023</v>
      </c>
      <c r="G153" s="146">
        <v>45212</v>
      </c>
      <c r="H153" s="85" t="s">
        <v>1187</v>
      </c>
      <c r="I153" s="85" t="s">
        <v>1188</v>
      </c>
      <c r="J153" s="85" t="s">
        <v>1189</v>
      </c>
      <c r="K153" s="85" t="s">
        <v>75</v>
      </c>
      <c r="L153" s="86" t="s">
        <v>111</v>
      </c>
      <c r="M153" s="146">
        <v>45212</v>
      </c>
      <c r="N153" s="110" t="s">
        <v>203</v>
      </c>
      <c r="O153" s="170">
        <v>0</v>
      </c>
      <c r="P153" s="85" t="s">
        <v>1190</v>
      </c>
      <c r="Q153" s="85" t="s">
        <v>692</v>
      </c>
      <c r="R153" s="85" t="s">
        <v>1191</v>
      </c>
      <c r="S153" s="86" t="s">
        <v>1192</v>
      </c>
      <c r="T153" s="123">
        <v>0</v>
      </c>
      <c r="U153" s="107">
        <v>0</v>
      </c>
      <c r="V153" s="139">
        <v>0</v>
      </c>
      <c r="W153" s="139">
        <v>0</v>
      </c>
      <c r="X153" s="128" t="s">
        <v>93</v>
      </c>
      <c r="Y153" s="85" t="s">
        <v>973</v>
      </c>
      <c r="Z153" s="85" t="s">
        <v>1193</v>
      </c>
      <c r="AA153" s="85" t="s">
        <v>1193</v>
      </c>
      <c r="AB153" s="85" t="s">
        <v>138</v>
      </c>
      <c r="AC153" s="86" t="s">
        <v>139</v>
      </c>
      <c r="AD153" s="85" t="s">
        <v>1194</v>
      </c>
      <c r="AE153" s="85" t="s">
        <v>1130</v>
      </c>
      <c r="AF153" s="85" t="s">
        <v>148</v>
      </c>
      <c r="AG153" s="86" t="s">
        <v>86</v>
      </c>
      <c r="AH153" s="146"/>
      <c r="AI153" s="86" t="s">
        <v>88</v>
      </c>
      <c r="AJ153" s="175" t="s">
        <v>107</v>
      </c>
      <c r="AK153" s="88" t="s">
        <v>77</v>
      </c>
      <c r="AL153" s="88" t="s">
        <v>77</v>
      </c>
      <c r="AM153" s="88" t="s">
        <v>77</v>
      </c>
      <c r="AN153" s="88" t="s">
        <v>77</v>
      </c>
      <c r="AO153" s="88" t="s">
        <v>77</v>
      </c>
      <c r="AP153" s="88" t="s">
        <v>77</v>
      </c>
      <c r="AQ153" s="88" t="s">
        <v>77</v>
      </c>
      <c r="AR153" s="174"/>
      <c r="AS153" s="174"/>
      <c r="AT153" s="174"/>
      <c r="AU153" s="174"/>
      <c r="AV153" s="174"/>
      <c r="AW153" s="174"/>
      <c r="AX153" s="174"/>
      <c r="AY153" s="174"/>
      <c r="AZ153" s="174"/>
      <c r="BA153" s="174"/>
      <c r="BB153" s="174"/>
      <c r="BC153" s="174"/>
      <c r="BD153" s="174"/>
      <c r="BE153" s="174"/>
      <c r="BF153" s="174"/>
      <c r="BG153" s="85"/>
      <c r="BH153" s="139"/>
      <c r="BI153" s="174"/>
      <c r="BJ153" s="139"/>
      <c r="BK153" s="174"/>
      <c r="BL153" s="174"/>
      <c r="BM153" s="174"/>
      <c r="BN153" s="174"/>
      <c r="BO153" s="176"/>
      <c r="BP153" s="176"/>
      <c r="BQ153" s="176"/>
    </row>
    <row r="154" spans="1:69" s="90" customFormat="1" ht="96" customHeight="1" x14ac:dyDescent="0.3">
      <c r="A154" s="86"/>
      <c r="B154" s="86" t="s">
        <v>89</v>
      </c>
      <c r="C154" s="109" t="s">
        <v>1195</v>
      </c>
      <c r="D154" s="109" t="s">
        <v>71</v>
      </c>
      <c r="E154" s="109" t="s">
        <v>1196</v>
      </c>
      <c r="F154" s="85">
        <v>2023</v>
      </c>
      <c r="G154" s="146">
        <v>45205</v>
      </c>
      <c r="H154" s="85" t="s">
        <v>1187</v>
      </c>
      <c r="I154" s="85" t="s">
        <v>1197</v>
      </c>
      <c r="J154" s="85" t="s">
        <v>1198</v>
      </c>
      <c r="K154" s="85" t="s">
        <v>75</v>
      </c>
      <c r="L154" s="86" t="s">
        <v>111</v>
      </c>
      <c r="M154" s="146">
        <v>45204</v>
      </c>
      <c r="N154" s="110" t="s">
        <v>698</v>
      </c>
      <c r="O154" s="170">
        <v>0</v>
      </c>
      <c r="P154" s="85" t="s">
        <v>1173</v>
      </c>
      <c r="Q154" s="85" t="s">
        <v>148</v>
      </c>
      <c r="R154" s="85" t="s">
        <v>1199</v>
      </c>
      <c r="S154" s="86" t="s">
        <v>1192</v>
      </c>
      <c r="T154" s="123">
        <v>0</v>
      </c>
      <c r="U154" s="107">
        <v>0</v>
      </c>
      <c r="V154" s="139">
        <v>0</v>
      </c>
      <c r="W154" s="139">
        <v>0</v>
      </c>
      <c r="X154" s="128" t="s">
        <v>338</v>
      </c>
      <c r="Y154" s="85" t="s">
        <v>973</v>
      </c>
      <c r="Z154" s="85" t="s">
        <v>1200</v>
      </c>
      <c r="AA154" s="85" t="s">
        <v>1200</v>
      </c>
      <c r="AB154" s="86" t="s">
        <v>81</v>
      </c>
      <c r="AC154" s="85" t="s">
        <v>82</v>
      </c>
      <c r="AD154" s="85" t="s">
        <v>1201</v>
      </c>
      <c r="AE154" s="85" t="s">
        <v>803</v>
      </c>
      <c r="AF154" s="85" t="s">
        <v>148</v>
      </c>
      <c r="AG154" s="86" t="s">
        <v>578</v>
      </c>
      <c r="AH154" s="146"/>
      <c r="AI154" s="177" t="s">
        <v>1202</v>
      </c>
      <c r="AJ154" s="175" t="s">
        <v>107</v>
      </c>
      <c r="AK154" s="88" t="s">
        <v>77</v>
      </c>
      <c r="AL154" s="88" t="s">
        <v>77</v>
      </c>
      <c r="AM154" s="88" t="s">
        <v>77</v>
      </c>
      <c r="AN154" s="88" t="s">
        <v>77</v>
      </c>
      <c r="AO154" s="88" t="s">
        <v>77</v>
      </c>
      <c r="AP154" s="88" t="s">
        <v>77</v>
      </c>
      <c r="AQ154" s="88" t="s">
        <v>77</v>
      </c>
      <c r="AR154" s="174"/>
      <c r="AS154" s="174"/>
      <c r="AT154" s="174"/>
      <c r="AU154" s="174"/>
      <c r="AV154" s="174"/>
      <c r="AW154" s="174"/>
      <c r="AX154" s="174"/>
      <c r="AY154" s="174"/>
      <c r="AZ154" s="174"/>
      <c r="BA154" s="174"/>
      <c r="BB154" s="174"/>
      <c r="BC154" s="174"/>
      <c r="BD154" s="174"/>
      <c r="BE154" s="174"/>
      <c r="BF154" s="174"/>
      <c r="BG154" s="85"/>
      <c r="BH154" s="139"/>
      <c r="BI154" s="174"/>
      <c r="BJ154" s="139"/>
      <c r="BK154" s="174"/>
      <c r="BL154" s="174"/>
      <c r="BM154" s="174"/>
      <c r="BN154" s="174"/>
      <c r="BO154" s="176"/>
      <c r="BP154" s="176"/>
      <c r="BQ154" s="176"/>
    </row>
    <row r="155" spans="1:69" s="90" customFormat="1" ht="96" customHeight="1" x14ac:dyDescent="0.25">
      <c r="A155" s="86"/>
      <c r="B155" s="86" t="s">
        <v>89</v>
      </c>
      <c r="C155" s="129" t="s">
        <v>1203</v>
      </c>
      <c r="D155" s="129" t="s">
        <v>71</v>
      </c>
      <c r="E155" s="109" t="s">
        <v>1204</v>
      </c>
      <c r="F155" s="85">
        <v>2023</v>
      </c>
      <c r="G155" s="146">
        <v>45202</v>
      </c>
      <c r="H155" s="86" t="s">
        <v>1205</v>
      </c>
      <c r="I155" s="86" t="s">
        <v>1134</v>
      </c>
      <c r="J155" s="86" t="s">
        <v>77</v>
      </c>
      <c r="K155" s="85" t="s">
        <v>75</v>
      </c>
      <c r="L155" s="36" t="s">
        <v>156</v>
      </c>
      <c r="M155" s="132">
        <v>45201</v>
      </c>
      <c r="N155" s="110" t="s">
        <v>256</v>
      </c>
      <c r="O155" s="110" t="s">
        <v>77</v>
      </c>
      <c r="P155" s="86" t="s">
        <v>1045</v>
      </c>
      <c r="Q155" s="86" t="s">
        <v>148</v>
      </c>
      <c r="R155" s="86" t="s">
        <v>1206</v>
      </c>
      <c r="S155" s="86" t="s">
        <v>1182</v>
      </c>
      <c r="T155" s="123">
        <v>0</v>
      </c>
      <c r="U155" s="107">
        <v>0</v>
      </c>
      <c r="V155" s="139">
        <v>0</v>
      </c>
      <c r="W155" s="139">
        <v>0</v>
      </c>
      <c r="X155" s="145" t="s">
        <v>681</v>
      </c>
      <c r="Y155" s="86" t="s">
        <v>871</v>
      </c>
      <c r="Z155" s="86" t="s">
        <v>1207</v>
      </c>
      <c r="AA155" s="86" t="s">
        <v>1208</v>
      </c>
      <c r="AB155" s="85" t="s">
        <v>138</v>
      </c>
      <c r="AC155" s="86" t="s">
        <v>139</v>
      </c>
      <c r="AD155" s="86" t="s">
        <v>1209</v>
      </c>
      <c r="AE155" s="86" t="s">
        <v>1130</v>
      </c>
      <c r="AF155" s="86" t="s">
        <v>148</v>
      </c>
      <c r="AG155" s="86" t="s">
        <v>578</v>
      </c>
      <c r="AH155" s="132">
        <v>45237</v>
      </c>
      <c r="AI155" s="86" t="s">
        <v>163</v>
      </c>
      <c r="AJ155" s="87" t="s">
        <v>107</v>
      </c>
      <c r="AK155" s="88" t="s">
        <v>77</v>
      </c>
      <c r="AL155" s="88" t="s">
        <v>77</v>
      </c>
      <c r="AM155" s="88" t="s">
        <v>77</v>
      </c>
      <c r="AN155" s="88" t="s">
        <v>77</v>
      </c>
      <c r="AO155" s="88" t="s">
        <v>77</v>
      </c>
      <c r="AP155" s="88" t="s">
        <v>77</v>
      </c>
      <c r="AQ155" s="88" t="s">
        <v>77</v>
      </c>
      <c r="AR155" s="88"/>
      <c r="AS155" s="88"/>
      <c r="AT155" s="88"/>
      <c r="AU155" s="88"/>
      <c r="AV155" s="88"/>
      <c r="AW155" s="88"/>
      <c r="AX155" s="88"/>
      <c r="AY155" s="88"/>
      <c r="AZ155" s="88"/>
      <c r="BA155" s="88"/>
      <c r="BB155" s="88"/>
      <c r="BC155" s="88"/>
      <c r="BD155" s="88"/>
      <c r="BE155" s="88"/>
      <c r="BF155" s="88"/>
      <c r="BG155" s="86"/>
      <c r="BH155" s="139"/>
      <c r="BI155" s="88"/>
      <c r="BJ155" s="139"/>
      <c r="BK155" s="88"/>
      <c r="BL155" s="88"/>
      <c r="BM155" s="88"/>
      <c r="BN155" s="88"/>
      <c r="BO155" s="86"/>
      <c r="BP155" s="86"/>
      <c r="BQ155" s="86"/>
    </row>
    <row r="156" spans="1:69" s="90" customFormat="1" ht="96" customHeight="1" x14ac:dyDescent="0.25">
      <c r="A156" s="86"/>
      <c r="B156" s="86" t="s">
        <v>89</v>
      </c>
      <c r="C156" s="129" t="s">
        <v>1210</v>
      </c>
      <c r="D156" s="129" t="s">
        <v>71</v>
      </c>
      <c r="E156" s="109" t="s">
        <v>1211</v>
      </c>
      <c r="F156" s="85">
        <v>2023</v>
      </c>
      <c r="G156" s="146">
        <v>45201</v>
      </c>
      <c r="H156" s="86" t="s">
        <v>1212</v>
      </c>
      <c r="I156" s="86" t="s">
        <v>1134</v>
      </c>
      <c r="J156" s="86" t="s">
        <v>77</v>
      </c>
      <c r="K156" s="85" t="s">
        <v>75</v>
      </c>
      <c r="L156" s="36" t="s">
        <v>156</v>
      </c>
      <c r="M156" s="132">
        <v>45197</v>
      </c>
      <c r="N156" s="110" t="s">
        <v>157</v>
      </c>
      <c r="O156" s="110" t="s">
        <v>77</v>
      </c>
      <c r="P156" s="86" t="s">
        <v>1045</v>
      </c>
      <c r="Q156" s="86" t="s">
        <v>148</v>
      </c>
      <c r="R156" s="86" t="s">
        <v>1206</v>
      </c>
      <c r="S156" s="86" t="s">
        <v>1182</v>
      </c>
      <c r="T156" s="123">
        <v>0</v>
      </c>
      <c r="U156" s="107">
        <v>0</v>
      </c>
      <c r="V156" s="139">
        <v>0</v>
      </c>
      <c r="W156" s="139">
        <v>0</v>
      </c>
      <c r="X156" s="145" t="s">
        <v>338</v>
      </c>
      <c r="Y156" s="86" t="s">
        <v>973</v>
      </c>
      <c r="Z156" s="86" t="s">
        <v>516</v>
      </c>
      <c r="AA156" s="86" t="s">
        <v>516</v>
      </c>
      <c r="AB156" s="86" t="s">
        <v>81</v>
      </c>
      <c r="AC156" s="86" t="s">
        <v>1213</v>
      </c>
      <c r="AD156" s="86" t="s">
        <v>1214</v>
      </c>
      <c r="AE156" s="86" t="s">
        <v>684</v>
      </c>
      <c r="AF156" s="86" t="s">
        <v>148</v>
      </c>
      <c r="AG156" s="86" t="s">
        <v>578</v>
      </c>
      <c r="AH156" s="132">
        <v>45223</v>
      </c>
      <c r="AI156" s="86" t="s">
        <v>163</v>
      </c>
      <c r="AJ156" s="87" t="s">
        <v>107</v>
      </c>
      <c r="AK156" s="88" t="s">
        <v>77</v>
      </c>
      <c r="AL156" s="88" t="s">
        <v>77</v>
      </c>
      <c r="AM156" s="88" t="s">
        <v>77</v>
      </c>
      <c r="AN156" s="88" t="s">
        <v>77</v>
      </c>
      <c r="AO156" s="88" t="s">
        <v>77</v>
      </c>
      <c r="AP156" s="88" t="s">
        <v>77</v>
      </c>
      <c r="AQ156" s="88" t="s">
        <v>77</v>
      </c>
      <c r="AR156" s="88"/>
      <c r="AS156" s="88"/>
      <c r="AT156" s="88"/>
      <c r="AU156" s="88"/>
      <c r="AV156" s="88"/>
      <c r="AW156" s="88"/>
      <c r="AX156" s="88"/>
      <c r="AY156" s="88"/>
      <c r="AZ156" s="88"/>
      <c r="BA156" s="88"/>
      <c r="BB156" s="88"/>
      <c r="BC156" s="88"/>
      <c r="BD156" s="88"/>
      <c r="BE156" s="88"/>
      <c r="BF156" s="88"/>
      <c r="BG156" s="86"/>
      <c r="BH156" s="139"/>
      <c r="BI156" s="88"/>
      <c r="BJ156" s="139"/>
      <c r="BK156" s="88"/>
      <c r="BL156" s="88"/>
      <c r="BM156" s="88"/>
      <c r="BN156" s="88"/>
      <c r="BO156" s="86"/>
      <c r="BP156" s="86"/>
      <c r="BQ156" s="86"/>
    </row>
    <row r="157" spans="1:69" s="90" customFormat="1" ht="96" customHeight="1" x14ac:dyDescent="0.25">
      <c r="A157" s="85"/>
      <c r="B157" s="85" t="s">
        <v>89</v>
      </c>
      <c r="C157" s="109" t="s">
        <v>1215</v>
      </c>
      <c r="D157" s="109" t="s">
        <v>71</v>
      </c>
      <c r="E157" s="109" t="s">
        <v>1216</v>
      </c>
      <c r="F157" s="85">
        <v>2023</v>
      </c>
      <c r="G157" s="146">
        <v>45195</v>
      </c>
      <c r="H157" s="85" t="s">
        <v>1217</v>
      </c>
      <c r="I157" s="85" t="s">
        <v>1218</v>
      </c>
      <c r="J157" s="85" t="s">
        <v>77</v>
      </c>
      <c r="K157" s="85" t="s">
        <v>75</v>
      </c>
      <c r="L157" s="86" t="s">
        <v>102</v>
      </c>
      <c r="M157" s="146">
        <v>45195</v>
      </c>
      <c r="N157" s="172" t="s">
        <v>203</v>
      </c>
      <c r="O157" s="172" t="s">
        <v>77</v>
      </c>
      <c r="P157" s="85" t="s">
        <v>1045</v>
      </c>
      <c r="Q157" s="85" t="s">
        <v>148</v>
      </c>
      <c r="R157" s="85" t="s">
        <v>1219</v>
      </c>
      <c r="S157" s="85" t="s">
        <v>1028</v>
      </c>
      <c r="T157" s="123">
        <v>82585530</v>
      </c>
      <c r="U157" s="107">
        <v>83180144.590000004</v>
      </c>
      <c r="V157" s="139"/>
      <c r="W157" s="139">
        <v>77676917</v>
      </c>
      <c r="X157" s="128" t="s">
        <v>160</v>
      </c>
      <c r="Y157" s="85" t="s">
        <v>973</v>
      </c>
      <c r="Z157" s="85" t="s">
        <v>132</v>
      </c>
      <c r="AA157" s="85" t="s">
        <v>132</v>
      </c>
      <c r="AB157" s="86" t="s">
        <v>119</v>
      </c>
      <c r="AC157" s="86" t="s">
        <v>114</v>
      </c>
      <c r="AD157" s="85" t="s">
        <v>1220</v>
      </c>
      <c r="AE157" s="85" t="s">
        <v>763</v>
      </c>
      <c r="AF157" s="85" t="s">
        <v>148</v>
      </c>
      <c r="AG157" s="85" t="s">
        <v>342</v>
      </c>
      <c r="AH157" s="146"/>
      <c r="AI157" s="86" t="s">
        <v>88</v>
      </c>
      <c r="AJ157" s="175" t="s">
        <v>107</v>
      </c>
      <c r="AK157" s="174" t="s">
        <v>77</v>
      </c>
      <c r="AL157" s="174" t="s">
        <v>77</v>
      </c>
      <c r="AM157" s="174" t="s">
        <v>77</v>
      </c>
      <c r="AN157" s="174" t="s">
        <v>77</v>
      </c>
      <c r="AO157" s="174" t="s">
        <v>77</v>
      </c>
      <c r="AP157" s="174" t="s">
        <v>77</v>
      </c>
      <c r="AQ157" s="174" t="s">
        <v>77</v>
      </c>
      <c r="AR157" s="174"/>
      <c r="AS157" s="174"/>
      <c r="AT157" s="174"/>
      <c r="AU157" s="174"/>
      <c r="AV157" s="174"/>
      <c r="AW157" s="174"/>
      <c r="AX157" s="174"/>
      <c r="AY157" s="174"/>
      <c r="AZ157" s="174"/>
      <c r="BA157" s="174"/>
      <c r="BB157" s="174"/>
      <c r="BC157" s="174"/>
      <c r="BD157" s="174"/>
      <c r="BE157" s="174"/>
      <c r="BF157" s="174"/>
      <c r="BG157" s="85"/>
      <c r="BH157" s="139"/>
      <c r="BI157" s="174"/>
      <c r="BJ157" s="139"/>
      <c r="BK157" s="174"/>
      <c r="BL157" s="174"/>
      <c r="BM157" s="174"/>
      <c r="BN157" s="174"/>
      <c r="BO157" s="85"/>
      <c r="BP157" s="85"/>
      <c r="BQ157" s="85"/>
    </row>
    <row r="158" spans="1:69" s="90" customFormat="1" ht="96" customHeight="1" x14ac:dyDescent="0.25">
      <c r="A158" s="85"/>
      <c r="B158" s="85" t="s">
        <v>89</v>
      </c>
      <c r="C158" s="109" t="s">
        <v>1221</v>
      </c>
      <c r="D158" s="109" t="s">
        <v>71</v>
      </c>
      <c r="E158" s="109" t="s">
        <v>1222</v>
      </c>
      <c r="F158" s="85">
        <v>2023</v>
      </c>
      <c r="G158" s="146">
        <v>45182</v>
      </c>
      <c r="H158" s="85" t="s">
        <v>1223</v>
      </c>
      <c r="I158" s="85" t="s">
        <v>979</v>
      </c>
      <c r="J158" s="85" t="s">
        <v>77</v>
      </c>
      <c r="K158" s="85" t="s">
        <v>75</v>
      </c>
      <c r="L158" s="36" t="s">
        <v>156</v>
      </c>
      <c r="M158" s="146">
        <v>45182</v>
      </c>
      <c r="N158" s="172" t="s">
        <v>157</v>
      </c>
      <c r="O158" s="172" t="s">
        <v>77</v>
      </c>
      <c r="P158" s="85" t="s">
        <v>1045</v>
      </c>
      <c r="Q158" s="85" t="s">
        <v>148</v>
      </c>
      <c r="R158" s="85" t="s">
        <v>1224</v>
      </c>
      <c r="S158" s="85" t="s">
        <v>1225</v>
      </c>
      <c r="T158" s="123">
        <v>0</v>
      </c>
      <c r="U158" s="107">
        <v>0</v>
      </c>
      <c r="V158" s="139">
        <v>0</v>
      </c>
      <c r="W158" s="139">
        <v>0</v>
      </c>
      <c r="X158" s="128" t="s">
        <v>1226</v>
      </c>
      <c r="Y158" s="85" t="s">
        <v>973</v>
      </c>
      <c r="Z158" s="85" t="s">
        <v>1200</v>
      </c>
      <c r="AA158" s="85" t="s">
        <v>1200</v>
      </c>
      <c r="AB158" s="85" t="s">
        <v>1227</v>
      </c>
      <c r="AC158" s="85" t="s">
        <v>1228</v>
      </c>
      <c r="AD158" s="85" t="s">
        <v>1229</v>
      </c>
      <c r="AE158" s="85" t="s">
        <v>684</v>
      </c>
      <c r="AF158" s="85" t="s">
        <v>148</v>
      </c>
      <c r="AG158" s="85" t="s">
        <v>578</v>
      </c>
      <c r="AH158" s="146">
        <v>45217</v>
      </c>
      <c r="AI158" s="86" t="s">
        <v>415</v>
      </c>
      <c r="AJ158" s="175" t="s">
        <v>107</v>
      </c>
      <c r="AK158" s="174"/>
      <c r="AL158" s="174"/>
      <c r="AM158" s="174"/>
      <c r="AN158" s="174"/>
      <c r="AO158" s="174"/>
      <c r="AP158" s="174"/>
      <c r="AQ158" s="174"/>
      <c r="AR158" s="174"/>
      <c r="AS158" s="174"/>
      <c r="AT158" s="174"/>
      <c r="AU158" s="174"/>
      <c r="AV158" s="174"/>
      <c r="AW158" s="174"/>
      <c r="AX158" s="174"/>
      <c r="AY158" s="174"/>
      <c r="AZ158" s="174"/>
      <c r="BA158" s="174"/>
      <c r="BB158" s="174"/>
      <c r="BC158" s="174"/>
      <c r="BD158" s="174"/>
      <c r="BE158" s="174"/>
      <c r="BF158" s="174"/>
      <c r="BG158" s="85"/>
      <c r="BH158" s="139"/>
      <c r="BI158" s="174"/>
      <c r="BJ158" s="139"/>
      <c r="BK158" s="174"/>
      <c r="BL158" s="174"/>
      <c r="BM158" s="174"/>
      <c r="BN158" s="174"/>
      <c r="BO158" s="85"/>
      <c r="BP158" s="85"/>
      <c r="BQ158" s="85"/>
    </row>
    <row r="159" spans="1:69" s="90" customFormat="1" ht="96" customHeight="1" x14ac:dyDescent="0.25">
      <c r="A159" s="86"/>
      <c r="B159" s="86" t="s">
        <v>89</v>
      </c>
      <c r="C159" s="129" t="s">
        <v>1230</v>
      </c>
      <c r="D159" s="129" t="s">
        <v>71</v>
      </c>
      <c r="E159" s="109" t="s">
        <v>1231</v>
      </c>
      <c r="F159" s="85">
        <v>2023</v>
      </c>
      <c r="G159" s="146">
        <v>45174</v>
      </c>
      <c r="H159" s="86" t="s">
        <v>1232</v>
      </c>
      <c r="I159" s="86" t="s">
        <v>1233</v>
      </c>
      <c r="J159" s="86" t="s">
        <v>77</v>
      </c>
      <c r="K159" s="85" t="s">
        <v>75</v>
      </c>
      <c r="L159" s="86" t="s">
        <v>102</v>
      </c>
      <c r="M159" s="132">
        <v>45174</v>
      </c>
      <c r="N159" s="110" t="s">
        <v>203</v>
      </c>
      <c r="O159" s="110" t="s">
        <v>77</v>
      </c>
      <c r="P159" s="86" t="s">
        <v>1045</v>
      </c>
      <c r="Q159" s="86" t="s">
        <v>148</v>
      </c>
      <c r="R159" s="86" t="s">
        <v>1234</v>
      </c>
      <c r="S159" s="86" t="s">
        <v>1182</v>
      </c>
      <c r="T159" s="123">
        <v>18018000</v>
      </c>
      <c r="U159" s="107">
        <v>18244245.870000001</v>
      </c>
      <c r="V159" s="139"/>
      <c r="W159" s="139">
        <v>16968088</v>
      </c>
      <c r="X159" s="145" t="s">
        <v>160</v>
      </c>
      <c r="Y159" s="86" t="s">
        <v>973</v>
      </c>
      <c r="Z159" s="86" t="s">
        <v>132</v>
      </c>
      <c r="AA159" s="86" t="s">
        <v>132</v>
      </c>
      <c r="AB159" s="85" t="s">
        <v>138</v>
      </c>
      <c r="AC159" s="86" t="s">
        <v>139</v>
      </c>
      <c r="AD159" s="86" t="s">
        <v>349</v>
      </c>
      <c r="AE159" s="86" t="s">
        <v>684</v>
      </c>
      <c r="AF159" s="86" t="s">
        <v>148</v>
      </c>
      <c r="AG159" s="86" t="s">
        <v>578</v>
      </c>
      <c r="AH159" s="132"/>
      <c r="AI159" s="86" t="s">
        <v>88</v>
      </c>
      <c r="AJ159" s="87" t="s">
        <v>107</v>
      </c>
      <c r="AK159" s="88" t="s">
        <v>77</v>
      </c>
      <c r="AL159" s="88" t="s">
        <v>77</v>
      </c>
      <c r="AM159" s="88" t="s">
        <v>77</v>
      </c>
      <c r="AN159" s="88" t="s">
        <v>77</v>
      </c>
      <c r="AO159" s="88" t="s">
        <v>77</v>
      </c>
      <c r="AP159" s="88" t="s">
        <v>77</v>
      </c>
      <c r="AQ159" s="88" t="s">
        <v>77</v>
      </c>
      <c r="AR159" s="88"/>
      <c r="AS159" s="88"/>
      <c r="AT159" s="88"/>
      <c r="AU159" s="88"/>
      <c r="AV159" s="88"/>
      <c r="AW159" s="88"/>
      <c r="AX159" s="88"/>
      <c r="AY159" s="88"/>
      <c r="AZ159" s="88"/>
      <c r="BA159" s="88"/>
      <c r="BB159" s="88"/>
      <c r="BC159" s="88"/>
      <c r="BD159" s="88"/>
      <c r="BE159" s="88"/>
      <c r="BF159" s="88"/>
      <c r="BG159" s="86"/>
      <c r="BH159" s="139"/>
      <c r="BI159" s="88"/>
      <c r="BJ159" s="139"/>
      <c r="BK159" s="88"/>
      <c r="BL159" s="88"/>
      <c r="BM159" s="88"/>
      <c r="BN159" s="88"/>
      <c r="BO159" s="86"/>
      <c r="BP159" s="86"/>
      <c r="BQ159" s="86"/>
    </row>
    <row r="160" spans="1:69" s="90" customFormat="1" ht="114.75" customHeight="1" x14ac:dyDescent="0.25">
      <c r="A160" s="86"/>
      <c r="B160" s="86" t="s">
        <v>89</v>
      </c>
      <c r="C160" s="129" t="s">
        <v>1235</v>
      </c>
      <c r="D160" s="129" t="s">
        <v>71</v>
      </c>
      <c r="E160" s="109" t="s">
        <v>1236</v>
      </c>
      <c r="F160" s="85">
        <v>2023</v>
      </c>
      <c r="G160" s="146">
        <v>45162</v>
      </c>
      <c r="H160" s="86" t="s">
        <v>1237</v>
      </c>
      <c r="I160" s="86" t="s">
        <v>1238</v>
      </c>
      <c r="J160" s="86" t="s">
        <v>77</v>
      </c>
      <c r="K160" s="85" t="s">
        <v>75</v>
      </c>
      <c r="L160" s="86" t="s">
        <v>346</v>
      </c>
      <c r="M160" s="132">
        <v>45162</v>
      </c>
      <c r="N160" s="110" t="s">
        <v>256</v>
      </c>
      <c r="O160" s="110" t="s">
        <v>77</v>
      </c>
      <c r="P160" s="86" t="s">
        <v>1239</v>
      </c>
      <c r="Q160" s="86" t="s">
        <v>148</v>
      </c>
      <c r="R160" s="86" t="s">
        <v>1240</v>
      </c>
      <c r="S160" s="86" t="s">
        <v>1241</v>
      </c>
      <c r="T160" s="123">
        <v>303995545</v>
      </c>
      <c r="U160" s="107">
        <v>304171282.27999997</v>
      </c>
      <c r="V160" s="139">
        <v>286616537</v>
      </c>
      <c r="W160" s="139">
        <v>0</v>
      </c>
      <c r="X160" s="145" t="s">
        <v>160</v>
      </c>
      <c r="Y160" s="86" t="s">
        <v>973</v>
      </c>
      <c r="Z160" s="86" t="s">
        <v>1242</v>
      </c>
      <c r="AA160" s="86" t="s">
        <v>1243</v>
      </c>
      <c r="AB160" s="86" t="s">
        <v>113</v>
      </c>
      <c r="AC160" s="86" t="s">
        <v>294</v>
      </c>
      <c r="AD160" s="86" t="s">
        <v>1013</v>
      </c>
      <c r="AE160" s="86" t="s">
        <v>684</v>
      </c>
      <c r="AF160" s="86" t="s">
        <v>148</v>
      </c>
      <c r="AG160" s="86" t="s">
        <v>86</v>
      </c>
      <c r="AH160" s="132"/>
      <c r="AI160" s="86" t="s">
        <v>88</v>
      </c>
      <c r="AJ160" s="87" t="s">
        <v>107</v>
      </c>
      <c r="AK160" s="88" t="s">
        <v>77</v>
      </c>
      <c r="AL160" s="88" t="s">
        <v>77</v>
      </c>
      <c r="AM160" s="88" t="s">
        <v>77</v>
      </c>
      <c r="AN160" s="88" t="s">
        <v>77</v>
      </c>
      <c r="AO160" s="88" t="s">
        <v>77</v>
      </c>
      <c r="AP160" s="88" t="s">
        <v>77</v>
      </c>
      <c r="AQ160" s="88" t="s">
        <v>77</v>
      </c>
      <c r="AR160" s="88"/>
      <c r="AS160" s="88"/>
      <c r="AT160" s="88"/>
      <c r="AU160" s="88"/>
      <c r="AV160" s="88"/>
      <c r="AW160" s="88"/>
      <c r="AX160" s="88"/>
      <c r="AY160" s="88"/>
      <c r="AZ160" s="88"/>
      <c r="BA160" s="88"/>
      <c r="BB160" s="88"/>
      <c r="BC160" s="88"/>
      <c r="BD160" s="88"/>
      <c r="BE160" s="88"/>
      <c r="BF160" s="88"/>
      <c r="BG160" s="86"/>
      <c r="BH160" s="139"/>
      <c r="BI160" s="88"/>
      <c r="BJ160" s="139"/>
      <c r="BK160" s="88"/>
      <c r="BL160" s="88"/>
      <c r="BM160" s="88"/>
      <c r="BN160" s="88"/>
      <c r="BO160" s="86"/>
      <c r="BP160" s="86"/>
      <c r="BQ160" s="86"/>
    </row>
    <row r="161" spans="1:69" s="90" customFormat="1" ht="73.5" customHeight="1" x14ac:dyDescent="0.25">
      <c r="A161" s="86"/>
      <c r="B161" s="86" t="s">
        <v>89</v>
      </c>
      <c r="C161" s="129" t="s">
        <v>1244</v>
      </c>
      <c r="D161" s="129" t="s">
        <v>71</v>
      </c>
      <c r="E161" s="109" t="s">
        <v>1245</v>
      </c>
      <c r="F161" s="85">
        <v>2023</v>
      </c>
      <c r="G161" s="146">
        <v>45156</v>
      </c>
      <c r="H161" s="86" t="s">
        <v>1246</v>
      </c>
      <c r="I161" s="86" t="s">
        <v>1247</v>
      </c>
      <c r="J161" s="86" t="s">
        <v>77</v>
      </c>
      <c r="K161" s="85" t="s">
        <v>75</v>
      </c>
      <c r="L161" s="86" t="s">
        <v>346</v>
      </c>
      <c r="M161" s="132">
        <v>45156</v>
      </c>
      <c r="N161" s="110" t="s">
        <v>698</v>
      </c>
      <c r="O161" s="110" t="s">
        <v>77</v>
      </c>
      <c r="P161" s="86" t="s">
        <v>1239</v>
      </c>
      <c r="Q161" s="86" t="s">
        <v>148</v>
      </c>
      <c r="R161" s="86" t="s">
        <v>1248</v>
      </c>
      <c r="S161" s="86" t="s">
        <v>1241</v>
      </c>
      <c r="T161" s="123">
        <v>10535000</v>
      </c>
      <c r="U161" s="107">
        <v>10667284.390000001</v>
      </c>
      <c r="V161" s="139">
        <v>9928772</v>
      </c>
      <c r="W161" s="139">
        <v>0</v>
      </c>
      <c r="X161" s="145" t="s">
        <v>160</v>
      </c>
      <c r="Y161" s="86" t="s">
        <v>973</v>
      </c>
      <c r="Z161" s="86" t="s">
        <v>1200</v>
      </c>
      <c r="AA161" s="86" t="s">
        <v>1200</v>
      </c>
      <c r="AB161" s="86" t="s">
        <v>81</v>
      </c>
      <c r="AC161" s="86" t="s">
        <v>1213</v>
      </c>
      <c r="AD161" s="86" t="s">
        <v>1249</v>
      </c>
      <c r="AE161" s="86" t="s">
        <v>684</v>
      </c>
      <c r="AF161" s="86" t="s">
        <v>148</v>
      </c>
      <c r="AG161" s="86" t="s">
        <v>86</v>
      </c>
      <c r="AH161" s="132"/>
      <c r="AI161" s="86" t="s">
        <v>88</v>
      </c>
      <c r="AJ161" s="87" t="s">
        <v>107</v>
      </c>
      <c r="AK161" s="88" t="s">
        <v>77</v>
      </c>
      <c r="AL161" s="88" t="s">
        <v>77</v>
      </c>
      <c r="AM161" s="88" t="s">
        <v>77</v>
      </c>
      <c r="AN161" s="88" t="s">
        <v>77</v>
      </c>
      <c r="AO161" s="88" t="s">
        <v>77</v>
      </c>
      <c r="AP161" s="88" t="s">
        <v>77</v>
      </c>
      <c r="AQ161" s="88" t="s">
        <v>77</v>
      </c>
      <c r="AR161" s="88"/>
      <c r="AS161" s="88"/>
      <c r="AT161" s="88"/>
      <c r="AU161" s="88"/>
      <c r="AV161" s="88"/>
      <c r="AW161" s="88"/>
      <c r="AX161" s="88"/>
      <c r="AY161" s="88"/>
      <c r="AZ161" s="88"/>
      <c r="BA161" s="88"/>
      <c r="BB161" s="88"/>
      <c r="BC161" s="88"/>
      <c r="BD161" s="88"/>
      <c r="BE161" s="88"/>
      <c r="BF161" s="88"/>
      <c r="BG161" s="86"/>
      <c r="BH161" s="139"/>
      <c r="BI161" s="88"/>
      <c r="BJ161" s="139"/>
      <c r="BK161" s="88"/>
      <c r="BL161" s="88"/>
      <c r="BM161" s="88"/>
      <c r="BN161" s="88"/>
      <c r="BO161" s="86"/>
      <c r="BP161" s="86"/>
      <c r="BQ161" s="86"/>
    </row>
    <row r="162" spans="1:69" s="90" customFormat="1" ht="115.5" customHeight="1" x14ac:dyDescent="0.25">
      <c r="A162" s="86"/>
      <c r="B162" s="86" t="s">
        <v>89</v>
      </c>
      <c r="C162" s="129" t="s">
        <v>1250</v>
      </c>
      <c r="D162" s="129" t="s">
        <v>71</v>
      </c>
      <c r="E162" s="109" t="s">
        <v>1251</v>
      </c>
      <c r="F162" s="85">
        <v>2023</v>
      </c>
      <c r="G162" s="146">
        <v>45154</v>
      </c>
      <c r="H162" s="86" t="s">
        <v>1252</v>
      </c>
      <c r="I162" s="86" t="s">
        <v>979</v>
      </c>
      <c r="J162" s="86" t="s">
        <v>1253</v>
      </c>
      <c r="K162" s="85" t="s">
        <v>75</v>
      </c>
      <c r="L162" s="86" t="s">
        <v>111</v>
      </c>
      <c r="M162" s="132">
        <v>45149</v>
      </c>
      <c r="N162" s="110" t="s">
        <v>203</v>
      </c>
      <c r="O162" s="126">
        <v>0</v>
      </c>
      <c r="P162" s="86" t="s">
        <v>1254</v>
      </c>
      <c r="Q162" s="86" t="s">
        <v>148</v>
      </c>
      <c r="R162" s="86" t="s">
        <v>1255</v>
      </c>
      <c r="S162" s="86" t="s">
        <v>1256</v>
      </c>
      <c r="T162" s="123">
        <v>0</v>
      </c>
      <c r="U162" s="107">
        <v>0</v>
      </c>
      <c r="V162" s="139"/>
      <c r="W162" s="139">
        <v>0</v>
      </c>
      <c r="X162" s="145" t="s">
        <v>93</v>
      </c>
      <c r="Y162" s="86" t="s">
        <v>973</v>
      </c>
      <c r="Z162" s="86" t="s">
        <v>701</v>
      </c>
      <c r="AA162" s="86" t="s">
        <v>701</v>
      </c>
      <c r="AB162" s="85" t="s">
        <v>138</v>
      </c>
      <c r="AC162" s="86" t="s">
        <v>139</v>
      </c>
      <c r="AD162" s="86" t="s">
        <v>1257</v>
      </c>
      <c r="AE162" s="86" t="s">
        <v>684</v>
      </c>
      <c r="AF162" s="86" t="s">
        <v>148</v>
      </c>
      <c r="AG162" s="86" t="s">
        <v>318</v>
      </c>
      <c r="AH162" s="132"/>
      <c r="AI162" s="86" t="s">
        <v>88</v>
      </c>
      <c r="AJ162" s="87" t="s">
        <v>89</v>
      </c>
      <c r="AK162" s="88" t="s">
        <v>77</v>
      </c>
      <c r="AL162" s="88" t="s">
        <v>77</v>
      </c>
      <c r="AM162" s="88" t="s">
        <v>77</v>
      </c>
      <c r="AN162" s="88" t="s">
        <v>77</v>
      </c>
      <c r="AO162" s="88" t="s">
        <v>77</v>
      </c>
      <c r="AP162" s="88" t="s">
        <v>77</v>
      </c>
      <c r="AQ162" s="88" t="s">
        <v>77</v>
      </c>
      <c r="AR162" s="88"/>
      <c r="AS162" s="88"/>
      <c r="AT162" s="88"/>
      <c r="AU162" s="88"/>
      <c r="AV162" s="88"/>
      <c r="AW162" s="88"/>
      <c r="AX162" s="88"/>
      <c r="AY162" s="88"/>
      <c r="AZ162" s="88"/>
      <c r="BA162" s="88"/>
      <c r="BB162" s="88"/>
      <c r="BC162" s="88"/>
      <c r="BD162" s="88"/>
      <c r="BE162" s="88"/>
      <c r="BF162" s="88"/>
      <c r="BG162" s="86"/>
      <c r="BH162" s="139"/>
      <c r="BI162" s="88"/>
      <c r="BJ162" s="139"/>
      <c r="BK162" s="88"/>
      <c r="BL162" s="88"/>
      <c r="BM162" s="88"/>
      <c r="BN162" s="88"/>
      <c r="BO162" s="86"/>
      <c r="BP162" s="86"/>
      <c r="BQ162" s="86"/>
    </row>
    <row r="163" spans="1:69" s="90" customFormat="1" ht="118.5" customHeight="1" x14ac:dyDescent="0.25">
      <c r="A163" s="86"/>
      <c r="B163" s="86" t="s">
        <v>89</v>
      </c>
      <c r="C163" s="129" t="s">
        <v>1258</v>
      </c>
      <c r="D163" s="129" t="s">
        <v>71</v>
      </c>
      <c r="E163" s="178" t="s">
        <v>1259</v>
      </c>
      <c r="F163" s="85">
        <v>2022</v>
      </c>
      <c r="G163" s="132">
        <v>44655</v>
      </c>
      <c r="H163" s="85" t="s">
        <v>1260</v>
      </c>
      <c r="I163" s="86" t="s">
        <v>1261</v>
      </c>
      <c r="J163" s="129" t="s">
        <v>77</v>
      </c>
      <c r="K163" s="85" t="s">
        <v>75</v>
      </c>
      <c r="L163" s="86" t="s">
        <v>346</v>
      </c>
      <c r="M163" s="132">
        <v>44693</v>
      </c>
      <c r="N163" s="110" t="s">
        <v>157</v>
      </c>
      <c r="O163" s="110" t="s">
        <v>77</v>
      </c>
      <c r="P163" s="86" t="s">
        <v>1262</v>
      </c>
      <c r="Q163" s="86" t="s">
        <v>148</v>
      </c>
      <c r="R163" s="86" t="s">
        <v>1263</v>
      </c>
      <c r="S163" s="86" t="s">
        <v>1241</v>
      </c>
      <c r="T163" s="123">
        <v>5438103</v>
      </c>
      <c r="U163" s="107">
        <v>6699813.6799999997</v>
      </c>
      <c r="V163" s="139">
        <v>6659981</v>
      </c>
      <c r="W163" s="139">
        <v>0</v>
      </c>
      <c r="X163" s="145" t="s">
        <v>160</v>
      </c>
      <c r="Y163" s="86" t="s">
        <v>973</v>
      </c>
      <c r="Z163" s="86" t="s">
        <v>132</v>
      </c>
      <c r="AA163" s="86" t="s">
        <v>1264</v>
      </c>
      <c r="AB163" s="86" t="s">
        <v>145</v>
      </c>
      <c r="AC163" s="86" t="s">
        <v>146</v>
      </c>
      <c r="AD163" s="86" t="s">
        <v>1265</v>
      </c>
      <c r="AE163" s="86" t="s">
        <v>684</v>
      </c>
      <c r="AF163" s="86" t="s">
        <v>148</v>
      </c>
      <c r="AG163" s="86" t="s">
        <v>578</v>
      </c>
      <c r="AH163" s="132"/>
      <c r="AI163" s="86" t="s">
        <v>88</v>
      </c>
      <c r="AJ163" s="87" t="s">
        <v>89</v>
      </c>
      <c r="AK163" s="88" t="s">
        <v>77</v>
      </c>
      <c r="AL163" s="88" t="s">
        <v>77</v>
      </c>
      <c r="AM163" s="87" t="s">
        <v>77</v>
      </c>
      <c r="AN163" s="87" t="s">
        <v>77</v>
      </c>
      <c r="AO163" s="87" t="s">
        <v>77</v>
      </c>
      <c r="AP163" s="87" t="s">
        <v>77</v>
      </c>
      <c r="AQ163" s="87" t="s">
        <v>77</v>
      </c>
      <c r="AR163" s="87" t="s">
        <v>77</v>
      </c>
      <c r="AS163" s="87" t="s">
        <v>77</v>
      </c>
      <c r="AT163" s="87" t="s">
        <v>77</v>
      </c>
      <c r="AU163" s="87" t="s">
        <v>77</v>
      </c>
      <c r="AV163" s="87"/>
      <c r="AW163" s="87" t="s">
        <v>77</v>
      </c>
      <c r="AX163" s="87"/>
      <c r="AY163" s="87" t="s">
        <v>77</v>
      </c>
      <c r="AZ163" s="87"/>
      <c r="BA163" s="87" t="s">
        <v>77</v>
      </c>
      <c r="BB163" s="87"/>
      <c r="BC163" s="87" t="s">
        <v>77</v>
      </c>
      <c r="BD163" s="87"/>
      <c r="BE163" s="87" t="s">
        <v>77</v>
      </c>
      <c r="BF163" s="87" t="s">
        <v>77</v>
      </c>
      <c r="BG163" s="87" t="s">
        <v>77</v>
      </c>
      <c r="BH163" s="87" t="s">
        <v>77</v>
      </c>
      <c r="BI163" s="87" t="s">
        <v>77</v>
      </c>
      <c r="BJ163" s="87" t="s">
        <v>77</v>
      </c>
      <c r="BK163" s="87" t="s">
        <v>77</v>
      </c>
      <c r="BL163" s="87" t="s">
        <v>77</v>
      </c>
      <c r="BM163" s="87" t="s">
        <v>77</v>
      </c>
      <c r="BN163" s="86"/>
      <c r="BO163" s="86"/>
      <c r="BP163" s="86"/>
      <c r="BQ163" s="86"/>
    </row>
    <row r="164" spans="1:69" s="90" customFormat="1" ht="73.5" customHeight="1" x14ac:dyDescent="0.25">
      <c r="A164" s="86"/>
      <c r="B164" s="86" t="s">
        <v>89</v>
      </c>
      <c r="C164" s="129" t="s">
        <v>1266</v>
      </c>
      <c r="D164" s="129" t="s">
        <v>71</v>
      </c>
      <c r="E164" s="109" t="s">
        <v>1267</v>
      </c>
      <c r="F164" s="86">
        <v>2023</v>
      </c>
      <c r="G164" s="132">
        <v>45138</v>
      </c>
      <c r="H164" s="85" t="s">
        <v>1187</v>
      </c>
      <c r="I164" s="85" t="s">
        <v>1188</v>
      </c>
      <c r="J164" s="129" t="s">
        <v>1268</v>
      </c>
      <c r="K164" s="85" t="s">
        <v>75</v>
      </c>
      <c r="L164" s="86" t="s">
        <v>111</v>
      </c>
      <c r="M164" s="132">
        <v>44991</v>
      </c>
      <c r="N164" s="110" t="s">
        <v>698</v>
      </c>
      <c r="O164" s="126">
        <v>0.5</v>
      </c>
      <c r="P164" s="86" t="s">
        <v>74</v>
      </c>
      <c r="Q164" s="86" t="s">
        <v>148</v>
      </c>
      <c r="R164" s="86" t="s">
        <v>1269</v>
      </c>
      <c r="S164" s="86" t="s">
        <v>401</v>
      </c>
      <c r="T164" s="123">
        <v>0</v>
      </c>
      <c r="U164" s="107">
        <v>0</v>
      </c>
      <c r="V164" s="139">
        <v>0</v>
      </c>
      <c r="W164" s="139">
        <v>0</v>
      </c>
      <c r="X164" s="145" t="s">
        <v>338</v>
      </c>
      <c r="Y164" s="86" t="s">
        <v>682</v>
      </c>
      <c r="Z164" s="86" t="s">
        <v>1176</v>
      </c>
      <c r="AA164" s="86" t="s">
        <v>1176</v>
      </c>
      <c r="AB164" s="86" t="s">
        <v>145</v>
      </c>
      <c r="AC164" s="86" t="s">
        <v>146</v>
      </c>
      <c r="AD164" s="86" t="s">
        <v>1270</v>
      </c>
      <c r="AE164" s="86" t="s">
        <v>1271</v>
      </c>
      <c r="AF164" s="85" t="s">
        <v>148</v>
      </c>
      <c r="AG164" s="86" t="s">
        <v>318</v>
      </c>
      <c r="AH164" s="132"/>
      <c r="AI164" s="86" t="s">
        <v>88</v>
      </c>
      <c r="AJ164" s="87" t="s">
        <v>107</v>
      </c>
      <c r="AK164" s="88" t="s">
        <v>77</v>
      </c>
      <c r="AL164" s="88" t="s">
        <v>77</v>
      </c>
      <c r="AM164" s="88" t="s">
        <v>77</v>
      </c>
      <c r="AN164" s="88" t="s">
        <v>77</v>
      </c>
      <c r="AO164" s="88" t="s">
        <v>77</v>
      </c>
      <c r="AP164" s="88" t="s">
        <v>77</v>
      </c>
      <c r="AQ164" s="88" t="s">
        <v>77</v>
      </c>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6"/>
      <c r="BQ164" s="86"/>
    </row>
    <row r="165" spans="1:69" s="90" customFormat="1" ht="73.5" customHeight="1" x14ac:dyDescent="0.25">
      <c r="A165" s="86"/>
      <c r="B165" s="86" t="s">
        <v>89</v>
      </c>
      <c r="C165" s="129" t="s">
        <v>1272</v>
      </c>
      <c r="D165" s="129" t="s">
        <v>71</v>
      </c>
      <c r="E165" s="109" t="s">
        <v>1273</v>
      </c>
      <c r="F165" s="85">
        <v>2023</v>
      </c>
      <c r="G165" s="146">
        <v>45141</v>
      </c>
      <c r="H165" s="86" t="s">
        <v>1274</v>
      </c>
      <c r="I165" s="86" t="s">
        <v>1275</v>
      </c>
      <c r="J165" s="86" t="s">
        <v>77</v>
      </c>
      <c r="K165" s="85" t="s">
        <v>75</v>
      </c>
      <c r="L165" s="36" t="s">
        <v>156</v>
      </c>
      <c r="M165" s="132">
        <v>45141</v>
      </c>
      <c r="N165" s="110" t="s">
        <v>698</v>
      </c>
      <c r="O165" s="86" t="s">
        <v>77</v>
      </c>
      <c r="P165" s="86" t="s">
        <v>959</v>
      </c>
      <c r="Q165" s="86" t="s">
        <v>148</v>
      </c>
      <c r="R165" s="86" t="s">
        <v>1276</v>
      </c>
      <c r="S165" s="86" t="s">
        <v>1225</v>
      </c>
      <c r="T165" s="123">
        <v>0</v>
      </c>
      <c r="U165" s="107">
        <v>0</v>
      </c>
      <c r="V165" s="139">
        <v>0</v>
      </c>
      <c r="W165" s="139">
        <v>0</v>
      </c>
      <c r="X165" s="128" t="s">
        <v>77</v>
      </c>
      <c r="Y165" s="86" t="s">
        <v>871</v>
      </c>
      <c r="Z165" s="86" t="s">
        <v>1277</v>
      </c>
      <c r="AA165" s="86" t="s">
        <v>1278</v>
      </c>
      <c r="AB165" s="86" t="s">
        <v>113</v>
      </c>
      <c r="AC165" s="86" t="s">
        <v>294</v>
      </c>
      <c r="AD165" s="86" t="s">
        <v>1279</v>
      </c>
      <c r="AE165" s="86" t="s">
        <v>684</v>
      </c>
      <c r="AF165" s="86" t="s">
        <v>148</v>
      </c>
      <c r="AG165" s="86" t="s">
        <v>578</v>
      </c>
      <c r="AH165" s="132">
        <v>45183</v>
      </c>
      <c r="AI165" s="86" t="s">
        <v>415</v>
      </c>
      <c r="AJ165" s="87" t="s">
        <v>89</v>
      </c>
      <c r="AK165" s="88"/>
      <c r="AL165" s="88"/>
      <c r="AM165" s="88"/>
      <c r="AN165" s="88"/>
      <c r="AO165" s="88"/>
      <c r="AP165" s="88"/>
      <c r="AQ165" s="88"/>
      <c r="AR165" s="88"/>
      <c r="AS165" s="88"/>
      <c r="AT165" s="88"/>
      <c r="AU165" s="88"/>
      <c r="AV165" s="88"/>
      <c r="AW165" s="88"/>
      <c r="AX165" s="88"/>
      <c r="AY165" s="88"/>
      <c r="AZ165" s="88"/>
      <c r="BA165" s="88"/>
      <c r="BB165" s="88"/>
      <c r="BC165" s="88"/>
      <c r="BD165" s="88"/>
      <c r="BE165" s="88"/>
      <c r="BF165" s="88"/>
      <c r="BG165" s="86"/>
      <c r="BH165" s="139"/>
      <c r="BI165" s="88"/>
      <c r="BJ165" s="139"/>
      <c r="BK165" s="88"/>
      <c r="BL165" s="88"/>
      <c r="BM165" s="88"/>
      <c r="BN165" s="88"/>
      <c r="BO165" s="86"/>
      <c r="BP165" s="86"/>
      <c r="BQ165" s="86"/>
    </row>
    <row r="166" spans="1:69" s="90" customFormat="1" ht="73.5" customHeight="1" x14ac:dyDescent="0.25">
      <c r="A166" s="86"/>
      <c r="B166" s="86" t="s">
        <v>89</v>
      </c>
      <c r="C166" s="129" t="s">
        <v>1280</v>
      </c>
      <c r="D166" s="129" t="s">
        <v>71</v>
      </c>
      <c r="E166" s="109" t="s">
        <v>1281</v>
      </c>
      <c r="F166" s="85">
        <v>2023</v>
      </c>
      <c r="G166" s="146">
        <v>45131</v>
      </c>
      <c r="H166" s="86" t="s">
        <v>1282</v>
      </c>
      <c r="I166" s="86" t="s">
        <v>979</v>
      </c>
      <c r="J166" s="86" t="s">
        <v>77</v>
      </c>
      <c r="K166" s="85" t="s">
        <v>75</v>
      </c>
      <c r="L166" s="36" t="s">
        <v>156</v>
      </c>
      <c r="M166" s="132">
        <v>45134</v>
      </c>
      <c r="N166" s="86" t="s">
        <v>256</v>
      </c>
      <c r="O166" s="86" t="s">
        <v>77</v>
      </c>
      <c r="P166" s="86" t="s">
        <v>1045</v>
      </c>
      <c r="Q166" s="86" t="s">
        <v>148</v>
      </c>
      <c r="R166" s="86" t="s">
        <v>1206</v>
      </c>
      <c r="S166" s="86" t="s">
        <v>680</v>
      </c>
      <c r="T166" s="123">
        <v>0</v>
      </c>
      <c r="U166" s="107">
        <v>0</v>
      </c>
      <c r="V166" s="139">
        <v>0</v>
      </c>
      <c r="W166" s="139">
        <v>0</v>
      </c>
      <c r="X166" s="145" t="s">
        <v>338</v>
      </c>
      <c r="Y166" s="86" t="s">
        <v>973</v>
      </c>
      <c r="Z166" s="86" t="s">
        <v>1200</v>
      </c>
      <c r="AA166" s="86" t="s">
        <v>1200</v>
      </c>
      <c r="AB166" s="86" t="s">
        <v>113</v>
      </c>
      <c r="AC166" s="86" t="s">
        <v>294</v>
      </c>
      <c r="AD166" s="86" t="s">
        <v>873</v>
      </c>
      <c r="AE166" s="86" t="s">
        <v>684</v>
      </c>
      <c r="AF166" s="86" t="s">
        <v>148</v>
      </c>
      <c r="AG166" s="86" t="s">
        <v>578</v>
      </c>
      <c r="AH166" s="132">
        <v>45167</v>
      </c>
      <c r="AI166" s="86" t="s">
        <v>415</v>
      </c>
      <c r="AJ166" s="87" t="s">
        <v>89</v>
      </c>
      <c r="AK166" s="88"/>
      <c r="AL166" s="88"/>
      <c r="AM166" s="88"/>
      <c r="AN166" s="88"/>
      <c r="AO166" s="88"/>
      <c r="AP166" s="88"/>
      <c r="AQ166" s="88"/>
      <c r="AR166" s="88"/>
      <c r="AS166" s="88"/>
      <c r="AT166" s="88"/>
      <c r="AU166" s="88"/>
      <c r="AV166" s="88"/>
      <c r="AW166" s="88"/>
      <c r="AX166" s="88"/>
      <c r="AY166" s="88"/>
      <c r="AZ166" s="88"/>
      <c r="BA166" s="88"/>
      <c r="BB166" s="88"/>
      <c r="BC166" s="88"/>
      <c r="BD166" s="88"/>
      <c r="BE166" s="88"/>
      <c r="BF166" s="88"/>
      <c r="BG166" s="86"/>
      <c r="BH166" s="139"/>
      <c r="BI166" s="88"/>
      <c r="BJ166" s="139"/>
      <c r="BK166" s="88"/>
      <c r="BL166" s="88"/>
      <c r="BM166" s="88"/>
      <c r="BN166" s="88"/>
      <c r="BO166" s="86"/>
      <c r="BP166" s="86"/>
      <c r="BQ166" s="86"/>
    </row>
    <row r="167" spans="1:69" s="90" customFormat="1" ht="73.5" customHeight="1" x14ac:dyDescent="0.25">
      <c r="A167" s="85"/>
      <c r="B167" s="85" t="s">
        <v>85</v>
      </c>
      <c r="C167" s="109" t="s">
        <v>710</v>
      </c>
      <c r="D167" s="109" t="s">
        <v>71</v>
      </c>
      <c r="E167" s="109" t="s">
        <v>1283</v>
      </c>
      <c r="F167" s="85">
        <v>2023</v>
      </c>
      <c r="G167" s="146">
        <v>45266</v>
      </c>
      <c r="H167" s="85" t="s">
        <v>381</v>
      </c>
      <c r="I167" s="85" t="s">
        <v>1227</v>
      </c>
      <c r="J167" s="85" t="s">
        <v>1284</v>
      </c>
      <c r="K167" s="85" t="s">
        <v>313</v>
      </c>
      <c r="L167" s="86" t="s">
        <v>775</v>
      </c>
      <c r="M167" s="85" t="s">
        <v>1285</v>
      </c>
      <c r="N167" s="110" t="s">
        <v>698</v>
      </c>
      <c r="O167" s="172" t="s">
        <v>77</v>
      </c>
      <c r="P167" s="85" t="s">
        <v>959</v>
      </c>
      <c r="Q167" s="85" t="s">
        <v>148</v>
      </c>
      <c r="R167" s="85" t="s">
        <v>1286</v>
      </c>
      <c r="S167" s="85" t="s">
        <v>1287</v>
      </c>
      <c r="T167" s="123">
        <v>63700779</v>
      </c>
      <c r="U167" s="107">
        <v>0</v>
      </c>
      <c r="V167" s="139">
        <v>0</v>
      </c>
      <c r="W167" s="139">
        <v>0</v>
      </c>
      <c r="X167" s="128" t="s">
        <v>77</v>
      </c>
      <c r="Y167" s="85" t="s">
        <v>1288</v>
      </c>
      <c r="Z167" s="85" t="s">
        <v>1289</v>
      </c>
      <c r="AA167" s="85" t="s">
        <v>1289</v>
      </c>
      <c r="AB167" s="86" t="s">
        <v>119</v>
      </c>
      <c r="AC167" s="86" t="s">
        <v>114</v>
      </c>
      <c r="AD167" s="85" t="s">
        <v>1290</v>
      </c>
      <c r="AE167" s="85" t="s">
        <v>1291</v>
      </c>
      <c r="AF167" s="85" t="s">
        <v>148</v>
      </c>
      <c r="AG167" s="85" t="s">
        <v>86</v>
      </c>
      <c r="AH167" s="146"/>
      <c r="AI167" s="85" t="s">
        <v>491</v>
      </c>
      <c r="AJ167" s="175" t="s">
        <v>85</v>
      </c>
      <c r="AK167" s="174"/>
      <c r="AL167" s="174"/>
      <c r="AM167" s="174"/>
      <c r="AN167" s="174"/>
      <c r="AO167" s="174"/>
      <c r="AP167" s="174"/>
      <c r="AQ167" s="174"/>
      <c r="AR167" s="174"/>
      <c r="AS167" s="174"/>
      <c r="AT167" s="174"/>
      <c r="AU167" s="174"/>
      <c r="AV167" s="174"/>
      <c r="AW167" s="174"/>
      <c r="AX167" s="174"/>
      <c r="AY167" s="174"/>
      <c r="AZ167" s="174"/>
      <c r="BA167" s="174"/>
      <c r="BB167" s="174"/>
      <c r="BC167" s="174"/>
      <c r="BD167" s="174"/>
      <c r="BE167" s="174"/>
      <c r="BF167" s="174"/>
      <c r="BG167" s="85"/>
      <c r="BH167" s="139"/>
      <c r="BI167" s="174"/>
      <c r="BJ167" s="139"/>
      <c r="BK167" s="174"/>
      <c r="BL167" s="174"/>
      <c r="BM167" s="174"/>
      <c r="BN167" s="174"/>
      <c r="BO167" s="85"/>
      <c r="BP167" s="85"/>
      <c r="BQ167" s="85"/>
    </row>
    <row r="168" spans="1:69" s="90" customFormat="1" ht="73.5" customHeight="1" x14ac:dyDescent="0.25">
      <c r="A168" s="85"/>
      <c r="B168" s="85" t="s">
        <v>85</v>
      </c>
      <c r="C168" s="109" t="s">
        <v>710</v>
      </c>
      <c r="D168" s="109" t="s">
        <v>71</v>
      </c>
      <c r="E168" s="109" t="s">
        <v>1292</v>
      </c>
      <c r="F168" s="85">
        <v>2023</v>
      </c>
      <c r="G168" s="146">
        <v>45125</v>
      </c>
      <c r="H168" s="85" t="s">
        <v>381</v>
      </c>
      <c r="I168" s="85" t="s">
        <v>1227</v>
      </c>
      <c r="J168" s="85" t="s">
        <v>1293</v>
      </c>
      <c r="K168" s="85" t="s">
        <v>313</v>
      </c>
      <c r="L168" s="86" t="s">
        <v>775</v>
      </c>
      <c r="M168" s="179">
        <v>45176</v>
      </c>
      <c r="N168" s="110" t="s">
        <v>698</v>
      </c>
      <c r="O168" s="172" t="s">
        <v>77</v>
      </c>
      <c r="P168" s="85" t="s">
        <v>959</v>
      </c>
      <c r="Q168" s="85" t="s">
        <v>148</v>
      </c>
      <c r="R168" s="85" t="s">
        <v>1286</v>
      </c>
      <c r="S168" s="85" t="s">
        <v>1287</v>
      </c>
      <c r="T168" s="123">
        <v>916637322</v>
      </c>
      <c r="U168" s="107">
        <v>0</v>
      </c>
      <c r="V168" s="139">
        <v>0</v>
      </c>
      <c r="W168" s="139">
        <v>0</v>
      </c>
      <c r="X168" s="128" t="s">
        <v>77</v>
      </c>
      <c r="Y168" s="85" t="s">
        <v>1288</v>
      </c>
      <c r="Z168" s="85" t="s">
        <v>1289</v>
      </c>
      <c r="AA168" s="85" t="s">
        <v>1289</v>
      </c>
      <c r="AB168" s="86" t="s">
        <v>119</v>
      </c>
      <c r="AC168" s="86" t="s">
        <v>114</v>
      </c>
      <c r="AD168" s="85" t="s">
        <v>1294</v>
      </c>
      <c r="AE168" s="85" t="s">
        <v>1295</v>
      </c>
      <c r="AF168" s="85" t="s">
        <v>148</v>
      </c>
      <c r="AG168" s="85" t="s">
        <v>86</v>
      </c>
      <c r="AH168" s="146"/>
      <c r="AI168" s="86" t="s">
        <v>88</v>
      </c>
      <c r="AJ168" s="175" t="s">
        <v>85</v>
      </c>
      <c r="AK168" s="174"/>
      <c r="AL168" s="174"/>
      <c r="AM168" s="174"/>
      <c r="AN168" s="174"/>
      <c r="AO168" s="174"/>
      <c r="AP168" s="174"/>
      <c r="AQ168" s="174"/>
      <c r="AR168" s="174"/>
      <c r="AS168" s="174"/>
      <c r="AT168" s="174"/>
      <c r="AU168" s="174"/>
      <c r="AV168" s="174"/>
      <c r="AW168" s="174" t="s">
        <v>1296</v>
      </c>
      <c r="AX168" s="174"/>
      <c r="AY168" s="174"/>
      <c r="AZ168" s="174"/>
      <c r="BA168" s="174"/>
      <c r="BB168" s="174"/>
      <c r="BC168" s="174"/>
      <c r="BD168" s="174"/>
      <c r="BE168" s="174"/>
      <c r="BF168" s="174" t="s">
        <v>1297</v>
      </c>
      <c r="BG168" s="85" t="s">
        <v>1293</v>
      </c>
      <c r="BH168" s="139">
        <v>916637322</v>
      </c>
      <c r="BI168" s="174"/>
      <c r="BJ168" s="139">
        <v>916637322</v>
      </c>
      <c r="BK168" s="174"/>
      <c r="BL168" s="174"/>
      <c r="BM168" s="174"/>
      <c r="BN168" s="174"/>
      <c r="BO168" s="85"/>
      <c r="BP168" s="85"/>
      <c r="BQ168" s="85"/>
    </row>
    <row r="169" spans="1:69" s="90" customFormat="1" ht="56.25" customHeight="1" x14ac:dyDescent="0.25">
      <c r="A169" s="86"/>
      <c r="B169" s="86" t="s">
        <v>85</v>
      </c>
      <c r="C169" s="129" t="s">
        <v>710</v>
      </c>
      <c r="D169" s="129" t="s">
        <v>71</v>
      </c>
      <c r="E169" s="109" t="s">
        <v>1298</v>
      </c>
      <c r="F169" s="85">
        <v>2023</v>
      </c>
      <c r="G169" s="146">
        <v>45124</v>
      </c>
      <c r="H169" s="86" t="s">
        <v>381</v>
      </c>
      <c r="I169" s="86" t="s">
        <v>1299</v>
      </c>
      <c r="J169" s="86" t="s">
        <v>1300</v>
      </c>
      <c r="K169" s="85" t="s">
        <v>313</v>
      </c>
      <c r="L169" s="86" t="s">
        <v>775</v>
      </c>
      <c r="M169" s="97">
        <v>45190</v>
      </c>
      <c r="N169" s="110" t="s">
        <v>698</v>
      </c>
      <c r="O169" s="110" t="s">
        <v>77</v>
      </c>
      <c r="P169" s="86" t="s">
        <v>959</v>
      </c>
      <c r="Q169" s="86" t="s">
        <v>148</v>
      </c>
      <c r="R169" s="86" t="s">
        <v>1286</v>
      </c>
      <c r="S169" s="85" t="s">
        <v>1287</v>
      </c>
      <c r="T169" s="123">
        <v>945486808</v>
      </c>
      <c r="U169" s="107">
        <v>0</v>
      </c>
      <c r="V169" s="139">
        <v>0</v>
      </c>
      <c r="W169" s="139">
        <v>0</v>
      </c>
      <c r="X169" s="128" t="s">
        <v>77</v>
      </c>
      <c r="Y169" s="86" t="s">
        <v>1288</v>
      </c>
      <c r="Z169" s="86" t="s">
        <v>779</v>
      </c>
      <c r="AA169" s="86" t="s">
        <v>779</v>
      </c>
      <c r="AB169" s="85" t="s">
        <v>138</v>
      </c>
      <c r="AC169" s="86" t="s">
        <v>139</v>
      </c>
      <c r="AD169" s="86" t="s">
        <v>1301</v>
      </c>
      <c r="AE169" s="86" t="s">
        <v>1302</v>
      </c>
      <c r="AF169" s="86" t="s">
        <v>148</v>
      </c>
      <c r="AG169" s="86" t="s">
        <v>86</v>
      </c>
      <c r="AH169" s="132"/>
      <c r="AI169" s="86" t="s">
        <v>88</v>
      </c>
      <c r="AJ169" s="87" t="s">
        <v>85</v>
      </c>
      <c r="AK169" s="88"/>
      <c r="AL169" s="88"/>
      <c r="AM169" s="88"/>
      <c r="AN169" s="88"/>
      <c r="AO169" s="88"/>
      <c r="AP169" s="88"/>
      <c r="AQ169" s="88"/>
      <c r="AR169" s="88"/>
      <c r="AS169" s="88"/>
      <c r="AT169" s="88"/>
      <c r="AU169" s="88"/>
      <c r="AV169" s="88"/>
      <c r="AW169" s="88" t="s">
        <v>1303</v>
      </c>
      <c r="AX169" s="88"/>
      <c r="AY169" s="88"/>
      <c r="AZ169" s="88"/>
      <c r="BA169" s="88"/>
      <c r="BB169" s="88"/>
      <c r="BC169" s="88"/>
      <c r="BD169" s="88"/>
      <c r="BE169" s="88"/>
      <c r="BF169" s="88" t="s">
        <v>1297</v>
      </c>
      <c r="BG169" s="86" t="s">
        <v>1300</v>
      </c>
      <c r="BH169" s="139">
        <v>945486808</v>
      </c>
      <c r="BI169" s="88"/>
      <c r="BJ169" s="139">
        <v>945486808</v>
      </c>
      <c r="BK169" s="88"/>
      <c r="BL169" s="88"/>
      <c r="BM169" s="88"/>
      <c r="BN169" s="88"/>
      <c r="BO169" s="86"/>
      <c r="BP169" s="86"/>
      <c r="BQ169" s="86"/>
    </row>
    <row r="170" spans="1:69" s="90" customFormat="1" ht="72.75" customHeight="1" x14ac:dyDescent="0.25">
      <c r="A170" s="86"/>
      <c r="B170" s="86" t="s">
        <v>85</v>
      </c>
      <c r="C170" s="129" t="s">
        <v>710</v>
      </c>
      <c r="D170" s="129" t="s">
        <v>71</v>
      </c>
      <c r="E170" s="109" t="s">
        <v>1304</v>
      </c>
      <c r="F170" s="85">
        <v>2023</v>
      </c>
      <c r="G170" s="146">
        <v>45012</v>
      </c>
      <c r="H170" s="86" t="s">
        <v>381</v>
      </c>
      <c r="I170" s="86" t="s">
        <v>1305</v>
      </c>
      <c r="J170" s="86" t="s">
        <v>1306</v>
      </c>
      <c r="K170" s="36" t="s">
        <v>313</v>
      </c>
      <c r="L170" s="86" t="s">
        <v>775</v>
      </c>
      <c r="M170" s="132">
        <v>45050</v>
      </c>
      <c r="N170" s="110" t="s">
        <v>698</v>
      </c>
      <c r="O170" s="110" t="s">
        <v>77</v>
      </c>
      <c r="P170" s="86" t="s">
        <v>959</v>
      </c>
      <c r="Q170" s="86" t="s">
        <v>107</v>
      </c>
      <c r="R170" s="86" t="s">
        <v>1286</v>
      </c>
      <c r="S170" s="85" t="s">
        <v>1287</v>
      </c>
      <c r="T170" s="123">
        <v>283038013.92000002</v>
      </c>
      <c r="U170" s="107">
        <v>0</v>
      </c>
      <c r="V170" s="139">
        <v>0</v>
      </c>
      <c r="W170" s="139">
        <v>0</v>
      </c>
      <c r="X170" s="128" t="s">
        <v>77</v>
      </c>
      <c r="Y170" s="86" t="s">
        <v>1288</v>
      </c>
      <c r="Z170" s="86" t="s">
        <v>1307</v>
      </c>
      <c r="AA170" s="86" t="s">
        <v>1307</v>
      </c>
      <c r="AB170" s="86" t="s">
        <v>81</v>
      </c>
      <c r="AC170" s="86" t="s">
        <v>1213</v>
      </c>
      <c r="AD170" s="86" t="s">
        <v>1308</v>
      </c>
      <c r="AE170" s="86" t="s">
        <v>1309</v>
      </c>
      <c r="AF170" s="86" t="s">
        <v>148</v>
      </c>
      <c r="AG170" s="86" t="s">
        <v>342</v>
      </c>
      <c r="AH170" s="86" t="s">
        <v>1310</v>
      </c>
      <c r="AI170" s="86" t="s">
        <v>491</v>
      </c>
      <c r="AJ170" s="87" t="s">
        <v>85</v>
      </c>
      <c r="AK170" s="88">
        <v>371938550</v>
      </c>
      <c r="AL170" s="88">
        <v>371938550</v>
      </c>
      <c r="AM170" s="88" t="s">
        <v>1311</v>
      </c>
      <c r="AN170" s="88" t="s">
        <v>1312</v>
      </c>
      <c r="AO170" s="88" t="s">
        <v>990</v>
      </c>
      <c r="AP170" s="88"/>
      <c r="AQ170" s="88" t="s">
        <v>1313</v>
      </c>
      <c r="AR170" s="88"/>
      <c r="AS170" s="88" t="s">
        <v>1314</v>
      </c>
      <c r="AT170" s="88" t="s">
        <v>77</v>
      </c>
      <c r="AU170" s="88" t="s">
        <v>77</v>
      </c>
      <c r="AV170" s="88"/>
      <c r="AW170" s="88" t="s">
        <v>1315</v>
      </c>
      <c r="AX170" s="88"/>
      <c r="AY170" s="88" t="s">
        <v>1316</v>
      </c>
      <c r="AZ170" s="88"/>
      <c r="BA170" s="88" t="s">
        <v>1317</v>
      </c>
      <c r="BB170" s="88"/>
      <c r="BC170" s="88">
        <v>2025004524</v>
      </c>
      <c r="BD170" s="88" t="s">
        <v>77</v>
      </c>
      <c r="BE170" s="88">
        <v>20250014084</v>
      </c>
      <c r="BF170" s="129" t="s">
        <v>1297</v>
      </c>
      <c r="BG170" s="86" t="s">
        <v>1306</v>
      </c>
      <c r="BH170" s="139" t="s">
        <v>1318</v>
      </c>
      <c r="BI170" s="88"/>
      <c r="BJ170" s="139" t="s">
        <v>1318</v>
      </c>
      <c r="BK170" s="88"/>
      <c r="BL170" s="88"/>
      <c r="BM170" s="88"/>
      <c r="BN170" s="88"/>
      <c r="BO170" s="86"/>
      <c r="BP170" s="86"/>
      <c r="BQ170" s="86"/>
    </row>
    <row r="171" spans="1:69" s="90" customFormat="1" ht="63.75" customHeight="1" x14ac:dyDescent="0.25">
      <c r="A171" s="86"/>
      <c r="B171" s="86" t="s">
        <v>85</v>
      </c>
      <c r="C171" s="129" t="s">
        <v>710</v>
      </c>
      <c r="D171" s="129" t="s">
        <v>71</v>
      </c>
      <c r="E171" s="109" t="s">
        <v>1319</v>
      </c>
      <c r="F171" s="85">
        <v>2023</v>
      </c>
      <c r="G171" s="146">
        <v>45012</v>
      </c>
      <c r="H171" s="86" t="s">
        <v>381</v>
      </c>
      <c r="I171" s="86" t="s">
        <v>1320</v>
      </c>
      <c r="J171" s="86" t="s">
        <v>1306</v>
      </c>
      <c r="K171" s="85" t="s">
        <v>75</v>
      </c>
      <c r="L171" s="86" t="s">
        <v>775</v>
      </c>
      <c r="M171" s="132">
        <v>45036</v>
      </c>
      <c r="N171" s="110" t="s">
        <v>698</v>
      </c>
      <c r="O171" s="110" t="s">
        <v>77</v>
      </c>
      <c r="P171" s="86" t="s">
        <v>959</v>
      </c>
      <c r="Q171" s="86" t="s">
        <v>107</v>
      </c>
      <c r="R171" s="86" t="s">
        <v>1286</v>
      </c>
      <c r="S171" s="85" t="s">
        <v>1287</v>
      </c>
      <c r="T171" s="123">
        <v>283380313</v>
      </c>
      <c r="U171" s="107">
        <v>0</v>
      </c>
      <c r="V171" s="139">
        <v>0</v>
      </c>
      <c r="W171" s="139">
        <v>0</v>
      </c>
      <c r="X171" s="128" t="s">
        <v>77</v>
      </c>
      <c r="Y171" s="86" t="s">
        <v>1288</v>
      </c>
      <c r="Z171" s="86" t="s">
        <v>1289</v>
      </c>
      <c r="AA171" s="86" t="s">
        <v>1289</v>
      </c>
      <c r="AB171" s="86" t="s">
        <v>113</v>
      </c>
      <c r="AC171" s="86" t="s">
        <v>294</v>
      </c>
      <c r="AD171" s="86" t="s">
        <v>1321</v>
      </c>
      <c r="AE171" s="180" t="s">
        <v>1322</v>
      </c>
      <c r="AF171" s="86" t="s">
        <v>148</v>
      </c>
      <c r="AG171" s="86" t="s">
        <v>86</v>
      </c>
      <c r="AH171" s="132"/>
      <c r="AI171" s="86" t="s">
        <v>88</v>
      </c>
      <c r="AJ171" s="87" t="s">
        <v>85</v>
      </c>
      <c r="AK171" s="88"/>
      <c r="AL171" s="88"/>
      <c r="AM171" s="88"/>
      <c r="AN171" s="88" t="s">
        <v>1323</v>
      </c>
      <c r="AO171" s="88" t="s">
        <v>990</v>
      </c>
      <c r="AP171" s="88"/>
      <c r="AQ171" s="88" t="s">
        <v>1324</v>
      </c>
      <c r="AR171" s="88"/>
      <c r="AS171" s="88"/>
      <c r="AT171" s="88"/>
      <c r="AU171" s="88"/>
      <c r="AV171" s="88"/>
      <c r="AW171" s="88" t="s">
        <v>1325</v>
      </c>
      <c r="AX171" s="88"/>
      <c r="AY171" s="88" t="s">
        <v>1323</v>
      </c>
      <c r="AZ171" s="88"/>
      <c r="BA171" s="88" t="s">
        <v>1324</v>
      </c>
      <c r="BB171" s="88"/>
      <c r="BC171" s="88"/>
      <c r="BD171" s="88"/>
      <c r="BE171" s="88"/>
      <c r="BF171" s="129" t="s">
        <v>1297</v>
      </c>
      <c r="BG171" s="86" t="s">
        <v>1306</v>
      </c>
      <c r="BH171" s="139">
        <v>283380313</v>
      </c>
      <c r="BI171" s="88" t="s">
        <v>77</v>
      </c>
      <c r="BJ171" s="139">
        <v>283380313</v>
      </c>
      <c r="BK171" s="88"/>
      <c r="BL171" s="88"/>
      <c r="BM171" s="88"/>
      <c r="BN171" s="88"/>
      <c r="BO171" s="86"/>
      <c r="BP171" s="86"/>
      <c r="BQ171" s="86"/>
    </row>
    <row r="172" spans="1:69" s="90" customFormat="1" ht="65.25" customHeight="1" x14ac:dyDescent="0.25">
      <c r="A172" s="86"/>
      <c r="B172" s="86" t="s">
        <v>85</v>
      </c>
      <c r="C172" s="129" t="s">
        <v>710</v>
      </c>
      <c r="D172" s="129" t="s">
        <v>937</v>
      </c>
      <c r="E172" s="109" t="s">
        <v>1326</v>
      </c>
      <c r="F172" s="85">
        <v>2020</v>
      </c>
      <c r="G172" s="146">
        <v>43998</v>
      </c>
      <c r="H172" s="85" t="s">
        <v>77</v>
      </c>
      <c r="I172" s="85" t="s">
        <v>77</v>
      </c>
      <c r="J172" s="86" t="s">
        <v>77</v>
      </c>
      <c r="K172" s="85" t="s">
        <v>75</v>
      </c>
      <c r="L172" s="86" t="s">
        <v>1052</v>
      </c>
      <c r="M172" s="132">
        <v>43998</v>
      </c>
      <c r="N172" s="110" t="s">
        <v>698</v>
      </c>
      <c r="O172" s="86" t="s">
        <v>77</v>
      </c>
      <c r="P172" s="86" t="s">
        <v>1053</v>
      </c>
      <c r="Q172" s="86" t="s">
        <v>77</v>
      </c>
      <c r="R172" s="86" t="s">
        <v>1327</v>
      </c>
      <c r="S172" s="86" t="s">
        <v>1055</v>
      </c>
      <c r="T172" s="161" t="s">
        <v>77</v>
      </c>
      <c r="U172" s="107" t="s">
        <v>77</v>
      </c>
      <c r="V172" s="139" t="s">
        <v>77</v>
      </c>
      <c r="W172" s="139" t="s">
        <v>77</v>
      </c>
      <c r="X172" s="128" t="s">
        <v>77</v>
      </c>
      <c r="Y172" s="86" t="s">
        <v>227</v>
      </c>
      <c r="Z172" s="86" t="s">
        <v>227</v>
      </c>
      <c r="AA172" s="86" t="s">
        <v>227</v>
      </c>
      <c r="AB172" s="86" t="s">
        <v>1056</v>
      </c>
      <c r="AC172" s="86" t="s">
        <v>1057</v>
      </c>
      <c r="AD172" s="86" t="s">
        <v>491</v>
      </c>
      <c r="AE172" s="86" t="s">
        <v>1058</v>
      </c>
      <c r="AF172" s="86" t="s">
        <v>77</v>
      </c>
      <c r="AG172" s="86" t="s">
        <v>578</v>
      </c>
      <c r="AH172" s="132">
        <v>44305</v>
      </c>
      <c r="AI172" s="86" t="s">
        <v>415</v>
      </c>
      <c r="AJ172" s="87" t="s">
        <v>77</v>
      </c>
      <c r="AK172" s="87" t="s">
        <v>77</v>
      </c>
      <c r="AL172" s="87" t="s">
        <v>77</v>
      </c>
      <c r="AM172" s="87" t="s">
        <v>77</v>
      </c>
      <c r="AN172" s="87" t="s">
        <v>77</v>
      </c>
      <c r="AO172" s="88" t="s">
        <v>77</v>
      </c>
      <c r="AP172" s="88" t="s">
        <v>77</v>
      </c>
      <c r="AQ172" s="88" t="s">
        <v>77</v>
      </c>
      <c r="AR172" s="88" t="s">
        <v>77</v>
      </c>
      <c r="AS172" s="88" t="s">
        <v>77</v>
      </c>
      <c r="AT172" s="87" t="s">
        <v>77</v>
      </c>
      <c r="AU172" s="87" t="s">
        <v>77</v>
      </c>
      <c r="AV172" s="87"/>
      <c r="AW172" s="87" t="s">
        <v>77</v>
      </c>
      <c r="AX172" s="87"/>
      <c r="AY172" s="87" t="s">
        <v>77</v>
      </c>
      <c r="AZ172" s="87"/>
      <c r="BA172" s="87" t="s">
        <v>77</v>
      </c>
      <c r="BB172" s="87"/>
      <c r="BC172" s="87" t="s">
        <v>77</v>
      </c>
      <c r="BD172" s="87"/>
      <c r="BE172" s="88"/>
      <c r="BF172" s="88"/>
      <c r="BG172" s="88"/>
      <c r="BH172" s="88"/>
      <c r="BI172" s="88"/>
      <c r="BJ172" s="88"/>
      <c r="BK172" s="88"/>
      <c r="BL172" s="88"/>
      <c r="BM172" s="88"/>
      <c r="BN172" s="86"/>
      <c r="BO172" s="86"/>
      <c r="BP172" s="86"/>
      <c r="BQ172" s="86"/>
    </row>
    <row r="173" spans="1:69" s="90" customFormat="1" ht="68.25" customHeight="1" x14ac:dyDescent="0.25">
      <c r="A173" s="86"/>
      <c r="B173" s="86" t="s">
        <v>85</v>
      </c>
      <c r="C173" s="129" t="s">
        <v>710</v>
      </c>
      <c r="D173" s="129" t="s">
        <v>71</v>
      </c>
      <c r="E173" s="109" t="s">
        <v>1328</v>
      </c>
      <c r="F173" s="86">
        <v>2023</v>
      </c>
      <c r="G173" s="132">
        <v>44995</v>
      </c>
      <c r="H173" s="86" t="s">
        <v>381</v>
      </c>
      <c r="I173" s="86" t="s">
        <v>1305</v>
      </c>
      <c r="J173" s="86" t="s">
        <v>1329</v>
      </c>
      <c r="K173" s="36" t="s">
        <v>313</v>
      </c>
      <c r="L173" s="86" t="s">
        <v>775</v>
      </c>
      <c r="M173" s="132">
        <v>45029</v>
      </c>
      <c r="N173" s="110" t="s">
        <v>698</v>
      </c>
      <c r="O173" s="110" t="s">
        <v>77</v>
      </c>
      <c r="P173" s="86" t="s">
        <v>959</v>
      </c>
      <c r="Q173" s="86" t="s">
        <v>148</v>
      </c>
      <c r="R173" s="86" t="s">
        <v>1286</v>
      </c>
      <c r="S173" s="85" t="s">
        <v>1287</v>
      </c>
      <c r="T173" s="123">
        <v>96348345.439999998</v>
      </c>
      <c r="U173" s="107">
        <v>0</v>
      </c>
      <c r="V173" s="139">
        <v>0</v>
      </c>
      <c r="W173" s="139">
        <v>0</v>
      </c>
      <c r="X173" s="128" t="s">
        <v>77</v>
      </c>
      <c r="Y173" s="86" t="s">
        <v>1288</v>
      </c>
      <c r="Z173" s="86" t="s">
        <v>1289</v>
      </c>
      <c r="AA173" s="86" t="s">
        <v>1330</v>
      </c>
      <c r="AB173" s="86" t="s">
        <v>81</v>
      </c>
      <c r="AC173" s="86" t="s">
        <v>1213</v>
      </c>
      <c r="AD173" s="86" t="s">
        <v>1331</v>
      </c>
      <c r="AE173" s="86" t="s">
        <v>1332</v>
      </c>
      <c r="AF173" s="86" t="s">
        <v>148</v>
      </c>
      <c r="AG173" s="86" t="s">
        <v>86</v>
      </c>
      <c r="AH173" s="132"/>
      <c r="AI173" s="86" t="s">
        <v>88</v>
      </c>
      <c r="AJ173" s="87" t="s">
        <v>85</v>
      </c>
      <c r="AK173" s="88"/>
      <c r="AL173" s="88"/>
      <c r="AM173" s="88"/>
      <c r="AN173" s="88" t="s">
        <v>1333</v>
      </c>
      <c r="AO173" s="88" t="s">
        <v>990</v>
      </c>
      <c r="AP173" s="88"/>
      <c r="AQ173" s="88" t="s">
        <v>1334</v>
      </c>
      <c r="AR173" s="88"/>
      <c r="AS173" s="88"/>
      <c r="AT173" s="88"/>
      <c r="AU173" s="88"/>
      <c r="AV173" s="88"/>
      <c r="AW173" s="88" t="s">
        <v>1325</v>
      </c>
      <c r="AX173" s="88"/>
      <c r="AY173" s="88" t="s">
        <v>1333</v>
      </c>
      <c r="AZ173" s="88"/>
      <c r="BA173" s="88" t="s">
        <v>1334</v>
      </c>
      <c r="BB173" s="88"/>
      <c r="BC173" s="88"/>
      <c r="BD173" s="88"/>
      <c r="BE173" s="88"/>
      <c r="BF173" s="129" t="s">
        <v>1297</v>
      </c>
      <c r="BG173" s="86" t="s">
        <v>1329</v>
      </c>
      <c r="BH173" s="139">
        <v>96348345.439999998</v>
      </c>
      <c r="BI173" s="88" t="s">
        <v>77</v>
      </c>
      <c r="BJ173" s="139">
        <v>96348345.439999998</v>
      </c>
      <c r="BK173" s="88"/>
      <c r="BL173" s="88"/>
      <c r="BM173" s="88"/>
      <c r="BN173" s="88"/>
      <c r="BO173" s="86"/>
      <c r="BP173" s="86"/>
      <c r="BQ173" s="86"/>
    </row>
    <row r="174" spans="1:69" s="90" customFormat="1" ht="22.5" customHeight="1" x14ac:dyDescent="0.25">
      <c r="A174" s="86"/>
      <c r="B174" s="86" t="s">
        <v>85</v>
      </c>
      <c r="C174" s="129" t="s">
        <v>710</v>
      </c>
      <c r="D174" s="129" t="s">
        <v>71</v>
      </c>
      <c r="E174" s="109" t="s">
        <v>1335</v>
      </c>
      <c r="F174" s="86">
        <v>2023</v>
      </c>
      <c r="G174" s="132">
        <v>44995</v>
      </c>
      <c r="H174" s="86" t="s">
        <v>381</v>
      </c>
      <c r="I174" s="86" t="s">
        <v>1320</v>
      </c>
      <c r="J174" s="86" t="s">
        <v>1329</v>
      </c>
      <c r="K174" s="85" t="s">
        <v>75</v>
      </c>
      <c r="L174" s="86" t="s">
        <v>775</v>
      </c>
      <c r="M174" s="132">
        <v>45039</v>
      </c>
      <c r="N174" s="110" t="s">
        <v>698</v>
      </c>
      <c r="O174" s="110" t="s">
        <v>77</v>
      </c>
      <c r="P174" s="86" t="s">
        <v>959</v>
      </c>
      <c r="Q174" s="86" t="s">
        <v>107</v>
      </c>
      <c r="R174" s="86" t="s">
        <v>1286</v>
      </c>
      <c r="S174" s="85" t="s">
        <v>1287</v>
      </c>
      <c r="T174" s="123">
        <v>80549406.900000006</v>
      </c>
      <c r="U174" s="107">
        <v>0</v>
      </c>
      <c r="V174" s="139">
        <v>0</v>
      </c>
      <c r="W174" s="139">
        <v>0</v>
      </c>
      <c r="X174" s="128" t="s">
        <v>77</v>
      </c>
      <c r="Y174" s="86" t="s">
        <v>1288</v>
      </c>
      <c r="Z174" s="86" t="s">
        <v>779</v>
      </c>
      <c r="AA174" s="86" t="s">
        <v>1330</v>
      </c>
      <c r="AB174" s="86" t="s">
        <v>113</v>
      </c>
      <c r="AC174" s="86" t="s">
        <v>294</v>
      </c>
      <c r="AD174" s="86" t="s">
        <v>1336</v>
      </c>
      <c r="AE174" s="86" t="s">
        <v>1337</v>
      </c>
      <c r="AF174" s="86" t="s">
        <v>148</v>
      </c>
      <c r="AG174" s="86" t="s">
        <v>342</v>
      </c>
      <c r="AH174" s="86" t="s">
        <v>1338</v>
      </c>
      <c r="AI174" s="86" t="s">
        <v>88</v>
      </c>
      <c r="AJ174" s="87" t="s">
        <v>85</v>
      </c>
      <c r="AK174" s="86">
        <v>95450593</v>
      </c>
      <c r="AL174" s="86">
        <v>95450593</v>
      </c>
      <c r="AM174" s="86" t="s">
        <v>1339</v>
      </c>
      <c r="AN174" s="88" t="s">
        <v>1340</v>
      </c>
      <c r="AO174" s="88" t="s">
        <v>990</v>
      </c>
      <c r="AP174" s="86"/>
      <c r="AQ174" s="88" t="s">
        <v>1341</v>
      </c>
      <c r="AR174" s="86"/>
      <c r="AS174" s="86">
        <v>95450593</v>
      </c>
      <c r="AT174" s="86"/>
      <c r="AU174" s="86"/>
      <c r="AV174" s="86"/>
      <c r="AW174" s="88" t="s">
        <v>1342</v>
      </c>
      <c r="AX174" s="88"/>
      <c r="AY174" s="88" t="s">
        <v>1343</v>
      </c>
      <c r="AZ174" s="88"/>
      <c r="BA174" s="88" t="s">
        <v>1344</v>
      </c>
      <c r="BB174" s="88"/>
      <c r="BC174" s="86">
        <v>2025005598</v>
      </c>
      <c r="BD174" s="86"/>
      <c r="BE174" s="86">
        <v>2025014418</v>
      </c>
      <c r="BF174" s="129" t="s">
        <v>1297</v>
      </c>
      <c r="BG174" s="86" t="s">
        <v>1329</v>
      </c>
      <c r="BH174" s="139" t="s">
        <v>1345</v>
      </c>
      <c r="BI174" s="88" t="s">
        <v>77</v>
      </c>
      <c r="BJ174" s="139" t="s">
        <v>1345</v>
      </c>
      <c r="BK174" s="86"/>
      <c r="BL174" s="86"/>
      <c r="BM174" s="86"/>
      <c r="BN174" s="86"/>
      <c r="BO174" s="86"/>
      <c r="BP174" s="86"/>
      <c r="BQ174" s="86"/>
    </row>
    <row r="175" spans="1:69" s="90" customFormat="1" ht="90" customHeight="1" x14ac:dyDescent="0.25">
      <c r="A175" s="86"/>
      <c r="B175" s="86" t="s">
        <v>85</v>
      </c>
      <c r="C175" s="129" t="s">
        <v>710</v>
      </c>
      <c r="D175" s="129" t="s">
        <v>71</v>
      </c>
      <c r="E175" s="109" t="s">
        <v>1346</v>
      </c>
      <c r="F175" s="86">
        <v>2023</v>
      </c>
      <c r="G175" s="132">
        <v>44995</v>
      </c>
      <c r="H175" s="86" t="s">
        <v>381</v>
      </c>
      <c r="I175" s="86" t="s">
        <v>1227</v>
      </c>
      <c r="J175" s="86" t="s">
        <v>1329</v>
      </c>
      <c r="K175" s="85" t="s">
        <v>75</v>
      </c>
      <c r="L175" s="86" t="s">
        <v>775</v>
      </c>
      <c r="M175" s="132">
        <v>44998</v>
      </c>
      <c r="N175" s="110" t="s">
        <v>698</v>
      </c>
      <c r="O175" s="110" t="s">
        <v>77</v>
      </c>
      <c r="P175" s="86" t="s">
        <v>959</v>
      </c>
      <c r="Q175" s="86" t="s">
        <v>107</v>
      </c>
      <c r="R175" s="86" t="s">
        <v>1286</v>
      </c>
      <c r="S175" s="85" t="s">
        <v>1287</v>
      </c>
      <c r="T175" s="123">
        <v>86565927.799999997</v>
      </c>
      <c r="U175" s="107">
        <v>0</v>
      </c>
      <c r="V175" s="139">
        <v>0</v>
      </c>
      <c r="W175" s="139">
        <v>0</v>
      </c>
      <c r="X175" s="128" t="s">
        <v>77</v>
      </c>
      <c r="Y175" s="86" t="s">
        <v>1288</v>
      </c>
      <c r="Z175" s="86" t="s">
        <v>1330</v>
      </c>
      <c r="AA175" s="86" t="s">
        <v>1330</v>
      </c>
      <c r="AB175" s="86" t="s">
        <v>119</v>
      </c>
      <c r="AC175" s="86" t="s">
        <v>114</v>
      </c>
      <c r="AD175" s="86" t="s">
        <v>1347</v>
      </c>
      <c r="AE175" s="86" t="s">
        <v>1348</v>
      </c>
      <c r="AF175" s="86" t="s">
        <v>148</v>
      </c>
      <c r="AG175" s="86" t="s">
        <v>342</v>
      </c>
      <c r="AH175" s="86" t="s">
        <v>1349</v>
      </c>
      <c r="AI175" s="86" t="s">
        <v>88</v>
      </c>
      <c r="AJ175" s="87" t="s">
        <v>85</v>
      </c>
      <c r="AK175" s="88" t="s">
        <v>1350</v>
      </c>
      <c r="AL175" s="88" t="s">
        <v>1350</v>
      </c>
      <c r="AM175" s="86" t="s">
        <v>1351</v>
      </c>
      <c r="AN175" s="88" t="s">
        <v>1352</v>
      </c>
      <c r="AO175" s="88" t="s">
        <v>990</v>
      </c>
      <c r="AP175" s="86"/>
      <c r="AQ175" s="88" t="s">
        <v>1341</v>
      </c>
      <c r="AR175" s="86"/>
      <c r="AS175" s="86" t="s">
        <v>1350</v>
      </c>
      <c r="AT175" s="86" t="s">
        <v>1353</v>
      </c>
      <c r="AU175" s="86"/>
      <c r="AV175" s="86"/>
      <c r="AW175" s="88" t="s">
        <v>1354</v>
      </c>
      <c r="AX175" s="88"/>
      <c r="AY175" s="88" t="s">
        <v>1355</v>
      </c>
      <c r="AZ175" s="88"/>
      <c r="BA175" s="88" t="s">
        <v>1356</v>
      </c>
      <c r="BC175" s="86">
        <v>2025005615</v>
      </c>
      <c r="BD175" s="86"/>
      <c r="BE175" s="86">
        <v>2025014417</v>
      </c>
      <c r="BF175" s="129" t="s">
        <v>1297</v>
      </c>
      <c r="BG175" s="86" t="s">
        <v>1329</v>
      </c>
      <c r="BH175" s="139" t="s">
        <v>1357</v>
      </c>
      <c r="BI175" s="88" t="s">
        <v>77</v>
      </c>
      <c r="BJ175" s="139" t="s">
        <v>1357</v>
      </c>
      <c r="BK175" s="86"/>
      <c r="BL175" s="86"/>
      <c r="BM175" s="86"/>
      <c r="BN175" s="86"/>
      <c r="BO175" s="86"/>
      <c r="BP175" s="86"/>
      <c r="BQ175" s="86"/>
    </row>
    <row r="176" spans="1:69" s="90" customFormat="1" ht="91.5" customHeight="1" x14ac:dyDescent="0.25">
      <c r="A176" s="86"/>
      <c r="B176" s="86" t="s">
        <v>89</v>
      </c>
      <c r="C176" s="129" t="s">
        <v>1358</v>
      </c>
      <c r="D176" s="129" t="s">
        <v>71</v>
      </c>
      <c r="E176" s="109" t="s">
        <v>1359</v>
      </c>
      <c r="F176" s="86">
        <v>2014</v>
      </c>
      <c r="G176" s="132">
        <v>42137</v>
      </c>
      <c r="H176" s="86" t="s">
        <v>1360</v>
      </c>
      <c r="I176" s="86" t="s">
        <v>1361</v>
      </c>
      <c r="J176" s="86" t="s">
        <v>1362</v>
      </c>
      <c r="K176" s="85" t="s">
        <v>75</v>
      </c>
      <c r="L176" s="86" t="s">
        <v>346</v>
      </c>
      <c r="M176" s="132">
        <v>42122</v>
      </c>
      <c r="N176" s="110" t="s">
        <v>157</v>
      </c>
      <c r="O176" s="126">
        <v>1</v>
      </c>
      <c r="P176" s="86" t="s">
        <v>1363</v>
      </c>
      <c r="Q176" s="86" t="s">
        <v>148</v>
      </c>
      <c r="R176" s="86" t="s">
        <v>1364</v>
      </c>
      <c r="S176" s="86" t="s">
        <v>1365</v>
      </c>
      <c r="T176" s="181" t="s">
        <v>1366</v>
      </c>
      <c r="U176" s="162">
        <v>426283696.05000001</v>
      </c>
      <c r="V176" s="163" t="s">
        <v>1367</v>
      </c>
      <c r="W176" s="163">
        <v>0</v>
      </c>
      <c r="X176" s="145" t="s">
        <v>338</v>
      </c>
      <c r="Y176" s="86" t="s">
        <v>871</v>
      </c>
      <c r="Z176" s="86" t="s">
        <v>1048</v>
      </c>
      <c r="AA176" s="86" t="s">
        <v>1368</v>
      </c>
      <c r="AB176" s="86" t="s">
        <v>145</v>
      </c>
      <c r="AC176" s="86" t="s">
        <v>146</v>
      </c>
      <c r="AD176" s="86" t="s">
        <v>1369</v>
      </c>
      <c r="AE176" s="86" t="s">
        <v>976</v>
      </c>
      <c r="AF176" s="86" t="s">
        <v>148</v>
      </c>
      <c r="AG176" s="86" t="s">
        <v>578</v>
      </c>
      <c r="AH176" s="132">
        <v>44586</v>
      </c>
      <c r="AI176" s="86" t="s">
        <v>88</v>
      </c>
      <c r="AJ176" s="87" t="s">
        <v>89</v>
      </c>
      <c r="AK176" s="87"/>
      <c r="AL176" s="87"/>
      <c r="AM176" s="86"/>
      <c r="AN176" s="86"/>
      <c r="AO176" s="86"/>
      <c r="AP176" s="143"/>
      <c r="AQ176" s="143"/>
      <c r="AR176" s="86"/>
      <c r="AS176" s="86"/>
      <c r="AT176" s="86"/>
      <c r="AU176" s="88"/>
      <c r="AV176" s="88"/>
      <c r="AW176" s="86"/>
      <c r="AX176" s="86"/>
      <c r="AY176" s="86"/>
      <c r="AZ176" s="86"/>
      <c r="BA176" s="86"/>
      <c r="BB176" s="86"/>
      <c r="BC176" s="86"/>
      <c r="BD176" s="86"/>
      <c r="BE176" s="86"/>
      <c r="BF176" s="86"/>
      <c r="BG176" s="86"/>
      <c r="BH176" s="86"/>
      <c r="BI176" s="86"/>
      <c r="BJ176" s="86"/>
      <c r="BK176" s="86"/>
      <c r="BL176" s="86"/>
      <c r="BM176" s="86"/>
      <c r="BN176" s="86"/>
      <c r="BO176" s="86"/>
      <c r="BP176" s="86"/>
      <c r="BQ176" s="86"/>
    </row>
    <row r="177" spans="1:69" s="90" customFormat="1" ht="91.5" customHeight="1" x14ac:dyDescent="0.25">
      <c r="A177" s="82"/>
      <c r="B177" s="82" t="s">
        <v>89</v>
      </c>
      <c r="C177" s="182" t="s">
        <v>1370</v>
      </c>
      <c r="D177" s="182" t="s">
        <v>71</v>
      </c>
      <c r="E177" s="183" t="s">
        <v>1371</v>
      </c>
      <c r="F177" s="184">
        <v>2023</v>
      </c>
      <c r="G177" s="185">
        <v>45083</v>
      </c>
      <c r="H177" s="184" t="s">
        <v>1372</v>
      </c>
      <c r="I177" s="82" t="s">
        <v>1373</v>
      </c>
      <c r="J177" s="82" t="s">
        <v>1374</v>
      </c>
      <c r="K177" s="184" t="s">
        <v>75</v>
      </c>
      <c r="L177" s="86" t="s">
        <v>102</v>
      </c>
      <c r="M177" s="186">
        <v>45114</v>
      </c>
      <c r="N177" s="82" t="s">
        <v>203</v>
      </c>
      <c r="O177" s="187">
        <v>1</v>
      </c>
      <c r="P177" s="82" t="s">
        <v>1045</v>
      </c>
      <c r="Q177" s="82" t="s">
        <v>148</v>
      </c>
      <c r="R177" s="82" t="s">
        <v>1375</v>
      </c>
      <c r="S177" s="82" t="s">
        <v>1376</v>
      </c>
      <c r="T177" s="188">
        <v>75359439</v>
      </c>
      <c r="U177" s="189">
        <v>76839146.269999996</v>
      </c>
      <c r="V177" s="190"/>
      <c r="W177" s="190">
        <v>71691605</v>
      </c>
      <c r="X177" s="191" t="s">
        <v>160</v>
      </c>
      <c r="Y177" s="82" t="s">
        <v>973</v>
      </c>
      <c r="Z177" s="82" t="s">
        <v>1021</v>
      </c>
      <c r="AA177" s="82" t="s">
        <v>1021</v>
      </c>
      <c r="AB177" s="184" t="s">
        <v>138</v>
      </c>
      <c r="AC177" s="82" t="s">
        <v>139</v>
      </c>
      <c r="AD177" s="82" t="s">
        <v>709</v>
      </c>
      <c r="AE177" s="82" t="s">
        <v>1377</v>
      </c>
      <c r="AF177" s="82" t="s">
        <v>692</v>
      </c>
      <c r="AG177" s="82" t="s">
        <v>578</v>
      </c>
      <c r="AH177" s="186"/>
      <c r="AI177" s="82" t="s">
        <v>88</v>
      </c>
      <c r="AJ177" s="192" t="s">
        <v>89</v>
      </c>
      <c r="AK177" s="193" t="s">
        <v>77</v>
      </c>
      <c r="AL177" s="193" t="s">
        <v>77</v>
      </c>
      <c r="AM177" s="193" t="s">
        <v>77</v>
      </c>
      <c r="AN177" s="193" t="s">
        <v>77</v>
      </c>
      <c r="AO177" s="193" t="s">
        <v>77</v>
      </c>
      <c r="AP177" s="193" t="s">
        <v>77</v>
      </c>
      <c r="AQ177" s="193" t="s">
        <v>77</v>
      </c>
      <c r="AR177" s="193" t="s">
        <v>77</v>
      </c>
      <c r="AS177" s="193" t="s">
        <v>77</v>
      </c>
      <c r="AT177" s="193" t="s">
        <v>77</v>
      </c>
      <c r="AU177" s="193" t="s">
        <v>77</v>
      </c>
      <c r="AV177" s="193"/>
      <c r="AW177" s="193" t="s">
        <v>77</v>
      </c>
      <c r="AX177" s="193"/>
      <c r="AY177" s="193" t="s">
        <v>77</v>
      </c>
      <c r="AZ177" s="193"/>
      <c r="BA177" s="193" t="s">
        <v>77</v>
      </c>
      <c r="BB177" s="193"/>
      <c r="BC177" s="193" t="s">
        <v>77</v>
      </c>
      <c r="BD177" s="193"/>
      <c r="BE177" s="193" t="s">
        <v>77</v>
      </c>
      <c r="BF177" s="193" t="s">
        <v>77</v>
      </c>
      <c r="BG177" s="193" t="s">
        <v>77</v>
      </c>
      <c r="BH177" s="193" t="s">
        <v>77</v>
      </c>
      <c r="BI177" s="193" t="s">
        <v>77</v>
      </c>
      <c r="BJ177" s="193" t="s">
        <v>77</v>
      </c>
      <c r="BK177" s="193" t="s">
        <v>77</v>
      </c>
      <c r="BL177" s="193" t="s">
        <v>77</v>
      </c>
      <c r="BM177" s="193" t="s">
        <v>77</v>
      </c>
      <c r="BN177" s="193" t="s">
        <v>77</v>
      </c>
      <c r="BO177" s="82"/>
      <c r="BP177" s="82"/>
      <c r="BQ177" s="82"/>
    </row>
    <row r="178" spans="1:69" s="90" customFormat="1" ht="91.5" customHeight="1" x14ac:dyDescent="0.25">
      <c r="A178" s="36"/>
      <c r="B178" s="36" t="s">
        <v>89</v>
      </c>
      <c r="C178" s="63" t="s">
        <v>1378</v>
      </c>
      <c r="D178" s="63" t="s">
        <v>71</v>
      </c>
      <c r="E178" s="37" t="s">
        <v>1379</v>
      </c>
      <c r="F178" s="31">
        <v>2023</v>
      </c>
      <c r="G178" s="68">
        <v>45034</v>
      </c>
      <c r="H178" s="31" t="s">
        <v>1380</v>
      </c>
      <c r="I178" s="36" t="s">
        <v>1381</v>
      </c>
      <c r="J178" s="36" t="s">
        <v>1382</v>
      </c>
      <c r="K178" s="85" t="s">
        <v>75</v>
      </c>
      <c r="L178" s="36" t="s">
        <v>111</v>
      </c>
      <c r="M178" s="64">
        <v>45120</v>
      </c>
      <c r="N178" s="110" t="s">
        <v>698</v>
      </c>
      <c r="O178" s="110" t="s">
        <v>77</v>
      </c>
      <c r="P178" s="36" t="s">
        <v>959</v>
      </c>
      <c r="Q178" s="36" t="s">
        <v>148</v>
      </c>
      <c r="R178" s="36" t="s">
        <v>1383</v>
      </c>
      <c r="S178" s="36" t="s">
        <v>1384</v>
      </c>
      <c r="T178" s="60">
        <v>0</v>
      </c>
      <c r="U178" s="61">
        <v>0</v>
      </c>
      <c r="V178" s="67">
        <v>0</v>
      </c>
      <c r="W178" s="67">
        <v>0</v>
      </c>
      <c r="X178" s="69" t="s">
        <v>338</v>
      </c>
      <c r="Y178" s="36" t="s">
        <v>973</v>
      </c>
      <c r="Z178" s="36" t="s">
        <v>1200</v>
      </c>
      <c r="AA178" s="36" t="s">
        <v>1200</v>
      </c>
      <c r="AB178" s="36" t="s">
        <v>1227</v>
      </c>
      <c r="AC178" s="36" t="s">
        <v>1385</v>
      </c>
      <c r="AD178" s="36" t="s">
        <v>1386</v>
      </c>
      <c r="AE178" s="36" t="s">
        <v>1387</v>
      </c>
      <c r="AF178" s="36" t="s">
        <v>148</v>
      </c>
      <c r="AG178" s="36" t="s">
        <v>86</v>
      </c>
      <c r="AH178" s="64">
        <v>45191</v>
      </c>
      <c r="AI178" s="36" t="s">
        <v>415</v>
      </c>
      <c r="AJ178" s="48" t="s">
        <v>148</v>
      </c>
      <c r="AK178" s="49" t="s">
        <v>77</v>
      </c>
      <c r="AL178" s="49" t="s">
        <v>77</v>
      </c>
      <c r="AM178" s="49" t="s">
        <v>77</v>
      </c>
      <c r="AN178" s="49" t="s">
        <v>77</v>
      </c>
      <c r="AO178" s="49" t="s">
        <v>77</v>
      </c>
      <c r="AP178" s="49" t="s">
        <v>77</v>
      </c>
      <c r="AQ178" s="49" t="s">
        <v>77</v>
      </c>
      <c r="AR178" s="49" t="s">
        <v>77</v>
      </c>
      <c r="AS178" s="49" t="s">
        <v>77</v>
      </c>
      <c r="AT178" s="49" t="s">
        <v>77</v>
      </c>
      <c r="AU178" s="49" t="s">
        <v>77</v>
      </c>
      <c r="AV178" s="49"/>
      <c r="AW178" s="49" t="s">
        <v>77</v>
      </c>
      <c r="AX178" s="49"/>
      <c r="AY178" s="49" t="s">
        <v>77</v>
      </c>
      <c r="AZ178" s="49"/>
      <c r="BA178" s="49" t="s">
        <v>77</v>
      </c>
      <c r="BB178" s="49"/>
      <c r="BC178" s="49" t="s">
        <v>77</v>
      </c>
      <c r="BD178" s="49"/>
      <c r="BE178" s="49" t="s">
        <v>77</v>
      </c>
      <c r="BF178" s="49" t="s">
        <v>77</v>
      </c>
      <c r="BG178" s="49" t="s">
        <v>77</v>
      </c>
      <c r="BH178" s="49" t="s">
        <v>77</v>
      </c>
      <c r="BI178" s="49" t="s">
        <v>77</v>
      </c>
      <c r="BJ178" s="49" t="s">
        <v>77</v>
      </c>
      <c r="BK178" s="49" t="s">
        <v>77</v>
      </c>
      <c r="BL178" s="49" t="s">
        <v>77</v>
      </c>
      <c r="BM178" s="49" t="s">
        <v>77</v>
      </c>
      <c r="BN178" s="49" t="s">
        <v>77</v>
      </c>
      <c r="BO178" s="36"/>
      <c r="BP178" s="36"/>
      <c r="BQ178" s="36"/>
    </row>
    <row r="179" spans="1:69" s="90" customFormat="1" ht="91.5" customHeight="1" x14ac:dyDescent="0.25">
      <c r="A179" s="86"/>
      <c r="B179" s="86" t="s">
        <v>89</v>
      </c>
      <c r="C179" s="129" t="s">
        <v>1388</v>
      </c>
      <c r="D179" s="129" t="s">
        <v>71</v>
      </c>
      <c r="E179" s="109" t="s">
        <v>1389</v>
      </c>
      <c r="F179" s="85">
        <v>2023</v>
      </c>
      <c r="G179" s="146">
        <v>45118</v>
      </c>
      <c r="H179" s="85" t="s">
        <v>261</v>
      </c>
      <c r="I179" s="85" t="s">
        <v>979</v>
      </c>
      <c r="J179" s="86" t="s">
        <v>77</v>
      </c>
      <c r="K179" s="85" t="s">
        <v>75</v>
      </c>
      <c r="L179" s="86" t="s">
        <v>111</v>
      </c>
      <c r="M179" s="132">
        <v>45121</v>
      </c>
      <c r="N179" s="110" t="s">
        <v>698</v>
      </c>
      <c r="O179" s="110" t="s">
        <v>77</v>
      </c>
      <c r="P179" s="86" t="s">
        <v>1045</v>
      </c>
      <c r="Q179" s="86" t="s">
        <v>1390</v>
      </c>
      <c r="R179" s="86" t="s">
        <v>1391</v>
      </c>
      <c r="S179" s="86" t="s">
        <v>1384</v>
      </c>
      <c r="T179" s="123">
        <v>0</v>
      </c>
      <c r="U179" s="107">
        <v>0</v>
      </c>
      <c r="V179" s="139">
        <v>0</v>
      </c>
      <c r="W179" s="139">
        <v>0</v>
      </c>
      <c r="X179" s="145" t="s">
        <v>681</v>
      </c>
      <c r="Y179" s="86" t="s">
        <v>973</v>
      </c>
      <c r="Z179" s="86" t="s">
        <v>132</v>
      </c>
      <c r="AA179" s="86" t="s">
        <v>132</v>
      </c>
      <c r="AB179" s="86" t="s">
        <v>81</v>
      </c>
      <c r="AC179" s="86" t="s">
        <v>1213</v>
      </c>
      <c r="AD179" s="86" t="s">
        <v>1392</v>
      </c>
      <c r="AE179" s="86" t="s">
        <v>1393</v>
      </c>
      <c r="AF179" s="86" t="s">
        <v>148</v>
      </c>
      <c r="AG179" s="86" t="s">
        <v>881</v>
      </c>
      <c r="AH179" s="132">
        <v>45602</v>
      </c>
      <c r="AI179" s="86" t="s">
        <v>88</v>
      </c>
      <c r="AJ179" s="87" t="s">
        <v>89</v>
      </c>
      <c r="AK179" s="88">
        <v>2600000</v>
      </c>
      <c r="AL179" s="88" t="s">
        <v>77</v>
      </c>
      <c r="AM179" s="88" t="s">
        <v>1163</v>
      </c>
      <c r="AN179" s="88" t="s">
        <v>1394</v>
      </c>
      <c r="AO179" s="88" t="s">
        <v>1156</v>
      </c>
      <c r="AP179" s="88" t="s">
        <v>1157</v>
      </c>
      <c r="AQ179" s="88" t="s">
        <v>1395</v>
      </c>
      <c r="AR179" s="88" t="s">
        <v>77</v>
      </c>
      <c r="AS179" s="88" t="s">
        <v>77</v>
      </c>
      <c r="AT179" s="88">
        <v>2600000</v>
      </c>
      <c r="AU179" s="88">
        <v>2600000</v>
      </c>
      <c r="AV179" s="88">
        <v>202501549</v>
      </c>
      <c r="AW179" s="88" t="s">
        <v>77</v>
      </c>
      <c r="AX179" s="88"/>
      <c r="AY179" s="88" t="s">
        <v>77</v>
      </c>
      <c r="AZ179" s="88"/>
      <c r="BA179" s="88" t="s">
        <v>77</v>
      </c>
      <c r="BB179" s="88"/>
      <c r="BC179" s="88" t="s">
        <v>77</v>
      </c>
      <c r="BD179" s="88"/>
      <c r="BE179" s="88" t="s">
        <v>77</v>
      </c>
      <c r="BF179" s="88" t="s">
        <v>77</v>
      </c>
      <c r="BG179" s="88" t="s">
        <v>1396</v>
      </c>
      <c r="BH179" s="88">
        <v>2600000</v>
      </c>
      <c r="BI179" s="88" t="s">
        <v>77</v>
      </c>
      <c r="BJ179" s="88" t="s">
        <v>77</v>
      </c>
      <c r="BK179" s="88" t="s">
        <v>77</v>
      </c>
      <c r="BL179" s="88" t="s">
        <v>77</v>
      </c>
      <c r="BM179" s="88" t="s">
        <v>77</v>
      </c>
      <c r="BN179" s="88" t="s">
        <v>77</v>
      </c>
      <c r="BO179" s="86"/>
      <c r="BP179" s="86"/>
      <c r="BQ179" s="86"/>
    </row>
    <row r="180" spans="1:69" s="90" customFormat="1" ht="91.5" customHeight="1" x14ac:dyDescent="0.25">
      <c r="A180" s="86"/>
      <c r="B180" s="86" t="s">
        <v>89</v>
      </c>
      <c r="C180" s="129" t="s">
        <v>1397</v>
      </c>
      <c r="D180" s="129" t="s">
        <v>71</v>
      </c>
      <c r="E180" s="109" t="s">
        <v>1398</v>
      </c>
      <c r="F180" s="85">
        <v>2023</v>
      </c>
      <c r="G180" s="146">
        <v>45051</v>
      </c>
      <c r="H180" s="85" t="s">
        <v>1399</v>
      </c>
      <c r="I180" s="86" t="s">
        <v>1400</v>
      </c>
      <c r="J180" s="85" t="s">
        <v>527</v>
      </c>
      <c r="K180" s="85" t="s">
        <v>75</v>
      </c>
      <c r="L180" s="86" t="s">
        <v>195</v>
      </c>
      <c r="M180" s="132">
        <v>45106</v>
      </c>
      <c r="N180" s="110" t="s">
        <v>698</v>
      </c>
      <c r="O180" s="110" t="s">
        <v>77</v>
      </c>
      <c r="P180" s="86" t="s">
        <v>1401</v>
      </c>
      <c r="Q180" s="86" t="s">
        <v>148</v>
      </c>
      <c r="R180" s="86" t="s">
        <v>1402</v>
      </c>
      <c r="S180" s="86" t="s">
        <v>1403</v>
      </c>
      <c r="T180" s="123">
        <v>4697433397.3900003</v>
      </c>
      <c r="U180" s="107">
        <v>4813657083.0699997</v>
      </c>
      <c r="V180" s="139">
        <v>4510997424</v>
      </c>
      <c r="W180" s="139">
        <v>0</v>
      </c>
      <c r="X180" s="145" t="s">
        <v>93</v>
      </c>
      <c r="Y180" s="86" t="s">
        <v>973</v>
      </c>
      <c r="Z180" s="86" t="s">
        <v>992</v>
      </c>
      <c r="AA180" s="86" t="s">
        <v>992</v>
      </c>
      <c r="AB180" s="86" t="s">
        <v>81</v>
      </c>
      <c r="AC180" s="86" t="s">
        <v>1213</v>
      </c>
      <c r="AD180" s="86" t="s">
        <v>1404</v>
      </c>
      <c r="AE180" s="86" t="s">
        <v>1405</v>
      </c>
      <c r="AF180" s="86" t="s">
        <v>107</v>
      </c>
      <c r="AG180" s="86" t="s">
        <v>86</v>
      </c>
      <c r="AH180" s="132"/>
      <c r="AI180" s="86" t="s">
        <v>88</v>
      </c>
      <c r="AJ180" s="87" t="s">
        <v>89</v>
      </c>
      <c r="AK180" s="88" t="s">
        <v>77</v>
      </c>
      <c r="AL180" s="88" t="s">
        <v>77</v>
      </c>
      <c r="AM180" s="88" t="s">
        <v>77</v>
      </c>
      <c r="AN180" s="88" t="s">
        <v>77</v>
      </c>
      <c r="AO180" s="88" t="s">
        <v>77</v>
      </c>
      <c r="AP180" s="88" t="s">
        <v>77</v>
      </c>
      <c r="AQ180" s="88" t="s">
        <v>77</v>
      </c>
      <c r="AR180" s="88" t="s">
        <v>77</v>
      </c>
      <c r="AS180" s="88" t="s">
        <v>77</v>
      </c>
      <c r="AT180" s="88" t="s">
        <v>77</v>
      </c>
      <c r="AU180" s="88" t="s">
        <v>77</v>
      </c>
      <c r="AV180" s="88"/>
      <c r="AW180" s="88" t="s">
        <v>77</v>
      </c>
      <c r="AX180" s="88"/>
      <c r="AY180" s="88" t="s">
        <v>77</v>
      </c>
      <c r="AZ180" s="88"/>
      <c r="BA180" s="88" t="s">
        <v>77</v>
      </c>
      <c r="BB180" s="88"/>
      <c r="BC180" s="88" t="s">
        <v>77</v>
      </c>
      <c r="BD180" s="88"/>
      <c r="BE180" s="88" t="s">
        <v>77</v>
      </c>
      <c r="BF180" s="88" t="s">
        <v>77</v>
      </c>
      <c r="BG180" s="88" t="s">
        <v>77</v>
      </c>
      <c r="BH180" s="88" t="s">
        <v>77</v>
      </c>
      <c r="BI180" s="88" t="s">
        <v>77</v>
      </c>
      <c r="BJ180" s="88" t="s">
        <v>77</v>
      </c>
      <c r="BK180" s="88" t="s">
        <v>77</v>
      </c>
      <c r="BL180" s="88" t="s">
        <v>77</v>
      </c>
      <c r="BM180" s="88" t="s">
        <v>77</v>
      </c>
      <c r="BN180" s="88" t="s">
        <v>77</v>
      </c>
      <c r="BO180" s="86"/>
      <c r="BP180" s="86"/>
      <c r="BQ180" s="86"/>
    </row>
    <row r="181" spans="1:69" s="90" customFormat="1" ht="91.5" customHeight="1" x14ac:dyDescent="0.25">
      <c r="A181" s="86"/>
      <c r="B181" s="86" t="s">
        <v>89</v>
      </c>
      <c r="C181" s="129" t="s">
        <v>1406</v>
      </c>
      <c r="D181" s="129" t="s">
        <v>71</v>
      </c>
      <c r="E181" s="109" t="s">
        <v>1407</v>
      </c>
      <c r="F181" s="85">
        <v>2023</v>
      </c>
      <c r="G181" s="146">
        <v>45075</v>
      </c>
      <c r="H181" s="85" t="s">
        <v>1408</v>
      </c>
      <c r="I181" s="86" t="s">
        <v>1097</v>
      </c>
      <c r="J181" s="86" t="s">
        <v>1409</v>
      </c>
      <c r="K181" s="85" t="s">
        <v>254</v>
      </c>
      <c r="L181" s="86" t="s">
        <v>418</v>
      </c>
      <c r="M181" s="132">
        <v>45090</v>
      </c>
      <c r="N181" s="110" t="s">
        <v>256</v>
      </c>
      <c r="O181" s="126">
        <v>0</v>
      </c>
      <c r="P181" s="86" t="s">
        <v>269</v>
      </c>
      <c r="Q181" s="86" t="s">
        <v>148</v>
      </c>
      <c r="R181" s="86" t="s">
        <v>1410</v>
      </c>
      <c r="S181" s="86" t="s">
        <v>1411</v>
      </c>
      <c r="T181" s="123">
        <v>33472293</v>
      </c>
      <c r="U181" s="107">
        <v>34300462.960000001</v>
      </c>
      <c r="V181" s="139">
        <v>0</v>
      </c>
      <c r="W181" s="139">
        <v>0</v>
      </c>
      <c r="X181" s="145" t="s">
        <v>338</v>
      </c>
      <c r="Y181" s="86" t="s">
        <v>973</v>
      </c>
      <c r="Z181" s="86" t="s">
        <v>1412</v>
      </c>
      <c r="AA181" s="86" t="s">
        <v>1412</v>
      </c>
      <c r="AB181" s="86" t="s">
        <v>119</v>
      </c>
      <c r="AC181" s="86" t="s">
        <v>114</v>
      </c>
      <c r="AD181" s="85" t="s">
        <v>1413</v>
      </c>
      <c r="AE181" s="86" t="s">
        <v>684</v>
      </c>
      <c r="AF181" s="86" t="s">
        <v>148</v>
      </c>
      <c r="AG181" s="86" t="s">
        <v>86</v>
      </c>
      <c r="AH181" s="132"/>
      <c r="AI181" s="86" t="s">
        <v>88</v>
      </c>
      <c r="AJ181" s="87" t="s">
        <v>89</v>
      </c>
      <c r="AK181" s="88" t="s">
        <v>77</v>
      </c>
      <c r="AL181" s="88" t="s">
        <v>77</v>
      </c>
      <c r="AM181" s="88" t="s">
        <v>77</v>
      </c>
      <c r="AN181" s="88" t="s">
        <v>77</v>
      </c>
      <c r="AO181" s="88" t="s">
        <v>77</v>
      </c>
      <c r="AP181" s="88" t="s">
        <v>77</v>
      </c>
      <c r="AQ181" s="88" t="s">
        <v>77</v>
      </c>
      <c r="AR181" s="88" t="s">
        <v>77</v>
      </c>
      <c r="AS181" s="86" t="s">
        <v>996</v>
      </c>
      <c r="AT181" s="88" t="s">
        <v>77</v>
      </c>
      <c r="AU181" s="88" t="s">
        <v>77</v>
      </c>
      <c r="AV181" s="88"/>
      <c r="AW181" s="88" t="s">
        <v>77</v>
      </c>
      <c r="AX181" s="88"/>
      <c r="AY181" s="88" t="s">
        <v>77</v>
      </c>
      <c r="AZ181" s="88"/>
      <c r="BA181" s="88" t="s">
        <v>77</v>
      </c>
      <c r="BB181" s="88"/>
      <c r="BC181" s="88" t="s">
        <v>77</v>
      </c>
      <c r="BD181" s="88"/>
      <c r="BE181" s="88" t="s">
        <v>77</v>
      </c>
      <c r="BF181" s="88" t="s">
        <v>77</v>
      </c>
      <c r="BG181" s="88" t="s">
        <v>77</v>
      </c>
      <c r="BH181" s="88" t="s">
        <v>77</v>
      </c>
      <c r="BI181" s="88" t="s">
        <v>77</v>
      </c>
      <c r="BJ181" s="88" t="s">
        <v>77</v>
      </c>
      <c r="BK181" s="88" t="s">
        <v>77</v>
      </c>
      <c r="BL181" s="88" t="s">
        <v>77</v>
      </c>
      <c r="BM181" s="88" t="s">
        <v>77</v>
      </c>
      <c r="BN181" s="88" t="s">
        <v>77</v>
      </c>
      <c r="BO181" s="86"/>
      <c r="BP181" s="86"/>
      <c r="BQ181" s="86"/>
    </row>
    <row r="182" spans="1:69" s="90" customFormat="1" ht="91.5" customHeight="1" x14ac:dyDescent="0.25">
      <c r="A182" s="86"/>
      <c r="B182" s="86" t="s">
        <v>89</v>
      </c>
      <c r="C182" s="129" t="s">
        <v>1414</v>
      </c>
      <c r="D182" s="129" t="s">
        <v>71</v>
      </c>
      <c r="E182" s="109" t="s">
        <v>1415</v>
      </c>
      <c r="F182" s="85">
        <v>2023</v>
      </c>
      <c r="G182" s="146"/>
      <c r="H182" s="85" t="s">
        <v>474</v>
      </c>
      <c r="I182" s="86" t="s">
        <v>979</v>
      </c>
      <c r="J182" s="86" t="s">
        <v>1416</v>
      </c>
      <c r="K182" s="85" t="s">
        <v>75</v>
      </c>
      <c r="L182" s="36" t="s">
        <v>156</v>
      </c>
      <c r="M182" s="132">
        <v>45097</v>
      </c>
      <c r="N182" s="110" t="s">
        <v>256</v>
      </c>
      <c r="O182" s="126">
        <v>0</v>
      </c>
      <c r="P182" s="86" t="s">
        <v>1045</v>
      </c>
      <c r="Q182" s="86" t="s">
        <v>148</v>
      </c>
      <c r="R182" s="86" t="s">
        <v>1417</v>
      </c>
      <c r="S182" s="86" t="s">
        <v>680</v>
      </c>
      <c r="T182" s="123">
        <v>0</v>
      </c>
      <c r="U182" s="107">
        <v>0</v>
      </c>
      <c r="V182" s="139">
        <v>0</v>
      </c>
      <c r="W182" s="139">
        <v>0</v>
      </c>
      <c r="X182" s="145" t="s">
        <v>338</v>
      </c>
      <c r="Y182" s="86" t="s">
        <v>871</v>
      </c>
      <c r="Z182" s="86" t="s">
        <v>1193</v>
      </c>
      <c r="AA182" s="86" t="s">
        <v>1418</v>
      </c>
      <c r="AB182" s="86" t="s">
        <v>113</v>
      </c>
      <c r="AC182" s="86" t="s">
        <v>294</v>
      </c>
      <c r="AD182" s="86" t="s">
        <v>1419</v>
      </c>
      <c r="AE182" s="86" t="s">
        <v>1130</v>
      </c>
      <c r="AF182" s="86" t="s">
        <v>148</v>
      </c>
      <c r="AG182" s="86" t="s">
        <v>578</v>
      </c>
      <c r="AH182" s="132">
        <v>45204</v>
      </c>
      <c r="AI182" s="86" t="s">
        <v>415</v>
      </c>
      <c r="AJ182" s="87" t="s">
        <v>89</v>
      </c>
      <c r="AK182" s="88" t="s">
        <v>77</v>
      </c>
      <c r="AL182" s="88" t="s">
        <v>77</v>
      </c>
      <c r="AM182" s="88" t="s">
        <v>77</v>
      </c>
      <c r="AN182" s="88" t="s">
        <v>77</v>
      </c>
      <c r="AO182" s="88" t="s">
        <v>77</v>
      </c>
      <c r="AP182" s="88" t="s">
        <v>77</v>
      </c>
      <c r="AQ182" s="88" t="s">
        <v>77</v>
      </c>
      <c r="AR182" s="88" t="s">
        <v>77</v>
      </c>
      <c r="AS182" s="88" t="s">
        <v>77</v>
      </c>
      <c r="AT182" s="88" t="s">
        <v>77</v>
      </c>
      <c r="AU182" s="88" t="s">
        <v>77</v>
      </c>
      <c r="AV182" s="88"/>
      <c r="AW182" s="88" t="s">
        <v>77</v>
      </c>
      <c r="AX182" s="88"/>
      <c r="AY182" s="88" t="s">
        <v>77</v>
      </c>
      <c r="AZ182" s="88"/>
      <c r="BA182" s="88" t="s">
        <v>77</v>
      </c>
      <c r="BB182" s="88"/>
      <c r="BC182" s="88" t="s">
        <v>77</v>
      </c>
      <c r="BD182" s="88"/>
      <c r="BE182" s="88" t="s">
        <v>77</v>
      </c>
      <c r="BF182" s="88" t="s">
        <v>77</v>
      </c>
      <c r="BG182" s="88" t="s">
        <v>77</v>
      </c>
      <c r="BH182" s="88" t="s">
        <v>77</v>
      </c>
      <c r="BI182" s="88" t="s">
        <v>77</v>
      </c>
      <c r="BJ182" s="88" t="s">
        <v>77</v>
      </c>
      <c r="BK182" s="88" t="s">
        <v>77</v>
      </c>
      <c r="BL182" s="88" t="s">
        <v>77</v>
      </c>
      <c r="BM182" s="88" t="s">
        <v>77</v>
      </c>
      <c r="BN182" s="88" t="s">
        <v>77</v>
      </c>
      <c r="BO182" s="86"/>
      <c r="BP182" s="86"/>
      <c r="BQ182" s="86"/>
    </row>
    <row r="183" spans="1:69" s="90" customFormat="1" ht="91.5" customHeight="1" x14ac:dyDescent="0.25">
      <c r="A183" s="86"/>
      <c r="B183" s="86" t="s">
        <v>89</v>
      </c>
      <c r="C183" s="129" t="s">
        <v>1420</v>
      </c>
      <c r="D183" s="129" t="s">
        <v>71</v>
      </c>
      <c r="E183" s="109" t="s">
        <v>1421</v>
      </c>
      <c r="F183" s="85">
        <v>2023</v>
      </c>
      <c r="G183" s="146">
        <v>45012</v>
      </c>
      <c r="H183" s="85" t="s">
        <v>1422</v>
      </c>
      <c r="I183" s="86" t="s">
        <v>1423</v>
      </c>
      <c r="J183" s="86" t="s">
        <v>1424</v>
      </c>
      <c r="K183" s="85" t="s">
        <v>75</v>
      </c>
      <c r="L183" s="86" t="s">
        <v>102</v>
      </c>
      <c r="M183" s="132">
        <v>45077</v>
      </c>
      <c r="N183" s="110" t="s">
        <v>698</v>
      </c>
      <c r="O183" s="126">
        <v>0.5</v>
      </c>
      <c r="P183" s="86" t="s">
        <v>1425</v>
      </c>
      <c r="Q183" s="86" t="s">
        <v>148</v>
      </c>
      <c r="R183" s="86" t="s">
        <v>1426</v>
      </c>
      <c r="S183" s="86" t="s">
        <v>1427</v>
      </c>
      <c r="T183" s="123">
        <v>2483762972</v>
      </c>
      <c r="U183" s="107">
        <v>2510761060.0100002</v>
      </c>
      <c r="V183" s="139" t="s">
        <v>1428</v>
      </c>
      <c r="W183" s="139">
        <v>0</v>
      </c>
      <c r="X183" s="145" t="s">
        <v>93</v>
      </c>
      <c r="Y183" s="86" t="s">
        <v>973</v>
      </c>
      <c r="Z183" s="86" t="s">
        <v>1429</v>
      </c>
      <c r="AA183" s="86" t="s">
        <v>1430</v>
      </c>
      <c r="AB183" s="85" t="s">
        <v>138</v>
      </c>
      <c r="AC183" s="86" t="s">
        <v>139</v>
      </c>
      <c r="AD183" s="86" t="s">
        <v>709</v>
      </c>
      <c r="AE183" s="86" t="s">
        <v>1130</v>
      </c>
      <c r="AF183" s="86" t="s">
        <v>107</v>
      </c>
      <c r="AG183" s="86" t="s">
        <v>342</v>
      </c>
      <c r="AH183" s="132"/>
      <c r="AI183" s="86" t="s">
        <v>88</v>
      </c>
      <c r="AJ183" s="87" t="s">
        <v>89</v>
      </c>
      <c r="AK183" s="88">
        <v>43485000</v>
      </c>
      <c r="AL183" s="88">
        <v>43485000</v>
      </c>
      <c r="AM183" s="88" t="s">
        <v>1431</v>
      </c>
      <c r="AN183" s="88" t="s">
        <v>1431</v>
      </c>
      <c r="AO183" s="88" t="s">
        <v>1156</v>
      </c>
      <c r="AP183" s="88" t="s">
        <v>77</v>
      </c>
      <c r="AQ183" s="88" t="s">
        <v>1432</v>
      </c>
      <c r="AR183" s="88" t="s">
        <v>1432</v>
      </c>
      <c r="AS183" s="88">
        <v>43485000</v>
      </c>
      <c r="AT183" s="88">
        <v>780000</v>
      </c>
      <c r="AU183" s="88">
        <v>780000</v>
      </c>
      <c r="AV183" s="88">
        <v>2025004847</v>
      </c>
      <c r="AW183" s="88">
        <v>2025004847</v>
      </c>
      <c r="AX183" s="88" t="s">
        <v>1431</v>
      </c>
      <c r="AY183" s="88" t="s">
        <v>1431</v>
      </c>
      <c r="AZ183" s="88" t="s">
        <v>1433</v>
      </c>
      <c r="BA183" s="88" t="s">
        <v>1433</v>
      </c>
      <c r="BB183" s="88">
        <v>2025006622</v>
      </c>
      <c r="BC183" s="88">
        <v>2025006622</v>
      </c>
      <c r="BD183" s="88">
        <v>2026000354</v>
      </c>
      <c r="BE183" s="88">
        <v>2026000354</v>
      </c>
      <c r="BF183" s="88" t="s">
        <v>1434</v>
      </c>
      <c r="BG183" s="88" t="s">
        <v>1435</v>
      </c>
      <c r="BH183" s="88">
        <v>43485000</v>
      </c>
      <c r="BI183" s="88" t="s">
        <v>77</v>
      </c>
      <c r="BJ183" s="88" t="s">
        <v>77</v>
      </c>
      <c r="BK183" s="88" t="s">
        <v>1436</v>
      </c>
      <c r="BL183" s="88" t="s">
        <v>77</v>
      </c>
      <c r="BM183" s="88" t="s">
        <v>77</v>
      </c>
      <c r="BN183" s="88">
        <v>43485000</v>
      </c>
      <c r="BO183" s="86">
        <v>2026</v>
      </c>
      <c r="BP183" s="86"/>
      <c r="BQ183" s="86"/>
    </row>
    <row r="184" spans="1:69" s="90" customFormat="1" ht="91.5" customHeight="1" x14ac:dyDescent="0.25">
      <c r="A184" s="86"/>
      <c r="B184" s="86" t="s">
        <v>89</v>
      </c>
      <c r="C184" s="129" t="s">
        <v>1437</v>
      </c>
      <c r="D184" s="129" t="s">
        <v>71</v>
      </c>
      <c r="E184" s="109" t="s">
        <v>1438</v>
      </c>
      <c r="F184" s="85">
        <v>2023</v>
      </c>
      <c r="G184" s="146">
        <v>45071</v>
      </c>
      <c r="H184" s="85" t="s">
        <v>1439</v>
      </c>
      <c r="I184" s="86" t="s">
        <v>979</v>
      </c>
      <c r="J184" s="86" t="s">
        <v>77</v>
      </c>
      <c r="K184" s="85" t="s">
        <v>75</v>
      </c>
      <c r="L184" s="36" t="s">
        <v>156</v>
      </c>
      <c r="M184" s="132">
        <v>45078</v>
      </c>
      <c r="N184" s="110" t="s">
        <v>256</v>
      </c>
      <c r="O184" s="110" t="s">
        <v>77</v>
      </c>
      <c r="P184" s="86" t="s">
        <v>1045</v>
      </c>
      <c r="Q184" s="86" t="s">
        <v>148</v>
      </c>
      <c r="R184" s="86" t="s">
        <v>1206</v>
      </c>
      <c r="S184" s="86" t="s">
        <v>680</v>
      </c>
      <c r="T184" s="123">
        <v>0</v>
      </c>
      <c r="U184" s="107">
        <v>0</v>
      </c>
      <c r="V184" s="139">
        <v>0</v>
      </c>
      <c r="W184" s="139">
        <v>0</v>
      </c>
      <c r="X184" s="145" t="s">
        <v>1226</v>
      </c>
      <c r="Y184" s="86" t="s">
        <v>973</v>
      </c>
      <c r="Z184" s="86" t="s">
        <v>1021</v>
      </c>
      <c r="AA184" s="86" t="s">
        <v>1021</v>
      </c>
      <c r="AB184" s="86" t="s">
        <v>81</v>
      </c>
      <c r="AC184" s="86" t="s">
        <v>1213</v>
      </c>
      <c r="AD184" s="86" t="s">
        <v>1440</v>
      </c>
      <c r="AE184" s="86" t="s">
        <v>1130</v>
      </c>
      <c r="AF184" s="86" t="s">
        <v>148</v>
      </c>
      <c r="AG184" s="86" t="s">
        <v>578</v>
      </c>
      <c r="AH184" s="132">
        <v>45111</v>
      </c>
      <c r="AI184" s="86" t="s">
        <v>415</v>
      </c>
      <c r="AJ184" s="87" t="s">
        <v>89</v>
      </c>
      <c r="AK184" s="88" t="s">
        <v>77</v>
      </c>
      <c r="AL184" s="88" t="s">
        <v>77</v>
      </c>
      <c r="AM184" s="88" t="s">
        <v>77</v>
      </c>
      <c r="AN184" s="88" t="s">
        <v>77</v>
      </c>
      <c r="AO184" s="88" t="s">
        <v>77</v>
      </c>
      <c r="AP184" s="88" t="s">
        <v>77</v>
      </c>
      <c r="AQ184" s="88" t="s">
        <v>77</v>
      </c>
      <c r="AR184" s="88" t="s">
        <v>77</v>
      </c>
      <c r="AS184" s="88" t="s">
        <v>77</v>
      </c>
      <c r="AT184" s="88" t="s">
        <v>77</v>
      </c>
      <c r="AU184" s="88" t="s">
        <v>77</v>
      </c>
      <c r="AV184" s="88"/>
      <c r="AW184" s="88" t="s">
        <v>77</v>
      </c>
      <c r="AX184" s="88"/>
      <c r="AY184" s="88" t="s">
        <v>77</v>
      </c>
      <c r="AZ184" s="88"/>
      <c r="BA184" s="88" t="s">
        <v>77</v>
      </c>
      <c r="BB184" s="88"/>
      <c r="BC184" s="88" t="s">
        <v>77</v>
      </c>
      <c r="BD184" s="88"/>
      <c r="BE184" s="88" t="s">
        <v>77</v>
      </c>
      <c r="BF184" s="88" t="s">
        <v>77</v>
      </c>
      <c r="BG184" s="88" t="s">
        <v>77</v>
      </c>
      <c r="BH184" s="88" t="s">
        <v>77</v>
      </c>
      <c r="BI184" s="88" t="s">
        <v>77</v>
      </c>
      <c r="BJ184" s="88" t="s">
        <v>77</v>
      </c>
      <c r="BK184" s="88" t="s">
        <v>77</v>
      </c>
      <c r="BL184" s="88" t="s">
        <v>77</v>
      </c>
      <c r="BM184" s="88" t="s">
        <v>77</v>
      </c>
      <c r="BN184" s="88" t="s">
        <v>77</v>
      </c>
      <c r="BO184" s="86"/>
      <c r="BP184" s="86"/>
      <c r="BQ184" s="86"/>
    </row>
    <row r="185" spans="1:69" s="90" customFormat="1" ht="91.5" customHeight="1" x14ac:dyDescent="0.25">
      <c r="A185" s="86"/>
      <c r="B185" s="86" t="s">
        <v>89</v>
      </c>
      <c r="C185" s="194">
        <v>2439705</v>
      </c>
      <c r="D185" s="194" t="s">
        <v>71</v>
      </c>
      <c r="E185" s="109" t="s">
        <v>1441</v>
      </c>
      <c r="F185" s="85">
        <v>2023</v>
      </c>
      <c r="G185" s="146">
        <v>45054</v>
      </c>
      <c r="H185" s="85" t="s">
        <v>1442</v>
      </c>
      <c r="I185" s="86" t="s">
        <v>1443</v>
      </c>
      <c r="J185" s="86" t="s">
        <v>1444</v>
      </c>
      <c r="K185" s="85" t="s">
        <v>75</v>
      </c>
      <c r="L185" s="86" t="s">
        <v>102</v>
      </c>
      <c r="M185" s="132">
        <v>45075</v>
      </c>
      <c r="N185" s="110" t="s">
        <v>256</v>
      </c>
      <c r="O185" s="126">
        <v>0.5</v>
      </c>
      <c r="P185" s="86" t="s">
        <v>1115</v>
      </c>
      <c r="Q185" s="86" t="s">
        <v>148</v>
      </c>
      <c r="R185" s="86" t="s">
        <v>1445</v>
      </c>
      <c r="S185" s="86" t="s">
        <v>680</v>
      </c>
      <c r="T185" s="162" t="s">
        <v>1446</v>
      </c>
      <c r="U185" s="162">
        <v>480120215.81999999</v>
      </c>
      <c r="V185" s="139">
        <v>215697147</v>
      </c>
      <c r="W185" s="139">
        <v>0</v>
      </c>
      <c r="X185" s="145" t="s">
        <v>78</v>
      </c>
      <c r="Y185" s="86" t="s">
        <v>973</v>
      </c>
      <c r="Z185" s="86" t="s">
        <v>132</v>
      </c>
      <c r="AA185" s="86" t="s">
        <v>132</v>
      </c>
      <c r="AB185" s="86" t="s">
        <v>113</v>
      </c>
      <c r="AC185" s="86" t="s">
        <v>294</v>
      </c>
      <c r="AD185" s="86"/>
      <c r="AE185" s="86"/>
      <c r="AF185" s="86" t="s">
        <v>148</v>
      </c>
      <c r="AG185" s="86"/>
      <c r="AH185" s="132"/>
      <c r="AI185" s="86" t="s">
        <v>415</v>
      </c>
      <c r="AJ185" s="87" t="s">
        <v>89</v>
      </c>
      <c r="AK185" s="88" t="s">
        <v>77</v>
      </c>
      <c r="AL185" s="88" t="s">
        <v>77</v>
      </c>
      <c r="AM185" s="88" t="s">
        <v>77</v>
      </c>
      <c r="AN185" s="88" t="s">
        <v>77</v>
      </c>
      <c r="AO185" s="88" t="s">
        <v>77</v>
      </c>
      <c r="AP185" s="88" t="s">
        <v>77</v>
      </c>
      <c r="AQ185" s="88" t="s">
        <v>77</v>
      </c>
      <c r="AR185" s="88" t="s">
        <v>77</v>
      </c>
      <c r="AS185" s="88" t="s">
        <v>77</v>
      </c>
      <c r="AT185" s="88" t="s">
        <v>77</v>
      </c>
      <c r="AU185" s="88" t="s">
        <v>77</v>
      </c>
      <c r="AV185" s="88"/>
      <c r="AW185" s="88" t="s">
        <v>77</v>
      </c>
      <c r="AX185" s="88"/>
      <c r="AY185" s="88" t="s">
        <v>77</v>
      </c>
      <c r="AZ185" s="88"/>
      <c r="BA185" s="88" t="s">
        <v>77</v>
      </c>
      <c r="BB185" s="88"/>
      <c r="BC185" s="88" t="s">
        <v>77</v>
      </c>
      <c r="BD185" s="88"/>
      <c r="BE185" s="88" t="s">
        <v>77</v>
      </c>
      <c r="BF185" s="88" t="s">
        <v>77</v>
      </c>
      <c r="BG185" s="88" t="s">
        <v>77</v>
      </c>
      <c r="BH185" s="88" t="s">
        <v>77</v>
      </c>
      <c r="BI185" s="88" t="s">
        <v>77</v>
      </c>
      <c r="BJ185" s="88" t="s">
        <v>77</v>
      </c>
      <c r="BK185" s="88" t="s">
        <v>77</v>
      </c>
      <c r="BL185" s="88" t="s">
        <v>77</v>
      </c>
      <c r="BM185" s="88" t="s">
        <v>77</v>
      </c>
      <c r="BN185" s="88" t="s">
        <v>77</v>
      </c>
      <c r="BO185" s="86"/>
      <c r="BP185" s="86"/>
      <c r="BQ185" s="86"/>
    </row>
    <row r="186" spans="1:69" s="90" customFormat="1" ht="91.5" customHeight="1" x14ac:dyDescent="0.25">
      <c r="A186" s="86">
        <v>130</v>
      </c>
      <c r="B186" s="86" t="s">
        <v>89</v>
      </c>
      <c r="C186" s="129" t="s">
        <v>1447</v>
      </c>
      <c r="D186" s="129" t="s">
        <v>71</v>
      </c>
      <c r="E186" s="109" t="s">
        <v>1448</v>
      </c>
      <c r="F186" s="85">
        <v>2023</v>
      </c>
      <c r="G186" s="146">
        <v>45008</v>
      </c>
      <c r="H186" s="85" t="s">
        <v>1449</v>
      </c>
      <c r="I186" s="86" t="s">
        <v>1450</v>
      </c>
      <c r="J186" s="86" t="s">
        <v>1451</v>
      </c>
      <c r="K186" s="85" t="s">
        <v>75</v>
      </c>
      <c r="L186" s="86" t="s">
        <v>102</v>
      </c>
      <c r="M186" s="132">
        <v>45070</v>
      </c>
      <c r="N186" s="110" t="s">
        <v>256</v>
      </c>
      <c r="O186" s="126">
        <v>0.1</v>
      </c>
      <c r="P186" s="86" t="s">
        <v>77</v>
      </c>
      <c r="Q186" s="86" t="s">
        <v>148</v>
      </c>
      <c r="R186" s="86" t="s">
        <v>1452</v>
      </c>
      <c r="S186" s="86" t="s">
        <v>1453</v>
      </c>
      <c r="T186" s="123">
        <v>512725089</v>
      </c>
      <c r="U186" s="107">
        <v>526986681.97000003</v>
      </c>
      <c r="V186" s="139">
        <v>49327180</v>
      </c>
      <c r="W186" s="139">
        <v>0</v>
      </c>
      <c r="X186" s="145" t="s">
        <v>338</v>
      </c>
      <c r="Y186" s="86" t="s">
        <v>973</v>
      </c>
      <c r="Z186" s="86" t="s">
        <v>1200</v>
      </c>
      <c r="AA186" s="86" t="s">
        <v>1200</v>
      </c>
      <c r="AB186" s="86" t="s">
        <v>119</v>
      </c>
      <c r="AC186" s="86" t="s">
        <v>114</v>
      </c>
      <c r="AD186" s="86" t="s">
        <v>709</v>
      </c>
      <c r="AE186" s="86" t="s">
        <v>1130</v>
      </c>
      <c r="AF186" s="86" t="s">
        <v>148</v>
      </c>
      <c r="AG186" s="86" t="s">
        <v>86</v>
      </c>
      <c r="AH186" s="132"/>
      <c r="AI186" s="86" t="s">
        <v>88</v>
      </c>
      <c r="AJ186" s="87" t="s">
        <v>89</v>
      </c>
      <c r="AK186" s="88" t="s">
        <v>77</v>
      </c>
      <c r="AL186" s="88" t="s">
        <v>77</v>
      </c>
      <c r="AM186" s="88" t="s">
        <v>77</v>
      </c>
      <c r="AN186" s="88" t="s">
        <v>77</v>
      </c>
      <c r="AO186" s="88" t="s">
        <v>77</v>
      </c>
      <c r="AP186" s="88" t="s">
        <v>77</v>
      </c>
      <c r="AQ186" s="88" t="s">
        <v>77</v>
      </c>
      <c r="AR186" s="88" t="s">
        <v>77</v>
      </c>
      <c r="AS186" s="88" t="s">
        <v>77</v>
      </c>
      <c r="AT186" s="88" t="s">
        <v>77</v>
      </c>
      <c r="AU186" s="88" t="s">
        <v>77</v>
      </c>
      <c r="AV186" s="88"/>
      <c r="AW186" s="88" t="s">
        <v>77</v>
      </c>
      <c r="AX186" s="88"/>
      <c r="AY186" s="88" t="s">
        <v>77</v>
      </c>
      <c r="AZ186" s="88"/>
      <c r="BA186" s="88" t="s">
        <v>77</v>
      </c>
      <c r="BB186" s="88"/>
      <c r="BC186" s="88" t="s">
        <v>77</v>
      </c>
      <c r="BD186" s="88"/>
      <c r="BE186" s="88" t="s">
        <v>77</v>
      </c>
      <c r="BF186" s="88" t="s">
        <v>77</v>
      </c>
      <c r="BG186" s="88" t="s">
        <v>77</v>
      </c>
      <c r="BH186" s="88" t="s">
        <v>77</v>
      </c>
      <c r="BI186" s="88" t="s">
        <v>77</v>
      </c>
      <c r="BJ186" s="88" t="s">
        <v>77</v>
      </c>
      <c r="BK186" s="88" t="s">
        <v>77</v>
      </c>
      <c r="BL186" s="88" t="s">
        <v>77</v>
      </c>
      <c r="BM186" s="88" t="s">
        <v>77</v>
      </c>
      <c r="BN186" s="88" t="s">
        <v>77</v>
      </c>
      <c r="BO186" s="86"/>
      <c r="BP186" s="86"/>
      <c r="BQ186" s="86"/>
    </row>
    <row r="187" spans="1:69" s="90" customFormat="1" ht="91.5" customHeight="1" x14ac:dyDescent="0.25">
      <c r="A187" s="86"/>
      <c r="B187" s="86" t="s">
        <v>85</v>
      </c>
      <c r="C187" s="129" t="s">
        <v>710</v>
      </c>
      <c r="D187" s="129" t="s">
        <v>71</v>
      </c>
      <c r="E187" s="109" t="s">
        <v>1285</v>
      </c>
      <c r="F187" s="146"/>
      <c r="G187" s="146">
        <v>45049</v>
      </c>
      <c r="H187" s="85" t="s">
        <v>1454</v>
      </c>
      <c r="I187" s="86" t="s">
        <v>1455</v>
      </c>
      <c r="J187" s="86" t="s">
        <v>77</v>
      </c>
      <c r="K187" s="85" t="s">
        <v>75</v>
      </c>
      <c r="L187" s="86" t="s">
        <v>1077</v>
      </c>
      <c r="M187" s="132" t="s">
        <v>1456</v>
      </c>
      <c r="N187" s="110" t="s">
        <v>698</v>
      </c>
      <c r="O187" s="110" t="s">
        <v>77</v>
      </c>
      <c r="P187" s="86" t="s">
        <v>1457</v>
      </c>
      <c r="Q187" s="86" t="s">
        <v>148</v>
      </c>
      <c r="R187" s="86" t="s">
        <v>1458</v>
      </c>
      <c r="S187" s="86" t="s">
        <v>1459</v>
      </c>
      <c r="T187" s="123">
        <v>25603209</v>
      </c>
      <c r="U187" s="107" t="s">
        <v>1034</v>
      </c>
      <c r="V187" s="139" t="s">
        <v>1034</v>
      </c>
      <c r="W187" s="139" t="s">
        <v>1034</v>
      </c>
      <c r="X187" s="128" t="s">
        <v>77</v>
      </c>
      <c r="Y187" s="86" t="s">
        <v>973</v>
      </c>
      <c r="Z187" s="86"/>
      <c r="AA187" s="86"/>
      <c r="AB187" s="86" t="s">
        <v>113</v>
      </c>
      <c r="AC187" s="86" t="s">
        <v>294</v>
      </c>
      <c r="AD187" s="86" t="s">
        <v>1460</v>
      </c>
      <c r="AE187" s="86" t="s">
        <v>1461</v>
      </c>
      <c r="AF187" s="86" t="s">
        <v>148</v>
      </c>
      <c r="AG187" s="86" t="s">
        <v>86</v>
      </c>
      <c r="AH187" s="132"/>
      <c r="AI187" s="86" t="s">
        <v>88</v>
      </c>
      <c r="AJ187" s="87" t="s">
        <v>85</v>
      </c>
      <c r="AK187" s="86" t="s">
        <v>77</v>
      </c>
      <c r="AL187" s="86" t="s">
        <v>77</v>
      </c>
      <c r="AM187" s="88" t="s">
        <v>77</v>
      </c>
      <c r="AN187" s="88" t="s">
        <v>77</v>
      </c>
      <c r="AO187" s="88" t="s">
        <v>77</v>
      </c>
      <c r="AP187" s="88" t="s">
        <v>77</v>
      </c>
      <c r="AQ187" s="88" t="s">
        <v>77</v>
      </c>
      <c r="AR187" s="88" t="s">
        <v>77</v>
      </c>
      <c r="AS187" s="88" t="s">
        <v>77</v>
      </c>
      <c r="AT187" s="88" t="s">
        <v>77</v>
      </c>
      <c r="AU187" s="88" t="s">
        <v>77</v>
      </c>
      <c r="AV187" s="88"/>
      <c r="AW187" s="88" t="s">
        <v>77</v>
      </c>
      <c r="AX187" s="88"/>
      <c r="AY187" s="88" t="s">
        <v>77</v>
      </c>
      <c r="AZ187" s="88"/>
      <c r="BA187" s="88" t="s">
        <v>77</v>
      </c>
      <c r="BB187" s="88"/>
      <c r="BC187" s="88" t="s">
        <v>77</v>
      </c>
      <c r="BD187" s="88"/>
      <c r="BE187" s="88" t="s">
        <v>77</v>
      </c>
      <c r="BF187" s="88" t="s">
        <v>77</v>
      </c>
      <c r="BG187" s="88" t="s">
        <v>77</v>
      </c>
      <c r="BH187" s="88" t="s">
        <v>77</v>
      </c>
      <c r="BI187" s="88" t="s">
        <v>77</v>
      </c>
      <c r="BJ187" s="88" t="s">
        <v>77</v>
      </c>
      <c r="BK187" s="88" t="s">
        <v>77</v>
      </c>
      <c r="BL187" s="88" t="s">
        <v>77</v>
      </c>
      <c r="BM187" s="88" t="s">
        <v>77</v>
      </c>
      <c r="BN187" s="88" t="s">
        <v>77</v>
      </c>
      <c r="BO187" s="86"/>
      <c r="BP187" s="86"/>
      <c r="BQ187" s="86"/>
    </row>
    <row r="188" spans="1:69" s="90" customFormat="1" ht="91.5" customHeight="1" x14ac:dyDescent="0.25">
      <c r="A188" s="86"/>
      <c r="B188" s="86" t="s">
        <v>85</v>
      </c>
      <c r="C188" s="129" t="s">
        <v>710</v>
      </c>
      <c r="D188" s="129" t="s">
        <v>71</v>
      </c>
      <c r="E188" s="109" t="s">
        <v>1285</v>
      </c>
      <c r="F188" s="146"/>
      <c r="G188" s="146">
        <v>45049</v>
      </c>
      <c r="H188" s="85" t="s">
        <v>1454</v>
      </c>
      <c r="I188" s="86" t="s">
        <v>1455</v>
      </c>
      <c r="J188" s="86" t="s">
        <v>77</v>
      </c>
      <c r="K188" s="36" t="s">
        <v>313</v>
      </c>
      <c r="L188" s="86" t="s">
        <v>1077</v>
      </c>
      <c r="M188" s="132" t="s">
        <v>1456</v>
      </c>
      <c r="N188" s="110" t="s">
        <v>698</v>
      </c>
      <c r="O188" s="110" t="s">
        <v>77</v>
      </c>
      <c r="P188" s="86" t="s">
        <v>1457</v>
      </c>
      <c r="Q188" s="86" t="s">
        <v>148</v>
      </c>
      <c r="R188" s="86" t="s">
        <v>1462</v>
      </c>
      <c r="S188" s="86" t="s">
        <v>1459</v>
      </c>
      <c r="T188" s="123">
        <v>26406220</v>
      </c>
      <c r="U188" s="107" t="s">
        <v>1034</v>
      </c>
      <c r="V188" s="139" t="s">
        <v>1034</v>
      </c>
      <c r="W188" s="139" t="s">
        <v>1034</v>
      </c>
      <c r="X188" s="128" t="s">
        <v>77</v>
      </c>
      <c r="Y188" s="86" t="s">
        <v>973</v>
      </c>
      <c r="Z188" s="86"/>
      <c r="AA188" s="86"/>
      <c r="AB188" s="86" t="s">
        <v>81</v>
      </c>
      <c r="AC188" s="86" t="s">
        <v>1213</v>
      </c>
      <c r="AD188" s="86" t="s">
        <v>1460</v>
      </c>
      <c r="AE188" s="86" t="s">
        <v>1461</v>
      </c>
      <c r="AF188" s="86" t="s">
        <v>148</v>
      </c>
      <c r="AG188" s="86" t="s">
        <v>86</v>
      </c>
      <c r="AH188" s="132"/>
      <c r="AI188" s="86" t="s">
        <v>88</v>
      </c>
      <c r="AJ188" s="87" t="s">
        <v>85</v>
      </c>
      <c r="AK188" s="86" t="s">
        <v>77</v>
      </c>
      <c r="AL188" s="86" t="s">
        <v>77</v>
      </c>
      <c r="AM188" s="88" t="s">
        <v>77</v>
      </c>
      <c r="AN188" s="88" t="s">
        <v>77</v>
      </c>
      <c r="AO188" s="88" t="s">
        <v>77</v>
      </c>
      <c r="AP188" s="88" t="s">
        <v>77</v>
      </c>
      <c r="AQ188" s="88" t="s">
        <v>77</v>
      </c>
      <c r="AR188" s="88" t="s">
        <v>77</v>
      </c>
      <c r="AS188" s="88" t="s">
        <v>77</v>
      </c>
      <c r="AT188" s="88" t="s">
        <v>77</v>
      </c>
      <c r="AU188" s="88" t="s">
        <v>77</v>
      </c>
      <c r="AV188" s="88"/>
      <c r="AW188" s="88" t="s">
        <v>77</v>
      </c>
      <c r="AX188" s="88"/>
      <c r="AY188" s="88" t="s">
        <v>77</v>
      </c>
      <c r="AZ188" s="88"/>
      <c r="BA188" s="88" t="s">
        <v>77</v>
      </c>
      <c r="BB188" s="88"/>
      <c r="BC188" s="88" t="s">
        <v>77</v>
      </c>
      <c r="BD188" s="88"/>
      <c r="BE188" s="88" t="s">
        <v>77</v>
      </c>
      <c r="BF188" s="88" t="s">
        <v>77</v>
      </c>
      <c r="BG188" s="88" t="s">
        <v>77</v>
      </c>
      <c r="BH188" s="88" t="s">
        <v>77</v>
      </c>
      <c r="BI188" s="88" t="s">
        <v>77</v>
      </c>
      <c r="BJ188" s="88" t="s">
        <v>77</v>
      </c>
      <c r="BK188" s="88" t="s">
        <v>77</v>
      </c>
      <c r="BL188" s="88" t="s">
        <v>77</v>
      </c>
      <c r="BM188" s="88" t="s">
        <v>77</v>
      </c>
      <c r="BN188" s="88" t="s">
        <v>77</v>
      </c>
      <c r="BO188" s="86"/>
      <c r="BP188" s="86"/>
      <c r="BQ188" s="86"/>
    </row>
    <row r="189" spans="1:69" s="90" customFormat="1" ht="91.5" customHeight="1" x14ac:dyDescent="0.25">
      <c r="A189" s="86"/>
      <c r="B189" s="86" t="s">
        <v>89</v>
      </c>
      <c r="C189" s="129" t="s">
        <v>1463</v>
      </c>
      <c r="D189" s="129" t="s">
        <v>71</v>
      </c>
      <c r="E189" s="109" t="s">
        <v>1464</v>
      </c>
      <c r="F189" s="85">
        <v>2023</v>
      </c>
      <c r="G189" s="146">
        <v>44985</v>
      </c>
      <c r="H189" s="85" t="s">
        <v>1465</v>
      </c>
      <c r="I189" s="86" t="s">
        <v>1466</v>
      </c>
      <c r="J189" s="86" t="s">
        <v>77</v>
      </c>
      <c r="K189" s="85" t="s">
        <v>75</v>
      </c>
      <c r="L189" s="86" t="s">
        <v>346</v>
      </c>
      <c r="M189" s="132">
        <v>45048</v>
      </c>
      <c r="N189" s="110" t="s">
        <v>256</v>
      </c>
      <c r="O189" s="110" t="s">
        <v>77</v>
      </c>
      <c r="P189" s="86" t="s">
        <v>1045</v>
      </c>
      <c r="Q189" s="86" t="s">
        <v>148</v>
      </c>
      <c r="R189" s="86" t="s">
        <v>1467</v>
      </c>
      <c r="S189" s="86" t="s">
        <v>1468</v>
      </c>
      <c r="T189" s="123">
        <v>116000000</v>
      </c>
      <c r="U189" s="107">
        <v>127184282.52</v>
      </c>
      <c r="V189" s="139" t="s">
        <v>1469</v>
      </c>
      <c r="W189" s="139">
        <v>0</v>
      </c>
      <c r="X189" s="145" t="s">
        <v>338</v>
      </c>
      <c r="Y189" s="86" t="s">
        <v>973</v>
      </c>
      <c r="Z189" s="86" t="s">
        <v>1021</v>
      </c>
      <c r="AA189" s="86" t="s">
        <v>1021</v>
      </c>
      <c r="AB189" s="86" t="s">
        <v>119</v>
      </c>
      <c r="AC189" s="86" t="s">
        <v>114</v>
      </c>
      <c r="AD189" s="86" t="s">
        <v>1470</v>
      </c>
      <c r="AE189" s="86" t="s">
        <v>1130</v>
      </c>
      <c r="AF189" s="86" t="s">
        <v>148</v>
      </c>
      <c r="AG189" s="86" t="s">
        <v>86</v>
      </c>
      <c r="AH189" s="132"/>
      <c r="AI189" s="86" t="s">
        <v>88</v>
      </c>
      <c r="AJ189" s="87" t="s">
        <v>89</v>
      </c>
      <c r="AK189" s="86" t="s">
        <v>77</v>
      </c>
      <c r="AL189" s="86" t="s">
        <v>77</v>
      </c>
      <c r="AM189" s="88" t="s">
        <v>77</v>
      </c>
      <c r="AN189" s="88" t="s">
        <v>77</v>
      </c>
      <c r="AO189" s="88" t="s">
        <v>77</v>
      </c>
      <c r="AP189" s="88" t="s">
        <v>77</v>
      </c>
      <c r="AQ189" s="88" t="s">
        <v>77</v>
      </c>
      <c r="AR189" s="88" t="s">
        <v>77</v>
      </c>
      <c r="AS189" s="88" t="s">
        <v>77</v>
      </c>
      <c r="AT189" s="88" t="s">
        <v>77</v>
      </c>
      <c r="AU189" s="88" t="s">
        <v>77</v>
      </c>
      <c r="AV189" s="88"/>
      <c r="AW189" s="88" t="s">
        <v>77</v>
      </c>
      <c r="AX189" s="88"/>
      <c r="AY189" s="88" t="s">
        <v>77</v>
      </c>
      <c r="AZ189" s="88"/>
      <c r="BA189" s="88" t="s">
        <v>77</v>
      </c>
      <c r="BB189" s="88"/>
      <c r="BC189" s="88" t="s">
        <v>77</v>
      </c>
      <c r="BD189" s="88"/>
      <c r="BE189" s="88" t="s">
        <v>77</v>
      </c>
      <c r="BF189" s="88" t="s">
        <v>77</v>
      </c>
      <c r="BG189" s="88" t="s">
        <v>77</v>
      </c>
      <c r="BH189" s="88" t="s">
        <v>77</v>
      </c>
      <c r="BI189" s="88" t="s">
        <v>77</v>
      </c>
      <c r="BJ189" s="88" t="s">
        <v>77</v>
      </c>
      <c r="BK189" s="88" t="s">
        <v>77</v>
      </c>
      <c r="BL189" s="88" t="s">
        <v>77</v>
      </c>
      <c r="BM189" s="88" t="s">
        <v>77</v>
      </c>
      <c r="BN189" s="88" t="s">
        <v>77</v>
      </c>
      <c r="BO189" s="86"/>
      <c r="BP189" s="86"/>
      <c r="BQ189" s="86"/>
    </row>
    <row r="190" spans="1:69" s="90" customFormat="1" ht="91.5" customHeight="1" x14ac:dyDescent="0.25">
      <c r="A190" s="86"/>
      <c r="B190" s="86" t="s">
        <v>89</v>
      </c>
      <c r="C190" s="129" t="s">
        <v>1471</v>
      </c>
      <c r="D190" s="129" t="s">
        <v>71</v>
      </c>
      <c r="E190" s="109" t="s">
        <v>1472</v>
      </c>
      <c r="F190" s="85">
        <v>2023</v>
      </c>
      <c r="G190" s="146">
        <v>44977</v>
      </c>
      <c r="H190" s="85" t="s">
        <v>1473</v>
      </c>
      <c r="I190" s="86" t="s">
        <v>1474</v>
      </c>
      <c r="J190" s="86" t="s">
        <v>1475</v>
      </c>
      <c r="K190" s="85" t="s">
        <v>75</v>
      </c>
      <c r="L190" s="86" t="s">
        <v>111</v>
      </c>
      <c r="M190" s="132">
        <v>44979</v>
      </c>
      <c r="N190" s="110" t="s">
        <v>203</v>
      </c>
      <c r="O190" s="126">
        <v>0</v>
      </c>
      <c r="P190" s="86" t="s">
        <v>1476</v>
      </c>
      <c r="Q190" s="86" t="s">
        <v>148</v>
      </c>
      <c r="R190" s="86" t="s">
        <v>1477</v>
      </c>
      <c r="S190" s="86" t="s">
        <v>1384</v>
      </c>
      <c r="T190" s="123">
        <v>0</v>
      </c>
      <c r="U190" s="107">
        <v>0</v>
      </c>
      <c r="V190" s="139">
        <v>0</v>
      </c>
      <c r="W190" s="139">
        <v>0</v>
      </c>
      <c r="X190" s="145" t="s">
        <v>338</v>
      </c>
      <c r="Y190" s="86" t="s">
        <v>973</v>
      </c>
      <c r="Z190" s="86" t="s">
        <v>974</v>
      </c>
      <c r="AA190" s="86" t="s">
        <v>974</v>
      </c>
      <c r="AB190" s="86" t="s">
        <v>113</v>
      </c>
      <c r="AC190" s="86" t="s">
        <v>294</v>
      </c>
      <c r="AD190" s="86" t="s">
        <v>1478</v>
      </c>
      <c r="AE190" s="86" t="s">
        <v>1130</v>
      </c>
      <c r="AF190" s="86" t="s">
        <v>148</v>
      </c>
      <c r="AG190" s="86" t="s">
        <v>86</v>
      </c>
      <c r="AH190" s="132"/>
      <c r="AI190" s="86" t="s">
        <v>88</v>
      </c>
      <c r="AJ190" s="87" t="s">
        <v>89</v>
      </c>
      <c r="AK190" s="86" t="s">
        <v>77</v>
      </c>
      <c r="AL190" s="86" t="s">
        <v>77</v>
      </c>
      <c r="AM190" s="88" t="s">
        <v>77</v>
      </c>
      <c r="AN190" s="88" t="s">
        <v>77</v>
      </c>
      <c r="AO190" s="88" t="s">
        <v>77</v>
      </c>
      <c r="AP190" s="88" t="s">
        <v>77</v>
      </c>
      <c r="AQ190" s="88" t="s">
        <v>77</v>
      </c>
      <c r="AR190" s="88" t="s">
        <v>77</v>
      </c>
      <c r="AS190" s="88" t="s">
        <v>77</v>
      </c>
      <c r="AT190" s="88" t="s">
        <v>77</v>
      </c>
      <c r="AU190" s="88" t="s">
        <v>77</v>
      </c>
      <c r="AV190" s="88"/>
      <c r="AW190" s="88" t="s">
        <v>77</v>
      </c>
      <c r="AX190" s="88"/>
      <c r="AY190" s="88" t="s">
        <v>77</v>
      </c>
      <c r="AZ190" s="88"/>
      <c r="BA190" s="88" t="s">
        <v>77</v>
      </c>
      <c r="BB190" s="88"/>
      <c r="BC190" s="88" t="s">
        <v>77</v>
      </c>
      <c r="BD190" s="88"/>
      <c r="BE190" s="88" t="s">
        <v>77</v>
      </c>
      <c r="BF190" s="88" t="s">
        <v>77</v>
      </c>
      <c r="BG190" s="88" t="s">
        <v>77</v>
      </c>
      <c r="BH190" s="88" t="s">
        <v>77</v>
      </c>
      <c r="BI190" s="88" t="s">
        <v>77</v>
      </c>
      <c r="BJ190" s="88" t="s">
        <v>77</v>
      </c>
      <c r="BK190" s="88" t="s">
        <v>77</v>
      </c>
      <c r="BL190" s="88" t="s">
        <v>77</v>
      </c>
      <c r="BM190" s="88" t="s">
        <v>77</v>
      </c>
      <c r="BN190" s="88" t="s">
        <v>77</v>
      </c>
      <c r="BO190" s="86"/>
      <c r="BP190" s="86"/>
      <c r="BQ190" s="86"/>
    </row>
    <row r="191" spans="1:69" s="90" customFormat="1" ht="92.25" customHeight="1" x14ac:dyDescent="0.25">
      <c r="A191" s="86"/>
      <c r="B191" s="86">
        <v>0</v>
      </c>
      <c r="C191" s="129" t="s">
        <v>1479</v>
      </c>
      <c r="D191" s="129" t="s">
        <v>71</v>
      </c>
      <c r="E191" s="109" t="s">
        <v>1480</v>
      </c>
      <c r="F191" s="85">
        <v>2023</v>
      </c>
      <c r="G191" s="146">
        <v>44939</v>
      </c>
      <c r="H191" s="85" t="s">
        <v>940</v>
      </c>
      <c r="I191" s="86" t="s">
        <v>677</v>
      </c>
      <c r="J191" s="86" t="s">
        <v>1481</v>
      </c>
      <c r="K191" s="85" t="s">
        <v>75</v>
      </c>
      <c r="L191" s="86" t="s">
        <v>111</v>
      </c>
      <c r="M191" s="132">
        <v>44943</v>
      </c>
      <c r="N191" s="110" t="s">
        <v>157</v>
      </c>
      <c r="O191" s="126">
        <v>0</v>
      </c>
      <c r="P191" s="86" t="s">
        <v>1482</v>
      </c>
      <c r="Q191" s="86" t="s">
        <v>148</v>
      </c>
      <c r="R191" s="86" t="s">
        <v>1483</v>
      </c>
      <c r="S191" s="86" t="s">
        <v>1384</v>
      </c>
      <c r="T191" s="123">
        <v>0</v>
      </c>
      <c r="U191" s="107">
        <v>0</v>
      </c>
      <c r="V191" s="139">
        <v>0</v>
      </c>
      <c r="W191" s="139">
        <v>0</v>
      </c>
      <c r="X191" s="145" t="s">
        <v>160</v>
      </c>
      <c r="Y191" s="86" t="s">
        <v>973</v>
      </c>
      <c r="Z191" s="86" t="s">
        <v>992</v>
      </c>
      <c r="AA191" s="86" t="s">
        <v>992</v>
      </c>
      <c r="AB191" s="86" t="s">
        <v>113</v>
      </c>
      <c r="AC191" s="86" t="s">
        <v>294</v>
      </c>
      <c r="AD191" s="86" t="s">
        <v>1484</v>
      </c>
      <c r="AE191" s="86" t="s">
        <v>1485</v>
      </c>
      <c r="AF191" s="86" t="s">
        <v>148</v>
      </c>
      <c r="AG191" s="86" t="s">
        <v>162</v>
      </c>
      <c r="AH191" s="132"/>
      <c r="AI191" s="86" t="s">
        <v>415</v>
      </c>
      <c r="AJ191" s="87" t="s">
        <v>89</v>
      </c>
      <c r="AK191" s="86" t="s">
        <v>77</v>
      </c>
      <c r="AL191" s="86" t="s">
        <v>77</v>
      </c>
      <c r="AM191" s="86" t="s">
        <v>77</v>
      </c>
      <c r="AN191" s="86" t="s">
        <v>77</v>
      </c>
      <c r="AO191" s="86" t="s">
        <v>77</v>
      </c>
      <c r="AP191" s="86" t="s">
        <v>77</v>
      </c>
      <c r="AQ191" s="86" t="s">
        <v>77</v>
      </c>
      <c r="AR191" s="86" t="s">
        <v>77</v>
      </c>
      <c r="AS191" s="86" t="s">
        <v>77</v>
      </c>
      <c r="AT191" s="86" t="s">
        <v>77</v>
      </c>
      <c r="AU191" s="86" t="s">
        <v>77</v>
      </c>
      <c r="AV191" s="86"/>
      <c r="AW191" s="86" t="s">
        <v>77</v>
      </c>
      <c r="AX191" s="86"/>
      <c r="AY191" s="86" t="s">
        <v>77</v>
      </c>
      <c r="AZ191" s="86"/>
      <c r="BA191" s="86" t="s">
        <v>77</v>
      </c>
      <c r="BB191" s="86"/>
      <c r="BC191" s="86" t="s">
        <v>77</v>
      </c>
      <c r="BD191" s="86"/>
      <c r="BE191" s="86" t="s">
        <v>77</v>
      </c>
      <c r="BF191" s="86" t="s">
        <v>77</v>
      </c>
      <c r="BG191" s="86" t="s">
        <v>77</v>
      </c>
      <c r="BH191" s="86" t="s">
        <v>77</v>
      </c>
      <c r="BI191" s="86" t="s">
        <v>77</v>
      </c>
      <c r="BJ191" s="86" t="s">
        <v>77</v>
      </c>
      <c r="BK191" s="86" t="s">
        <v>77</v>
      </c>
      <c r="BL191" s="86" t="s">
        <v>77</v>
      </c>
      <c r="BM191" s="86" t="s">
        <v>77</v>
      </c>
      <c r="BN191" s="86" t="s">
        <v>77</v>
      </c>
      <c r="BO191" s="86"/>
      <c r="BP191" s="86"/>
      <c r="BQ191" s="86"/>
    </row>
    <row r="192" spans="1:69" s="90" customFormat="1" ht="91.5" customHeight="1" x14ac:dyDescent="0.25">
      <c r="A192" s="86"/>
      <c r="B192" s="86" t="s">
        <v>89</v>
      </c>
      <c r="C192" s="129" t="s">
        <v>1486</v>
      </c>
      <c r="D192" s="129" t="s">
        <v>71</v>
      </c>
      <c r="E192" s="109" t="s">
        <v>1487</v>
      </c>
      <c r="F192" s="85">
        <v>2023</v>
      </c>
      <c r="G192" s="146">
        <v>44992</v>
      </c>
      <c r="H192" s="85" t="s">
        <v>1454</v>
      </c>
      <c r="I192" s="86" t="s">
        <v>1488</v>
      </c>
      <c r="J192" s="86" t="s">
        <v>77</v>
      </c>
      <c r="K192" s="85" t="s">
        <v>75</v>
      </c>
      <c r="L192" s="86" t="s">
        <v>1077</v>
      </c>
      <c r="M192" s="132">
        <v>45033</v>
      </c>
      <c r="N192" s="110" t="s">
        <v>698</v>
      </c>
      <c r="O192" s="110" t="s">
        <v>77</v>
      </c>
      <c r="P192" s="86" t="s">
        <v>1489</v>
      </c>
      <c r="Q192" s="86" t="s">
        <v>148</v>
      </c>
      <c r="R192" s="86" t="s">
        <v>1490</v>
      </c>
      <c r="S192" s="86" t="s">
        <v>1459</v>
      </c>
      <c r="T192" s="123">
        <v>203003090</v>
      </c>
      <c r="U192" s="107">
        <v>209560804.50999999</v>
      </c>
      <c r="V192" s="139">
        <v>200598572</v>
      </c>
      <c r="W192" s="139">
        <v>0</v>
      </c>
      <c r="X192" s="145" t="s">
        <v>681</v>
      </c>
      <c r="Y192" s="86" t="s">
        <v>973</v>
      </c>
      <c r="Z192" s="86" t="s">
        <v>1307</v>
      </c>
      <c r="AA192" s="86" t="s">
        <v>1307</v>
      </c>
      <c r="AB192" s="85" t="s">
        <v>138</v>
      </c>
      <c r="AC192" s="86" t="s">
        <v>139</v>
      </c>
      <c r="AD192" s="86" t="s">
        <v>1491</v>
      </c>
      <c r="AE192" s="86" t="s">
        <v>1492</v>
      </c>
      <c r="AF192" s="86" t="s">
        <v>148</v>
      </c>
      <c r="AG192" s="86" t="s">
        <v>86</v>
      </c>
      <c r="AH192" s="132"/>
      <c r="AI192" s="86" t="s">
        <v>88</v>
      </c>
      <c r="AJ192" s="87" t="s">
        <v>89</v>
      </c>
      <c r="AK192" s="86" t="s">
        <v>77</v>
      </c>
      <c r="AL192" s="86" t="s">
        <v>77</v>
      </c>
      <c r="AM192" s="88" t="s">
        <v>77</v>
      </c>
      <c r="AN192" s="88" t="s">
        <v>77</v>
      </c>
      <c r="AO192" s="88" t="s">
        <v>77</v>
      </c>
      <c r="AP192" s="88" t="s">
        <v>77</v>
      </c>
      <c r="AQ192" s="88" t="s">
        <v>77</v>
      </c>
      <c r="AR192" s="88" t="s">
        <v>77</v>
      </c>
      <c r="AS192" s="88" t="s">
        <v>77</v>
      </c>
      <c r="AT192" s="88" t="s">
        <v>77</v>
      </c>
      <c r="AU192" s="88" t="s">
        <v>77</v>
      </c>
      <c r="AV192" s="88"/>
      <c r="AW192" s="88" t="s">
        <v>77</v>
      </c>
      <c r="AX192" s="88"/>
      <c r="AY192" s="88" t="s">
        <v>77</v>
      </c>
      <c r="AZ192" s="88"/>
      <c r="BA192" s="88" t="s">
        <v>77</v>
      </c>
      <c r="BB192" s="88"/>
      <c r="BC192" s="88" t="s">
        <v>77</v>
      </c>
      <c r="BD192" s="88"/>
      <c r="BE192" s="88" t="s">
        <v>77</v>
      </c>
      <c r="BF192" s="88" t="s">
        <v>77</v>
      </c>
      <c r="BG192" s="88" t="s">
        <v>77</v>
      </c>
      <c r="BH192" s="88" t="s">
        <v>77</v>
      </c>
      <c r="BI192" s="88" t="s">
        <v>77</v>
      </c>
      <c r="BJ192" s="88" t="s">
        <v>77</v>
      </c>
      <c r="BK192" s="88" t="s">
        <v>77</v>
      </c>
      <c r="BL192" s="88" t="s">
        <v>77</v>
      </c>
      <c r="BM192" s="88" t="s">
        <v>77</v>
      </c>
      <c r="BN192" s="88" t="s">
        <v>77</v>
      </c>
      <c r="BO192" s="86"/>
      <c r="BP192" s="86"/>
      <c r="BQ192" s="86"/>
    </row>
    <row r="193" spans="1:69" s="90" customFormat="1" ht="91.5" customHeight="1" x14ac:dyDescent="0.25">
      <c r="A193" s="86"/>
      <c r="B193" s="86" t="s">
        <v>85</v>
      </c>
      <c r="C193" s="129" t="s">
        <v>710</v>
      </c>
      <c r="D193" s="129" t="s">
        <v>71</v>
      </c>
      <c r="E193" s="109" t="s">
        <v>1493</v>
      </c>
      <c r="F193" s="85">
        <v>2023</v>
      </c>
      <c r="G193" s="146">
        <v>44938</v>
      </c>
      <c r="H193" s="85" t="s">
        <v>1494</v>
      </c>
      <c r="I193" s="86" t="s">
        <v>1495</v>
      </c>
      <c r="J193" s="85" t="s">
        <v>527</v>
      </c>
      <c r="K193" s="85" t="s">
        <v>75</v>
      </c>
      <c r="L193" s="86" t="s">
        <v>195</v>
      </c>
      <c r="M193" s="132" t="s">
        <v>1456</v>
      </c>
      <c r="N193" s="110" t="s">
        <v>698</v>
      </c>
      <c r="O193" s="110" t="s">
        <v>77</v>
      </c>
      <c r="P193" s="86" t="s">
        <v>1496</v>
      </c>
      <c r="Q193" s="86" t="s">
        <v>148</v>
      </c>
      <c r="R193" s="86" t="s">
        <v>1497</v>
      </c>
      <c r="S193" s="86" t="s">
        <v>1498</v>
      </c>
      <c r="T193" s="123">
        <v>745114891</v>
      </c>
      <c r="U193" s="107">
        <v>745114891</v>
      </c>
      <c r="V193" s="139"/>
      <c r="W193" s="139"/>
      <c r="X193" s="128" t="s">
        <v>77</v>
      </c>
      <c r="Y193" s="86" t="s">
        <v>973</v>
      </c>
      <c r="Z193" s="86" t="s">
        <v>1003</v>
      </c>
      <c r="AA193" s="86" t="s">
        <v>1003</v>
      </c>
      <c r="AB193" s="86" t="s">
        <v>113</v>
      </c>
      <c r="AC193" s="86" t="s">
        <v>294</v>
      </c>
      <c r="AD193" s="86" t="s">
        <v>1499</v>
      </c>
      <c r="AE193" s="86" t="s">
        <v>1461</v>
      </c>
      <c r="AF193" s="86" t="s">
        <v>148</v>
      </c>
      <c r="AG193" s="86" t="s">
        <v>86</v>
      </c>
      <c r="AH193" s="132"/>
      <c r="AI193" s="86" t="s">
        <v>415</v>
      </c>
      <c r="AJ193" s="87" t="s">
        <v>85</v>
      </c>
      <c r="AK193" s="86" t="s">
        <v>77</v>
      </c>
      <c r="AL193" s="86" t="s">
        <v>77</v>
      </c>
      <c r="AM193" s="88" t="s">
        <v>77</v>
      </c>
      <c r="AN193" s="88" t="s">
        <v>77</v>
      </c>
      <c r="AO193" s="88" t="s">
        <v>77</v>
      </c>
      <c r="AP193" s="88" t="s">
        <v>77</v>
      </c>
      <c r="AQ193" s="88" t="s">
        <v>77</v>
      </c>
      <c r="AR193" s="88" t="s">
        <v>77</v>
      </c>
      <c r="AS193" s="88" t="s">
        <v>77</v>
      </c>
      <c r="AT193" s="88" t="s">
        <v>77</v>
      </c>
      <c r="AU193" s="88" t="s">
        <v>77</v>
      </c>
      <c r="AV193" s="88"/>
      <c r="AW193" s="88" t="s">
        <v>77</v>
      </c>
      <c r="AX193" s="88"/>
      <c r="AY193" s="88" t="s">
        <v>77</v>
      </c>
      <c r="AZ193" s="88"/>
      <c r="BA193" s="88" t="s">
        <v>77</v>
      </c>
      <c r="BB193" s="88"/>
      <c r="BC193" s="88" t="s">
        <v>77</v>
      </c>
      <c r="BD193" s="88"/>
      <c r="BE193" s="88" t="s">
        <v>77</v>
      </c>
      <c r="BF193" s="88" t="s">
        <v>77</v>
      </c>
      <c r="BG193" s="88" t="s">
        <v>77</v>
      </c>
      <c r="BH193" s="88" t="s">
        <v>77</v>
      </c>
      <c r="BI193" s="88" t="s">
        <v>77</v>
      </c>
      <c r="BJ193" s="88" t="s">
        <v>77</v>
      </c>
      <c r="BK193" s="88" t="s">
        <v>77</v>
      </c>
      <c r="BL193" s="88" t="s">
        <v>77</v>
      </c>
      <c r="BM193" s="88" t="s">
        <v>77</v>
      </c>
      <c r="BN193" s="88" t="s">
        <v>77</v>
      </c>
      <c r="BO193" s="86"/>
      <c r="BP193" s="86"/>
      <c r="BQ193" s="86"/>
    </row>
    <row r="194" spans="1:69" s="90" customFormat="1" ht="91.5" customHeight="1" x14ac:dyDescent="0.25">
      <c r="A194" s="130"/>
      <c r="B194" s="86" t="s">
        <v>85</v>
      </c>
      <c r="C194" s="129" t="s">
        <v>710</v>
      </c>
      <c r="D194" s="129" t="s">
        <v>71</v>
      </c>
      <c r="E194" s="109" t="s">
        <v>1500</v>
      </c>
      <c r="F194" s="85">
        <v>2023</v>
      </c>
      <c r="G194" s="146">
        <v>44995</v>
      </c>
      <c r="H194" s="86" t="s">
        <v>381</v>
      </c>
      <c r="I194" s="86" t="s">
        <v>145</v>
      </c>
      <c r="J194" s="86" t="s">
        <v>1329</v>
      </c>
      <c r="K194" s="85" t="s">
        <v>75</v>
      </c>
      <c r="L194" s="86" t="s">
        <v>775</v>
      </c>
      <c r="M194" s="132">
        <v>44999</v>
      </c>
      <c r="N194" s="110" t="s">
        <v>698</v>
      </c>
      <c r="O194" s="110" t="s">
        <v>77</v>
      </c>
      <c r="P194" s="86" t="s">
        <v>959</v>
      </c>
      <c r="Q194" s="86" t="s">
        <v>107</v>
      </c>
      <c r="R194" s="86" t="s">
        <v>1286</v>
      </c>
      <c r="S194" s="85" t="s">
        <v>1287</v>
      </c>
      <c r="T194" s="123">
        <v>142222674.53999999</v>
      </c>
      <c r="U194" s="107">
        <v>0</v>
      </c>
      <c r="V194" s="139">
        <v>0</v>
      </c>
      <c r="W194" s="139">
        <v>0</v>
      </c>
      <c r="X194" s="128" t="s">
        <v>77</v>
      </c>
      <c r="Y194" s="86" t="s">
        <v>1288</v>
      </c>
      <c r="Z194" s="86" t="s">
        <v>1330</v>
      </c>
      <c r="AA194" s="86" t="s">
        <v>1330</v>
      </c>
      <c r="AB194" s="86" t="s">
        <v>145</v>
      </c>
      <c r="AC194" s="86" t="s">
        <v>146</v>
      </c>
      <c r="AD194" s="86" t="s">
        <v>1321</v>
      </c>
      <c r="AE194" s="86" t="s">
        <v>1332</v>
      </c>
      <c r="AF194" s="86" t="s">
        <v>148</v>
      </c>
      <c r="AG194" s="86" t="s">
        <v>342</v>
      </c>
      <c r="AH194" s="86" t="s">
        <v>1501</v>
      </c>
      <c r="AI194" s="86" t="s">
        <v>88</v>
      </c>
      <c r="AJ194" s="87" t="s">
        <v>85</v>
      </c>
      <c r="AK194" s="88" t="s">
        <v>1502</v>
      </c>
      <c r="AL194" s="88" t="s">
        <v>77</v>
      </c>
      <c r="AM194" s="88" t="s">
        <v>1503</v>
      </c>
      <c r="AN194" s="88" t="s">
        <v>1504</v>
      </c>
      <c r="AO194" s="88" t="s">
        <v>990</v>
      </c>
      <c r="AP194" s="88"/>
      <c r="AQ194" s="88" t="s">
        <v>1341</v>
      </c>
      <c r="AR194" s="88"/>
      <c r="AS194" s="88"/>
      <c r="AT194" s="88"/>
      <c r="AU194" s="88"/>
      <c r="AV194" s="88"/>
      <c r="AW194" s="88" t="s">
        <v>1505</v>
      </c>
      <c r="AX194" s="88"/>
      <c r="AY194" s="88" t="s">
        <v>1506</v>
      </c>
      <c r="AZ194" s="88"/>
      <c r="BA194" s="88" t="s">
        <v>1507</v>
      </c>
      <c r="BB194" s="195" t="s">
        <v>77</v>
      </c>
      <c r="BC194" s="88">
        <v>2025005395</v>
      </c>
      <c r="BD194" s="195" t="s">
        <v>77</v>
      </c>
      <c r="BE194" s="88">
        <v>2025014152</v>
      </c>
      <c r="BF194" s="129" t="s">
        <v>1297</v>
      </c>
      <c r="BG194" s="86" t="s">
        <v>1329</v>
      </c>
      <c r="BH194" s="139" t="s">
        <v>1508</v>
      </c>
      <c r="BI194" s="88" t="s">
        <v>77</v>
      </c>
      <c r="BJ194" s="139" t="s">
        <v>1508</v>
      </c>
      <c r="BK194" s="88" t="s">
        <v>1509</v>
      </c>
      <c r="BL194" s="88"/>
      <c r="BM194" s="88"/>
      <c r="BN194" s="88"/>
      <c r="BO194" s="86"/>
      <c r="BP194" s="86"/>
      <c r="BQ194" s="86"/>
    </row>
    <row r="195" spans="1:69" s="90" customFormat="1" ht="91.5" customHeight="1" x14ac:dyDescent="0.25">
      <c r="A195" s="130"/>
      <c r="B195" s="86" t="s">
        <v>85</v>
      </c>
      <c r="C195" s="129" t="s">
        <v>710</v>
      </c>
      <c r="D195" s="129" t="s">
        <v>71</v>
      </c>
      <c r="E195" s="109" t="s">
        <v>1510</v>
      </c>
      <c r="F195" s="85">
        <v>2023</v>
      </c>
      <c r="G195" s="146">
        <v>45026</v>
      </c>
      <c r="H195" s="86" t="s">
        <v>381</v>
      </c>
      <c r="I195" s="86" t="s">
        <v>145</v>
      </c>
      <c r="J195" s="86" t="s">
        <v>1511</v>
      </c>
      <c r="K195" s="85" t="s">
        <v>75</v>
      </c>
      <c r="L195" s="86" t="s">
        <v>775</v>
      </c>
      <c r="M195" s="132">
        <v>45028</v>
      </c>
      <c r="N195" s="110" t="s">
        <v>698</v>
      </c>
      <c r="O195" s="110" t="s">
        <v>77</v>
      </c>
      <c r="P195" s="86" t="s">
        <v>959</v>
      </c>
      <c r="Q195" s="86" t="s">
        <v>107</v>
      </c>
      <c r="R195" s="86" t="s">
        <v>1286</v>
      </c>
      <c r="S195" s="85" t="s">
        <v>1287</v>
      </c>
      <c r="T195" s="123">
        <v>5906625</v>
      </c>
      <c r="U195" s="107">
        <v>0</v>
      </c>
      <c r="V195" s="139">
        <v>0</v>
      </c>
      <c r="W195" s="139">
        <v>0</v>
      </c>
      <c r="X195" s="128" t="s">
        <v>77</v>
      </c>
      <c r="Y195" s="86" t="s">
        <v>1288</v>
      </c>
      <c r="Z195" s="86" t="s">
        <v>1330</v>
      </c>
      <c r="AA195" s="86" t="s">
        <v>1330</v>
      </c>
      <c r="AB195" s="86" t="s">
        <v>145</v>
      </c>
      <c r="AC195" s="86" t="s">
        <v>146</v>
      </c>
      <c r="AD195" s="86" t="s">
        <v>1512</v>
      </c>
      <c r="AE195" s="86" t="s">
        <v>1332</v>
      </c>
      <c r="AF195" s="86" t="s">
        <v>148</v>
      </c>
      <c r="AG195" s="86" t="s">
        <v>86</v>
      </c>
      <c r="AH195" s="132"/>
      <c r="AI195" s="86" t="s">
        <v>88</v>
      </c>
      <c r="AJ195" s="87" t="s">
        <v>85</v>
      </c>
      <c r="AK195" s="88"/>
      <c r="AL195" s="88"/>
      <c r="AM195" s="88"/>
      <c r="AN195" s="88" t="s">
        <v>1513</v>
      </c>
      <c r="AO195" s="88" t="s">
        <v>990</v>
      </c>
      <c r="AP195" s="88"/>
      <c r="AQ195" s="88" t="s">
        <v>1514</v>
      </c>
      <c r="AR195" s="88"/>
      <c r="AS195" s="88"/>
      <c r="AT195" s="88"/>
      <c r="AU195" s="88"/>
      <c r="AV195" s="88"/>
      <c r="AW195" s="88" t="s">
        <v>1325</v>
      </c>
      <c r="AX195" s="88"/>
      <c r="AY195" s="88" t="s">
        <v>1513</v>
      </c>
      <c r="AZ195" s="88"/>
      <c r="BA195" s="88" t="s">
        <v>1514</v>
      </c>
      <c r="BB195" s="88"/>
      <c r="BC195" s="88"/>
      <c r="BD195" s="88"/>
      <c r="BE195" s="88"/>
      <c r="BF195" s="129" t="s">
        <v>1297</v>
      </c>
      <c r="BG195" s="86" t="s">
        <v>1511</v>
      </c>
      <c r="BH195" s="139">
        <v>5906625</v>
      </c>
      <c r="BI195" s="88"/>
      <c r="BJ195" s="139">
        <v>5906625</v>
      </c>
      <c r="BK195" s="88"/>
      <c r="BL195" s="88"/>
      <c r="BM195" s="88"/>
      <c r="BN195" s="88"/>
      <c r="BO195" s="86"/>
      <c r="BP195" s="86"/>
      <c r="BQ195" s="86"/>
    </row>
    <row r="196" spans="1:69" s="90" customFormat="1" ht="91.5" customHeight="1" x14ac:dyDescent="0.25">
      <c r="A196" s="86"/>
      <c r="B196" s="86" t="s">
        <v>89</v>
      </c>
      <c r="C196" s="129" t="s">
        <v>1515</v>
      </c>
      <c r="D196" s="129" t="s">
        <v>71</v>
      </c>
      <c r="E196" s="109" t="s">
        <v>1516</v>
      </c>
      <c r="F196" s="85">
        <v>2023</v>
      </c>
      <c r="G196" s="146">
        <v>44914</v>
      </c>
      <c r="H196" s="85" t="s">
        <v>1517</v>
      </c>
      <c r="I196" s="86" t="s">
        <v>1518</v>
      </c>
      <c r="J196" s="86" t="s">
        <v>1519</v>
      </c>
      <c r="K196" s="85" t="s">
        <v>254</v>
      </c>
      <c r="L196" s="86" t="s">
        <v>418</v>
      </c>
      <c r="M196" s="132">
        <v>44984</v>
      </c>
      <c r="N196" s="110" t="s">
        <v>698</v>
      </c>
      <c r="O196" s="126">
        <v>0</v>
      </c>
      <c r="P196" s="86" t="s">
        <v>1520</v>
      </c>
      <c r="Q196" s="86" t="s">
        <v>148</v>
      </c>
      <c r="R196" s="86" t="s">
        <v>1521</v>
      </c>
      <c r="S196" s="86" t="s">
        <v>1522</v>
      </c>
      <c r="T196" s="123">
        <v>58000000</v>
      </c>
      <c r="U196" s="107">
        <v>58000000</v>
      </c>
      <c r="V196" s="139">
        <v>0</v>
      </c>
      <c r="W196" s="139">
        <v>0</v>
      </c>
      <c r="X196" s="145" t="s">
        <v>160</v>
      </c>
      <c r="Y196" s="86" t="s">
        <v>973</v>
      </c>
      <c r="Z196" s="86" t="s">
        <v>1412</v>
      </c>
      <c r="AA196" s="86" t="s">
        <v>1412</v>
      </c>
      <c r="AB196" s="86" t="s">
        <v>113</v>
      </c>
      <c r="AC196" s="86" t="s">
        <v>294</v>
      </c>
      <c r="AD196" s="86" t="s">
        <v>1523</v>
      </c>
      <c r="AE196" s="86" t="s">
        <v>1524</v>
      </c>
      <c r="AF196" s="86" t="s">
        <v>148</v>
      </c>
      <c r="AG196" s="86" t="s">
        <v>86</v>
      </c>
      <c r="AH196" s="132"/>
      <c r="AI196" s="86" t="s">
        <v>163</v>
      </c>
      <c r="AJ196" s="87" t="s">
        <v>89</v>
      </c>
      <c r="AK196" s="86" t="s">
        <v>77</v>
      </c>
      <c r="AL196" s="86" t="s">
        <v>77</v>
      </c>
      <c r="AM196" s="88" t="s">
        <v>77</v>
      </c>
      <c r="AN196" s="88" t="s">
        <v>77</v>
      </c>
      <c r="AO196" s="88" t="s">
        <v>77</v>
      </c>
      <c r="AP196" s="88" t="s">
        <v>77</v>
      </c>
      <c r="AQ196" s="88" t="s">
        <v>77</v>
      </c>
      <c r="AR196" s="88" t="s">
        <v>77</v>
      </c>
      <c r="AS196" s="88" t="s">
        <v>77</v>
      </c>
      <c r="AT196" s="88" t="s">
        <v>77</v>
      </c>
      <c r="AU196" s="88" t="s">
        <v>77</v>
      </c>
      <c r="AV196" s="88"/>
      <c r="AW196" s="88" t="s">
        <v>77</v>
      </c>
      <c r="AX196" s="88"/>
      <c r="AY196" s="88" t="s">
        <v>77</v>
      </c>
      <c r="AZ196" s="88"/>
      <c r="BA196" s="88" t="s">
        <v>77</v>
      </c>
      <c r="BB196" s="88"/>
      <c r="BC196" s="88" t="s">
        <v>77</v>
      </c>
      <c r="BD196" s="88"/>
      <c r="BE196" s="88" t="s">
        <v>77</v>
      </c>
      <c r="BF196" s="88" t="s">
        <v>77</v>
      </c>
      <c r="BG196" s="88" t="s">
        <v>77</v>
      </c>
      <c r="BH196" s="88" t="s">
        <v>77</v>
      </c>
      <c r="BI196" s="88" t="s">
        <v>77</v>
      </c>
      <c r="BJ196" s="88" t="s">
        <v>77</v>
      </c>
      <c r="BK196" s="88" t="s">
        <v>77</v>
      </c>
      <c r="BL196" s="88" t="s">
        <v>77</v>
      </c>
      <c r="BM196" s="88" t="s">
        <v>77</v>
      </c>
      <c r="BN196" s="88" t="s">
        <v>77</v>
      </c>
      <c r="BO196" s="86"/>
      <c r="BP196" s="86"/>
      <c r="BQ196" s="86"/>
    </row>
    <row r="197" spans="1:69" s="90" customFormat="1" ht="91.5" customHeight="1" x14ac:dyDescent="0.25">
      <c r="A197" s="86"/>
      <c r="B197" s="86" t="s">
        <v>85</v>
      </c>
      <c r="C197" s="129" t="s">
        <v>710</v>
      </c>
      <c r="D197" s="129" t="s">
        <v>937</v>
      </c>
      <c r="E197" s="109" t="s">
        <v>1525</v>
      </c>
      <c r="F197" s="85">
        <v>2018</v>
      </c>
      <c r="G197" s="146">
        <v>43321</v>
      </c>
      <c r="H197" s="85" t="s">
        <v>1526</v>
      </c>
      <c r="I197" s="86" t="s">
        <v>1527</v>
      </c>
      <c r="J197" s="86" t="s">
        <v>77</v>
      </c>
      <c r="K197" s="85" t="s">
        <v>254</v>
      </c>
      <c r="L197" s="86" t="s">
        <v>418</v>
      </c>
      <c r="M197" s="132">
        <v>43403</v>
      </c>
      <c r="N197" s="110" t="s">
        <v>203</v>
      </c>
      <c r="O197" s="110" t="s">
        <v>77</v>
      </c>
      <c r="P197" s="86" t="s">
        <v>1528</v>
      </c>
      <c r="Q197" s="86" t="s">
        <v>148</v>
      </c>
      <c r="R197" s="86" t="s">
        <v>1529</v>
      </c>
      <c r="S197" s="86" t="s">
        <v>1530</v>
      </c>
      <c r="T197" s="123">
        <v>159484244</v>
      </c>
      <c r="U197" s="107">
        <v>0</v>
      </c>
      <c r="V197" s="139">
        <v>0</v>
      </c>
      <c r="W197" s="139">
        <v>0</v>
      </c>
      <c r="X197" s="145"/>
      <c r="Y197" s="86" t="s">
        <v>871</v>
      </c>
      <c r="Z197" s="86" t="s">
        <v>1078</v>
      </c>
      <c r="AA197" s="86" t="s">
        <v>1531</v>
      </c>
      <c r="AB197" s="86" t="s">
        <v>145</v>
      </c>
      <c r="AC197" s="86" t="s">
        <v>146</v>
      </c>
      <c r="AD197" s="86" t="s">
        <v>873</v>
      </c>
      <c r="AE197" s="86" t="s">
        <v>1532</v>
      </c>
      <c r="AF197" s="86" t="s">
        <v>148</v>
      </c>
      <c r="AG197" s="86" t="s">
        <v>342</v>
      </c>
      <c r="AH197" s="132">
        <v>44320</v>
      </c>
      <c r="AI197" s="86" t="s">
        <v>415</v>
      </c>
      <c r="AJ197" s="87" t="s">
        <v>85</v>
      </c>
      <c r="AK197" s="88">
        <v>37055117</v>
      </c>
      <c r="AL197" s="87" t="s">
        <v>77</v>
      </c>
      <c r="AM197" s="86" t="s">
        <v>965</v>
      </c>
      <c r="AN197" s="86" t="s">
        <v>1533</v>
      </c>
      <c r="AO197" s="86"/>
      <c r="AP197" s="143">
        <v>44417</v>
      </c>
      <c r="AQ197" s="143">
        <v>44477</v>
      </c>
      <c r="AR197" s="86" t="s">
        <v>148</v>
      </c>
      <c r="AS197" s="196">
        <v>37055117</v>
      </c>
      <c r="AT197" s="196">
        <v>0</v>
      </c>
      <c r="AU197" s="196">
        <v>4784527</v>
      </c>
      <c r="AV197" s="196"/>
      <c r="AW197" s="86" t="s">
        <v>1534</v>
      </c>
      <c r="AX197" s="86"/>
      <c r="AY197" s="86" t="s">
        <v>1533</v>
      </c>
      <c r="AZ197" s="86"/>
      <c r="BA197" s="86"/>
      <c r="BB197" s="86"/>
      <c r="BC197" s="86" t="s">
        <v>1535</v>
      </c>
      <c r="BD197" s="86"/>
      <c r="BE197" s="86" t="s">
        <v>1536</v>
      </c>
      <c r="BF197" s="86" t="s">
        <v>1165</v>
      </c>
      <c r="BG197" s="86" t="s">
        <v>1537</v>
      </c>
      <c r="BH197" s="196">
        <v>41839644</v>
      </c>
      <c r="BI197" s="197">
        <v>0</v>
      </c>
      <c r="BJ197" s="196">
        <v>41839644</v>
      </c>
      <c r="BK197" s="143">
        <v>44456</v>
      </c>
      <c r="BL197" s="143">
        <v>44578</v>
      </c>
      <c r="BM197" s="143">
        <v>44504</v>
      </c>
      <c r="BN197" s="86"/>
      <c r="BO197" s="86"/>
      <c r="BP197" s="86"/>
      <c r="BQ197" s="86"/>
    </row>
    <row r="198" spans="1:69" s="90" customFormat="1" ht="91.5" customHeight="1" x14ac:dyDescent="0.25">
      <c r="A198" s="85"/>
      <c r="B198" s="85" t="s">
        <v>89</v>
      </c>
      <c r="C198" s="109" t="s">
        <v>1538</v>
      </c>
      <c r="D198" s="109" t="s">
        <v>71</v>
      </c>
      <c r="E198" s="109" t="s">
        <v>1539</v>
      </c>
      <c r="F198" s="85">
        <v>2023</v>
      </c>
      <c r="G198" s="146">
        <v>44831</v>
      </c>
      <c r="H198" s="85" t="s">
        <v>1540</v>
      </c>
      <c r="I198" s="85" t="s">
        <v>1541</v>
      </c>
      <c r="J198" s="85" t="s">
        <v>77</v>
      </c>
      <c r="K198" s="85" t="s">
        <v>75</v>
      </c>
      <c r="L198" s="85" t="s">
        <v>102</v>
      </c>
      <c r="M198" s="146">
        <v>45081</v>
      </c>
      <c r="N198" s="172" t="s">
        <v>157</v>
      </c>
      <c r="O198" s="172" t="s">
        <v>77</v>
      </c>
      <c r="P198" s="85" t="s">
        <v>1542</v>
      </c>
      <c r="Q198" s="85" t="s">
        <v>148</v>
      </c>
      <c r="R198" s="85" t="s">
        <v>1543</v>
      </c>
      <c r="S198" s="85" t="s">
        <v>1544</v>
      </c>
      <c r="T198" s="123">
        <v>701528725</v>
      </c>
      <c r="U198" s="107">
        <v>708470377.33000004</v>
      </c>
      <c r="V198" s="139">
        <v>646889590</v>
      </c>
      <c r="W198" s="139">
        <v>0</v>
      </c>
      <c r="X198" s="128" t="s">
        <v>78</v>
      </c>
      <c r="Y198" s="85" t="s">
        <v>973</v>
      </c>
      <c r="Z198" s="85" t="s">
        <v>628</v>
      </c>
      <c r="AA198" s="85" t="s">
        <v>628</v>
      </c>
      <c r="AB198" s="85" t="s">
        <v>119</v>
      </c>
      <c r="AC198" s="85" t="s">
        <v>114</v>
      </c>
      <c r="AD198" s="85" t="s">
        <v>709</v>
      </c>
      <c r="AE198" s="85" t="s">
        <v>684</v>
      </c>
      <c r="AF198" s="85" t="s">
        <v>148</v>
      </c>
      <c r="AG198" s="85" t="s">
        <v>578</v>
      </c>
      <c r="AH198" s="146"/>
      <c r="AI198" s="85" t="s">
        <v>88</v>
      </c>
      <c r="AJ198" s="175" t="s">
        <v>89</v>
      </c>
      <c r="AK198" s="174" t="s">
        <v>77</v>
      </c>
      <c r="AL198" s="174" t="s">
        <v>77</v>
      </c>
      <c r="AM198" s="174" t="s">
        <v>77</v>
      </c>
      <c r="AN198" s="174" t="s">
        <v>77</v>
      </c>
      <c r="AO198" s="174" t="s">
        <v>77</v>
      </c>
      <c r="AP198" s="174" t="s">
        <v>77</v>
      </c>
      <c r="AQ198" s="174" t="s">
        <v>77</v>
      </c>
      <c r="AR198" s="174" t="s">
        <v>77</v>
      </c>
      <c r="AS198" s="174" t="s">
        <v>77</v>
      </c>
      <c r="AT198" s="174" t="s">
        <v>77</v>
      </c>
      <c r="AU198" s="174" t="s">
        <v>77</v>
      </c>
      <c r="AV198" s="174"/>
      <c r="AW198" s="174" t="s">
        <v>77</v>
      </c>
      <c r="AX198" s="174"/>
      <c r="AY198" s="174" t="s">
        <v>77</v>
      </c>
      <c r="AZ198" s="174"/>
      <c r="BA198" s="174" t="s">
        <v>77</v>
      </c>
      <c r="BB198" s="174"/>
      <c r="BC198" s="174" t="s">
        <v>77</v>
      </c>
      <c r="BD198" s="174"/>
      <c r="BE198" s="174" t="s">
        <v>77</v>
      </c>
      <c r="BF198" s="174" t="s">
        <v>77</v>
      </c>
      <c r="BG198" s="174" t="s">
        <v>77</v>
      </c>
      <c r="BH198" s="174" t="s">
        <v>77</v>
      </c>
      <c r="BI198" s="174" t="s">
        <v>77</v>
      </c>
      <c r="BJ198" s="174" t="s">
        <v>77</v>
      </c>
      <c r="BK198" s="174" t="s">
        <v>77</v>
      </c>
      <c r="BL198" s="174" t="s">
        <v>77</v>
      </c>
      <c r="BM198" s="174" t="s">
        <v>77</v>
      </c>
      <c r="BN198" s="174" t="s">
        <v>77</v>
      </c>
      <c r="BO198" s="85"/>
      <c r="BP198" s="85"/>
      <c r="BQ198" s="85"/>
    </row>
    <row r="199" spans="1:69" s="90" customFormat="1" ht="91.5" customHeight="1" x14ac:dyDescent="0.25">
      <c r="A199" s="86"/>
      <c r="B199" s="86" t="s">
        <v>89</v>
      </c>
      <c r="C199" s="129" t="s">
        <v>1545</v>
      </c>
      <c r="D199" s="129" t="s">
        <v>71</v>
      </c>
      <c r="E199" s="109" t="s">
        <v>1546</v>
      </c>
      <c r="F199" s="85">
        <v>2023</v>
      </c>
      <c r="G199" s="146">
        <v>44844</v>
      </c>
      <c r="H199" s="85" t="s">
        <v>1547</v>
      </c>
      <c r="I199" s="86" t="s">
        <v>1548</v>
      </c>
      <c r="J199" s="86" t="s">
        <v>1549</v>
      </c>
      <c r="K199" s="85" t="s">
        <v>75</v>
      </c>
      <c r="L199" s="86" t="s">
        <v>346</v>
      </c>
      <c r="M199" s="132">
        <v>45002</v>
      </c>
      <c r="N199" s="110" t="s">
        <v>157</v>
      </c>
      <c r="O199" s="126">
        <v>0</v>
      </c>
      <c r="P199" s="86" t="s">
        <v>77</v>
      </c>
      <c r="Q199" s="86" t="s">
        <v>148</v>
      </c>
      <c r="R199" s="86" t="s">
        <v>1550</v>
      </c>
      <c r="S199" s="86" t="s">
        <v>1002</v>
      </c>
      <c r="T199" s="123">
        <v>81580920</v>
      </c>
      <c r="U199" s="107">
        <v>84478389.939999998</v>
      </c>
      <c r="V199" s="139">
        <v>0</v>
      </c>
      <c r="W199" s="139">
        <v>0</v>
      </c>
      <c r="X199" s="145" t="s">
        <v>160</v>
      </c>
      <c r="Y199" s="86" t="s">
        <v>973</v>
      </c>
      <c r="Z199" s="86" t="s">
        <v>1193</v>
      </c>
      <c r="AA199" s="86" t="s">
        <v>1193</v>
      </c>
      <c r="AB199" s="86" t="s">
        <v>1227</v>
      </c>
      <c r="AC199" s="86" t="s">
        <v>1385</v>
      </c>
      <c r="AD199" s="86" t="s">
        <v>1551</v>
      </c>
      <c r="AE199" s="86" t="s">
        <v>1050</v>
      </c>
      <c r="AF199" s="86" t="s">
        <v>148</v>
      </c>
      <c r="AG199" s="86" t="s">
        <v>86</v>
      </c>
      <c r="AH199" s="132">
        <v>45252</v>
      </c>
      <c r="AI199" s="86" t="s">
        <v>415</v>
      </c>
      <c r="AJ199" s="87" t="s">
        <v>89</v>
      </c>
      <c r="AK199" s="86" t="s">
        <v>77</v>
      </c>
      <c r="AL199" s="86" t="s">
        <v>77</v>
      </c>
      <c r="AM199" s="88" t="s">
        <v>77</v>
      </c>
      <c r="AN199" s="88" t="s">
        <v>77</v>
      </c>
      <c r="AO199" s="88" t="s">
        <v>77</v>
      </c>
      <c r="AP199" s="88" t="s">
        <v>77</v>
      </c>
      <c r="AQ199" s="88" t="s">
        <v>77</v>
      </c>
      <c r="AR199" s="88" t="s">
        <v>77</v>
      </c>
      <c r="AS199" s="88" t="s">
        <v>77</v>
      </c>
      <c r="AT199" s="88" t="s">
        <v>77</v>
      </c>
      <c r="AU199" s="88" t="s">
        <v>77</v>
      </c>
      <c r="AV199" s="88"/>
      <c r="AW199" s="88" t="s">
        <v>77</v>
      </c>
      <c r="AX199" s="88"/>
      <c r="AY199" s="88" t="s">
        <v>77</v>
      </c>
      <c r="AZ199" s="88"/>
      <c r="BA199" s="88" t="s">
        <v>77</v>
      </c>
      <c r="BB199" s="88"/>
      <c r="BC199" s="88" t="s">
        <v>77</v>
      </c>
      <c r="BD199" s="88"/>
      <c r="BE199" s="88" t="s">
        <v>77</v>
      </c>
      <c r="BF199" s="88" t="s">
        <v>77</v>
      </c>
      <c r="BG199" s="88" t="s">
        <v>77</v>
      </c>
      <c r="BH199" s="88" t="s">
        <v>77</v>
      </c>
      <c r="BI199" s="88" t="s">
        <v>77</v>
      </c>
      <c r="BJ199" s="88" t="s">
        <v>77</v>
      </c>
      <c r="BK199" s="88" t="s">
        <v>77</v>
      </c>
      <c r="BL199" s="88" t="s">
        <v>77</v>
      </c>
      <c r="BM199" s="88" t="s">
        <v>77</v>
      </c>
      <c r="BN199" s="88" t="s">
        <v>77</v>
      </c>
      <c r="BO199" s="86"/>
      <c r="BP199" s="86"/>
      <c r="BQ199" s="86"/>
    </row>
    <row r="200" spans="1:69" s="90" customFormat="1" ht="91.5" customHeight="1" x14ac:dyDescent="0.25">
      <c r="A200" s="86"/>
      <c r="B200" s="86" t="s">
        <v>89</v>
      </c>
      <c r="C200" s="129" t="s">
        <v>1552</v>
      </c>
      <c r="D200" s="129" t="s">
        <v>71</v>
      </c>
      <c r="E200" s="109" t="s">
        <v>1553</v>
      </c>
      <c r="F200" s="85">
        <v>2023</v>
      </c>
      <c r="G200" s="146">
        <v>44825</v>
      </c>
      <c r="H200" s="85" t="s">
        <v>1554</v>
      </c>
      <c r="I200" s="86" t="s">
        <v>1541</v>
      </c>
      <c r="J200" s="86" t="s">
        <v>1555</v>
      </c>
      <c r="K200" s="85" t="s">
        <v>75</v>
      </c>
      <c r="L200" s="86" t="s">
        <v>102</v>
      </c>
      <c r="M200" s="132">
        <v>45002</v>
      </c>
      <c r="N200" s="110" t="s">
        <v>698</v>
      </c>
      <c r="O200" s="126">
        <v>1</v>
      </c>
      <c r="P200" s="86" t="s">
        <v>1556</v>
      </c>
      <c r="Q200" s="86" t="s">
        <v>148</v>
      </c>
      <c r="R200" s="86" t="s">
        <v>1557</v>
      </c>
      <c r="S200" s="86" t="s">
        <v>1544</v>
      </c>
      <c r="T200" s="123">
        <v>1983057450</v>
      </c>
      <c r="U200" s="162">
        <v>2011603780.3900001</v>
      </c>
      <c r="V200" s="163" t="s">
        <v>1558</v>
      </c>
      <c r="W200" s="139">
        <v>0</v>
      </c>
      <c r="X200" s="145" t="s">
        <v>78</v>
      </c>
      <c r="Y200" s="86" t="s">
        <v>973</v>
      </c>
      <c r="Z200" s="86" t="s">
        <v>1193</v>
      </c>
      <c r="AA200" s="86" t="s">
        <v>1193</v>
      </c>
      <c r="AB200" s="86" t="s">
        <v>81</v>
      </c>
      <c r="AC200" s="86" t="s">
        <v>1213</v>
      </c>
      <c r="AD200" s="86" t="s">
        <v>1478</v>
      </c>
      <c r="AE200" s="86" t="s">
        <v>1130</v>
      </c>
      <c r="AF200" s="86" t="s">
        <v>148</v>
      </c>
      <c r="AG200" s="86" t="s">
        <v>578</v>
      </c>
      <c r="AH200" s="132"/>
      <c r="AI200" s="86" t="s">
        <v>88</v>
      </c>
      <c r="AJ200" s="87" t="s">
        <v>89</v>
      </c>
      <c r="AK200" s="86" t="s">
        <v>77</v>
      </c>
      <c r="AL200" s="86" t="s">
        <v>77</v>
      </c>
      <c r="AM200" s="88" t="s">
        <v>77</v>
      </c>
      <c r="AN200" s="88" t="s">
        <v>77</v>
      </c>
      <c r="AO200" s="88" t="s">
        <v>77</v>
      </c>
      <c r="AP200" s="88" t="s">
        <v>77</v>
      </c>
      <c r="AQ200" s="88" t="s">
        <v>77</v>
      </c>
      <c r="AR200" s="88" t="s">
        <v>77</v>
      </c>
      <c r="AS200" s="88" t="s">
        <v>77</v>
      </c>
      <c r="AT200" s="88" t="s">
        <v>77</v>
      </c>
      <c r="AU200" s="88" t="s">
        <v>77</v>
      </c>
      <c r="AV200" s="88"/>
      <c r="AW200" s="88" t="s">
        <v>77</v>
      </c>
      <c r="AX200" s="88"/>
      <c r="AY200" s="88" t="s">
        <v>77</v>
      </c>
      <c r="AZ200" s="88"/>
      <c r="BA200" s="88" t="s">
        <v>77</v>
      </c>
      <c r="BB200" s="88"/>
      <c r="BC200" s="88" t="s">
        <v>77</v>
      </c>
      <c r="BD200" s="88"/>
      <c r="BE200" s="88" t="s">
        <v>77</v>
      </c>
      <c r="BF200" s="88" t="s">
        <v>77</v>
      </c>
      <c r="BG200" s="88" t="s">
        <v>77</v>
      </c>
      <c r="BH200" s="88" t="s">
        <v>77</v>
      </c>
      <c r="BI200" s="88" t="s">
        <v>77</v>
      </c>
      <c r="BJ200" s="88" t="s">
        <v>77</v>
      </c>
      <c r="BK200" s="88" t="s">
        <v>77</v>
      </c>
      <c r="BL200" s="88" t="s">
        <v>77</v>
      </c>
      <c r="BM200" s="88" t="s">
        <v>77</v>
      </c>
      <c r="BN200" s="88" t="s">
        <v>77</v>
      </c>
      <c r="BO200" s="86"/>
      <c r="BP200" s="86"/>
      <c r="BQ200" s="86"/>
    </row>
    <row r="201" spans="1:69" s="90" customFormat="1" ht="91.5" customHeight="1" x14ac:dyDescent="0.25">
      <c r="A201" s="86"/>
      <c r="B201" s="86" t="s">
        <v>89</v>
      </c>
      <c r="C201" s="129" t="s">
        <v>1559</v>
      </c>
      <c r="D201" s="129" t="s">
        <v>71</v>
      </c>
      <c r="E201" s="109" t="s">
        <v>1560</v>
      </c>
      <c r="F201" s="85">
        <v>2023</v>
      </c>
      <c r="G201" s="146">
        <v>44858</v>
      </c>
      <c r="H201" s="85" t="s">
        <v>1561</v>
      </c>
      <c r="I201" s="86" t="s">
        <v>1562</v>
      </c>
      <c r="J201" s="86" t="s">
        <v>77</v>
      </c>
      <c r="K201" s="85" t="s">
        <v>75</v>
      </c>
      <c r="L201" s="86" t="s">
        <v>111</v>
      </c>
      <c r="M201" s="132">
        <v>44979</v>
      </c>
      <c r="N201" s="110" t="s">
        <v>698</v>
      </c>
      <c r="O201" s="110" t="s">
        <v>77</v>
      </c>
      <c r="P201" s="86" t="s">
        <v>959</v>
      </c>
      <c r="Q201" s="86" t="s">
        <v>148</v>
      </c>
      <c r="R201" s="86" t="s">
        <v>1563</v>
      </c>
      <c r="S201" s="86" t="s">
        <v>1037</v>
      </c>
      <c r="T201" s="123">
        <v>0</v>
      </c>
      <c r="U201" s="107">
        <v>0</v>
      </c>
      <c r="V201" s="139">
        <v>0</v>
      </c>
      <c r="W201" s="139">
        <v>0</v>
      </c>
      <c r="X201" s="145" t="s">
        <v>93</v>
      </c>
      <c r="Y201" s="86" t="s">
        <v>973</v>
      </c>
      <c r="Z201" s="86" t="s">
        <v>628</v>
      </c>
      <c r="AA201" s="86" t="s">
        <v>628</v>
      </c>
      <c r="AB201" s="86" t="s">
        <v>81</v>
      </c>
      <c r="AC201" s="86" t="s">
        <v>1213</v>
      </c>
      <c r="AD201" s="86" t="s">
        <v>1564</v>
      </c>
      <c r="AE201" s="86" t="s">
        <v>1130</v>
      </c>
      <c r="AF201" s="86" t="s">
        <v>148</v>
      </c>
      <c r="AG201" s="86" t="s">
        <v>162</v>
      </c>
      <c r="AH201" s="132"/>
      <c r="AI201" s="86" t="s">
        <v>88</v>
      </c>
      <c r="AJ201" s="87" t="s">
        <v>89</v>
      </c>
      <c r="AK201" s="86" t="s">
        <v>77</v>
      </c>
      <c r="AL201" s="86" t="s">
        <v>77</v>
      </c>
      <c r="AM201" s="86" t="s">
        <v>77</v>
      </c>
      <c r="AN201" s="86" t="s">
        <v>77</v>
      </c>
      <c r="AO201" s="86" t="s">
        <v>77</v>
      </c>
      <c r="AP201" s="86" t="s">
        <v>77</v>
      </c>
      <c r="AQ201" s="86" t="s">
        <v>77</v>
      </c>
      <c r="AR201" s="86" t="s">
        <v>77</v>
      </c>
      <c r="AS201" s="86" t="s">
        <v>77</v>
      </c>
      <c r="AT201" s="86" t="s">
        <v>77</v>
      </c>
      <c r="AU201" s="86" t="s">
        <v>77</v>
      </c>
      <c r="AV201" s="86"/>
      <c r="AW201" s="86" t="s">
        <v>77</v>
      </c>
      <c r="AX201" s="86"/>
      <c r="AY201" s="86" t="s">
        <v>77</v>
      </c>
      <c r="AZ201" s="86"/>
      <c r="BA201" s="86" t="s">
        <v>77</v>
      </c>
      <c r="BB201" s="86"/>
      <c r="BC201" s="86" t="s">
        <v>77</v>
      </c>
      <c r="BD201" s="86"/>
      <c r="BE201" s="86" t="s">
        <v>77</v>
      </c>
      <c r="BF201" s="86" t="s">
        <v>77</v>
      </c>
      <c r="BG201" s="86" t="s">
        <v>77</v>
      </c>
      <c r="BH201" s="86" t="s">
        <v>77</v>
      </c>
      <c r="BI201" s="86" t="s">
        <v>77</v>
      </c>
      <c r="BJ201" s="86" t="s">
        <v>77</v>
      </c>
      <c r="BK201" s="86" t="s">
        <v>77</v>
      </c>
      <c r="BL201" s="86" t="s">
        <v>77</v>
      </c>
      <c r="BM201" s="86" t="s">
        <v>77</v>
      </c>
      <c r="BN201" s="86" t="s">
        <v>77</v>
      </c>
      <c r="BO201" s="86"/>
      <c r="BP201" s="86"/>
      <c r="BQ201" s="86"/>
    </row>
    <row r="202" spans="1:69" s="90" customFormat="1" ht="129" customHeight="1" x14ac:dyDescent="0.25">
      <c r="A202" s="86"/>
      <c r="B202" s="86" t="s">
        <v>85</v>
      </c>
      <c r="C202" s="129" t="s">
        <v>710</v>
      </c>
      <c r="D202" s="129" t="s">
        <v>71</v>
      </c>
      <c r="E202" s="198" t="s">
        <v>1565</v>
      </c>
      <c r="F202" s="86">
        <v>2022</v>
      </c>
      <c r="G202" s="132">
        <v>44586</v>
      </c>
      <c r="H202" s="86" t="s">
        <v>1454</v>
      </c>
      <c r="I202" s="86" t="s">
        <v>1566</v>
      </c>
      <c r="J202" s="86" t="s">
        <v>77</v>
      </c>
      <c r="K202" s="85" t="s">
        <v>75</v>
      </c>
      <c r="L202" s="86" t="s">
        <v>1077</v>
      </c>
      <c r="M202" s="132">
        <v>44585</v>
      </c>
      <c r="N202" s="110" t="s">
        <v>698</v>
      </c>
      <c r="O202" s="110" t="s">
        <v>77</v>
      </c>
      <c r="P202" s="86" t="s">
        <v>1489</v>
      </c>
      <c r="Q202" s="86" t="s">
        <v>148</v>
      </c>
      <c r="R202" s="86" t="s">
        <v>1567</v>
      </c>
      <c r="S202" s="86" t="s">
        <v>1568</v>
      </c>
      <c r="T202" s="147">
        <v>10902230</v>
      </c>
      <c r="U202" s="162">
        <v>0</v>
      </c>
      <c r="V202" s="163">
        <v>0</v>
      </c>
      <c r="W202" s="163">
        <v>0</v>
      </c>
      <c r="X202" s="145" t="s">
        <v>77</v>
      </c>
      <c r="Y202" s="86" t="s">
        <v>973</v>
      </c>
      <c r="Z202" s="86" t="s">
        <v>1569</v>
      </c>
      <c r="AA202" s="86" t="s">
        <v>1569</v>
      </c>
      <c r="AB202" s="86" t="s">
        <v>145</v>
      </c>
      <c r="AC202" s="86" t="s">
        <v>146</v>
      </c>
      <c r="AD202" s="86" t="s">
        <v>1570</v>
      </c>
      <c r="AE202" s="86" t="s">
        <v>1461</v>
      </c>
      <c r="AF202" s="86" t="s">
        <v>148</v>
      </c>
      <c r="AG202" s="86" t="s">
        <v>86</v>
      </c>
      <c r="AH202" s="132">
        <v>44586</v>
      </c>
      <c r="AI202" s="86" t="s">
        <v>415</v>
      </c>
      <c r="AJ202" s="87" t="s">
        <v>85</v>
      </c>
      <c r="AK202" s="88" t="s">
        <v>77</v>
      </c>
      <c r="AL202" s="87" t="s">
        <v>77</v>
      </c>
      <c r="AM202" s="87" t="s">
        <v>77</v>
      </c>
      <c r="AN202" s="87" t="s">
        <v>77</v>
      </c>
      <c r="AO202" s="87" t="s">
        <v>77</v>
      </c>
      <c r="AP202" s="143" t="s">
        <v>77</v>
      </c>
      <c r="AQ202" s="143" t="s">
        <v>77</v>
      </c>
      <c r="AR202" s="87"/>
      <c r="AS202" s="87" t="s">
        <v>77</v>
      </c>
      <c r="AT202" s="87" t="s">
        <v>77</v>
      </c>
      <c r="AU202" s="88" t="s">
        <v>77</v>
      </c>
      <c r="AV202" s="88"/>
      <c r="AW202" s="88" t="s">
        <v>77</v>
      </c>
      <c r="AX202" s="88"/>
      <c r="AY202" s="88" t="s">
        <v>77</v>
      </c>
      <c r="AZ202" s="88"/>
      <c r="BA202" s="88" t="s">
        <v>77</v>
      </c>
      <c r="BB202" s="88"/>
      <c r="BC202" s="88" t="s">
        <v>77</v>
      </c>
      <c r="BD202" s="88"/>
      <c r="BE202" s="88" t="s">
        <v>77</v>
      </c>
      <c r="BF202" s="88" t="s">
        <v>77</v>
      </c>
      <c r="BG202" s="88" t="s">
        <v>77</v>
      </c>
      <c r="BH202" s="88" t="s">
        <v>77</v>
      </c>
      <c r="BI202" s="88" t="s">
        <v>77</v>
      </c>
      <c r="BJ202" s="88" t="s">
        <v>77</v>
      </c>
      <c r="BK202" s="88" t="s">
        <v>77</v>
      </c>
      <c r="BL202" s="88" t="s">
        <v>77</v>
      </c>
      <c r="BM202" s="88" t="s">
        <v>77</v>
      </c>
      <c r="BN202" s="86"/>
      <c r="BO202" s="86"/>
      <c r="BP202" s="86"/>
      <c r="BQ202" s="86"/>
    </row>
    <row r="203" spans="1:69" s="90" customFormat="1" ht="129" customHeight="1" x14ac:dyDescent="0.25">
      <c r="A203" s="85"/>
      <c r="B203" s="86" t="s">
        <v>85</v>
      </c>
      <c r="C203" s="129" t="s">
        <v>710</v>
      </c>
      <c r="D203" s="129" t="s">
        <v>71</v>
      </c>
      <c r="E203" s="178" t="s">
        <v>1571</v>
      </c>
      <c r="F203" s="86">
        <v>2022</v>
      </c>
      <c r="G203" s="132">
        <v>44827</v>
      </c>
      <c r="H203" s="85" t="s">
        <v>1572</v>
      </c>
      <c r="I203" s="85" t="s">
        <v>1572</v>
      </c>
      <c r="J203" s="129" t="s">
        <v>1573</v>
      </c>
      <c r="K203" s="85" t="s">
        <v>75</v>
      </c>
      <c r="L203" s="86" t="s">
        <v>775</v>
      </c>
      <c r="M203" s="132">
        <v>44819</v>
      </c>
      <c r="N203" s="110" t="s">
        <v>698</v>
      </c>
      <c r="O203" s="110" t="s">
        <v>77</v>
      </c>
      <c r="P203" s="86" t="s">
        <v>1010</v>
      </c>
      <c r="Q203" s="86" t="s">
        <v>107</v>
      </c>
      <c r="R203" s="86" t="s">
        <v>1574</v>
      </c>
      <c r="S203" s="85" t="s">
        <v>1287</v>
      </c>
      <c r="T203" s="123">
        <v>231368127.50999999</v>
      </c>
      <c r="U203" s="107">
        <v>257818361</v>
      </c>
      <c r="V203" s="139">
        <v>0</v>
      </c>
      <c r="W203" s="139">
        <v>0</v>
      </c>
      <c r="X203" s="128" t="s">
        <v>77</v>
      </c>
      <c r="Y203" s="86" t="s">
        <v>973</v>
      </c>
      <c r="Z203" s="86" t="s">
        <v>1575</v>
      </c>
      <c r="AA203" s="86" t="s">
        <v>1575</v>
      </c>
      <c r="AB203" s="86" t="s">
        <v>1576</v>
      </c>
      <c r="AC203" s="86" t="s">
        <v>1577</v>
      </c>
      <c r="AD203" s="86" t="s">
        <v>1578</v>
      </c>
      <c r="AE203" s="86" t="s">
        <v>684</v>
      </c>
      <c r="AF203" s="86" t="s">
        <v>148</v>
      </c>
      <c r="AG203" s="86" t="s">
        <v>86</v>
      </c>
      <c r="AH203" s="132"/>
      <c r="AI203" s="86" t="s">
        <v>88</v>
      </c>
      <c r="AJ203" s="87" t="s">
        <v>85</v>
      </c>
      <c r="AK203" s="88"/>
      <c r="AL203" s="87"/>
      <c r="AM203" s="87"/>
      <c r="AN203" s="87"/>
      <c r="AO203" s="87"/>
      <c r="AP203" s="87"/>
      <c r="AQ203" s="87"/>
      <c r="AR203" s="87"/>
      <c r="AS203" s="87"/>
      <c r="AT203" s="87"/>
      <c r="AU203" s="87"/>
      <c r="AV203" s="87"/>
      <c r="AW203" s="87"/>
      <c r="AX203" s="87"/>
      <c r="AY203" s="87"/>
      <c r="AZ203" s="87"/>
      <c r="BA203" s="87"/>
      <c r="BB203" s="87"/>
      <c r="BC203" s="87"/>
      <c r="BD203" s="87"/>
      <c r="BE203" s="87"/>
      <c r="BF203" s="87"/>
      <c r="BG203" s="87"/>
      <c r="BH203" s="87"/>
      <c r="BI203" s="87"/>
      <c r="BJ203" s="87"/>
      <c r="BK203" s="87"/>
      <c r="BL203" s="87"/>
      <c r="BM203" s="87"/>
      <c r="BN203" s="86"/>
      <c r="BO203" s="86"/>
      <c r="BP203" s="86"/>
      <c r="BQ203" s="86"/>
    </row>
    <row r="204" spans="1:69" s="90" customFormat="1" ht="91.5" customHeight="1" x14ac:dyDescent="0.25">
      <c r="A204" s="86"/>
      <c r="B204" s="86" t="s">
        <v>85</v>
      </c>
      <c r="C204" s="129" t="s">
        <v>710</v>
      </c>
      <c r="D204" s="129" t="s">
        <v>937</v>
      </c>
      <c r="E204" s="109" t="s">
        <v>1579</v>
      </c>
      <c r="F204" s="86">
        <v>2022</v>
      </c>
      <c r="G204" s="132">
        <v>44650</v>
      </c>
      <c r="H204" s="85" t="s">
        <v>1580</v>
      </c>
      <c r="I204" s="86" t="s">
        <v>1581</v>
      </c>
      <c r="J204" s="129" t="s">
        <v>1582</v>
      </c>
      <c r="K204" s="85" t="s">
        <v>254</v>
      </c>
      <c r="L204" s="86" t="s">
        <v>418</v>
      </c>
      <c r="M204" s="132" t="s">
        <v>1583</v>
      </c>
      <c r="N204" s="110" t="s">
        <v>698</v>
      </c>
      <c r="O204" s="110" t="s">
        <v>77</v>
      </c>
      <c r="P204" s="86" t="s">
        <v>1190</v>
      </c>
      <c r="Q204" s="86" t="s">
        <v>148</v>
      </c>
      <c r="R204" s="86" t="s">
        <v>1584</v>
      </c>
      <c r="S204" s="86" t="s">
        <v>1028</v>
      </c>
      <c r="T204" s="123">
        <v>80000000</v>
      </c>
      <c r="U204" s="107">
        <v>0</v>
      </c>
      <c r="V204" s="139">
        <v>0</v>
      </c>
      <c r="W204" s="139">
        <v>0</v>
      </c>
      <c r="X204" s="128" t="s">
        <v>77</v>
      </c>
      <c r="Y204" s="86" t="s">
        <v>973</v>
      </c>
      <c r="Z204" s="86" t="s">
        <v>935</v>
      </c>
      <c r="AA204" s="86" t="s">
        <v>935</v>
      </c>
      <c r="AB204" s="86" t="s">
        <v>145</v>
      </c>
      <c r="AC204" s="86" t="s">
        <v>146</v>
      </c>
      <c r="AD204" s="86" t="s">
        <v>1585</v>
      </c>
      <c r="AE204" s="86" t="s">
        <v>1586</v>
      </c>
      <c r="AF204" s="86" t="s">
        <v>148</v>
      </c>
      <c r="AG204" s="86" t="s">
        <v>86</v>
      </c>
      <c r="AH204" s="132"/>
      <c r="AI204" s="86" t="s">
        <v>415</v>
      </c>
      <c r="AJ204" s="87" t="s">
        <v>85</v>
      </c>
      <c r="AK204" s="88" t="s">
        <v>77</v>
      </c>
      <c r="AL204" s="87" t="s">
        <v>77</v>
      </c>
      <c r="AM204" s="86" t="s">
        <v>77</v>
      </c>
      <c r="AN204" s="87" t="s">
        <v>77</v>
      </c>
      <c r="AO204" s="87" t="s">
        <v>77</v>
      </c>
      <c r="AP204" s="87" t="s">
        <v>77</v>
      </c>
      <c r="AQ204" s="87" t="s">
        <v>77</v>
      </c>
      <c r="AR204" s="86"/>
      <c r="AS204" s="87" t="s">
        <v>77</v>
      </c>
      <c r="AT204" s="87" t="s">
        <v>77</v>
      </c>
      <c r="AU204" s="87" t="s">
        <v>77</v>
      </c>
      <c r="AV204" s="87"/>
      <c r="AW204" s="87" t="s">
        <v>77</v>
      </c>
      <c r="AX204" s="87"/>
      <c r="AY204" s="87" t="s">
        <v>77</v>
      </c>
      <c r="AZ204" s="87"/>
      <c r="BA204" s="87" t="s">
        <v>77</v>
      </c>
      <c r="BB204" s="87"/>
      <c r="BC204" s="87" t="s">
        <v>77</v>
      </c>
      <c r="BD204" s="87"/>
      <c r="BE204" s="87" t="s">
        <v>77</v>
      </c>
      <c r="BF204" s="87" t="s">
        <v>77</v>
      </c>
      <c r="BG204" s="87" t="s">
        <v>77</v>
      </c>
      <c r="BH204" s="87" t="s">
        <v>77</v>
      </c>
      <c r="BI204" s="87" t="s">
        <v>77</v>
      </c>
      <c r="BJ204" s="87" t="s">
        <v>77</v>
      </c>
      <c r="BK204" s="87" t="s">
        <v>77</v>
      </c>
      <c r="BL204" s="87" t="s">
        <v>77</v>
      </c>
      <c r="BM204" s="87" t="s">
        <v>77</v>
      </c>
      <c r="BN204" s="86"/>
      <c r="BO204" s="86"/>
      <c r="BP204" s="86"/>
      <c r="BQ204" s="86"/>
    </row>
    <row r="205" spans="1:69" s="90" customFormat="1" ht="91.5" customHeight="1" x14ac:dyDescent="0.25">
      <c r="A205" s="86"/>
      <c r="B205" s="86" t="s">
        <v>89</v>
      </c>
      <c r="C205" s="129" t="s">
        <v>1587</v>
      </c>
      <c r="D205" s="129" t="s">
        <v>71</v>
      </c>
      <c r="E205" s="109" t="s">
        <v>1588</v>
      </c>
      <c r="F205" s="85">
        <v>2023</v>
      </c>
      <c r="G205" s="146">
        <v>44907</v>
      </c>
      <c r="H205" s="85" t="s">
        <v>1589</v>
      </c>
      <c r="I205" s="86" t="s">
        <v>1590</v>
      </c>
      <c r="J205" s="86" t="s">
        <v>77</v>
      </c>
      <c r="K205" s="85" t="s">
        <v>75</v>
      </c>
      <c r="L205" s="86" t="s">
        <v>346</v>
      </c>
      <c r="M205" s="132">
        <v>44946</v>
      </c>
      <c r="N205" s="110" t="s">
        <v>698</v>
      </c>
      <c r="O205" s="110" t="s">
        <v>77</v>
      </c>
      <c r="P205" s="86" t="s">
        <v>1045</v>
      </c>
      <c r="Q205" s="86" t="s">
        <v>148</v>
      </c>
      <c r="R205" s="86" t="s">
        <v>1591</v>
      </c>
      <c r="S205" s="86" t="s">
        <v>1028</v>
      </c>
      <c r="T205" s="123">
        <v>55360519</v>
      </c>
      <c r="U205" s="107">
        <v>59167166.030000001</v>
      </c>
      <c r="V205" s="139">
        <v>54638029</v>
      </c>
      <c r="W205" s="139">
        <v>0</v>
      </c>
      <c r="X205" s="145" t="s">
        <v>160</v>
      </c>
      <c r="Y205" s="86" t="s">
        <v>973</v>
      </c>
      <c r="Z205" s="86" t="s">
        <v>1021</v>
      </c>
      <c r="AA205" s="86" t="s">
        <v>1021</v>
      </c>
      <c r="AB205" s="86" t="s">
        <v>113</v>
      </c>
      <c r="AC205" s="86" t="s">
        <v>294</v>
      </c>
      <c r="AD205" s="86" t="s">
        <v>1592</v>
      </c>
      <c r="AE205" s="86" t="s">
        <v>1593</v>
      </c>
      <c r="AF205" s="86" t="s">
        <v>148</v>
      </c>
      <c r="AG205" s="86" t="s">
        <v>1594</v>
      </c>
      <c r="AH205" s="132"/>
      <c r="AI205" s="86" t="s">
        <v>88</v>
      </c>
      <c r="AJ205" s="87" t="s">
        <v>89</v>
      </c>
      <c r="AK205" s="86" t="s">
        <v>77</v>
      </c>
      <c r="AL205" s="86" t="s">
        <v>77</v>
      </c>
      <c r="AM205" s="86" t="s">
        <v>77</v>
      </c>
      <c r="AN205" s="86" t="s">
        <v>77</v>
      </c>
      <c r="AO205" s="86" t="s">
        <v>77</v>
      </c>
      <c r="AP205" s="86" t="s">
        <v>77</v>
      </c>
      <c r="AQ205" s="86" t="s">
        <v>77</v>
      </c>
      <c r="AR205" s="86" t="s">
        <v>77</v>
      </c>
      <c r="AS205" s="86" t="s">
        <v>77</v>
      </c>
      <c r="AT205" s="86" t="s">
        <v>77</v>
      </c>
      <c r="AU205" s="86" t="s">
        <v>77</v>
      </c>
      <c r="AV205" s="86"/>
      <c r="AW205" s="86" t="s">
        <v>77</v>
      </c>
      <c r="AX205" s="86"/>
      <c r="AY205" s="86" t="s">
        <v>77</v>
      </c>
      <c r="AZ205" s="86"/>
      <c r="BA205" s="86" t="s">
        <v>77</v>
      </c>
      <c r="BB205" s="86"/>
      <c r="BC205" s="86" t="s">
        <v>77</v>
      </c>
      <c r="BD205" s="86"/>
      <c r="BE205" s="86" t="s">
        <v>77</v>
      </c>
      <c r="BF205" s="86" t="s">
        <v>77</v>
      </c>
      <c r="BG205" s="86" t="s">
        <v>77</v>
      </c>
      <c r="BH205" s="86" t="s">
        <v>77</v>
      </c>
      <c r="BI205" s="86" t="s">
        <v>77</v>
      </c>
      <c r="BJ205" s="86" t="s">
        <v>77</v>
      </c>
      <c r="BK205" s="86" t="s">
        <v>77</v>
      </c>
      <c r="BL205" s="86" t="s">
        <v>77</v>
      </c>
      <c r="BM205" s="86" t="s">
        <v>77</v>
      </c>
      <c r="BN205" s="86" t="s">
        <v>77</v>
      </c>
      <c r="BO205" s="86"/>
      <c r="BP205" s="86"/>
      <c r="BQ205" s="86"/>
    </row>
    <row r="206" spans="1:69" s="90" customFormat="1" ht="91.5" customHeight="1" x14ac:dyDescent="0.25">
      <c r="A206" s="86"/>
      <c r="B206" s="86" t="s">
        <v>89</v>
      </c>
      <c r="C206" s="129" t="s">
        <v>1595</v>
      </c>
      <c r="D206" s="129" t="s">
        <v>71</v>
      </c>
      <c r="E206" s="109" t="s">
        <v>1596</v>
      </c>
      <c r="F206" s="85">
        <v>2022</v>
      </c>
      <c r="G206" s="146">
        <v>44862</v>
      </c>
      <c r="H206" s="85" t="s">
        <v>1597</v>
      </c>
      <c r="I206" s="86" t="s">
        <v>1598</v>
      </c>
      <c r="J206" s="86" t="s">
        <v>77</v>
      </c>
      <c r="K206" s="36" t="s">
        <v>313</v>
      </c>
      <c r="L206" s="86" t="s">
        <v>1077</v>
      </c>
      <c r="M206" s="132">
        <v>44914</v>
      </c>
      <c r="N206" s="110" t="s">
        <v>698</v>
      </c>
      <c r="O206" s="110" t="s">
        <v>77</v>
      </c>
      <c r="P206" s="86" t="s">
        <v>1599</v>
      </c>
      <c r="Q206" s="86" t="s">
        <v>148</v>
      </c>
      <c r="R206" s="86" t="s">
        <v>1600</v>
      </c>
      <c r="S206" s="86" t="s">
        <v>1459</v>
      </c>
      <c r="T206" s="123">
        <v>128504408</v>
      </c>
      <c r="U206" s="107">
        <v>139781551.58000001</v>
      </c>
      <c r="V206" s="139">
        <v>129404639</v>
      </c>
      <c r="W206" s="139">
        <v>0</v>
      </c>
      <c r="X206" s="145" t="s">
        <v>338</v>
      </c>
      <c r="Y206" s="86" t="s">
        <v>973</v>
      </c>
      <c r="Z206" s="86" t="s">
        <v>1601</v>
      </c>
      <c r="AA206" s="86" t="s">
        <v>1601</v>
      </c>
      <c r="AB206" s="86" t="s">
        <v>81</v>
      </c>
      <c r="AC206" s="86" t="s">
        <v>1213</v>
      </c>
      <c r="AD206" s="86" t="s">
        <v>1602</v>
      </c>
      <c r="AE206" s="86" t="s">
        <v>1603</v>
      </c>
      <c r="AF206" s="86" t="s">
        <v>148</v>
      </c>
      <c r="AG206" s="86" t="s">
        <v>86</v>
      </c>
      <c r="AH206" s="132"/>
      <c r="AI206" s="86" t="s">
        <v>88</v>
      </c>
      <c r="AJ206" s="87" t="s">
        <v>89</v>
      </c>
      <c r="AK206" s="86" t="s">
        <v>77</v>
      </c>
      <c r="AL206" s="86" t="s">
        <v>77</v>
      </c>
      <c r="AM206" s="86" t="s">
        <v>77</v>
      </c>
      <c r="AN206" s="86" t="s">
        <v>77</v>
      </c>
      <c r="AO206" s="86" t="s">
        <v>77</v>
      </c>
      <c r="AP206" s="86" t="s">
        <v>77</v>
      </c>
      <c r="AQ206" s="86" t="s">
        <v>77</v>
      </c>
      <c r="AR206" s="86" t="s">
        <v>77</v>
      </c>
      <c r="AS206" s="86" t="s">
        <v>77</v>
      </c>
      <c r="AT206" s="86" t="s">
        <v>77</v>
      </c>
      <c r="AU206" s="86" t="s">
        <v>77</v>
      </c>
      <c r="AV206" s="86"/>
      <c r="AW206" s="86" t="s">
        <v>77</v>
      </c>
      <c r="AX206" s="86"/>
      <c r="AY206" s="86" t="s">
        <v>77</v>
      </c>
      <c r="AZ206" s="86"/>
      <c r="BA206" s="86" t="s">
        <v>77</v>
      </c>
      <c r="BB206" s="86"/>
      <c r="BC206" s="86" t="s">
        <v>77</v>
      </c>
      <c r="BD206" s="86"/>
      <c r="BE206" s="86" t="s">
        <v>77</v>
      </c>
      <c r="BF206" s="86" t="s">
        <v>77</v>
      </c>
      <c r="BG206" s="86" t="s">
        <v>77</v>
      </c>
      <c r="BH206" s="86" t="s">
        <v>77</v>
      </c>
      <c r="BI206" s="86" t="s">
        <v>77</v>
      </c>
      <c r="BJ206" s="86" t="s">
        <v>77</v>
      </c>
      <c r="BK206" s="86" t="s">
        <v>77</v>
      </c>
      <c r="BL206" s="86" t="s">
        <v>77</v>
      </c>
      <c r="BM206" s="86" t="s">
        <v>77</v>
      </c>
      <c r="BN206" s="86" t="s">
        <v>77</v>
      </c>
      <c r="BO206" s="86"/>
      <c r="BP206" s="86"/>
      <c r="BQ206" s="86"/>
    </row>
    <row r="207" spans="1:69" s="90" customFormat="1" ht="91.5" customHeight="1" x14ac:dyDescent="0.25">
      <c r="A207" s="86"/>
      <c r="B207" s="86" t="s">
        <v>85</v>
      </c>
      <c r="C207" s="129" t="s">
        <v>710</v>
      </c>
      <c r="D207" s="129" t="s">
        <v>937</v>
      </c>
      <c r="E207" s="109" t="s">
        <v>1604</v>
      </c>
      <c r="F207" s="85">
        <v>2019</v>
      </c>
      <c r="G207" s="146">
        <v>43726</v>
      </c>
      <c r="H207" s="85" t="s">
        <v>1605</v>
      </c>
      <c r="I207" s="86" t="s">
        <v>1606</v>
      </c>
      <c r="J207" s="86" t="s">
        <v>77</v>
      </c>
      <c r="K207" s="85" t="s">
        <v>254</v>
      </c>
      <c r="L207" s="86" t="s">
        <v>418</v>
      </c>
      <c r="M207" s="132">
        <v>43511</v>
      </c>
      <c r="N207" s="110" t="s">
        <v>203</v>
      </c>
      <c r="O207" s="110" t="s">
        <v>77</v>
      </c>
      <c r="P207" s="86" t="s">
        <v>1607</v>
      </c>
      <c r="Q207" s="86" t="s">
        <v>148</v>
      </c>
      <c r="R207" s="86" t="s">
        <v>1608</v>
      </c>
      <c r="S207" s="86" t="s">
        <v>1530</v>
      </c>
      <c r="T207" s="123">
        <v>167446969.77000001</v>
      </c>
      <c r="U207" s="107">
        <v>0</v>
      </c>
      <c r="V207" s="139">
        <v>0</v>
      </c>
      <c r="W207" s="139">
        <v>0</v>
      </c>
      <c r="X207" s="145"/>
      <c r="Y207" s="86" t="s">
        <v>973</v>
      </c>
      <c r="Z207" s="86" t="s">
        <v>1412</v>
      </c>
      <c r="AA207" s="86" t="s">
        <v>1412</v>
      </c>
      <c r="AB207" s="86" t="s">
        <v>145</v>
      </c>
      <c r="AC207" s="86" t="s">
        <v>146</v>
      </c>
      <c r="AD207" s="86" t="s">
        <v>1609</v>
      </c>
      <c r="AE207" s="86" t="s">
        <v>1610</v>
      </c>
      <c r="AF207" s="86" t="s">
        <v>692</v>
      </c>
      <c r="AG207" s="86" t="s">
        <v>86</v>
      </c>
      <c r="AH207" s="132">
        <v>44377</v>
      </c>
      <c r="AI207" s="86" t="s">
        <v>415</v>
      </c>
      <c r="AJ207" s="87" t="s">
        <v>85</v>
      </c>
      <c r="AK207" s="88">
        <v>11643879</v>
      </c>
      <c r="AL207" s="87">
        <v>0</v>
      </c>
      <c r="AM207" s="86" t="s">
        <v>965</v>
      </c>
      <c r="AN207" s="86" t="s">
        <v>1611</v>
      </c>
      <c r="AO207" s="86" t="s">
        <v>1612</v>
      </c>
      <c r="AP207" s="143">
        <v>44516</v>
      </c>
      <c r="AQ207" s="143">
        <v>44377</v>
      </c>
      <c r="AR207" s="86" t="s">
        <v>148</v>
      </c>
      <c r="AS207" s="86" t="s">
        <v>77</v>
      </c>
      <c r="AT207" s="86" t="s">
        <v>77</v>
      </c>
      <c r="AU207" s="88" t="s">
        <v>77</v>
      </c>
      <c r="AV207" s="88"/>
      <c r="AW207" s="86">
        <v>2021002434</v>
      </c>
      <c r="AX207" s="86"/>
      <c r="AY207" s="86" t="s">
        <v>1611</v>
      </c>
      <c r="AZ207" s="86"/>
      <c r="BA207" s="143">
        <v>44398</v>
      </c>
      <c r="BB207" s="143"/>
      <c r="BC207" s="86">
        <v>2021002693</v>
      </c>
      <c r="BD207" s="86"/>
      <c r="BE207" s="86">
        <v>2021007812</v>
      </c>
      <c r="BF207" s="86" t="s">
        <v>1165</v>
      </c>
      <c r="BG207" s="86" t="s">
        <v>1613</v>
      </c>
      <c r="BH207" s="86">
        <v>11643879</v>
      </c>
      <c r="BI207" s="86" t="s">
        <v>77</v>
      </c>
      <c r="BJ207" s="86">
        <v>11643879</v>
      </c>
      <c r="BK207" s="86" t="s">
        <v>77</v>
      </c>
      <c r="BL207" s="86"/>
      <c r="BM207" s="86"/>
      <c r="BN207" s="86"/>
      <c r="BO207" s="86"/>
      <c r="BP207" s="86"/>
      <c r="BQ207" s="86"/>
    </row>
    <row r="208" spans="1:69" s="90" customFormat="1" ht="91.5" customHeight="1" x14ac:dyDescent="0.25">
      <c r="A208" s="86"/>
      <c r="B208" s="86" t="s">
        <v>89</v>
      </c>
      <c r="C208" s="129" t="s">
        <v>1614</v>
      </c>
      <c r="D208" s="129" t="s">
        <v>71</v>
      </c>
      <c r="E208" s="109" t="s">
        <v>1615</v>
      </c>
      <c r="F208" s="85">
        <v>2022</v>
      </c>
      <c r="G208" s="146">
        <v>44749</v>
      </c>
      <c r="H208" s="85" t="s">
        <v>1616</v>
      </c>
      <c r="I208" s="86" t="s">
        <v>1617</v>
      </c>
      <c r="J208" s="86" t="s">
        <v>77</v>
      </c>
      <c r="K208" s="85" t="s">
        <v>75</v>
      </c>
      <c r="L208" s="86" t="s">
        <v>346</v>
      </c>
      <c r="M208" s="132">
        <v>44866</v>
      </c>
      <c r="N208" s="110" t="s">
        <v>203</v>
      </c>
      <c r="O208" s="126">
        <v>0.5</v>
      </c>
      <c r="P208" s="86" t="s">
        <v>990</v>
      </c>
      <c r="Q208" s="86" t="s">
        <v>148</v>
      </c>
      <c r="R208" s="86" t="s">
        <v>1618</v>
      </c>
      <c r="S208" s="86" t="s">
        <v>925</v>
      </c>
      <c r="T208" s="123">
        <v>5000000</v>
      </c>
      <c r="U208" s="107">
        <v>5874979.9500000002</v>
      </c>
      <c r="V208" s="108">
        <v>2726794</v>
      </c>
      <c r="W208" s="139">
        <v>64769250</v>
      </c>
      <c r="X208" s="145" t="s">
        <v>160</v>
      </c>
      <c r="Y208" s="86" t="s">
        <v>871</v>
      </c>
      <c r="Z208" s="86" t="s">
        <v>1429</v>
      </c>
      <c r="AA208" s="86" t="s">
        <v>1429</v>
      </c>
      <c r="AB208" s="85" t="s">
        <v>138</v>
      </c>
      <c r="AC208" s="86" t="s">
        <v>139</v>
      </c>
      <c r="AD208" s="86" t="s">
        <v>1619</v>
      </c>
      <c r="AE208" s="86" t="s">
        <v>1393</v>
      </c>
      <c r="AF208" s="86" t="s">
        <v>148</v>
      </c>
      <c r="AG208" s="86" t="s">
        <v>342</v>
      </c>
      <c r="AH208" s="132">
        <v>45560</v>
      </c>
      <c r="AI208" s="86" t="s">
        <v>491</v>
      </c>
      <c r="AJ208" s="87" t="s">
        <v>89</v>
      </c>
      <c r="AK208" s="197">
        <v>47138000</v>
      </c>
      <c r="AL208" s="197"/>
      <c r="AM208" s="86" t="s">
        <v>77</v>
      </c>
      <c r="AN208" s="86" t="s">
        <v>77</v>
      </c>
      <c r="AO208" s="86" t="s">
        <v>77</v>
      </c>
      <c r="AP208" s="86" t="s">
        <v>77</v>
      </c>
      <c r="AQ208" s="86" t="s">
        <v>77</v>
      </c>
      <c r="AR208" s="86" t="s">
        <v>77</v>
      </c>
      <c r="AS208" s="86" t="s">
        <v>77</v>
      </c>
      <c r="AT208" s="86" t="s">
        <v>77</v>
      </c>
      <c r="AU208" s="86" t="s">
        <v>77</v>
      </c>
      <c r="AV208" s="86"/>
      <c r="AW208" s="86" t="s">
        <v>77</v>
      </c>
      <c r="AX208" s="86"/>
      <c r="AY208" s="86" t="s">
        <v>77</v>
      </c>
      <c r="AZ208" s="86"/>
      <c r="BA208" s="86" t="s">
        <v>77</v>
      </c>
      <c r="BB208" s="86"/>
      <c r="BC208" s="86" t="s">
        <v>77</v>
      </c>
      <c r="BD208" s="86"/>
      <c r="BE208" s="86" t="s">
        <v>77</v>
      </c>
      <c r="BF208" s="86" t="s">
        <v>77</v>
      </c>
      <c r="BG208" s="86" t="s">
        <v>77</v>
      </c>
      <c r="BH208" s="86" t="s">
        <v>77</v>
      </c>
      <c r="BI208" s="86" t="s">
        <v>77</v>
      </c>
      <c r="BJ208" s="86" t="s">
        <v>77</v>
      </c>
      <c r="BK208" s="86" t="s">
        <v>77</v>
      </c>
      <c r="BL208" s="86" t="s">
        <v>77</v>
      </c>
      <c r="BM208" s="86" t="s">
        <v>77</v>
      </c>
      <c r="BN208" s="86" t="s">
        <v>77</v>
      </c>
      <c r="BO208" s="86"/>
      <c r="BP208" s="86"/>
      <c r="BQ208" s="86"/>
    </row>
    <row r="209" spans="1:69" s="90" customFormat="1" ht="91.5" customHeight="1" x14ac:dyDescent="0.25">
      <c r="A209" s="86"/>
      <c r="B209" s="86" t="s">
        <v>89</v>
      </c>
      <c r="C209" s="129" t="s">
        <v>1620</v>
      </c>
      <c r="D209" s="129" t="s">
        <v>71</v>
      </c>
      <c r="E209" s="109" t="s">
        <v>1621</v>
      </c>
      <c r="F209" s="85">
        <v>2022</v>
      </c>
      <c r="G209" s="146">
        <v>44880</v>
      </c>
      <c r="H209" s="85" t="s">
        <v>1622</v>
      </c>
      <c r="I209" s="86" t="s">
        <v>1623</v>
      </c>
      <c r="J209" s="86" t="s">
        <v>77</v>
      </c>
      <c r="K209" s="85" t="s">
        <v>254</v>
      </c>
      <c r="L209" s="86" t="s">
        <v>1077</v>
      </c>
      <c r="M209" s="132">
        <v>44880</v>
      </c>
      <c r="N209" s="110" t="s">
        <v>698</v>
      </c>
      <c r="O209" s="110" t="s">
        <v>77</v>
      </c>
      <c r="P209" s="86" t="s">
        <v>1624</v>
      </c>
      <c r="Q209" s="86" t="s">
        <v>692</v>
      </c>
      <c r="R209" s="86" t="s">
        <v>1625</v>
      </c>
      <c r="S209" s="86" t="s">
        <v>1522</v>
      </c>
      <c r="T209" s="123">
        <v>212365742</v>
      </c>
      <c r="U209" s="107">
        <v>233916285.80000001</v>
      </c>
      <c r="V209" s="139">
        <v>0</v>
      </c>
      <c r="W209" s="139">
        <v>0</v>
      </c>
      <c r="X209" s="145" t="s">
        <v>160</v>
      </c>
      <c r="Y209" s="86" t="s">
        <v>973</v>
      </c>
      <c r="Z209" s="86" t="s">
        <v>935</v>
      </c>
      <c r="AA209" s="86" t="s">
        <v>935</v>
      </c>
      <c r="AB209" s="144" t="s">
        <v>663</v>
      </c>
      <c r="AC209" s="86" t="s">
        <v>1213</v>
      </c>
      <c r="AD209" s="86" t="s">
        <v>1626</v>
      </c>
      <c r="AE209" s="86" t="s">
        <v>684</v>
      </c>
      <c r="AF209" s="86" t="s">
        <v>148</v>
      </c>
      <c r="AG209" s="86" t="s">
        <v>86</v>
      </c>
      <c r="AH209" s="132"/>
      <c r="AI209" s="86" t="s">
        <v>88</v>
      </c>
      <c r="AJ209" s="87" t="s">
        <v>89</v>
      </c>
      <c r="AK209" s="88"/>
      <c r="AL209" s="87"/>
      <c r="AM209" s="86"/>
      <c r="AN209" s="86"/>
      <c r="AO209" s="86"/>
      <c r="AP209" s="86"/>
      <c r="AQ209" s="86"/>
      <c r="AR209" s="86"/>
      <c r="AS209" s="86"/>
      <c r="AT209" s="86"/>
      <c r="AU209" s="86"/>
      <c r="AV209" s="86"/>
      <c r="AW209" s="86"/>
      <c r="AX209" s="86"/>
      <c r="AY209" s="86"/>
      <c r="AZ209" s="86"/>
      <c r="BA209" s="86"/>
      <c r="BB209" s="86"/>
      <c r="BC209" s="86"/>
      <c r="BD209" s="86"/>
      <c r="BE209" s="86"/>
      <c r="BF209" s="86"/>
      <c r="BG209" s="86"/>
      <c r="BH209" s="86" t="s">
        <v>77</v>
      </c>
      <c r="BI209" s="86"/>
      <c r="BJ209" s="86"/>
      <c r="BK209" s="86"/>
      <c r="BL209" s="86"/>
      <c r="BM209" s="86"/>
      <c r="BN209" s="86"/>
      <c r="BO209" s="86"/>
      <c r="BP209" s="86"/>
      <c r="BQ209" s="86"/>
    </row>
    <row r="210" spans="1:69" s="90" customFormat="1" ht="91.5" customHeight="1" x14ac:dyDescent="0.25">
      <c r="A210" s="86"/>
      <c r="B210" s="86" t="s">
        <v>89</v>
      </c>
      <c r="C210" s="129" t="s">
        <v>1627</v>
      </c>
      <c r="D210" s="129" t="s">
        <v>71</v>
      </c>
      <c r="E210" s="109" t="s">
        <v>1628</v>
      </c>
      <c r="F210" s="85">
        <v>2022</v>
      </c>
      <c r="G210" s="146">
        <v>44715</v>
      </c>
      <c r="H210" s="85" t="s">
        <v>1629</v>
      </c>
      <c r="I210" s="86" t="s">
        <v>979</v>
      </c>
      <c r="J210" s="86" t="s">
        <v>1630</v>
      </c>
      <c r="K210" s="85" t="s">
        <v>75</v>
      </c>
      <c r="L210" s="86" t="s">
        <v>111</v>
      </c>
      <c r="M210" s="132">
        <v>44873</v>
      </c>
      <c r="N210" s="110" t="s">
        <v>157</v>
      </c>
      <c r="O210" s="126">
        <v>0.1</v>
      </c>
      <c r="P210" s="86" t="s">
        <v>1631</v>
      </c>
      <c r="Q210" s="86" t="s">
        <v>148</v>
      </c>
      <c r="R210" s="86" t="s">
        <v>1632</v>
      </c>
      <c r="S210" s="86" t="s">
        <v>1633</v>
      </c>
      <c r="T210" s="123">
        <v>0</v>
      </c>
      <c r="U210" s="107">
        <v>0</v>
      </c>
      <c r="V210" s="139">
        <v>0</v>
      </c>
      <c r="W210" s="199">
        <v>0</v>
      </c>
      <c r="X210" s="145" t="s">
        <v>338</v>
      </c>
      <c r="Y210" s="86" t="s">
        <v>973</v>
      </c>
      <c r="Z210" s="86" t="s">
        <v>1307</v>
      </c>
      <c r="AA210" s="86" t="s">
        <v>1307</v>
      </c>
      <c r="AB210" s="86" t="s">
        <v>119</v>
      </c>
      <c r="AC210" s="86" t="s">
        <v>114</v>
      </c>
      <c r="AD210" s="86" t="s">
        <v>1499</v>
      </c>
      <c r="AE210" s="86" t="s">
        <v>1130</v>
      </c>
      <c r="AF210" s="86" t="s">
        <v>148</v>
      </c>
      <c r="AG210" s="86" t="s">
        <v>86</v>
      </c>
      <c r="AH210" s="132"/>
      <c r="AI210" s="86" t="s">
        <v>88</v>
      </c>
      <c r="AJ210" s="87" t="s">
        <v>89</v>
      </c>
      <c r="AK210" s="86" t="s">
        <v>77</v>
      </c>
      <c r="AL210" s="86" t="s">
        <v>77</v>
      </c>
      <c r="AM210" s="86" t="s">
        <v>77</v>
      </c>
      <c r="AN210" s="86" t="s">
        <v>77</v>
      </c>
      <c r="AO210" s="86" t="s">
        <v>77</v>
      </c>
      <c r="AP210" s="86" t="s">
        <v>77</v>
      </c>
      <c r="AQ210" s="86" t="s">
        <v>77</v>
      </c>
      <c r="AR210" s="86" t="s">
        <v>77</v>
      </c>
      <c r="AS210" s="86" t="s">
        <v>77</v>
      </c>
      <c r="AT210" s="86" t="s">
        <v>77</v>
      </c>
      <c r="AU210" s="86" t="s">
        <v>77</v>
      </c>
      <c r="AV210" s="86"/>
      <c r="AW210" s="86" t="s">
        <v>77</v>
      </c>
      <c r="AX210" s="86"/>
      <c r="AY210" s="86" t="s">
        <v>77</v>
      </c>
      <c r="AZ210" s="86"/>
      <c r="BA210" s="86" t="s">
        <v>77</v>
      </c>
      <c r="BB210" s="86"/>
      <c r="BC210" s="86" t="s">
        <v>77</v>
      </c>
      <c r="BD210" s="86"/>
      <c r="BE210" s="86" t="s">
        <v>77</v>
      </c>
      <c r="BF210" s="86" t="s">
        <v>77</v>
      </c>
      <c r="BG210" s="86" t="s">
        <v>77</v>
      </c>
      <c r="BH210" s="86" t="s">
        <v>77</v>
      </c>
      <c r="BI210" s="86" t="s">
        <v>77</v>
      </c>
      <c r="BJ210" s="86" t="s">
        <v>77</v>
      </c>
      <c r="BK210" s="86" t="s">
        <v>77</v>
      </c>
      <c r="BL210" s="86" t="s">
        <v>77</v>
      </c>
      <c r="BM210" s="86" t="s">
        <v>77</v>
      </c>
      <c r="BN210" s="86" t="s">
        <v>77</v>
      </c>
      <c r="BO210" s="86"/>
      <c r="BP210" s="86"/>
      <c r="BQ210" s="86"/>
    </row>
    <row r="211" spans="1:69" s="90" customFormat="1" ht="91.5" customHeight="1" x14ac:dyDescent="0.25">
      <c r="A211" s="86"/>
      <c r="B211" s="86" t="s">
        <v>85</v>
      </c>
      <c r="C211" s="129" t="s">
        <v>710</v>
      </c>
      <c r="D211" s="129" t="s">
        <v>71</v>
      </c>
      <c r="E211" s="178" t="s">
        <v>1634</v>
      </c>
      <c r="F211" s="86">
        <v>2022</v>
      </c>
      <c r="G211" s="132">
        <v>44615</v>
      </c>
      <c r="H211" s="86" t="s">
        <v>1572</v>
      </c>
      <c r="I211" s="86" t="s">
        <v>1635</v>
      </c>
      <c r="J211" s="129" t="s">
        <v>1636</v>
      </c>
      <c r="K211" s="85" t="s">
        <v>75</v>
      </c>
      <c r="L211" s="86" t="s">
        <v>775</v>
      </c>
      <c r="M211" s="132">
        <v>44615</v>
      </c>
      <c r="N211" s="110" t="s">
        <v>698</v>
      </c>
      <c r="O211" s="126" t="s">
        <v>77</v>
      </c>
      <c r="P211" s="86" t="s">
        <v>1010</v>
      </c>
      <c r="Q211" s="86" t="s">
        <v>107</v>
      </c>
      <c r="R211" s="86" t="s">
        <v>1637</v>
      </c>
      <c r="S211" s="86" t="s">
        <v>1287</v>
      </c>
      <c r="T211" s="147">
        <v>1239718768.8</v>
      </c>
      <c r="U211" s="162">
        <v>1425676583.2</v>
      </c>
      <c r="V211" s="163">
        <v>0</v>
      </c>
      <c r="W211" s="163">
        <v>0</v>
      </c>
      <c r="X211" s="145" t="s">
        <v>77</v>
      </c>
      <c r="Y211" s="86" t="s">
        <v>973</v>
      </c>
      <c r="Z211" s="86" t="s">
        <v>1638</v>
      </c>
      <c r="AA211" s="86" t="s">
        <v>1575</v>
      </c>
      <c r="AB211" s="86" t="s">
        <v>1576</v>
      </c>
      <c r="AC211" s="86" t="s">
        <v>1577</v>
      </c>
      <c r="AD211" s="86" t="s">
        <v>1639</v>
      </c>
      <c r="AE211" s="86" t="s">
        <v>684</v>
      </c>
      <c r="AF211" s="86" t="s">
        <v>85</v>
      </c>
      <c r="AG211" s="86" t="s">
        <v>86</v>
      </c>
      <c r="AH211" s="132"/>
      <c r="AI211" s="86" t="s">
        <v>88</v>
      </c>
      <c r="AJ211" s="87" t="s">
        <v>85</v>
      </c>
      <c r="AK211" s="88"/>
      <c r="AL211" s="87"/>
      <c r="AM211" s="87"/>
      <c r="AN211" s="87"/>
      <c r="AO211" s="87"/>
      <c r="AP211" s="87"/>
      <c r="AQ211" s="87"/>
      <c r="AR211" s="87"/>
      <c r="AS211" s="87"/>
      <c r="AT211" s="87"/>
      <c r="AU211" s="87"/>
      <c r="AV211" s="87"/>
      <c r="AW211" s="87"/>
      <c r="AX211" s="87"/>
      <c r="AY211" s="87"/>
      <c r="AZ211" s="87"/>
      <c r="BA211" s="87"/>
      <c r="BB211" s="87"/>
      <c r="BC211" s="87"/>
      <c r="BD211" s="87"/>
      <c r="BE211" s="87"/>
      <c r="BF211" s="87"/>
      <c r="BG211" s="87"/>
      <c r="BH211" s="87"/>
      <c r="BI211" s="87"/>
      <c r="BJ211" s="87"/>
      <c r="BK211" s="87"/>
      <c r="BL211" s="87"/>
      <c r="BM211" s="87"/>
      <c r="BN211" s="86"/>
      <c r="BO211" s="86"/>
      <c r="BP211" s="86"/>
      <c r="BQ211" s="86"/>
    </row>
    <row r="212" spans="1:69" s="90" customFormat="1" ht="91.5" customHeight="1" x14ac:dyDescent="0.25">
      <c r="A212" s="86"/>
      <c r="B212" s="86" t="s">
        <v>89</v>
      </c>
      <c r="C212" s="129" t="s">
        <v>1640</v>
      </c>
      <c r="D212" s="129" t="s">
        <v>71</v>
      </c>
      <c r="E212" s="109" t="s">
        <v>1641</v>
      </c>
      <c r="F212" s="85">
        <v>2022</v>
      </c>
      <c r="G212" s="146">
        <v>44834</v>
      </c>
      <c r="H212" s="85" t="s">
        <v>1642</v>
      </c>
      <c r="I212" s="86" t="s">
        <v>979</v>
      </c>
      <c r="J212" s="86" t="s">
        <v>1643</v>
      </c>
      <c r="K212" s="85" t="s">
        <v>75</v>
      </c>
      <c r="L212" s="86" t="s">
        <v>111</v>
      </c>
      <c r="M212" s="132">
        <v>44862</v>
      </c>
      <c r="N212" s="110" t="s">
        <v>203</v>
      </c>
      <c r="O212" s="126">
        <v>0</v>
      </c>
      <c r="P212" s="86" t="s">
        <v>1644</v>
      </c>
      <c r="Q212" s="86" t="s">
        <v>148</v>
      </c>
      <c r="R212" s="86" t="s">
        <v>1645</v>
      </c>
      <c r="S212" s="86" t="s">
        <v>1633</v>
      </c>
      <c r="T212" s="123">
        <v>0</v>
      </c>
      <c r="U212" s="107">
        <v>0</v>
      </c>
      <c r="V212" s="139">
        <v>0</v>
      </c>
      <c r="W212" s="199">
        <v>0</v>
      </c>
      <c r="X212" s="145" t="s">
        <v>338</v>
      </c>
      <c r="Y212" s="86" t="s">
        <v>973</v>
      </c>
      <c r="Z212" s="86" t="s">
        <v>1429</v>
      </c>
      <c r="AA212" s="86" t="s">
        <v>1646</v>
      </c>
      <c r="AB212" s="86" t="s">
        <v>119</v>
      </c>
      <c r="AC212" s="86" t="s">
        <v>114</v>
      </c>
      <c r="AD212" s="86" t="s">
        <v>1647</v>
      </c>
      <c r="AE212" s="86" t="s">
        <v>1648</v>
      </c>
      <c r="AF212" s="86" t="s">
        <v>148</v>
      </c>
      <c r="AG212" s="86" t="s">
        <v>342</v>
      </c>
      <c r="AH212" s="132">
        <v>45092</v>
      </c>
      <c r="AI212" s="86" t="s">
        <v>88</v>
      </c>
      <c r="AJ212" s="87" t="s">
        <v>89</v>
      </c>
      <c r="AK212" s="88" t="s">
        <v>77</v>
      </c>
      <c r="AL212" s="88" t="s">
        <v>77</v>
      </c>
      <c r="AM212" s="86" t="s">
        <v>87</v>
      </c>
      <c r="AN212" s="86" t="s">
        <v>1649</v>
      </c>
      <c r="AO212" s="86" t="s">
        <v>1650</v>
      </c>
      <c r="AP212" s="86" t="s">
        <v>77</v>
      </c>
      <c r="AQ212" s="86" t="s">
        <v>77</v>
      </c>
      <c r="AR212" s="86" t="s">
        <v>77</v>
      </c>
      <c r="AS212" s="86" t="s">
        <v>77</v>
      </c>
      <c r="AT212" s="86" t="s">
        <v>77</v>
      </c>
      <c r="AU212" s="86" t="s">
        <v>77</v>
      </c>
      <c r="AV212" s="86"/>
      <c r="AW212" s="86" t="s">
        <v>77</v>
      </c>
      <c r="AX212" s="86"/>
      <c r="AY212" s="86" t="s">
        <v>77</v>
      </c>
      <c r="AZ212" s="86"/>
      <c r="BA212" s="86" t="s">
        <v>77</v>
      </c>
      <c r="BB212" s="86"/>
      <c r="BC212" s="86" t="s">
        <v>77</v>
      </c>
      <c r="BD212" s="86"/>
      <c r="BE212" s="86" t="s">
        <v>77</v>
      </c>
      <c r="BF212" s="86" t="s">
        <v>77</v>
      </c>
      <c r="BG212" s="86" t="s">
        <v>77</v>
      </c>
      <c r="BH212" s="86" t="s">
        <v>77</v>
      </c>
      <c r="BI212" s="86" t="s">
        <v>77</v>
      </c>
      <c r="BJ212" s="86" t="s">
        <v>77</v>
      </c>
      <c r="BK212" s="86" t="s">
        <v>77</v>
      </c>
      <c r="BL212" s="86" t="s">
        <v>77</v>
      </c>
      <c r="BM212" s="86" t="s">
        <v>77</v>
      </c>
      <c r="BN212" s="86" t="s">
        <v>77</v>
      </c>
      <c r="BO212" s="86"/>
      <c r="BP212" s="86"/>
      <c r="BQ212" s="86"/>
    </row>
    <row r="213" spans="1:69" s="90" customFormat="1" ht="91.5" customHeight="1" x14ac:dyDescent="0.25">
      <c r="A213" s="86"/>
      <c r="B213" s="86" t="s">
        <v>89</v>
      </c>
      <c r="C213" s="129" t="s">
        <v>1651</v>
      </c>
      <c r="D213" s="129" t="s">
        <v>71</v>
      </c>
      <c r="E213" s="178" t="s">
        <v>1652</v>
      </c>
      <c r="F213" s="85">
        <v>2022</v>
      </c>
      <c r="G213" s="146">
        <v>44585</v>
      </c>
      <c r="H213" s="85" t="s">
        <v>1653</v>
      </c>
      <c r="I213" s="86" t="s">
        <v>1654</v>
      </c>
      <c r="J213" s="86" t="s">
        <v>77</v>
      </c>
      <c r="K213" s="85" t="s">
        <v>75</v>
      </c>
      <c r="L213" s="86" t="s">
        <v>346</v>
      </c>
      <c r="M213" s="132">
        <v>44831</v>
      </c>
      <c r="N213" s="110" t="s">
        <v>157</v>
      </c>
      <c r="O213" s="110" t="s">
        <v>77</v>
      </c>
      <c r="P213" s="86" t="s">
        <v>990</v>
      </c>
      <c r="Q213" s="86" t="s">
        <v>148</v>
      </c>
      <c r="R213" s="86" t="s">
        <v>1655</v>
      </c>
      <c r="S213" s="86" t="s">
        <v>1656</v>
      </c>
      <c r="T213" s="123">
        <v>21615000</v>
      </c>
      <c r="U213" s="107">
        <v>24163751.109999999</v>
      </c>
      <c r="V213" s="139">
        <v>21681627</v>
      </c>
      <c r="W213" s="139">
        <v>0</v>
      </c>
      <c r="X213" s="145" t="s">
        <v>160</v>
      </c>
      <c r="Y213" s="86" t="s">
        <v>973</v>
      </c>
      <c r="Z213" s="86" t="s">
        <v>628</v>
      </c>
      <c r="AA213" s="86" t="s">
        <v>628</v>
      </c>
      <c r="AB213" s="85" t="s">
        <v>138</v>
      </c>
      <c r="AC213" s="86" t="s">
        <v>139</v>
      </c>
      <c r="AD213" s="86" t="s">
        <v>479</v>
      </c>
      <c r="AE213" s="86" t="s">
        <v>1657</v>
      </c>
      <c r="AF213" s="86" t="s">
        <v>148</v>
      </c>
      <c r="AG213" s="86" t="s">
        <v>86</v>
      </c>
      <c r="AH213" s="132"/>
      <c r="AI213" s="86" t="s">
        <v>88</v>
      </c>
      <c r="AJ213" s="87" t="s">
        <v>89</v>
      </c>
      <c r="AK213" s="88" t="s">
        <v>77</v>
      </c>
      <c r="AL213" s="88" t="s">
        <v>77</v>
      </c>
      <c r="AM213" s="86" t="s">
        <v>77</v>
      </c>
      <c r="AN213" s="86" t="s">
        <v>77</v>
      </c>
      <c r="AO213" s="86" t="s">
        <v>77</v>
      </c>
      <c r="AP213" s="86" t="s">
        <v>77</v>
      </c>
      <c r="AQ213" s="86" t="s">
        <v>77</v>
      </c>
      <c r="AR213" s="86" t="s">
        <v>77</v>
      </c>
      <c r="AS213" s="86" t="s">
        <v>77</v>
      </c>
      <c r="AT213" s="86" t="s">
        <v>77</v>
      </c>
      <c r="AU213" s="86" t="s">
        <v>77</v>
      </c>
      <c r="AV213" s="86"/>
      <c r="AW213" s="86" t="s">
        <v>77</v>
      </c>
      <c r="AX213" s="86"/>
      <c r="AY213" s="86" t="s">
        <v>77</v>
      </c>
      <c r="AZ213" s="86"/>
      <c r="BA213" s="86" t="s">
        <v>77</v>
      </c>
      <c r="BB213" s="86"/>
      <c r="BC213" s="86" t="s">
        <v>77</v>
      </c>
      <c r="BD213" s="86"/>
      <c r="BE213" s="86" t="s">
        <v>77</v>
      </c>
      <c r="BF213" s="86" t="s">
        <v>77</v>
      </c>
      <c r="BG213" s="86" t="s">
        <v>77</v>
      </c>
      <c r="BH213" s="86" t="s">
        <v>77</v>
      </c>
      <c r="BI213" s="86" t="s">
        <v>77</v>
      </c>
      <c r="BJ213" s="86" t="s">
        <v>77</v>
      </c>
      <c r="BK213" s="86" t="s">
        <v>77</v>
      </c>
      <c r="BL213" s="86" t="s">
        <v>77</v>
      </c>
      <c r="BM213" s="86" t="s">
        <v>77</v>
      </c>
      <c r="BN213" s="86" t="s">
        <v>77</v>
      </c>
      <c r="BO213" s="86"/>
      <c r="BP213" s="86"/>
      <c r="BQ213" s="86"/>
    </row>
    <row r="214" spans="1:69" s="90" customFormat="1" ht="91.5" customHeight="1" x14ac:dyDescent="0.25">
      <c r="A214" s="86"/>
      <c r="B214" s="86" t="s">
        <v>89</v>
      </c>
      <c r="C214" s="129" t="s">
        <v>1658</v>
      </c>
      <c r="D214" s="129" t="s">
        <v>71</v>
      </c>
      <c r="E214" s="178" t="s">
        <v>1659</v>
      </c>
      <c r="F214" s="85">
        <v>2022</v>
      </c>
      <c r="G214" s="146">
        <v>44594</v>
      </c>
      <c r="H214" s="85" t="s">
        <v>1660</v>
      </c>
      <c r="I214" s="86" t="s">
        <v>1661</v>
      </c>
      <c r="J214" s="86" t="s">
        <v>77</v>
      </c>
      <c r="K214" s="85" t="s">
        <v>75</v>
      </c>
      <c r="L214" s="86" t="s">
        <v>346</v>
      </c>
      <c r="M214" s="132">
        <v>44831</v>
      </c>
      <c r="N214" s="110" t="s">
        <v>698</v>
      </c>
      <c r="O214" s="110" t="s">
        <v>77</v>
      </c>
      <c r="P214" s="86" t="s">
        <v>1662</v>
      </c>
      <c r="Q214" s="86" t="s">
        <v>148</v>
      </c>
      <c r="R214" s="86" t="s">
        <v>1663</v>
      </c>
      <c r="S214" s="86" t="s">
        <v>1664</v>
      </c>
      <c r="T214" s="123">
        <v>6000000</v>
      </c>
      <c r="U214" s="162">
        <v>6707495.0999999996</v>
      </c>
      <c r="V214" s="163" t="s">
        <v>1665</v>
      </c>
      <c r="W214" s="139">
        <v>0</v>
      </c>
      <c r="X214" s="145" t="s">
        <v>160</v>
      </c>
      <c r="Y214" s="86" t="s">
        <v>973</v>
      </c>
      <c r="Z214" s="86" t="s">
        <v>628</v>
      </c>
      <c r="AA214" s="86" t="s">
        <v>628</v>
      </c>
      <c r="AB214" s="86" t="s">
        <v>81</v>
      </c>
      <c r="AC214" s="86" t="s">
        <v>1213</v>
      </c>
      <c r="AD214" s="86" t="s">
        <v>1666</v>
      </c>
      <c r="AE214" s="86" t="s">
        <v>1130</v>
      </c>
      <c r="AF214" s="86" t="s">
        <v>148</v>
      </c>
      <c r="AG214" s="86" t="s">
        <v>578</v>
      </c>
      <c r="AH214" s="132"/>
      <c r="AI214" s="86" t="s">
        <v>88</v>
      </c>
      <c r="AJ214" s="87" t="s">
        <v>89</v>
      </c>
      <c r="AK214" s="88" t="s">
        <v>77</v>
      </c>
      <c r="AL214" s="88" t="s">
        <v>77</v>
      </c>
      <c r="AM214" s="86" t="s">
        <v>77</v>
      </c>
      <c r="AN214" s="86" t="s">
        <v>77</v>
      </c>
      <c r="AO214" s="86" t="s">
        <v>77</v>
      </c>
      <c r="AP214" s="86" t="s">
        <v>77</v>
      </c>
      <c r="AQ214" s="86" t="s">
        <v>77</v>
      </c>
      <c r="AR214" s="86" t="s">
        <v>77</v>
      </c>
      <c r="AS214" s="86" t="s">
        <v>77</v>
      </c>
      <c r="AT214" s="86" t="s">
        <v>77</v>
      </c>
      <c r="AU214" s="86" t="s">
        <v>77</v>
      </c>
      <c r="AV214" s="86"/>
      <c r="AW214" s="86" t="s">
        <v>77</v>
      </c>
      <c r="AX214" s="86"/>
      <c r="AY214" s="86" t="s">
        <v>77</v>
      </c>
      <c r="AZ214" s="86"/>
      <c r="BA214" s="86" t="s">
        <v>77</v>
      </c>
      <c r="BB214" s="86"/>
      <c r="BC214" s="86" t="s">
        <v>77</v>
      </c>
      <c r="BD214" s="86"/>
      <c r="BE214" s="86" t="s">
        <v>77</v>
      </c>
      <c r="BF214" s="86" t="s">
        <v>77</v>
      </c>
      <c r="BG214" s="86" t="s">
        <v>77</v>
      </c>
      <c r="BH214" s="86" t="s">
        <v>77</v>
      </c>
      <c r="BI214" s="86" t="s">
        <v>77</v>
      </c>
      <c r="BJ214" s="86" t="s">
        <v>77</v>
      </c>
      <c r="BK214" s="86" t="s">
        <v>77</v>
      </c>
      <c r="BL214" s="86" t="s">
        <v>77</v>
      </c>
      <c r="BM214" s="86" t="s">
        <v>77</v>
      </c>
      <c r="BN214" s="86" t="s">
        <v>77</v>
      </c>
      <c r="BO214" s="86"/>
      <c r="BP214" s="86"/>
      <c r="BQ214" s="86"/>
    </row>
    <row r="215" spans="1:69" s="90" customFormat="1" ht="91.5" customHeight="1" x14ac:dyDescent="0.25">
      <c r="A215" s="86"/>
      <c r="B215" s="86" t="s">
        <v>89</v>
      </c>
      <c r="C215" s="129" t="s">
        <v>1667</v>
      </c>
      <c r="D215" s="129" t="s">
        <v>71</v>
      </c>
      <c r="E215" s="178" t="s">
        <v>1668</v>
      </c>
      <c r="F215" s="85">
        <v>2022</v>
      </c>
      <c r="G215" s="146">
        <v>44729</v>
      </c>
      <c r="H215" s="85" t="s">
        <v>1669</v>
      </c>
      <c r="I215" s="86" t="s">
        <v>1670</v>
      </c>
      <c r="J215" s="86" t="s">
        <v>77</v>
      </c>
      <c r="K215" s="85" t="s">
        <v>75</v>
      </c>
      <c r="L215" s="86" t="s">
        <v>1077</v>
      </c>
      <c r="M215" s="132">
        <v>44827</v>
      </c>
      <c r="N215" s="110" t="s">
        <v>203</v>
      </c>
      <c r="O215" s="110" t="s">
        <v>77</v>
      </c>
      <c r="P215" s="86" t="s">
        <v>990</v>
      </c>
      <c r="Q215" s="86" t="s">
        <v>692</v>
      </c>
      <c r="R215" s="86" t="s">
        <v>1671</v>
      </c>
      <c r="S215" s="86" t="s">
        <v>1672</v>
      </c>
      <c r="T215" s="123">
        <v>206345451</v>
      </c>
      <c r="U215" s="107">
        <v>230676850.41</v>
      </c>
      <c r="V215" s="139">
        <v>0</v>
      </c>
      <c r="W215" s="108">
        <v>18637000</v>
      </c>
      <c r="X215" s="145" t="s">
        <v>160</v>
      </c>
      <c r="Y215" s="86" t="s">
        <v>973</v>
      </c>
      <c r="Z215" s="86" t="s">
        <v>787</v>
      </c>
      <c r="AA215" s="86" t="s">
        <v>787</v>
      </c>
      <c r="AB215" s="86" t="s">
        <v>113</v>
      </c>
      <c r="AC215" s="86" t="s">
        <v>294</v>
      </c>
      <c r="AD215" s="86" t="s">
        <v>1673</v>
      </c>
      <c r="AE215" s="86" t="s">
        <v>1674</v>
      </c>
      <c r="AF215" s="86" t="s">
        <v>148</v>
      </c>
      <c r="AG215" s="85" t="s">
        <v>342</v>
      </c>
      <c r="AH215" s="97">
        <v>44830</v>
      </c>
      <c r="AI215" s="86" t="s">
        <v>88</v>
      </c>
      <c r="AJ215" s="87" t="s">
        <v>89</v>
      </c>
      <c r="AK215" s="88" t="s">
        <v>1675</v>
      </c>
      <c r="AL215" s="88" t="s">
        <v>77</v>
      </c>
      <c r="AM215" s="86" t="s">
        <v>965</v>
      </c>
      <c r="AN215" s="86" t="s">
        <v>1676</v>
      </c>
      <c r="AO215" s="86" t="s">
        <v>990</v>
      </c>
      <c r="AP215" s="97">
        <v>45133</v>
      </c>
      <c r="AQ215" s="97">
        <v>45072</v>
      </c>
      <c r="AR215" s="86" t="s">
        <v>77</v>
      </c>
      <c r="AS215" s="86" t="s">
        <v>77</v>
      </c>
      <c r="AT215" s="86" t="s">
        <v>77</v>
      </c>
      <c r="AU215" s="86" t="s">
        <v>1677</v>
      </c>
      <c r="AV215" s="86" t="s">
        <v>1678</v>
      </c>
      <c r="AW215" s="86" t="s">
        <v>1679</v>
      </c>
      <c r="AX215" s="86" t="s">
        <v>1680</v>
      </c>
      <c r="AY215" s="86" t="s">
        <v>1676</v>
      </c>
      <c r="AZ215" s="97">
        <v>44986</v>
      </c>
      <c r="BA215" s="97">
        <v>45072</v>
      </c>
      <c r="BB215" s="86">
        <v>2019003851</v>
      </c>
      <c r="BC215" s="86">
        <v>2023003678</v>
      </c>
      <c r="BD215" s="86" t="s">
        <v>1681</v>
      </c>
      <c r="BE215" s="86" t="s">
        <v>1682</v>
      </c>
      <c r="BF215" s="86" t="s">
        <v>1683</v>
      </c>
      <c r="BG215" s="86" t="s">
        <v>1684</v>
      </c>
      <c r="BH215" s="86" t="s">
        <v>1675</v>
      </c>
      <c r="BI215" s="86" t="s">
        <v>77</v>
      </c>
      <c r="BJ215" s="86" t="s">
        <v>1675</v>
      </c>
      <c r="BK215" s="97">
        <v>45091</v>
      </c>
      <c r="BL215" s="132">
        <v>45212</v>
      </c>
      <c r="BM215" s="97">
        <v>45204</v>
      </c>
      <c r="BN215" s="86" t="s">
        <v>77</v>
      </c>
      <c r="BO215" s="86"/>
      <c r="BP215" s="86"/>
      <c r="BQ215" s="86"/>
    </row>
    <row r="216" spans="1:69" s="90" customFormat="1" ht="91.5" customHeight="1" x14ac:dyDescent="0.25">
      <c r="A216" s="86"/>
      <c r="B216" s="86" t="s">
        <v>89</v>
      </c>
      <c r="C216" s="129" t="s">
        <v>1685</v>
      </c>
      <c r="D216" s="129" t="s">
        <v>71</v>
      </c>
      <c r="E216" s="178" t="s">
        <v>1686</v>
      </c>
      <c r="F216" s="85">
        <v>2022</v>
      </c>
      <c r="G216" s="146">
        <v>44756</v>
      </c>
      <c r="H216" s="86" t="s">
        <v>1687</v>
      </c>
      <c r="I216" s="86" t="s">
        <v>1688</v>
      </c>
      <c r="J216" s="86" t="s">
        <v>1689</v>
      </c>
      <c r="K216" s="85" t="s">
        <v>75</v>
      </c>
      <c r="L216" s="86" t="s">
        <v>346</v>
      </c>
      <c r="M216" s="132">
        <v>44823</v>
      </c>
      <c r="N216" s="110" t="s">
        <v>698</v>
      </c>
      <c r="O216" s="126">
        <v>0.3</v>
      </c>
      <c r="P216" s="86" t="s">
        <v>959</v>
      </c>
      <c r="Q216" s="86" t="s">
        <v>148</v>
      </c>
      <c r="R216" s="86" t="s">
        <v>1690</v>
      </c>
      <c r="S216" s="86" t="s">
        <v>1691</v>
      </c>
      <c r="T216" s="123">
        <v>2345000000</v>
      </c>
      <c r="U216" s="162">
        <v>2621512670.1799998</v>
      </c>
      <c r="V216" s="163" t="s">
        <v>1692</v>
      </c>
      <c r="W216" s="139">
        <v>0</v>
      </c>
      <c r="X216" s="145" t="s">
        <v>160</v>
      </c>
      <c r="Y216" s="86" t="s">
        <v>973</v>
      </c>
      <c r="Z216" s="86" t="s">
        <v>787</v>
      </c>
      <c r="AA216" s="86" t="s">
        <v>787</v>
      </c>
      <c r="AB216" s="86" t="s">
        <v>81</v>
      </c>
      <c r="AC216" s="86" t="s">
        <v>1213</v>
      </c>
      <c r="AD216" s="86" t="s">
        <v>1693</v>
      </c>
      <c r="AE216" s="86" t="s">
        <v>1130</v>
      </c>
      <c r="AF216" s="86" t="s">
        <v>148</v>
      </c>
      <c r="AG216" s="86" t="s">
        <v>86</v>
      </c>
      <c r="AH216" s="132"/>
      <c r="AI216" s="86" t="s">
        <v>88</v>
      </c>
      <c r="AJ216" s="87" t="s">
        <v>89</v>
      </c>
      <c r="AK216" s="88" t="s">
        <v>77</v>
      </c>
      <c r="AL216" s="88" t="s">
        <v>77</v>
      </c>
      <c r="AM216" s="86" t="s">
        <v>77</v>
      </c>
      <c r="AN216" s="86" t="s">
        <v>77</v>
      </c>
      <c r="AO216" s="86" t="s">
        <v>77</v>
      </c>
      <c r="AP216" s="86" t="s">
        <v>77</v>
      </c>
      <c r="AQ216" s="86" t="s">
        <v>77</v>
      </c>
      <c r="AR216" s="86" t="s">
        <v>77</v>
      </c>
      <c r="AS216" s="86" t="s">
        <v>77</v>
      </c>
      <c r="AT216" s="86" t="s">
        <v>77</v>
      </c>
      <c r="AU216" s="86" t="s">
        <v>77</v>
      </c>
      <c r="AV216" s="86"/>
      <c r="AW216" s="86" t="s">
        <v>77</v>
      </c>
      <c r="AX216" s="86"/>
      <c r="AY216" s="86" t="s">
        <v>77</v>
      </c>
      <c r="AZ216" s="86"/>
      <c r="BA216" s="86" t="s">
        <v>77</v>
      </c>
      <c r="BB216" s="86"/>
      <c r="BC216" s="86" t="s">
        <v>77</v>
      </c>
      <c r="BD216" s="86"/>
      <c r="BE216" s="86" t="s">
        <v>77</v>
      </c>
      <c r="BF216" s="86" t="s">
        <v>77</v>
      </c>
      <c r="BG216" s="86" t="s">
        <v>77</v>
      </c>
      <c r="BH216" s="86" t="s">
        <v>77</v>
      </c>
      <c r="BI216" s="86" t="s">
        <v>77</v>
      </c>
      <c r="BJ216" s="86" t="s">
        <v>77</v>
      </c>
      <c r="BK216" s="86" t="s">
        <v>77</v>
      </c>
      <c r="BL216" s="86" t="s">
        <v>77</v>
      </c>
      <c r="BM216" s="86" t="s">
        <v>77</v>
      </c>
      <c r="BN216" s="86" t="s">
        <v>77</v>
      </c>
      <c r="BO216" s="86"/>
      <c r="BP216" s="86"/>
      <c r="BQ216" s="86"/>
    </row>
    <row r="217" spans="1:69" s="90" customFormat="1" ht="91.5" customHeight="1" x14ac:dyDescent="0.25">
      <c r="A217" s="86"/>
      <c r="B217" s="86" t="s">
        <v>89</v>
      </c>
      <c r="C217" s="129" t="s">
        <v>1694</v>
      </c>
      <c r="D217" s="129" t="s">
        <v>71</v>
      </c>
      <c r="E217" s="178" t="s">
        <v>1695</v>
      </c>
      <c r="F217" s="85">
        <v>2022</v>
      </c>
      <c r="G217" s="132">
        <v>44722</v>
      </c>
      <c r="H217" s="85" t="s">
        <v>1696</v>
      </c>
      <c r="I217" s="86" t="s">
        <v>1697</v>
      </c>
      <c r="J217" s="86" t="s">
        <v>77</v>
      </c>
      <c r="K217" s="85" t="s">
        <v>75</v>
      </c>
      <c r="L217" s="86" t="s">
        <v>346</v>
      </c>
      <c r="M217" s="132">
        <v>44819</v>
      </c>
      <c r="N217" s="110" t="s">
        <v>157</v>
      </c>
      <c r="O217" s="110" t="s">
        <v>77</v>
      </c>
      <c r="P217" s="86" t="s">
        <v>1363</v>
      </c>
      <c r="Q217" s="86" t="s">
        <v>148</v>
      </c>
      <c r="R217" s="86" t="s">
        <v>1698</v>
      </c>
      <c r="S217" s="86" t="s">
        <v>1365</v>
      </c>
      <c r="T217" s="123">
        <v>25391448</v>
      </c>
      <c r="U217" s="162">
        <v>29820412</v>
      </c>
      <c r="V217" s="163">
        <v>0</v>
      </c>
      <c r="W217" s="108">
        <v>0</v>
      </c>
      <c r="X217" s="145" t="s">
        <v>78</v>
      </c>
      <c r="Y217" s="86" t="s">
        <v>973</v>
      </c>
      <c r="Z217" s="86" t="s">
        <v>132</v>
      </c>
      <c r="AA217" s="86" t="s">
        <v>132</v>
      </c>
      <c r="AB217" s="86" t="s">
        <v>81</v>
      </c>
      <c r="AC217" s="86" t="s">
        <v>1213</v>
      </c>
      <c r="AD217" s="86" t="s">
        <v>1699</v>
      </c>
      <c r="AE217" s="86" t="s">
        <v>1130</v>
      </c>
      <c r="AF217" s="86" t="s">
        <v>148</v>
      </c>
      <c r="AG217" s="86" t="s">
        <v>86</v>
      </c>
      <c r="AH217" s="132"/>
      <c r="AI217" s="86" t="s">
        <v>88</v>
      </c>
      <c r="AJ217" s="87" t="s">
        <v>89</v>
      </c>
      <c r="AK217" s="88" t="s">
        <v>77</v>
      </c>
      <c r="AL217" s="88" t="s">
        <v>77</v>
      </c>
      <c r="AM217" s="86" t="s">
        <v>77</v>
      </c>
      <c r="AN217" s="86" t="s">
        <v>77</v>
      </c>
      <c r="AO217" s="86" t="s">
        <v>77</v>
      </c>
      <c r="AP217" s="86" t="s">
        <v>77</v>
      </c>
      <c r="AQ217" s="86" t="s">
        <v>77</v>
      </c>
      <c r="AR217" s="86" t="s">
        <v>77</v>
      </c>
      <c r="AS217" s="86" t="s">
        <v>77</v>
      </c>
      <c r="AT217" s="86" t="s">
        <v>77</v>
      </c>
      <c r="AU217" s="86" t="s">
        <v>77</v>
      </c>
      <c r="AV217" s="86"/>
      <c r="AW217" s="86" t="s">
        <v>77</v>
      </c>
      <c r="AX217" s="86"/>
      <c r="AY217" s="86" t="s">
        <v>77</v>
      </c>
      <c r="AZ217" s="86"/>
      <c r="BA217" s="86" t="s">
        <v>77</v>
      </c>
      <c r="BB217" s="86"/>
      <c r="BC217" s="86" t="s">
        <v>77</v>
      </c>
      <c r="BD217" s="86"/>
      <c r="BE217" s="86" t="s">
        <v>77</v>
      </c>
      <c r="BF217" s="86" t="s">
        <v>77</v>
      </c>
      <c r="BG217" s="86" t="s">
        <v>77</v>
      </c>
      <c r="BH217" s="86" t="s">
        <v>77</v>
      </c>
      <c r="BI217" s="86" t="s">
        <v>77</v>
      </c>
      <c r="BJ217" s="86" t="s">
        <v>77</v>
      </c>
      <c r="BK217" s="86" t="s">
        <v>77</v>
      </c>
      <c r="BL217" s="86" t="s">
        <v>77</v>
      </c>
      <c r="BM217" s="86" t="s">
        <v>77</v>
      </c>
      <c r="BN217" s="86" t="s">
        <v>77</v>
      </c>
      <c r="BO217" s="86"/>
      <c r="BP217" s="86"/>
      <c r="BQ217" s="86"/>
    </row>
    <row r="218" spans="1:69" s="90" customFormat="1" ht="91.5" customHeight="1" x14ac:dyDescent="0.25">
      <c r="A218" s="86"/>
      <c r="B218" s="86" t="s">
        <v>89</v>
      </c>
      <c r="C218" s="129" t="s">
        <v>1700</v>
      </c>
      <c r="D218" s="129" t="s">
        <v>71</v>
      </c>
      <c r="E218" s="178" t="s">
        <v>1701</v>
      </c>
      <c r="F218" s="85">
        <v>2022</v>
      </c>
      <c r="G218" s="132">
        <v>44722</v>
      </c>
      <c r="H218" s="85" t="s">
        <v>1702</v>
      </c>
      <c r="I218" s="86" t="s">
        <v>1703</v>
      </c>
      <c r="J218" s="86" t="s">
        <v>77</v>
      </c>
      <c r="K218" s="85" t="s">
        <v>75</v>
      </c>
      <c r="L218" s="86" t="s">
        <v>346</v>
      </c>
      <c r="M218" s="132">
        <v>44817</v>
      </c>
      <c r="N218" s="110" t="s">
        <v>203</v>
      </c>
      <c r="O218" s="110" t="s">
        <v>77</v>
      </c>
      <c r="P218" s="86" t="s">
        <v>1704</v>
      </c>
      <c r="Q218" s="86" t="s">
        <v>148</v>
      </c>
      <c r="R218" s="86" t="s">
        <v>1705</v>
      </c>
      <c r="S218" s="86" t="s">
        <v>1706</v>
      </c>
      <c r="T218" s="123">
        <v>102835000</v>
      </c>
      <c r="U218" s="162">
        <v>124680003</v>
      </c>
      <c r="V218" s="163" t="s">
        <v>1707</v>
      </c>
      <c r="W218" s="139">
        <v>0</v>
      </c>
      <c r="X218" s="145" t="s">
        <v>78</v>
      </c>
      <c r="Y218" s="86" t="s">
        <v>973</v>
      </c>
      <c r="Z218" s="86" t="s">
        <v>1200</v>
      </c>
      <c r="AA218" s="86" t="s">
        <v>1200</v>
      </c>
      <c r="AB218" s="86" t="s">
        <v>81</v>
      </c>
      <c r="AC218" s="86" t="s">
        <v>1213</v>
      </c>
      <c r="AD218" s="86" t="s">
        <v>1708</v>
      </c>
      <c r="AE218" s="86" t="s">
        <v>1130</v>
      </c>
      <c r="AF218" s="86" t="s">
        <v>148</v>
      </c>
      <c r="AG218" s="86" t="s">
        <v>342</v>
      </c>
      <c r="AH218" s="132"/>
      <c r="AI218" s="86" t="s">
        <v>88</v>
      </c>
      <c r="AJ218" s="87" t="s">
        <v>89</v>
      </c>
      <c r="AK218" s="88" t="s">
        <v>77</v>
      </c>
      <c r="AL218" s="88" t="s">
        <v>77</v>
      </c>
      <c r="AM218" s="86" t="s">
        <v>77</v>
      </c>
      <c r="AN218" s="86" t="s">
        <v>77</v>
      </c>
      <c r="AO218" s="86" t="s">
        <v>77</v>
      </c>
      <c r="AP218" s="86" t="s">
        <v>77</v>
      </c>
      <c r="AQ218" s="86" t="s">
        <v>77</v>
      </c>
      <c r="AR218" s="86" t="s">
        <v>77</v>
      </c>
      <c r="AS218" s="86" t="s">
        <v>77</v>
      </c>
      <c r="AT218" s="86" t="s">
        <v>77</v>
      </c>
      <c r="AU218" s="86" t="s">
        <v>77</v>
      </c>
      <c r="AV218" s="86"/>
      <c r="AW218" s="86" t="s">
        <v>77</v>
      </c>
      <c r="AX218" s="86"/>
      <c r="AY218" s="86" t="s">
        <v>77</v>
      </c>
      <c r="AZ218" s="86"/>
      <c r="BA218" s="86" t="s">
        <v>77</v>
      </c>
      <c r="BB218" s="86"/>
      <c r="BC218" s="86" t="s">
        <v>77</v>
      </c>
      <c r="BD218" s="86"/>
      <c r="BE218" s="86" t="s">
        <v>77</v>
      </c>
      <c r="BF218" s="86" t="s">
        <v>77</v>
      </c>
      <c r="BG218" s="86" t="s">
        <v>77</v>
      </c>
      <c r="BH218" s="86" t="s">
        <v>77</v>
      </c>
      <c r="BI218" s="86" t="s">
        <v>77</v>
      </c>
      <c r="BJ218" s="86" t="s">
        <v>77</v>
      </c>
      <c r="BK218" s="86" t="s">
        <v>77</v>
      </c>
      <c r="BL218" s="86" t="s">
        <v>77</v>
      </c>
      <c r="BM218" s="86" t="s">
        <v>77</v>
      </c>
      <c r="BN218" s="86" t="s">
        <v>77</v>
      </c>
      <c r="BO218" s="86"/>
      <c r="BP218" s="86"/>
      <c r="BQ218" s="86"/>
    </row>
    <row r="219" spans="1:69" s="90" customFormat="1" ht="91.5" customHeight="1" x14ac:dyDescent="0.25">
      <c r="A219" s="86"/>
      <c r="B219" s="86" t="s">
        <v>89</v>
      </c>
      <c r="C219" s="129" t="s">
        <v>1709</v>
      </c>
      <c r="D219" s="129" t="s">
        <v>71</v>
      </c>
      <c r="E219" s="109" t="s">
        <v>1710</v>
      </c>
      <c r="F219" s="85">
        <v>2022</v>
      </c>
      <c r="G219" s="132">
        <v>44769</v>
      </c>
      <c r="H219" s="85" t="s">
        <v>1711</v>
      </c>
      <c r="I219" s="86" t="s">
        <v>1712</v>
      </c>
      <c r="J219" s="86" t="s">
        <v>1713</v>
      </c>
      <c r="K219" s="36" t="s">
        <v>313</v>
      </c>
      <c r="L219" s="139" t="s">
        <v>658</v>
      </c>
      <c r="M219" s="132">
        <v>44810</v>
      </c>
      <c r="N219" s="110" t="s">
        <v>256</v>
      </c>
      <c r="O219" s="126">
        <v>0.25</v>
      </c>
      <c r="P219" s="86" t="s">
        <v>1010</v>
      </c>
      <c r="Q219" s="86" t="s">
        <v>148</v>
      </c>
      <c r="R219" s="86" t="s">
        <v>1714</v>
      </c>
      <c r="S219" s="86" t="s">
        <v>1128</v>
      </c>
      <c r="T219" s="123">
        <v>0</v>
      </c>
      <c r="U219" s="107">
        <v>0</v>
      </c>
      <c r="V219" s="139">
        <v>0</v>
      </c>
      <c r="W219" s="199">
        <v>0</v>
      </c>
      <c r="X219" s="145" t="s">
        <v>338</v>
      </c>
      <c r="Y219" s="86" t="s">
        <v>973</v>
      </c>
      <c r="Z219" s="86" t="s">
        <v>1307</v>
      </c>
      <c r="AA219" s="86" t="s">
        <v>1307</v>
      </c>
      <c r="AB219" s="86" t="s">
        <v>119</v>
      </c>
      <c r="AC219" s="86" t="s">
        <v>114</v>
      </c>
      <c r="AD219" s="86" t="s">
        <v>1715</v>
      </c>
      <c r="AE219" s="86" t="s">
        <v>1130</v>
      </c>
      <c r="AF219" s="86" t="s">
        <v>148</v>
      </c>
      <c r="AG219" s="86" t="s">
        <v>86</v>
      </c>
      <c r="AH219" s="132"/>
      <c r="AI219" s="86" t="s">
        <v>88</v>
      </c>
      <c r="AJ219" s="87" t="s">
        <v>89</v>
      </c>
      <c r="AK219" s="88" t="s">
        <v>77</v>
      </c>
      <c r="AL219" s="88" t="s">
        <v>77</v>
      </c>
      <c r="AM219" s="86" t="s">
        <v>77</v>
      </c>
      <c r="AN219" s="86" t="s">
        <v>77</v>
      </c>
      <c r="AO219" s="86" t="s">
        <v>77</v>
      </c>
      <c r="AP219" s="86" t="s">
        <v>77</v>
      </c>
      <c r="AQ219" s="86" t="s">
        <v>77</v>
      </c>
      <c r="AR219" s="86" t="s">
        <v>77</v>
      </c>
      <c r="AS219" s="86" t="s">
        <v>77</v>
      </c>
      <c r="AT219" s="86" t="s">
        <v>77</v>
      </c>
      <c r="AU219" s="86" t="s">
        <v>77</v>
      </c>
      <c r="AV219" s="86"/>
      <c r="AW219" s="86" t="s">
        <v>77</v>
      </c>
      <c r="AX219" s="86"/>
      <c r="AY219" s="86" t="s">
        <v>77</v>
      </c>
      <c r="AZ219" s="86"/>
      <c r="BA219" s="86" t="s">
        <v>77</v>
      </c>
      <c r="BB219" s="86"/>
      <c r="BC219" s="86" t="s">
        <v>77</v>
      </c>
      <c r="BD219" s="86"/>
      <c r="BE219" s="86" t="s">
        <v>77</v>
      </c>
      <c r="BF219" s="86" t="s">
        <v>77</v>
      </c>
      <c r="BG219" s="86" t="s">
        <v>77</v>
      </c>
      <c r="BH219" s="86" t="s">
        <v>77</v>
      </c>
      <c r="BI219" s="86" t="s">
        <v>77</v>
      </c>
      <c r="BJ219" s="86" t="s">
        <v>77</v>
      </c>
      <c r="BK219" s="86" t="s">
        <v>77</v>
      </c>
      <c r="BL219" s="86" t="s">
        <v>77</v>
      </c>
      <c r="BM219" s="86" t="s">
        <v>77</v>
      </c>
      <c r="BN219" s="86" t="s">
        <v>77</v>
      </c>
      <c r="BO219" s="86"/>
      <c r="BP219" s="86"/>
      <c r="BQ219" s="86"/>
    </row>
    <row r="220" spans="1:69" s="90" customFormat="1" ht="91.5" customHeight="1" x14ac:dyDescent="0.25">
      <c r="A220" s="86"/>
      <c r="B220" s="86" t="s">
        <v>89</v>
      </c>
      <c r="C220" s="129" t="s">
        <v>1716</v>
      </c>
      <c r="D220" s="129" t="s">
        <v>71</v>
      </c>
      <c r="E220" s="178" t="s">
        <v>1717</v>
      </c>
      <c r="F220" s="85">
        <v>2022</v>
      </c>
      <c r="G220" s="132">
        <v>44754</v>
      </c>
      <c r="H220" s="85" t="s">
        <v>1718</v>
      </c>
      <c r="I220" s="86" t="s">
        <v>1719</v>
      </c>
      <c r="J220" s="86" t="s">
        <v>77</v>
      </c>
      <c r="K220" s="85" t="s">
        <v>75</v>
      </c>
      <c r="L220" s="86" t="s">
        <v>102</v>
      </c>
      <c r="M220" s="132">
        <v>44754</v>
      </c>
      <c r="N220" s="110" t="s">
        <v>698</v>
      </c>
      <c r="O220" s="110" t="s">
        <v>77</v>
      </c>
      <c r="P220" s="86" t="s">
        <v>1045</v>
      </c>
      <c r="Q220" s="86" t="s">
        <v>148</v>
      </c>
      <c r="R220" s="86" t="s">
        <v>1720</v>
      </c>
      <c r="S220" s="86" t="s">
        <v>1427</v>
      </c>
      <c r="T220" s="123">
        <v>27000000</v>
      </c>
      <c r="U220" s="162">
        <v>36817713.560000002</v>
      </c>
      <c r="V220" s="163">
        <v>0</v>
      </c>
      <c r="W220" s="139">
        <v>0</v>
      </c>
      <c r="X220" s="145" t="s">
        <v>78</v>
      </c>
      <c r="Y220" s="86" t="s">
        <v>973</v>
      </c>
      <c r="Z220" s="86" t="s">
        <v>787</v>
      </c>
      <c r="AA220" s="86" t="s">
        <v>787</v>
      </c>
      <c r="AB220" s="86" t="s">
        <v>81</v>
      </c>
      <c r="AC220" s="86" t="s">
        <v>1213</v>
      </c>
      <c r="AD220" s="86" t="s">
        <v>1721</v>
      </c>
      <c r="AE220" s="86" t="s">
        <v>763</v>
      </c>
      <c r="AF220" s="86" t="s">
        <v>148</v>
      </c>
      <c r="AG220" s="86" t="s">
        <v>578</v>
      </c>
      <c r="AH220" s="132"/>
      <c r="AI220" s="86" t="s">
        <v>88</v>
      </c>
      <c r="AJ220" s="87" t="s">
        <v>89</v>
      </c>
      <c r="AK220" s="88" t="s">
        <v>77</v>
      </c>
      <c r="AL220" s="88" t="s">
        <v>77</v>
      </c>
      <c r="AM220" s="86" t="s">
        <v>77</v>
      </c>
      <c r="AN220" s="86" t="s">
        <v>77</v>
      </c>
      <c r="AO220" s="86" t="s">
        <v>77</v>
      </c>
      <c r="AP220" s="86" t="s">
        <v>77</v>
      </c>
      <c r="AQ220" s="86" t="s">
        <v>77</v>
      </c>
      <c r="AR220" s="86" t="s">
        <v>77</v>
      </c>
      <c r="AS220" s="86" t="s">
        <v>77</v>
      </c>
      <c r="AT220" s="86" t="s">
        <v>77</v>
      </c>
      <c r="AU220" s="86" t="s">
        <v>77</v>
      </c>
      <c r="AV220" s="86"/>
      <c r="AW220" s="86" t="s">
        <v>77</v>
      </c>
      <c r="AX220" s="86"/>
      <c r="AY220" s="86" t="s">
        <v>77</v>
      </c>
      <c r="AZ220" s="86"/>
      <c r="BA220" s="86" t="s">
        <v>77</v>
      </c>
      <c r="BB220" s="86"/>
      <c r="BC220" s="86" t="s">
        <v>77</v>
      </c>
      <c r="BD220" s="86"/>
      <c r="BE220" s="86" t="s">
        <v>77</v>
      </c>
      <c r="BF220" s="86" t="s">
        <v>77</v>
      </c>
      <c r="BG220" s="86" t="s">
        <v>77</v>
      </c>
      <c r="BH220" s="86" t="s">
        <v>77</v>
      </c>
      <c r="BI220" s="86" t="s">
        <v>77</v>
      </c>
      <c r="BJ220" s="86" t="s">
        <v>77</v>
      </c>
      <c r="BK220" s="86" t="s">
        <v>77</v>
      </c>
      <c r="BL220" s="86" t="s">
        <v>77</v>
      </c>
      <c r="BM220" s="86" t="s">
        <v>77</v>
      </c>
      <c r="BN220" s="86" t="s">
        <v>77</v>
      </c>
      <c r="BO220" s="86"/>
      <c r="BP220" s="86"/>
      <c r="BQ220" s="86"/>
    </row>
    <row r="221" spans="1:69" s="90" customFormat="1" ht="91.5" customHeight="1" x14ac:dyDescent="0.25">
      <c r="A221" s="86"/>
      <c r="B221" s="86" t="s">
        <v>89</v>
      </c>
      <c r="C221" s="129" t="s">
        <v>1722</v>
      </c>
      <c r="D221" s="129" t="s">
        <v>71</v>
      </c>
      <c r="E221" s="178" t="s">
        <v>1723</v>
      </c>
      <c r="F221" s="85">
        <v>2022</v>
      </c>
      <c r="G221" s="132">
        <v>44760</v>
      </c>
      <c r="H221" s="85" t="s">
        <v>1724</v>
      </c>
      <c r="I221" s="86" t="s">
        <v>1097</v>
      </c>
      <c r="J221" s="86" t="s">
        <v>1725</v>
      </c>
      <c r="K221" s="85" t="s">
        <v>75</v>
      </c>
      <c r="L221" s="86" t="s">
        <v>102</v>
      </c>
      <c r="M221" s="132">
        <v>44804</v>
      </c>
      <c r="N221" s="110" t="s">
        <v>203</v>
      </c>
      <c r="O221" s="126">
        <v>0.66349999999999998</v>
      </c>
      <c r="P221" s="86" t="s">
        <v>1190</v>
      </c>
      <c r="Q221" s="86" t="s">
        <v>148</v>
      </c>
      <c r="R221" s="86" t="s">
        <v>1726</v>
      </c>
      <c r="S221" s="86" t="s">
        <v>1727</v>
      </c>
      <c r="T221" s="123">
        <v>680457918</v>
      </c>
      <c r="U221" s="162">
        <v>917283206.19000006</v>
      </c>
      <c r="V221" s="163">
        <v>211052896</v>
      </c>
      <c r="W221" s="139">
        <v>353198414</v>
      </c>
      <c r="X221" s="145" t="s">
        <v>78</v>
      </c>
      <c r="Y221" s="86" t="s">
        <v>973</v>
      </c>
      <c r="Z221" s="86" t="s">
        <v>132</v>
      </c>
      <c r="AA221" s="86" t="s">
        <v>132</v>
      </c>
      <c r="AB221" s="86" t="s">
        <v>81</v>
      </c>
      <c r="AC221" s="86" t="s">
        <v>1213</v>
      </c>
      <c r="AD221" s="86" t="s">
        <v>873</v>
      </c>
      <c r="AE221" s="86" t="s">
        <v>1728</v>
      </c>
      <c r="AF221" s="86" t="s">
        <v>148</v>
      </c>
      <c r="AG221" s="86" t="s">
        <v>342</v>
      </c>
      <c r="AH221" s="132"/>
      <c r="AI221" s="86" t="s">
        <v>88</v>
      </c>
      <c r="AJ221" s="87" t="s">
        <v>89</v>
      </c>
      <c r="AK221" s="88" t="s">
        <v>77</v>
      </c>
      <c r="AL221" s="88" t="s">
        <v>77</v>
      </c>
      <c r="AM221" s="86" t="s">
        <v>77</v>
      </c>
      <c r="AN221" s="86" t="s">
        <v>77</v>
      </c>
      <c r="AO221" s="86" t="s">
        <v>77</v>
      </c>
      <c r="AP221" s="86" t="s">
        <v>77</v>
      </c>
      <c r="AQ221" s="86" t="s">
        <v>77</v>
      </c>
      <c r="AR221" s="86" t="s">
        <v>77</v>
      </c>
      <c r="AS221" s="86" t="s">
        <v>77</v>
      </c>
      <c r="AT221" s="86" t="s">
        <v>77</v>
      </c>
      <c r="AU221" s="86" t="s">
        <v>77</v>
      </c>
      <c r="AV221" s="86"/>
      <c r="AW221" s="86" t="s">
        <v>77</v>
      </c>
      <c r="AX221" s="86"/>
      <c r="AY221" s="86" t="s">
        <v>77</v>
      </c>
      <c r="AZ221" s="86"/>
      <c r="BA221" s="86" t="s">
        <v>77</v>
      </c>
      <c r="BB221" s="86"/>
      <c r="BC221" s="86" t="s">
        <v>77</v>
      </c>
      <c r="BD221" s="86"/>
      <c r="BE221" s="86" t="s">
        <v>77</v>
      </c>
      <c r="BF221" s="86" t="s">
        <v>77</v>
      </c>
      <c r="BG221" s="86" t="s">
        <v>77</v>
      </c>
      <c r="BH221" s="86" t="s">
        <v>77</v>
      </c>
      <c r="BI221" s="86" t="s">
        <v>77</v>
      </c>
      <c r="BJ221" s="86" t="s">
        <v>77</v>
      </c>
      <c r="BK221" s="86" t="s">
        <v>77</v>
      </c>
      <c r="BL221" s="86" t="s">
        <v>77</v>
      </c>
      <c r="BM221" s="86" t="s">
        <v>77</v>
      </c>
      <c r="BN221" s="86" t="s">
        <v>77</v>
      </c>
      <c r="BO221" s="86"/>
      <c r="BP221" s="86"/>
      <c r="BQ221" s="86"/>
    </row>
    <row r="222" spans="1:69" s="90" customFormat="1" ht="91.5" customHeight="1" x14ac:dyDescent="0.25">
      <c r="A222" s="86"/>
      <c r="B222" s="86" t="s">
        <v>85</v>
      </c>
      <c r="C222" s="129" t="s">
        <v>710</v>
      </c>
      <c r="D222" s="129" t="s">
        <v>937</v>
      </c>
      <c r="E222" s="109" t="s">
        <v>1729</v>
      </c>
      <c r="F222" s="85">
        <v>2019</v>
      </c>
      <c r="G222" s="146">
        <v>43740</v>
      </c>
      <c r="H222" s="85" t="s">
        <v>1730</v>
      </c>
      <c r="I222" s="86" t="s">
        <v>1731</v>
      </c>
      <c r="J222" s="86" t="s">
        <v>77</v>
      </c>
      <c r="K222" s="85" t="s">
        <v>254</v>
      </c>
      <c r="L222" s="86" t="s">
        <v>418</v>
      </c>
      <c r="M222" s="132">
        <v>43679</v>
      </c>
      <c r="N222" s="110" t="s">
        <v>698</v>
      </c>
      <c r="O222" s="110" t="s">
        <v>77</v>
      </c>
      <c r="P222" s="86" t="s">
        <v>1190</v>
      </c>
      <c r="Q222" s="86" t="s">
        <v>148</v>
      </c>
      <c r="R222" s="86" t="s">
        <v>1608</v>
      </c>
      <c r="S222" s="86" t="s">
        <v>1028</v>
      </c>
      <c r="T222" s="123">
        <v>53139397.539999999</v>
      </c>
      <c r="U222" s="107">
        <v>0</v>
      </c>
      <c r="V222" s="139">
        <v>0</v>
      </c>
      <c r="W222" s="139">
        <v>0</v>
      </c>
      <c r="X222" s="145"/>
      <c r="Y222" s="86" t="s">
        <v>973</v>
      </c>
      <c r="Z222" s="86" t="s">
        <v>1412</v>
      </c>
      <c r="AA222" s="86" t="s">
        <v>1412</v>
      </c>
      <c r="AB222" s="86" t="s">
        <v>145</v>
      </c>
      <c r="AC222" s="86" t="s">
        <v>146</v>
      </c>
      <c r="AD222" s="86" t="s">
        <v>1609</v>
      </c>
      <c r="AE222" s="86" t="s">
        <v>1732</v>
      </c>
      <c r="AF222" s="86" t="s">
        <v>692</v>
      </c>
      <c r="AG222" s="86" t="s">
        <v>86</v>
      </c>
      <c r="AH222" s="132">
        <v>44307</v>
      </c>
      <c r="AI222" s="86" t="s">
        <v>415</v>
      </c>
      <c r="AJ222" s="87" t="s">
        <v>85</v>
      </c>
      <c r="AK222" s="88">
        <v>1500000</v>
      </c>
      <c r="AL222" s="87" t="s">
        <v>77</v>
      </c>
      <c r="AM222" s="86" t="s">
        <v>965</v>
      </c>
      <c r="AN222" s="86" t="s">
        <v>1733</v>
      </c>
      <c r="AO222" s="86" t="s">
        <v>1612</v>
      </c>
      <c r="AP222" s="143" t="s">
        <v>77</v>
      </c>
      <c r="AQ222" s="143">
        <v>44307</v>
      </c>
      <c r="AR222" s="86" t="s">
        <v>85</v>
      </c>
      <c r="AS222" s="86" t="s">
        <v>77</v>
      </c>
      <c r="AT222" s="86" t="s">
        <v>77</v>
      </c>
      <c r="AU222" s="88" t="s">
        <v>77</v>
      </c>
      <c r="AV222" s="88"/>
      <c r="AW222" s="86">
        <v>2021001511</v>
      </c>
      <c r="AX222" s="86"/>
      <c r="AY222" s="86"/>
      <c r="AZ222" s="86"/>
      <c r="BA222" s="143">
        <v>44320</v>
      </c>
      <c r="BB222" s="143"/>
      <c r="BC222" s="86">
        <v>2021001420</v>
      </c>
      <c r="BD222" s="86"/>
      <c r="BE222" s="86">
        <v>2021004838</v>
      </c>
      <c r="BF222" s="86" t="s">
        <v>1165</v>
      </c>
      <c r="BG222" s="86" t="s">
        <v>1734</v>
      </c>
      <c r="BH222" s="200">
        <v>1500000</v>
      </c>
      <c r="BI222" s="86" t="s">
        <v>77</v>
      </c>
      <c r="BJ222" s="200">
        <v>1500000</v>
      </c>
      <c r="BK222" s="143">
        <v>44330</v>
      </c>
      <c r="BL222" s="86"/>
      <c r="BM222" s="143">
        <v>44434</v>
      </c>
      <c r="BN222" s="86"/>
      <c r="BO222" s="86"/>
      <c r="BP222" s="86"/>
      <c r="BQ222" s="86"/>
    </row>
    <row r="223" spans="1:69" s="90" customFormat="1" ht="91.5" customHeight="1" x14ac:dyDescent="0.25">
      <c r="A223" s="86"/>
      <c r="B223" s="86" t="s">
        <v>89</v>
      </c>
      <c r="C223" s="129" t="s">
        <v>1735</v>
      </c>
      <c r="D223" s="129" t="s">
        <v>71</v>
      </c>
      <c r="E223" s="178" t="s">
        <v>1736</v>
      </c>
      <c r="F223" s="85">
        <v>2022</v>
      </c>
      <c r="G223" s="132">
        <v>44767</v>
      </c>
      <c r="H223" s="85" t="s">
        <v>1737</v>
      </c>
      <c r="I223" s="86" t="s">
        <v>979</v>
      </c>
      <c r="J223" s="129" t="s">
        <v>1738</v>
      </c>
      <c r="K223" s="85" t="s">
        <v>75</v>
      </c>
      <c r="L223" s="86" t="s">
        <v>111</v>
      </c>
      <c r="M223" s="132">
        <v>44784</v>
      </c>
      <c r="N223" s="110" t="s">
        <v>698</v>
      </c>
      <c r="O223" s="126">
        <v>1</v>
      </c>
      <c r="P223" s="86" t="s">
        <v>1739</v>
      </c>
      <c r="Q223" s="86" t="s">
        <v>148</v>
      </c>
      <c r="R223" s="86" t="s">
        <v>1740</v>
      </c>
      <c r="S223" s="86" t="s">
        <v>1384</v>
      </c>
      <c r="T223" s="123">
        <v>1000000</v>
      </c>
      <c r="U223" s="107">
        <v>1123045.3799999999</v>
      </c>
      <c r="V223" s="139">
        <v>1009664</v>
      </c>
      <c r="W223" s="139">
        <v>0</v>
      </c>
      <c r="X223" s="145" t="s">
        <v>78</v>
      </c>
      <c r="Y223" s="86" t="s">
        <v>973</v>
      </c>
      <c r="Z223" s="86" t="s">
        <v>701</v>
      </c>
      <c r="AA223" s="86" t="s">
        <v>701</v>
      </c>
      <c r="AB223" s="91" t="s">
        <v>126</v>
      </c>
      <c r="AC223" s="86"/>
      <c r="AD223" s="86" t="s">
        <v>1741</v>
      </c>
      <c r="AE223" s="86" t="s">
        <v>1742</v>
      </c>
      <c r="AF223" s="86" t="s">
        <v>148</v>
      </c>
      <c r="AG223" s="86" t="s">
        <v>318</v>
      </c>
      <c r="AH223" s="132"/>
      <c r="AI223" s="86" t="s">
        <v>88</v>
      </c>
      <c r="AJ223" s="87" t="s">
        <v>89</v>
      </c>
      <c r="AK223" s="88" t="s">
        <v>77</v>
      </c>
      <c r="AL223" s="88" t="s">
        <v>77</v>
      </c>
      <c r="AM223" s="88" t="s">
        <v>77</v>
      </c>
      <c r="AN223" s="88" t="s">
        <v>77</v>
      </c>
      <c r="AO223" s="88" t="s">
        <v>77</v>
      </c>
      <c r="AP223" s="88" t="s">
        <v>77</v>
      </c>
      <c r="AQ223" s="88" t="s">
        <v>77</v>
      </c>
      <c r="AR223" s="88" t="s">
        <v>77</v>
      </c>
      <c r="AS223" s="88" t="s">
        <v>77</v>
      </c>
      <c r="AT223" s="88" t="s">
        <v>77</v>
      </c>
      <c r="AU223" s="88" t="s">
        <v>77</v>
      </c>
      <c r="AV223" s="88"/>
      <c r="AW223" s="88" t="s">
        <v>77</v>
      </c>
      <c r="AX223" s="88"/>
      <c r="AY223" s="88" t="s">
        <v>77</v>
      </c>
      <c r="AZ223" s="88"/>
      <c r="BA223" s="88" t="s">
        <v>77</v>
      </c>
      <c r="BB223" s="88"/>
      <c r="BC223" s="88" t="s">
        <v>77</v>
      </c>
      <c r="BD223" s="88"/>
      <c r="BE223" s="88" t="s">
        <v>77</v>
      </c>
      <c r="BF223" s="88" t="s">
        <v>77</v>
      </c>
      <c r="BG223" s="88" t="s">
        <v>77</v>
      </c>
      <c r="BH223" s="88" t="s">
        <v>77</v>
      </c>
      <c r="BI223" s="88" t="s">
        <v>77</v>
      </c>
      <c r="BJ223" s="88" t="s">
        <v>77</v>
      </c>
      <c r="BK223" s="88" t="s">
        <v>77</v>
      </c>
      <c r="BL223" s="88" t="s">
        <v>77</v>
      </c>
      <c r="BM223" s="88" t="s">
        <v>77</v>
      </c>
      <c r="BN223" s="88" t="s">
        <v>77</v>
      </c>
      <c r="BO223" s="86"/>
      <c r="BP223" s="86"/>
      <c r="BQ223" s="86"/>
    </row>
    <row r="224" spans="1:69" s="90" customFormat="1" ht="91.5" customHeight="1" x14ac:dyDescent="0.25">
      <c r="A224" s="86"/>
      <c r="B224" s="86" t="s">
        <v>89</v>
      </c>
      <c r="C224" s="129" t="s">
        <v>1743</v>
      </c>
      <c r="D224" s="129" t="s">
        <v>71</v>
      </c>
      <c r="E224" s="109" t="s">
        <v>1744</v>
      </c>
      <c r="F224" s="85">
        <v>2022</v>
      </c>
      <c r="G224" s="132">
        <v>44687</v>
      </c>
      <c r="H224" s="85" t="s">
        <v>1745</v>
      </c>
      <c r="I224" s="86" t="s">
        <v>1746</v>
      </c>
      <c r="J224" s="86" t="s">
        <v>77</v>
      </c>
      <c r="K224" s="85" t="s">
        <v>254</v>
      </c>
      <c r="L224" s="86" t="s">
        <v>1077</v>
      </c>
      <c r="M224" s="132">
        <v>44753</v>
      </c>
      <c r="N224" s="110" t="s">
        <v>203</v>
      </c>
      <c r="O224" s="110" t="s">
        <v>77</v>
      </c>
      <c r="P224" s="86" t="s">
        <v>1624</v>
      </c>
      <c r="Q224" s="86" t="s">
        <v>148</v>
      </c>
      <c r="R224" s="86" t="s">
        <v>1747</v>
      </c>
      <c r="S224" s="86" t="s">
        <v>1522</v>
      </c>
      <c r="T224" s="123">
        <v>99121192</v>
      </c>
      <c r="U224" s="107">
        <v>112983509.31</v>
      </c>
      <c r="V224" s="139">
        <v>0</v>
      </c>
      <c r="W224" s="108">
        <v>99121192</v>
      </c>
      <c r="X224" s="145" t="s">
        <v>681</v>
      </c>
      <c r="Y224" s="86" t="s">
        <v>973</v>
      </c>
      <c r="Z224" s="86" t="s">
        <v>1412</v>
      </c>
      <c r="AA224" s="86" t="s">
        <v>1412</v>
      </c>
      <c r="AB224" s="85" t="s">
        <v>138</v>
      </c>
      <c r="AC224" s="86" t="s">
        <v>139</v>
      </c>
      <c r="AD224" s="86" t="s">
        <v>1748</v>
      </c>
      <c r="AE224" s="86" t="s">
        <v>1749</v>
      </c>
      <c r="AF224" s="86" t="s">
        <v>148</v>
      </c>
      <c r="AG224" s="86" t="s">
        <v>86</v>
      </c>
      <c r="AH224" s="132"/>
      <c r="AI224" s="86" t="s">
        <v>88</v>
      </c>
      <c r="AJ224" s="87" t="s">
        <v>89</v>
      </c>
      <c r="AK224" s="88" t="s">
        <v>77</v>
      </c>
      <c r="AL224" s="88" t="s">
        <v>77</v>
      </c>
      <c r="AM224" s="88" t="s">
        <v>77</v>
      </c>
      <c r="AN224" s="88" t="s">
        <v>77</v>
      </c>
      <c r="AO224" s="88" t="s">
        <v>77</v>
      </c>
      <c r="AP224" s="88" t="s">
        <v>77</v>
      </c>
      <c r="AQ224" s="88" t="s">
        <v>77</v>
      </c>
      <c r="AR224" s="88" t="s">
        <v>77</v>
      </c>
      <c r="AS224" s="88" t="s">
        <v>77</v>
      </c>
      <c r="AT224" s="88" t="s">
        <v>77</v>
      </c>
      <c r="AU224" s="88" t="s">
        <v>77</v>
      </c>
      <c r="AV224" s="88"/>
      <c r="AW224" s="88" t="s">
        <v>77</v>
      </c>
      <c r="AX224" s="88"/>
      <c r="AY224" s="88" t="s">
        <v>77</v>
      </c>
      <c r="AZ224" s="88"/>
      <c r="BA224" s="88" t="s">
        <v>77</v>
      </c>
      <c r="BB224" s="88"/>
      <c r="BC224" s="88" t="s">
        <v>77</v>
      </c>
      <c r="BD224" s="88"/>
      <c r="BE224" s="88" t="s">
        <v>77</v>
      </c>
      <c r="BF224" s="88" t="s">
        <v>77</v>
      </c>
      <c r="BG224" s="88" t="s">
        <v>77</v>
      </c>
      <c r="BH224" s="88" t="s">
        <v>77</v>
      </c>
      <c r="BI224" s="88" t="s">
        <v>77</v>
      </c>
      <c r="BJ224" s="88" t="s">
        <v>77</v>
      </c>
      <c r="BK224" s="88" t="s">
        <v>77</v>
      </c>
      <c r="BL224" s="88" t="s">
        <v>77</v>
      </c>
      <c r="BM224" s="88" t="s">
        <v>77</v>
      </c>
      <c r="BN224" s="88" t="s">
        <v>77</v>
      </c>
      <c r="BO224" s="86"/>
      <c r="BP224" s="86"/>
      <c r="BQ224" s="86"/>
    </row>
    <row r="225" spans="1:69" s="90" customFormat="1" ht="91.5" customHeight="1" x14ac:dyDescent="0.25">
      <c r="A225" s="86"/>
      <c r="B225" s="86" t="s">
        <v>89</v>
      </c>
      <c r="C225" s="129" t="s">
        <v>1750</v>
      </c>
      <c r="D225" s="129" t="s">
        <v>71</v>
      </c>
      <c r="E225" s="178" t="s">
        <v>1751</v>
      </c>
      <c r="F225" s="85">
        <v>2022</v>
      </c>
      <c r="G225" s="132">
        <v>44735</v>
      </c>
      <c r="H225" s="85" t="s">
        <v>1752</v>
      </c>
      <c r="I225" s="86" t="s">
        <v>1017</v>
      </c>
      <c r="J225" s="129" t="s">
        <v>1753</v>
      </c>
      <c r="K225" s="85" t="s">
        <v>75</v>
      </c>
      <c r="L225" s="86" t="s">
        <v>102</v>
      </c>
      <c r="M225" s="132">
        <v>44748</v>
      </c>
      <c r="N225" s="110" t="s">
        <v>157</v>
      </c>
      <c r="O225" s="126">
        <v>0.2</v>
      </c>
      <c r="P225" s="86" t="s">
        <v>1045</v>
      </c>
      <c r="Q225" s="86" t="s">
        <v>148</v>
      </c>
      <c r="R225" s="86" t="s">
        <v>1754</v>
      </c>
      <c r="S225" s="86" t="s">
        <v>1755</v>
      </c>
      <c r="T225" s="123">
        <v>907550000</v>
      </c>
      <c r="U225" s="162">
        <v>1048576325.26</v>
      </c>
      <c r="V225" s="139">
        <v>192028219</v>
      </c>
      <c r="W225" s="139">
        <v>0</v>
      </c>
      <c r="X225" s="145" t="s">
        <v>78</v>
      </c>
      <c r="Y225" s="86" t="s">
        <v>871</v>
      </c>
      <c r="Z225" s="86" t="s">
        <v>1429</v>
      </c>
      <c r="AA225" s="86" t="s">
        <v>1429</v>
      </c>
      <c r="AB225" s="86" t="s">
        <v>113</v>
      </c>
      <c r="AC225" s="86" t="s">
        <v>294</v>
      </c>
      <c r="AD225" s="86" t="s">
        <v>1756</v>
      </c>
      <c r="AE225" s="86" t="s">
        <v>1757</v>
      </c>
      <c r="AF225" s="86" t="s">
        <v>148</v>
      </c>
      <c r="AG225" s="86" t="s">
        <v>578</v>
      </c>
      <c r="AH225" s="132">
        <v>45701</v>
      </c>
      <c r="AI225" s="86" t="s">
        <v>88</v>
      </c>
      <c r="AJ225" s="87" t="s">
        <v>89</v>
      </c>
      <c r="AK225" s="88" t="s">
        <v>77</v>
      </c>
      <c r="AL225" s="88" t="s">
        <v>77</v>
      </c>
      <c r="AM225" s="88" t="s">
        <v>77</v>
      </c>
      <c r="AN225" s="88" t="s">
        <v>77</v>
      </c>
      <c r="AO225" s="88" t="s">
        <v>77</v>
      </c>
      <c r="AP225" s="88" t="s">
        <v>77</v>
      </c>
      <c r="AQ225" s="88" t="s">
        <v>77</v>
      </c>
      <c r="AR225" s="88" t="s">
        <v>77</v>
      </c>
      <c r="AS225" s="88" t="s">
        <v>77</v>
      </c>
      <c r="AT225" s="88" t="s">
        <v>77</v>
      </c>
      <c r="AU225" s="88" t="s">
        <v>77</v>
      </c>
      <c r="AV225" s="88"/>
      <c r="AW225" s="88" t="s">
        <v>77</v>
      </c>
      <c r="AX225" s="88"/>
      <c r="AY225" s="88" t="s">
        <v>77</v>
      </c>
      <c r="AZ225" s="88"/>
      <c r="BA225" s="88" t="s">
        <v>77</v>
      </c>
      <c r="BB225" s="88"/>
      <c r="BC225" s="88" t="s">
        <v>77</v>
      </c>
      <c r="BD225" s="88"/>
      <c r="BE225" s="88" t="s">
        <v>77</v>
      </c>
      <c r="BF225" s="88" t="s">
        <v>77</v>
      </c>
      <c r="BG225" s="88" t="s">
        <v>77</v>
      </c>
      <c r="BH225" s="88" t="s">
        <v>77</v>
      </c>
      <c r="BI225" s="88" t="s">
        <v>77</v>
      </c>
      <c r="BJ225" s="88" t="s">
        <v>77</v>
      </c>
      <c r="BK225" s="88" t="s">
        <v>77</v>
      </c>
      <c r="BL225" s="88" t="s">
        <v>77</v>
      </c>
      <c r="BM225" s="88" t="s">
        <v>77</v>
      </c>
      <c r="BN225" s="88" t="s">
        <v>77</v>
      </c>
      <c r="BO225" s="86"/>
      <c r="BP225" s="86"/>
      <c r="BQ225" s="86"/>
    </row>
    <row r="226" spans="1:69" s="90" customFormat="1" ht="91.5" customHeight="1" x14ac:dyDescent="0.25">
      <c r="A226" s="86"/>
      <c r="B226" s="86" t="s">
        <v>89</v>
      </c>
      <c r="C226" s="129" t="s">
        <v>1758</v>
      </c>
      <c r="D226" s="129" t="s">
        <v>71</v>
      </c>
      <c r="E226" s="178" t="s">
        <v>1759</v>
      </c>
      <c r="F226" s="85">
        <v>2021</v>
      </c>
      <c r="G226" s="146">
        <v>44523</v>
      </c>
      <c r="H226" s="85" t="s">
        <v>1760</v>
      </c>
      <c r="I226" s="86" t="s">
        <v>1761</v>
      </c>
      <c r="J226" s="86" t="s">
        <v>1762</v>
      </c>
      <c r="K226" s="85" t="s">
        <v>254</v>
      </c>
      <c r="L226" s="86" t="s">
        <v>418</v>
      </c>
      <c r="M226" s="132">
        <v>44529</v>
      </c>
      <c r="N226" s="110" t="s">
        <v>698</v>
      </c>
      <c r="O226" s="126">
        <v>0.5</v>
      </c>
      <c r="P226" s="86" t="s">
        <v>1190</v>
      </c>
      <c r="Q226" s="86" t="s">
        <v>148</v>
      </c>
      <c r="R226" s="86" t="s">
        <v>1763</v>
      </c>
      <c r="S226" s="86" t="s">
        <v>1764</v>
      </c>
      <c r="T226" s="123">
        <v>22268912</v>
      </c>
      <c r="U226" s="107">
        <v>26874208.23</v>
      </c>
      <c r="V226" s="139">
        <v>12325191</v>
      </c>
      <c r="W226" s="139">
        <v>0</v>
      </c>
      <c r="X226" s="145" t="s">
        <v>338</v>
      </c>
      <c r="Y226" s="86" t="s">
        <v>973</v>
      </c>
      <c r="Z226" s="86" t="s">
        <v>1412</v>
      </c>
      <c r="AA226" s="86" t="s">
        <v>1412</v>
      </c>
      <c r="AB226" s="86" t="s">
        <v>145</v>
      </c>
      <c r="AC226" s="86" t="s">
        <v>146</v>
      </c>
      <c r="AD226" s="86" t="s">
        <v>1609</v>
      </c>
      <c r="AE226" s="86" t="s">
        <v>1765</v>
      </c>
      <c r="AF226" s="86" t="s">
        <v>148</v>
      </c>
      <c r="AG226" s="86" t="s">
        <v>86</v>
      </c>
      <c r="AH226" s="132">
        <v>45125</v>
      </c>
      <c r="AI226" s="86" t="s">
        <v>415</v>
      </c>
      <c r="AJ226" s="87" t="s">
        <v>89</v>
      </c>
      <c r="AK226" s="88" t="s">
        <v>77</v>
      </c>
      <c r="AL226" s="88" t="s">
        <v>77</v>
      </c>
      <c r="AM226" s="88" t="s">
        <v>77</v>
      </c>
      <c r="AN226" s="88" t="s">
        <v>77</v>
      </c>
      <c r="AO226" s="88" t="s">
        <v>77</v>
      </c>
      <c r="AP226" s="88" t="s">
        <v>77</v>
      </c>
      <c r="AQ226" s="88" t="s">
        <v>77</v>
      </c>
      <c r="AR226" s="88" t="s">
        <v>77</v>
      </c>
      <c r="AS226" s="88" t="s">
        <v>77</v>
      </c>
      <c r="AT226" s="88" t="s">
        <v>77</v>
      </c>
      <c r="AU226" s="88" t="s">
        <v>77</v>
      </c>
      <c r="AV226" s="88"/>
      <c r="AW226" s="88" t="s">
        <v>77</v>
      </c>
      <c r="AX226" s="88"/>
      <c r="AY226" s="88" t="s">
        <v>77</v>
      </c>
      <c r="AZ226" s="88"/>
      <c r="BA226" s="88" t="s">
        <v>77</v>
      </c>
      <c r="BB226" s="88"/>
      <c r="BC226" s="88" t="s">
        <v>77</v>
      </c>
      <c r="BD226" s="88"/>
      <c r="BE226" s="88" t="s">
        <v>77</v>
      </c>
      <c r="BF226" s="88" t="s">
        <v>77</v>
      </c>
      <c r="BG226" s="88" t="s">
        <v>77</v>
      </c>
      <c r="BH226" s="88" t="s">
        <v>77</v>
      </c>
      <c r="BI226" s="88" t="s">
        <v>77</v>
      </c>
      <c r="BJ226" s="88" t="s">
        <v>77</v>
      </c>
      <c r="BK226" s="88" t="s">
        <v>77</v>
      </c>
      <c r="BL226" s="88" t="s">
        <v>77</v>
      </c>
      <c r="BM226" s="88" t="s">
        <v>77</v>
      </c>
      <c r="BN226" s="88" t="s">
        <v>77</v>
      </c>
      <c r="BO226" s="86"/>
      <c r="BP226" s="86"/>
      <c r="BQ226" s="86"/>
    </row>
    <row r="227" spans="1:69" s="90" customFormat="1" ht="91.5" customHeight="1" x14ac:dyDescent="0.25">
      <c r="A227" s="86"/>
      <c r="B227" s="86" t="s">
        <v>89</v>
      </c>
      <c r="C227" s="129" t="s">
        <v>1766</v>
      </c>
      <c r="D227" s="129" t="s">
        <v>71</v>
      </c>
      <c r="E227" s="178" t="s">
        <v>1767</v>
      </c>
      <c r="F227" s="85">
        <v>2022</v>
      </c>
      <c r="G227" s="132">
        <v>44650</v>
      </c>
      <c r="H227" s="85" t="s">
        <v>1768</v>
      </c>
      <c r="I227" s="86" t="s">
        <v>1769</v>
      </c>
      <c r="J227" s="129" t="s">
        <v>1770</v>
      </c>
      <c r="K227" s="85" t="s">
        <v>75</v>
      </c>
      <c r="L227" s="86" t="s">
        <v>102</v>
      </c>
      <c r="M227" s="132">
        <v>44712</v>
      </c>
      <c r="N227" s="110" t="s">
        <v>203</v>
      </c>
      <c r="O227" s="126">
        <v>1</v>
      </c>
      <c r="P227" s="86" t="s">
        <v>1771</v>
      </c>
      <c r="Q227" s="86" t="s">
        <v>148</v>
      </c>
      <c r="R227" s="86" t="s">
        <v>1772</v>
      </c>
      <c r="S227" s="86" t="s">
        <v>1773</v>
      </c>
      <c r="T227" s="123">
        <v>410211421</v>
      </c>
      <c r="U227" s="107">
        <v>475108736.58999997</v>
      </c>
      <c r="V227" s="139">
        <v>0</v>
      </c>
      <c r="W227" s="108">
        <v>412819517</v>
      </c>
      <c r="X227" s="145" t="s">
        <v>160</v>
      </c>
      <c r="Y227" s="86" t="s">
        <v>973</v>
      </c>
      <c r="Z227" s="86" t="s">
        <v>1774</v>
      </c>
      <c r="AA227" s="86" t="s">
        <v>1774</v>
      </c>
      <c r="AB227" s="91" t="s">
        <v>126</v>
      </c>
      <c r="AC227" s="86"/>
      <c r="AD227" s="86" t="s">
        <v>1775</v>
      </c>
      <c r="AE227" s="86" t="s">
        <v>1130</v>
      </c>
      <c r="AF227" s="86" t="s">
        <v>148</v>
      </c>
      <c r="AG227" s="86" t="s">
        <v>86</v>
      </c>
      <c r="AH227" s="132"/>
      <c r="AI227" s="86" t="s">
        <v>88</v>
      </c>
      <c r="AJ227" s="87" t="s">
        <v>89</v>
      </c>
      <c r="AK227" s="88" t="s">
        <v>77</v>
      </c>
      <c r="AL227" s="88" t="s">
        <v>77</v>
      </c>
      <c r="AM227" s="88" t="s">
        <v>77</v>
      </c>
      <c r="AN227" s="88" t="s">
        <v>77</v>
      </c>
      <c r="AO227" s="88" t="s">
        <v>77</v>
      </c>
      <c r="AP227" s="88" t="s">
        <v>77</v>
      </c>
      <c r="AQ227" s="88" t="s">
        <v>77</v>
      </c>
      <c r="AR227" s="88" t="s">
        <v>77</v>
      </c>
      <c r="AS227" s="88" t="s">
        <v>77</v>
      </c>
      <c r="AT227" s="88" t="s">
        <v>77</v>
      </c>
      <c r="AU227" s="88" t="s">
        <v>77</v>
      </c>
      <c r="AV227" s="88"/>
      <c r="AW227" s="88" t="s">
        <v>77</v>
      </c>
      <c r="AX227" s="88"/>
      <c r="AY227" s="88" t="s">
        <v>77</v>
      </c>
      <c r="AZ227" s="88"/>
      <c r="BA227" s="88" t="s">
        <v>77</v>
      </c>
      <c r="BB227" s="88"/>
      <c r="BC227" s="88" t="s">
        <v>77</v>
      </c>
      <c r="BD227" s="88"/>
      <c r="BE227" s="88" t="s">
        <v>77</v>
      </c>
      <c r="BF227" s="88" t="s">
        <v>77</v>
      </c>
      <c r="BG227" s="88" t="s">
        <v>77</v>
      </c>
      <c r="BH227" s="88" t="s">
        <v>77</v>
      </c>
      <c r="BI227" s="88" t="s">
        <v>77</v>
      </c>
      <c r="BJ227" s="88" t="s">
        <v>77</v>
      </c>
      <c r="BK227" s="88" t="s">
        <v>77</v>
      </c>
      <c r="BL227" s="88" t="s">
        <v>77</v>
      </c>
      <c r="BM227" s="88" t="s">
        <v>77</v>
      </c>
      <c r="BN227" s="86"/>
      <c r="BO227" s="86"/>
      <c r="BP227" s="86"/>
      <c r="BQ227" s="86"/>
    </row>
    <row r="228" spans="1:69" s="90" customFormat="1" ht="91.5" customHeight="1" x14ac:dyDescent="0.25">
      <c r="A228" s="86"/>
      <c r="B228" s="86" t="s">
        <v>89</v>
      </c>
      <c r="C228" s="129" t="s">
        <v>1776</v>
      </c>
      <c r="D228" s="129" t="s">
        <v>937</v>
      </c>
      <c r="E228" s="109" t="s">
        <v>1777</v>
      </c>
      <c r="F228" s="86">
        <v>2022</v>
      </c>
      <c r="G228" s="132">
        <v>44704</v>
      </c>
      <c r="H228" s="85" t="s">
        <v>1778</v>
      </c>
      <c r="I228" s="86" t="s">
        <v>1134</v>
      </c>
      <c r="J228" s="129" t="s">
        <v>77</v>
      </c>
      <c r="K228" s="85" t="s">
        <v>75</v>
      </c>
      <c r="L228" s="36" t="s">
        <v>156</v>
      </c>
      <c r="M228" s="132">
        <v>44704</v>
      </c>
      <c r="N228" s="110" t="s">
        <v>698</v>
      </c>
      <c r="O228" s="110" t="s">
        <v>77</v>
      </c>
      <c r="P228" s="86" t="s">
        <v>1704</v>
      </c>
      <c r="Q228" s="86" t="s">
        <v>148</v>
      </c>
      <c r="R228" s="86" t="s">
        <v>1779</v>
      </c>
      <c r="S228" s="86" t="s">
        <v>809</v>
      </c>
      <c r="T228" s="123">
        <v>0</v>
      </c>
      <c r="U228" s="107">
        <v>0</v>
      </c>
      <c r="V228" s="139">
        <v>0</v>
      </c>
      <c r="W228" s="199">
        <v>0</v>
      </c>
      <c r="X228" s="128" t="s">
        <v>77</v>
      </c>
      <c r="Y228" s="86" t="s">
        <v>973</v>
      </c>
      <c r="Z228" s="86" t="s">
        <v>787</v>
      </c>
      <c r="AA228" s="86" t="s">
        <v>787</v>
      </c>
      <c r="AB228" s="86" t="s">
        <v>1227</v>
      </c>
      <c r="AC228" s="86" t="s">
        <v>1385</v>
      </c>
      <c r="AD228" s="86" t="s">
        <v>1780</v>
      </c>
      <c r="AE228" s="86" t="s">
        <v>1130</v>
      </c>
      <c r="AF228" s="86" t="s">
        <v>148</v>
      </c>
      <c r="AG228" s="86" t="s">
        <v>578</v>
      </c>
      <c r="AH228" s="132">
        <v>44750</v>
      </c>
      <c r="AI228" s="86" t="s">
        <v>415</v>
      </c>
      <c r="AJ228" s="87" t="s">
        <v>85</v>
      </c>
      <c r="AK228" s="88" t="s">
        <v>77</v>
      </c>
      <c r="AL228" s="88" t="s">
        <v>77</v>
      </c>
      <c r="AM228" s="86" t="s">
        <v>77</v>
      </c>
      <c r="AN228" s="88" t="s">
        <v>77</v>
      </c>
      <c r="AO228" s="88" t="s">
        <v>77</v>
      </c>
      <c r="AP228" s="88" t="s">
        <v>77</v>
      </c>
      <c r="AQ228" s="88" t="s">
        <v>77</v>
      </c>
      <c r="AR228" s="86"/>
      <c r="AS228" s="88" t="s">
        <v>77</v>
      </c>
      <c r="AT228" s="88" t="s">
        <v>77</v>
      </c>
      <c r="AU228" s="88" t="s">
        <v>77</v>
      </c>
      <c r="AV228" s="88"/>
      <c r="AW228" s="88" t="s">
        <v>77</v>
      </c>
      <c r="AX228" s="88"/>
      <c r="AY228" s="88" t="s">
        <v>77</v>
      </c>
      <c r="AZ228" s="88"/>
      <c r="BA228" s="88" t="s">
        <v>77</v>
      </c>
      <c r="BB228" s="88"/>
      <c r="BC228" s="88" t="s">
        <v>77</v>
      </c>
      <c r="BD228" s="88"/>
      <c r="BE228" s="88" t="s">
        <v>77</v>
      </c>
      <c r="BF228" s="88" t="s">
        <v>77</v>
      </c>
      <c r="BG228" s="88" t="s">
        <v>77</v>
      </c>
      <c r="BH228" s="88" t="s">
        <v>77</v>
      </c>
      <c r="BI228" s="88" t="s">
        <v>77</v>
      </c>
      <c r="BJ228" s="88" t="s">
        <v>77</v>
      </c>
      <c r="BK228" s="88" t="s">
        <v>77</v>
      </c>
      <c r="BL228" s="88" t="s">
        <v>77</v>
      </c>
      <c r="BM228" s="88" t="s">
        <v>77</v>
      </c>
      <c r="BN228" s="86"/>
      <c r="BO228" s="86"/>
      <c r="BP228" s="86"/>
      <c r="BQ228" s="86"/>
    </row>
    <row r="229" spans="1:69" s="90" customFormat="1" ht="91.5" customHeight="1" x14ac:dyDescent="0.25">
      <c r="A229" s="86"/>
      <c r="B229" s="86" t="s">
        <v>85</v>
      </c>
      <c r="C229" s="129" t="s">
        <v>710</v>
      </c>
      <c r="D229" s="129" t="s">
        <v>71</v>
      </c>
      <c r="E229" s="178" t="s">
        <v>1781</v>
      </c>
      <c r="F229" s="86">
        <v>2022</v>
      </c>
      <c r="G229" s="132">
        <v>44705</v>
      </c>
      <c r="H229" s="85" t="s">
        <v>381</v>
      </c>
      <c r="I229" s="86" t="s">
        <v>1299</v>
      </c>
      <c r="J229" s="129" t="s">
        <v>77</v>
      </c>
      <c r="K229" s="85" t="s">
        <v>75</v>
      </c>
      <c r="L229" s="86" t="s">
        <v>246</v>
      </c>
      <c r="M229" s="132" t="s">
        <v>1782</v>
      </c>
      <c r="N229" s="110" t="s">
        <v>157</v>
      </c>
      <c r="O229" s="110" t="s">
        <v>77</v>
      </c>
      <c r="P229" s="86" t="s">
        <v>1363</v>
      </c>
      <c r="Q229" s="86" t="s">
        <v>148</v>
      </c>
      <c r="R229" s="86" t="s">
        <v>1783</v>
      </c>
      <c r="S229" s="86"/>
      <c r="T229" s="123">
        <v>0</v>
      </c>
      <c r="U229" s="107"/>
      <c r="V229" s="139"/>
      <c r="W229" s="139"/>
      <c r="X229" s="128" t="s">
        <v>77</v>
      </c>
      <c r="Y229" s="86" t="s">
        <v>973</v>
      </c>
      <c r="Z229" s="86" t="s">
        <v>1200</v>
      </c>
      <c r="AA229" s="86" t="s">
        <v>961</v>
      </c>
      <c r="AB229" s="85" t="s">
        <v>138</v>
      </c>
      <c r="AC229" s="86" t="s">
        <v>139</v>
      </c>
      <c r="AD229" s="86" t="s">
        <v>1784</v>
      </c>
      <c r="AE229" s="86" t="s">
        <v>1785</v>
      </c>
      <c r="AF229" s="86" t="s">
        <v>148</v>
      </c>
      <c r="AG229" s="86" t="s">
        <v>342</v>
      </c>
      <c r="AH229" s="132"/>
      <c r="AI229" s="86" t="s">
        <v>71</v>
      </c>
      <c r="AJ229" s="87" t="s">
        <v>85</v>
      </c>
      <c r="AK229" s="88" t="s">
        <v>77</v>
      </c>
      <c r="AL229" s="87" t="s">
        <v>77</v>
      </c>
      <c r="AM229" s="87" t="s">
        <v>77</v>
      </c>
      <c r="AN229" s="87" t="s">
        <v>77</v>
      </c>
      <c r="AO229" s="87" t="s">
        <v>77</v>
      </c>
      <c r="AP229" s="87" t="s">
        <v>77</v>
      </c>
      <c r="AQ229" s="87" t="s">
        <v>77</v>
      </c>
      <c r="AR229" s="87" t="s">
        <v>77</v>
      </c>
      <c r="AS229" s="87" t="s">
        <v>77</v>
      </c>
      <c r="AT229" s="87" t="s">
        <v>77</v>
      </c>
      <c r="AU229" s="87" t="s">
        <v>77</v>
      </c>
      <c r="AV229" s="87"/>
      <c r="AW229" s="87" t="s">
        <v>77</v>
      </c>
      <c r="AX229" s="87"/>
      <c r="AY229" s="87" t="s">
        <v>77</v>
      </c>
      <c r="AZ229" s="87"/>
      <c r="BA229" s="87" t="s">
        <v>77</v>
      </c>
      <c r="BB229" s="87"/>
      <c r="BC229" s="87" t="s">
        <v>77</v>
      </c>
      <c r="BD229" s="87"/>
      <c r="BE229" s="87" t="s">
        <v>77</v>
      </c>
      <c r="BF229" s="87" t="s">
        <v>77</v>
      </c>
      <c r="BG229" s="87" t="s">
        <v>77</v>
      </c>
      <c r="BH229" s="87" t="s">
        <v>77</v>
      </c>
      <c r="BI229" s="87" t="s">
        <v>77</v>
      </c>
      <c r="BJ229" s="87" t="s">
        <v>77</v>
      </c>
      <c r="BK229" s="87" t="s">
        <v>77</v>
      </c>
      <c r="BL229" s="87" t="s">
        <v>77</v>
      </c>
      <c r="BM229" s="87" t="s">
        <v>77</v>
      </c>
      <c r="BN229" s="86"/>
      <c r="BO229" s="86"/>
      <c r="BP229" s="86"/>
      <c r="BQ229" s="86"/>
    </row>
    <row r="230" spans="1:69" s="90" customFormat="1" ht="91.5" customHeight="1" x14ac:dyDescent="0.25">
      <c r="A230" s="86"/>
      <c r="B230" s="86" t="s">
        <v>89</v>
      </c>
      <c r="C230" s="129" t="s">
        <v>1786</v>
      </c>
      <c r="D230" s="129" t="s">
        <v>937</v>
      </c>
      <c r="E230" s="109" t="s">
        <v>1787</v>
      </c>
      <c r="F230" s="85">
        <v>2023</v>
      </c>
      <c r="G230" s="146">
        <v>44830</v>
      </c>
      <c r="H230" s="85" t="s">
        <v>1788</v>
      </c>
      <c r="I230" s="86" t="s">
        <v>1097</v>
      </c>
      <c r="J230" s="86" t="s">
        <v>77</v>
      </c>
      <c r="K230" s="85" t="s">
        <v>254</v>
      </c>
      <c r="L230" s="86" t="s">
        <v>418</v>
      </c>
      <c r="M230" s="132">
        <v>44951</v>
      </c>
      <c r="N230" s="110" t="s">
        <v>203</v>
      </c>
      <c r="O230" s="110" t="s">
        <v>77</v>
      </c>
      <c r="P230" s="86" t="s">
        <v>1363</v>
      </c>
      <c r="Q230" s="86" t="s">
        <v>148</v>
      </c>
      <c r="R230" s="86" t="s">
        <v>1591</v>
      </c>
      <c r="S230" s="86" t="s">
        <v>1028</v>
      </c>
      <c r="T230" s="123">
        <v>88130956</v>
      </c>
      <c r="U230" s="107">
        <v>92377078.269999996</v>
      </c>
      <c r="V230" s="139">
        <v>0</v>
      </c>
      <c r="W230" s="139">
        <v>85258337</v>
      </c>
      <c r="X230" s="128" t="s">
        <v>77</v>
      </c>
      <c r="Y230" s="86" t="s">
        <v>973</v>
      </c>
      <c r="Z230" s="86" t="s">
        <v>1412</v>
      </c>
      <c r="AA230" s="86" t="s">
        <v>1412</v>
      </c>
      <c r="AB230" s="86" t="s">
        <v>145</v>
      </c>
      <c r="AC230" s="86" t="s">
        <v>146</v>
      </c>
      <c r="AD230" s="86" t="s">
        <v>1789</v>
      </c>
      <c r="AE230" s="86" t="s">
        <v>1130</v>
      </c>
      <c r="AF230" s="86" t="s">
        <v>148</v>
      </c>
      <c r="AG230" s="86" t="s">
        <v>86</v>
      </c>
      <c r="AH230" s="132">
        <v>45049</v>
      </c>
      <c r="AI230" s="86" t="s">
        <v>415</v>
      </c>
      <c r="AJ230" s="87" t="s">
        <v>85</v>
      </c>
      <c r="AK230" s="86" t="s">
        <v>77</v>
      </c>
      <c r="AL230" s="86" t="s">
        <v>77</v>
      </c>
      <c r="AM230" s="86" t="s">
        <v>77</v>
      </c>
      <c r="AN230" s="86" t="s">
        <v>77</v>
      </c>
      <c r="AO230" s="86" t="s">
        <v>77</v>
      </c>
      <c r="AP230" s="86" t="s">
        <v>77</v>
      </c>
      <c r="AQ230" s="86" t="s">
        <v>77</v>
      </c>
      <c r="AR230" s="86" t="s">
        <v>77</v>
      </c>
      <c r="AS230" s="86" t="s">
        <v>77</v>
      </c>
      <c r="AT230" s="86" t="s">
        <v>77</v>
      </c>
      <c r="AU230" s="86" t="s">
        <v>77</v>
      </c>
      <c r="AV230" s="86"/>
      <c r="AW230" s="86" t="s">
        <v>77</v>
      </c>
      <c r="AX230" s="86"/>
      <c r="AY230" s="86" t="s">
        <v>77</v>
      </c>
      <c r="AZ230" s="86"/>
      <c r="BA230" s="86" t="s">
        <v>77</v>
      </c>
      <c r="BB230" s="86"/>
      <c r="BC230" s="86" t="s">
        <v>77</v>
      </c>
      <c r="BD230" s="86"/>
      <c r="BE230" s="86" t="s">
        <v>77</v>
      </c>
      <c r="BF230" s="86" t="s">
        <v>77</v>
      </c>
      <c r="BG230" s="86" t="s">
        <v>77</v>
      </c>
      <c r="BH230" s="86" t="s">
        <v>77</v>
      </c>
      <c r="BI230" s="86" t="s">
        <v>77</v>
      </c>
      <c r="BJ230" s="86" t="s">
        <v>77</v>
      </c>
      <c r="BK230" s="86" t="s">
        <v>77</v>
      </c>
      <c r="BL230" s="86" t="s">
        <v>77</v>
      </c>
      <c r="BM230" s="86" t="s">
        <v>77</v>
      </c>
      <c r="BN230" s="86" t="s">
        <v>77</v>
      </c>
      <c r="BO230" s="86"/>
      <c r="BP230" s="86"/>
      <c r="BQ230" s="86"/>
    </row>
    <row r="231" spans="1:69" s="90" customFormat="1" ht="129" customHeight="1" x14ac:dyDescent="0.25">
      <c r="A231" s="85"/>
      <c r="B231" s="86" t="s">
        <v>85</v>
      </c>
      <c r="C231" s="129" t="s">
        <v>710</v>
      </c>
      <c r="D231" s="129" t="s">
        <v>71</v>
      </c>
      <c r="E231" s="178" t="s">
        <v>1634</v>
      </c>
      <c r="F231" s="86">
        <v>2022</v>
      </c>
      <c r="G231" s="132">
        <v>44615</v>
      </c>
      <c r="H231" s="85" t="s">
        <v>1572</v>
      </c>
      <c r="I231" s="86" t="s">
        <v>1635</v>
      </c>
      <c r="J231" s="129" t="s">
        <v>1636</v>
      </c>
      <c r="K231" s="86" t="s">
        <v>1790</v>
      </c>
      <c r="L231" s="86" t="s">
        <v>775</v>
      </c>
      <c r="M231" s="132">
        <v>44615</v>
      </c>
      <c r="N231" s="110" t="s">
        <v>306</v>
      </c>
      <c r="O231" s="110" t="s">
        <v>77</v>
      </c>
      <c r="P231" s="86" t="s">
        <v>1010</v>
      </c>
      <c r="Q231" s="86" t="s">
        <v>107</v>
      </c>
      <c r="R231" s="86" t="s">
        <v>1637</v>
      </c>
      <c r="S231" s="85" t="s">
        <v>1287</v>
      </c>
      <c r="T231" s="123">
        <v>1239718768.8</v>
      </c>
      <c r="U231" s="107">
        <v>1425676583.2</v>
      </c>
      <c r="V231" s="139">
        <v>0</v>
      </c>
      <c r="W231" s="139">
        <v>0</v>
      </c>
      <c r="X231" s="128" t="s">
        <v>77</v>
      </c>
      <c r="Y231" s="86" t="s">
        <v>973</v>
      </c>
      <c r="Z231" s="86" t="s">
        <v>1638</v>
      </c>
      <c r="AA231" s="86" t="s">
        <v>1575</v>
      </c>
      <c r="AB231" s="86" t="s">
        <v>1576</v>
      </c>
      <c r="AC231" s="86" t="s">
        <v>1577</v>
      </c>
      <c r="AD231" s="86" t="s">
        <v>1639</v>
      </c>
      <c r="AE231" s="86" t="s">
        <v>684</v>
      </c>
      <c r="AF231" s="86" t="s">
        <v>85</v>
      </c>
      <c r="AG231" s="86" t="s">
        <v>86</v>
      </c>
      <c r="AH231" s="132"/>
      <c r="AI231" s="86" t="s">
        <v>88</v>
      </c>
      <c r="AJ231" s="87" t="s">
        <v>85</v>
      </c>
      <c r="AK231" s="88"/>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6"/>
      <c r="BO231" s="86"/>
      <c r="BP231" s="86"/>
      <c r="BQ231" s="86"/>
    </row>
    <row r="232" spans="1:69" s="90" customFormat="1" ht="129" customHeight="1" x14ac:dyDescent="0.25">
      <c r="A232" s="85"/>
      <c r="B232" s="86" t="s">
        <v>85</v>
      </c>
      <c r="C232" s="129" t="s">
        <v>710</v>
      </c>
      <c r="D232" s="129" t="s">
        <v>71</v>
      </c>
      <c r="E232" s="198" t="s">
        <v>1565</v>
      </c>
      <c r="F232" s="85">
        <v>2022</v>
      </c>
      <c r="G232" s="146">
        <v>44586</v>
      </c>
      <c r="H232" s="85" t="s">
        <v>1454</v>
      </c>
      <c r="I232" s="86" t="s">
        <v>1566</v>
      </c>
      <c r="J232" s="86" t="s">
        <v>1791</v>
      </c>
      <c r="K232" s="85" t="s">
        <v>75</v>
      </c>
      <c r="L232" s="86" t="s">
        <v>1077</v>
      </c>
      <c r="M232" s="132">
        <v>44585</v>
      </c>
      <c r="N232" s="110" t="s">
        <v>306</v>
      </c>
      <c r="O232" s="110" t="s">
        <v>77</v>
      </c>
      <c r="P232" s="86" t="s">
        <v>1489</v>
      </c>
      <c r="Q232" s="86" t="s">
        <v>148</v>
      </c>
      <c r="R232" s="86" t="s">
        <v>1567</v>
      </c>
      <c r="S232" s="86" t="s">
        <v>1568</v>
      </c>
      <c r="T232" s="123">
        <v>10902230</v>
      </c>
      <c r="U232" s="107">
        <v>0</v>
      </c>
      <c r="V232" s="139">
        <v>0</v>
      </c>
      <c r="W232" s="139">
        <v>0</v>
      </c>
      <c r="X232" s="128" t="s">
        <v>77</v>
      </c>
      <c r="Y232" s="86" t="s">
        <v>973</v>
      </c>
      <c r="Z232" s="86" t="s">
        <v>1569</v>
      </c>
      <c r="AA232" s="86" t="s">
        <v>1569</v>
      </c>
      <c r="AB232" s="86" t="s">
        <v>145</v>
      </c>
      <c r="AC232" s="86" t="s">
        <v>146</v>
      </c>
      <c r="AD232" s="86" t="s">
        <v>1570</v>
      </c>
      <c r="AE232" s="86" t="s">
        <v>1461</v>
      </c>
      <c r="AF232" s="86" t="s">
        <v>148</v>
      </c>
      <c r="AG232" s="86" t="s">
        <v>86</v>
      </c>
      <c r="AH232" s="132">
        <v>44586</v>
      </c>
      <c r="AI232" s="86" t="s">
        <v>415</v>
      </c>
      <c r="AJ232" s="87" t="s">
        <v>85</v>
      </c>
      <c r="AK232" s="88" t="s">
        <v>77</v>
      </c>
      <c r="AL232" s="87" t="s">
        <v>77</v>
      </c>
      <c r="AM232" s="86" t="s">
        <v>77</v>
      </c>
      <c r="AN232" s="86" t="s">
        <v>77</v>
      </c>
      <c r="AO232" s="86" t="s">
        <v>77</v>
      </c>
      <c r="AP232" s="143" t="s">
        <v>77</v>
      </c>
      <c r="AQ232" s="143" t="s">
        <v>77</v>
      </c>
      <c r="AR232" s="86"/>
      <c r="AS232" s="86" t="s">
        <v>77</v>
      </c>
      <c r="AT232" s="86" t="s">
        <v>77</v>
      </c>
      <c r="AU232" s="88" t="s">
        <v>77</v>
      </c>
      <c r="AV232" s="88"/>
      <c r="AW232" s="88" t="s">
        <v>77</v>
      </c>
      <c r="AX232" s="88"/>
      <c r="AY232" s="88" t="s">
        <v>77</v>
      </c>
      <c r="AZ232" s="88"/>
      <c r="BA232" s="88" t="s">
        <v>77</v>
      </c>
      <c r="BB232" s="88"/>
      <c r="BC232" s="88" t="s">
        <v>77</v>
      </c>
      <c r="BD232" s="88"/>
      <c r="BE232" s="88" t="s">
        <v>77</v>
      </c>
      <c r="BF232" s="88" t="s">
        <v>77</v>
      </c>
      <c r="BG232" s="88" t="s">
        <v>77</v>
      </c>
      <c r="BH232" s="88" t="s">
        <v>77</v>
      </c>
      <c r="BI232" s="88" t="s">
        <v>77</v>
      </c>
      <c r="BJ232" s="88" t="s">
        <v>77</v>
      </c>
      <c r="BK232" s="88" t="s">
        <v>77</v>
      </c>
      <c r="BL232" s="88" t="s">
        <v>77</v>
      </c>
      <c r="BM232" s="88" t="s">
        <v>77</v>
      </c>
      <c r="BN232" s="86"/>
      <c r="BO232" s="86"/>
      <c r="BP232" s="86"/>
      <c r="BQ232" s="86"/>
    </row>
    <row r="233" spans="1:69" s="90" customFormat="1" ht="91.5" customHeight="1" x14ac:dyDescent="0.25">
      <c r="A233" s="86"/>
      <c r="B233" s="86" t="s">
        <v>89</v>
      </c>
      <c r="C233" s="129" t="s">
        <v>1792</v>
      </c>
      <c r="D233" s="129" t="s">
        <v>71</v>
      </c>
      <c r="E233" s="178" t="s">
        <v>1793</v>
      </c>
      <c r="F233" s="85">
        <v>2022</v>
      </c>
      <c r="G233" s="132">
        <v>44572</v>
      </c>
      <c r="H233" s="85" t="s">
        <v>1794</v>
      </c>
      <c r="I233" s="86" t="s">
        <v>1795</v>
      </c>
      <c r="J233" s="129" t="s">
        <v>77</v>
      </c>
      <c r="K233" s="85" t="s">
        <v>75</v>
      </c>
      <c r="L233" s="86" t="s">
        <v>346</v>
      </c>
      <c r="M233" s="132">
        <v>44601</v>
      </c>
      <c r="N233" s="110" t="s">
        <v>698</v>
      </c>
      <c r="O233" s="110" t="s">
        <v>77</v>
      </c>
      <c r="P233" s="86" t="s">
        <v>900</v>
      </c>
      <c r="Q233" s="86" t="s">
        <v>148</v>
      </c>
      <c r="R233" s="86" t="s">
        <v>1796</v>
      </c>
      <c r="S233" s="86" t="s">
        <v>1797</v>
      </c>
      <c r="T233" s="123">
        <v>1584550763</v>
      </c>
      <c r="U233" s="107">
        <v>2013020116.4300001</v>
      </c>
      <c r="V233" s="139">
        <v>1845580997</v>
      </c>
      <c r="W233" s="139">
        <v>0</v>
      </c>
      <c r="X233" s="145" t="s">
        <v>78</v>
      </c>
      <c r="Y233" s="86" t="s">
        <v>973</v>
      </c>
      <c r="Z233" s="86" t="s">
        <v>961</v>
      </c>
      <c r="AA233" s="86" t="s">
        <v>961</v>
      </c>
      <c r="AB233" s="85" t="s">
        <v>138</v>
      </c>
      <c r="AC233" s="86" t="s">
        <v>139</v>
      </c>
      <c r="AD233" s="86" t="s">
        <v>1798</v>
      </c>
      <c r="AE233" s="86" t="s">
        <v>1799</v>
      </c>
      <c r="AF233" s="86" t="s">
        <v>148</v>
      </c>
      <c r="AG233" s="86" t="s">
        <v>578</v>
      </c>
      <c r="AH233" s="132"/>
      <c r="AI233" s="86" t="s">
        <v>88</v>
      </c>
      <c r="AJ233" s="87" t="s">
        <v>89</v>
      </c>
      <c r="AK233" s="88" t="s">
        <v>77</v>
      </c>
      <c r="AL233" s="88" t="s">
        <v>77</v>
      </c>
      <c r="AM233" s="88" t="s">
        <v>77</v>
      </c>
      <c r="AN233" s="88" t="s">
        <v>77</v>
      </c>
      <c r="AO233" s="88" t="s">
        <v>77</v>
      </c>
      <c r="AP233" s="88" t="s">
        <v>77</v>
      </c>
      <c r="AQ233" s="88" t="s">
        <v>77</v>
      </c>
      <c r="AR233" s="88" t="s">
        <v>77</v>
      </c>
      <c r="AS233" s="88" t="s">
        <v>77</v>
      </c>
      <c r="AT233" s="88" t="s">
        <v>77</v>
      </c>
      <c r="AU233" s="88" t="s">
        <v>77</v>
      </c>
      <c r="AV233" s="88"/>
      <c r="AW233" s="88" t="s">
        <v>77</v>
      </c>
      <c r="AX233" s="88"/>
      <c r="AY233" s="88" t="s">
        <v>77</v>
      </c>
      <c r="AZ233" s="88"/>
      <c r="BA233" s="88" t="s">
        <v>77</v>
      </c>
      <c r="BB233" s="88"/>
      <c r="BC233" s="88" t="s">
        <v>77</v>
      </c>
      <c r="BD233" s="88"/>
      <c r="BE233" s="88" t="s">
        <v>77</v>
      </c>
      <c r="BF233" s="88" t="s">
        <v>77</v>
      </c>
      <c r="BG233" s="88" t="s">
        <v>77</v>
      </c>
      <c r="BH233" s="88" t="s">
        <v>77</v>
      </c>
      <c r="BI233" s="88" t="s">
        <v>77</v>
      </c>
      <c r="BJ233" s="88" t="s">
        <v>77</v>
      </c>
      <c r="BK233" s="88" t="s">
        <v>77</v>
      </c>
      <c r="BL233" s="88" t="s">
        <v>77</v>
      </c>
      <c r="BM233" s="88" t="s">
        <v>77</v>
      </c>
      <c r="BN233" s="86"/>
      <c r="BO233" s="86"/>
      <c r="BP233" s="86"/>
      <c r="BQ233" s="86"/>
    </row>
    <row r="234" spans="1:69" s="90" customFormat="1" ht="91.5" customHeight="1" x14ac:dyDescent="0.25">
      <c r="A234" s="86"/>
      <c r="B234" s="86" t="s">
        <v>85</v>
      </c>
      <c r="C234" s="129" t="s">
        <v>710</v>
      </c>
      <c r="D234" s="129" t="s">
        <v>937</v>
      </c>
      <c r="E234" s="109" t="s">
        <v>1800</v>
      </c>
      <c r="F234" s="86">
        <v>2022</v>
      </c>
      <c r="G234" s="132">
        <v>44789</v>
      </c>
      <c r="H234" s="85" t="s">
        <v>1801</v>
      </c>
      <c r="I234" s="86" t="s">
        <v>979</v>
      </c>
      <c r="J234" s="86" t="s">
        <v>77</v>
      </c>
      <c r="K234" s="85" t="s">
        <v>75</v>
      </c>
      <c r="L234" s="36" t="s">
        <v>156</v>
      </c>
      <c r="M234" s="132">
        <v>44791</v>
      </c>
      <c r="N234" s="110" t="s">
        <v>306</v>
      </c>
      <c r="O234" s="110" t="s">
        <v>77</v>
      </c>
      <c r="P234" s="86" t="s">
        <v>1802</v>
      </c>
      <c r="Q234" s="86" t="s">
        <v>148</v>
      </c>
      <c r="R234" s="86" t="s">
        <v>1803</v>
      </c>
      <c r="S234" s="86" t="s">
        <v>1804</v>
      </c>
      <c r="T234" s="123">
        <v>0</v>
      </c>
      <c r="U234" s="107">
        <v>0</v>
      </c>
      <c r="V234" s="139">
        <v>0</v>
      </c>
      <c r="W234" s="139">
        <v>0</v>
      </c>
      <c r="X234" s="128" t="s">
        <v>77</v>
      </c>
      <c r="Y234" s="86" t="s">
        <v>973</v>
      </c>
      <c r="Z234" s="86" t="s">
        <v>1193</v>
      </c>
      <c r="AA234" s="86" t="s">
        <v>1193</v>
      </c>
      <c r="AB234" s="86" t="s">
        <v>145</v>
      </c>
      <c r="AC234" s="86" t="s">
        <v>146</v>
      </c>
      <c r="AD234" s="86" t="s">
        <v>1805</v>
      </c>
      <c r="AE234" s="86" t="s">
        <v>1130</v>
      </c>
      <c r="AF234" s="86" t="s">
        <v>148</v>
      </c>
      <c r="AG234" s="86" t="s">
        <v>578</v>
      </c>
      <c r="AH234" s="132">
        <v>44895</v>
      </c>
      <c r="AI234" s="86" t="s">
        <v>415</v>
      </c>
      <c r="AJ234" s="87" t="s">
        <v>85</v>
      </c>
      <c r="AK234" s="88" t="s">
        <v>77</v>
      </c>
      <c r="AL234" s="87" t="s">
        <v>77</v>
      </c>
      <c r="AM234" s="86" t="s">
        <v>77</v>
      </c>
      <c r="AN234" s="87" t="s">
        <v>77</v>
      </c>
      <c r="AO234" s="87" t="s">
        <v>77</v>
      </c>
      <c r="AP234" s="87" t="s">
        <v>77</v>
      </c>
      <c r="AQ234" s="87" t="s">
        <v>77</v>
      </c>
      <c r="AR234" s="86" t="s">
        <v>77</v>
      </c>
      <c r="AS234" s="87" t="s">
        <v>77</v>
      </c>
      <c r="AT234" s="87" t="s">
        <v>77</v>
      </c>
      <c r="AU234" s="87" t="s">
        <v>77</v>
      </c>
      <c r="AV234" s="87"/>
      <c r="AW234" s="87" t="s">
        <v>77</v>
      </c>
      <c r="AX234" s="87"/>
      <c r="AY234" s="87" t="s">
        <v>77</v>
      </c>
      <c r="AZ234" s="87"/>
      <c r="BA234" s="87" t="s">
        <v>77</v>
      </c>
      <c r="BB234" s="87"/>
      <c r="BC234" s="87" t="s">
        <v>77</v>
      </c>
      <c r="BD234" s="87"/>
      <c r="BE234" s="87" t="s">
        <v>77</v>
      </c>
      <c r="BF234" s="87" t="s">
        <v>77</v>
      </c>
      <c r="BG234" s="87" t="s">
        <v>77</v>
      </c>
      <c r="BH234" s="87" t="s">
        <v>77</v>
      </c>
      <c r="BI234" s="87" t="s">
        <v>77</v>
      </c>
      <c r="BJ234" s="87" t="s">
        <v>77</v>
      </c>
      <c r="BK234" s="87" t="s">
        <v>77</v>
      </c>
      <c r="BL234" s="87" t="s">
        <v>77</v>
      </c>
      <c r="BM234" s="87" t="s">
        <v>77</v>
      </c>
      <c r="BN234" s="86"/>
      <c r="BO234" s="86"/>
      <c r="BP234" s="86"/>
      <c r="BQ234" s="86"/>
    </row>
    <row r="235" spans="1:69" s="90" customFormat="1" ht="129" customHeight="1" x14ac:dyDescent="0.25">
      <c r="A235" s="86"/>
      <c r="B235" s="86" t="s">
        <v>89</v>
      </c>
      <c r="C235" s="129" t="s">
        <v>1806</v>
      </c>
      <c r="D235" s="129" t="s">
        <v>71</v>
      </c>
      <c r="E235" s="109" t="s">
        <v>1807</v>
      </c>
      <c r="F235" s="85">
        <v>2022</v>
      </c>
      <c r="G235" s="132">
        <v>44580</v>
      </c>
      <c r="H235" s="85" t="s">
        <v>1808</v>
      </c>
      <c r="I235" s="86" t="s">
        <v>1134</v>
      </c>
      <c r="J235" s="129" t="s">
        <v>1809</v>
      </c>
      <c r="K235" s="85" t="s">
        <v>75</v>
      </c>
      <c r="L235" s="86" t="s">
        <v>111</v>
      </c>
      <c r="M235" s="132">
        <v>44587</v>
      </c>
      <c r="N235" s="110" t="s">
        <v>203</v>
      </c>
      <c r="O235" s="126">
        <v>0</v>
      </c>
      <c r="P235" s="86" t="s">
        <v>1704</v>
      </c>
      <c r="Q235" s="86" t="s">
        <v>148</v>
      </c>
      <c r="R235" s="86" t="s">
        <v>1810</v>
      </c>
      <c r="S235" s="86" t="s">
        <v>1633</v>
      </c>
      <c r="T235" s="123">
        <v>1000000</v>
      </c>
      <c r="U235" s="107">
        <v>1104768.72</v>
      </c>
      <c r="V235" s="139">
        <v>0</v>
      </c>
      <c r="W235" s="139">
        <v>0</v>
      </c>
      <c r="X235" s="145" t="s">
        <v>338</v>
      </c>
      <c r="Y235" s="86" t="s">
        <v>973</v>
      </c>
      <c r="Z235" s="86" t="s">
        <v>132</v>
      </c>
      <c r="AA235" s="86" t="s">
        <v>132</v>
      </c>
      <c r="AB235" s="86" t="s">
        <v>113</v>
      </c>
      <c r="AC235" s="86" t="s">
        <v>294</v>
      </c>
      <c r="AD235" s="86" t="s">
        <v>1811</v>
      </c>
      <c r="AE235" s="86" t="s">
        <v>1812</v>
      </c>
      <c r="AF235" s="86" t="s">
        <v>148</v>
      </c>
      <c r="AG235" s="86" t="s">
        <v>1813</v>
      </c>
      <c r="AH235" s="132">
        <v>45194</v>
      </c>
      <c r="AI235" s="86" t="s">
        <v>88</v>
      </c>
      <c r="AJ235" s="87" t="s">
        <v>89</v>
      </c>
      <c r="AK235" s="88" t="s">
        <v>77</v>
      </c>
      <c r="AL235" s="88" t="s">
        <v>77</v>
      </c>
      <c r="AM235" s="88" t="s">
        <v>87</v>
      </c>
      <c r="AN235" s="88" t="s">
        <v>1814</v>
      </c>
      <c r="AO235" s="88" t="s">
        <v>1815</v>
      </c>
      <c r="AP235" s="88" t="s">
        <v>77</v>
      </c>
      <c r="AQ235" s="88" t="s">
        <v>77</v>
      </c>
      <c r="AR235" s="88" t="s">
        <v>77</v>
      </c>
      <c r="AS235" s="88" t="s">
        <v>77</v>
      </c>
      <c r="AT235" s="88" t="s">
        <v>77</v>
      </c>
      <c r="AU235" s="88" t="s">
        <v>77</v>
      </c>
      <c r="AV235" s="88"/>
      <c r="AW235" s="88" t="s">
        <v>77</v>
      </c>
      <c r="AX235" s="88"/>
      <c r="AY235" s="88" t="s">
        <v>77</v>
      </c>
      <c r="AZ235" s="88"/>
      <c r="BA235" s="88" t="s">
        <v>77</v>
      </c>
      <c r="BB235" s="88"/>
      <c r="BC235" s="88" t="s">
        <v>77</v>
      </c>
      <c r="BD235" s="88"/>
      <c r="BE235" s="88" t="s">
        <v>77</v>
      </c>
      <c r="BF235" s="88" t="s">
        <v>77</v>
      </c>
      <c r="BG235" s="88" t="s">
        <v>77</v>
      </c>
      <c r="BH235" s="88" t="s">
        <v>77</v>
      </c>
      <c r="BI235" s="88" t="s">
        <v>77</v>
      </c>
      <c r="BJ235" s="88" t="s">
        <v>77</v>
      </c>
      <c r="BK235" s="88" t="s">
        <v>77</v>
      </c>
      <c r="BL235" s="88" t="s">
        <v>77</v>
      </c>
      <c r="BM235" s="88" t="s">
        <v>77</v>
      </c>
      <c r="BN235" s="88" t="s">
        <v>77</v>
      </c>
      <c r="BO235" s="88"/>
      <c r="BP235" s="86"/>
      <c r="BQ235" s="86"/>
    </row>
    <row r="236" spans="1:69" s="90" customFormat="1" ht="91.5" customHeight="1" x14ac:dyDescent="0.25">
      <c r="A236" s="86"/>
      <c r="B236" s="86" t="s">
        <v>89</v>
      </c>
      <c r="C236" s="129" t="s">
        <v>1816</v>
      </c>
      <c r="D236" s="129" t="s">
        <v>71</v>
      </c>
      <c r="E236" s="178" t="s">
        <v>1817</v>
      </c>
      <c r="F236" s="85">
        <v>2022</v>
      </c>
      <c r="G236" s="132">
        <v>44862</v>
      </c>
      <c r="H236" s="85" t="s">
        <v>1818</v>
      </c>
      <c r="I236" s="86" t="s">
        <v>1819</v>
      </c>
      <c r="J236" s="129" t="s">
        <v>1820</v>
      </c>
      <c r="K236" s="85" t="s">
        <v>254</v>
      </c>
      <c r="L236" s="86" t="s">
        <v>418</v>
      </c>
      <c r="M236" s="132">
        <v>44760</v>
      </c>
      <c r="N236" s="110" t="s">
        <v>157</v>
      </c>
      <c r="O236" s="126">
        <v>0.15</v>
      </c>
      <c r="P236" s="86" t="s">
        <v>1771</v>
      </c>
      <c r="Q236" s="86" t="s">
        <v>148</v>
      </c>
      <c r="R236" s="86" t="s">
        <v>1821</v>
      </c>
      <c r="S236" s="86" t="s">
        <v>1028</v>
      </c>
      <c r="T236" s="123">
        <v>109000000</v>
      </c>
      <c r="U236" s="107">
        <v>125243545.37</v>
      </c>
      <c r="V236" s="139">
        <v>16977710</v>
      </c>
      <c r="W236" s="199">
        <v>0</v>
      </c>
      <c r="X236" s="145" t="s">
        <v>681</v>
      </c>
      <c r="Y236" s="86" t="s">
        <v>973</v>
      </c>
      <c r="Z236" s="86" t="s">
        <v>1412</v>
      </c>
      <c r="AA236" s="86" t="s">
        <v>1412</v>
      </c>
      <c r="AB236" s="86" t="s">
        <v>119</v>
      </c>
      <c r="AC236" s="86" t="s">
        <v>114</v>
      </c>
      <c r="AD236" s="86" t="s">
        <v>1822</v>
      </c>
      <c r="AE236" s="86" t="s">
        <v>1130</v>
      </c>
      <c r="AF236" s="86" t="s">
        <v>148</v>
      </c>
      <c r="AG236" s="86" t="s">
        <v>86</v>
      </c>
      <c r="AH236" s="132"/>
      <c r="AI236" s="86" t="s">
        <v>88</v>
      </c>
      <c r="AJ236" s="87" t="s">
        <v>89</v>
      </c>
      <c r="AK236" s="88" t="s">
        <v>77</v>
      </c>
      <c r="AL236" s="88" t="s">
        <v>77</v>
      </c>
      <c r="AM236" s="88" t="s">
        <v>77</v>
      </c>
      <c r="AN236" s="88" t="s">
        <v>77</v>
      </c>
      <c r="AO236" s="88" t="s">
        <v>77</v>
      </c>
      <c r="AP236" s="88" t="s">
        <v>77</v>
      </c>
      <c r="AQ236" s="88" t="s">
        <v>77</v>
      </c>
      <c r="AR236" s="88" t="s">
        <v>77</v>
      </c>
      <c r="AS236" s="88" t="s">
        <v>77</v>
      </c>
      <c r="AT236" s="88" t="s">
        <v>77</v>
      </c>
      <c r="AU236" s="88" t="s">
        <v>77</v>
      </c>
      <c r="AV236" s="88"/>
      <c r="AW236" s="88" t="s">
        <v>77</v>
      </c>
      <c r="AX236" s="88"/>
      <c r="AY236" s="88" t="s">
        <v>77</v>
      </c>
      <c r="AZ236" s="88"/>
      <c r="BA236" s="88" t="s">
        <v>77</v>
      </c>
      <c r="BB236" s="88"/>
      <c r="BC236" s="88" t="s">
        <v>77</v>
      </c>
      <c r="BD236" s="88"/>
      <c r="BE236" s="88" t="s">
        <v>77</v>
      </c>
      <c r="BF236" s="88" t="s">
        <v>77</v>
      </c>
      <c r="BG236" s="88" t="s">
        <v>77</v>
      </c>
      <c r="BH236" s="88" t="s">
        <v>77</v>
      </c>
      <c r="BI236" s="88" t="s">
        <v>77</v>
      </c>
      <c r="BJ236" s="88" t="s">
        <v>77</v>
      </c>
      <c r="BK236" s="88" t="s">
        <v>77</v>
      </c>
      <c r="BL236" s="88" t="s">
        <v>77</v>
      </c>
      <c r="BM236" s="88" t="s">
        <v>77</v>
      </c>
      <c r="BN236" s="86"/>
      <c r="BO236" s="86"/>
      <c r="BP236" s="86"/>
      <c r="BQ236" s="86"/>
    </row>
    <row r="237" spans="1:69" s="90" customFormat="1" ht="141.75" customHeight="1" x14ac:dyDescent="0.25">
      <c r="A237" s="86"/>
      <c r="B237" s="86" t="s">
        <v>89</v>
      </c>
      <c r="C237" s="129" t="s">
        <v>1823</v>
      </c>
      <c r="D237" s="129" t="s">
        <v>71</v>
      </c>
      <c r="E237" s="109" t="s">
        <v>1824</v>
      </c>
      <c r="F237" s="85">
        <v>2016</v>
      </c>
      <c r="G237" s="146">
        <v>42592</v>
      </c>
      <c r="H237" s="85" t="s">
        <v>1825</v>
      </c>
      <c r="I237" s="86" t="s">
        <v>1826</v>
      </c>
      <c r="J237" s="86" t="s">
        <v>1827</v>
      </c>
      <c r="K237" s="85" t="s">
        <v>75</v>
      </c>
      <c r="L237" s="86" t="s">
        <v>102</v>
      </c>
      <c r="M237" s="132">
        <v>42584</v>
      </c>
      <c r="N237" s="110" t="s">
        <v>256</v>
      </c>
      <c r="O237" s="126">
        <v>1</v>
      </c>
      <c r="P237" s="86" t="s">
        <v>1010</v>
      </c>
      <c r="Q237" s="86" t="s">
        <v>148</v>
      </c>
      <c r="R237" s="86" t="s">
        <v>1828</v>
      </c>
      <c r="S237" s="86" t="s">
        <v>902</v>
      </c>
      <c r="T237" s="123">
        <v>127586839</v>
      </c>
      <c r="U237" s="107">
        <v>188627359.56</v>
      </c>
      <c r="V237" s="139">
        <v>179110812</v>
      </c>
      <c r="W237" s="139">
        <v>0</v>
      </c>
      <c r="X237" s="145" t="s">
        <v>160</v>
      </c>
      <c r="Y237" s="86" t="s">
        <v>973</v>
      </c>
      <c r="Z237" s="86" t="s">
        <v>1829</v>
      </c>
      <c r="AA237" s="86" t="s">
        <v>1829</v>
      </c>
      <c r="AB237" s="86" t="s">
        <v>145</v>
      </c>
      <c r="AC237" s="86" t="s">
        <v>146</v>
      </c>
      <c r="AD237" s="86" t="s">
        <v>1830</v>
      </c>
      <c r="AE237" s="86" t="s">
        <v>1757</v>
      </c>
      <c r="AF237" s="86" t="s">
        <v>148</v>
      </c>
      <c r="AG237" s="86" t="s">
        <v>578</v>
      </c>
      <c r="AH237" s="132">
        <v>45348</v>
      </c>
      <c r="AI237" s="86" t="s">
        <v>88</v>
      </c>
      <c r="AJ237" s="87" t="s">
        <v>89</v>
      </c>
      <c r="AK237" s="88" t="s">
        <v>77</v>
      </c>
      <c r="AL237" s="88" t="s">
        <v>77</v>
      </c>
      <c r="AM237" s="88" t="s">
        <v>77</v>
      </c>
      <c r="AN237" s="88" t="s">
        <v>77</v>
      </c>
      <c r="AO237" s="88" t="s">
        <v>77</v>
      </c>
      <c r="AP237" s="88" t="s">
        <v>77</v>
      </c>
      <c r="AQ237" s="88" t="s">
        <v>77</v>
      </c>
      <c r="AR237" s="88" t="s">
        <v>77</v>
      </c>
      <c r="AS237" s="88" t="s">
        <v>77</v>
      </c>
      <c r="AT237" s="88" t="s">
        <v>77</v>
      </c>
      <c r="AU237" s="88" t="s">
        <v>77</v>
      </c>
      <c r="AV237" s="88"/>
      <c r="AW237" s="88" t="s">
        <v>77</v>
      </c>
      <c r="AX237" s="88"/>
      <c r="AY237" s="88" t="s">
        <v>77</v>
      </c>
      <c r="AZ237" s="88"/>
      <c r="BA237" s="88" t="s">
        <v>77</v>
      </c>
      <c r="BB237" s="88"/>
      <c r="BC237" s="88" t="s">
        <v>77</v>
      </c>
      <c r="BD237" s="88"/>
      <c r="BE237" s="88" t="s">
        <v>77</v>
      </c>
      <c r="BF237" s="88" t="s">
        <v>77</v>
      </c>
      <c r="BG237" s="88" t="s">
        <v>77</v>
      </c>
      <c r="BH237" s="88" t="s">
        <v>77</v>
      </c>
      <c r="BI237" s="88" t="s">
        <v>77</v>
      </c>
      <c r="BJ237" s="88" t="s">
        <v>77</v>
      </c>
      <c r="BK237" s="88" t="s">
        <v>77</v>
      </c>
      <c r="BL237" s="88" t="s">
        <v>77</v>
      </c>
      <c r="BM237" s="88" t="s">
        <v>77</v>
      </c>
      <c r="BN237" s="86"/>
      <c r="BO237" s="86"/>
      <c r="BP237" s="86"/>
      <c r="BQ237" s="86"/>
    </row>
    <row r="238" spans="1:69" s="90" customFormat="1" ht="91.5" customHeight="1" x14ac:dyDescent="0.25">
      <c r="A238" s="86"/>
      <c r="B238" s="86" t="s">
        <v>89</v>
      </c>
      <c r="C238" s="129" t="s">
        <v>1831</v>
      </c>
      <c r="D238" s="129" t="s">
        <v>71</v>
      </c>
      <c r="E238" s="109" t="s">
        <v>1832</v>
      </c>
      <c r="F238" s="85">
        <v>2022</v>
      </c>
      <c r="G238" s="132">
        <v>44628</v>
      </c>
      <c r="H238" s="85" t="s">
        <v>1833</v>
      </c>
      <c r="I238" s="86" t="s">
        <v>1834</v>
      </c>
      <c r="J238" s="129" t="s">
        <v>77</v>
      </c>
      <c r="K238" s="85" t="s">
        <v>75</v>
      </c>
      <c r="L238" s="86" t="s">
        <v>102</v>
      </c>
      <c r="M238" s="132">
        <v>44628</v>
      </c>
      <c r="N238" s="110" t="s">
        <v>157</v>
      </c>
      <c r="O238" s="110" t="s">
        <v>77</v>
      </c>
      <c r="P238" s="86" t="s">
        <v>1835</v>
      </c>
      <c r="Q238" s="86" t="s">
        <v>148</v>
      </c>
      <c r="R238" s="86" t="s">
        <v>1836</v>
      </c>
      <c r="S238" s="86" t="s">
        <v>1837</v>
      </c>
      <c r="T238" s="123">
        <v>607329546</v>
      </c>
      <c r="U238" s="107">
        <v>705534311.76999998</v>
      </c>
      <c r="V238" s="139">
        <v>613771282</v>
      </c>
      <c r="W238" s="199">
        <v>0</v>
      </c>
      <c r="X238" s="145" t="s">
        <v>160</v>
      </c>
      <c r="Y238" s="86" t="s">
        <v>973</v>
      </c>
      <c r="Z238" s="86" t="s">
        <v>701</v>
      </c>
      <c r="AA238" s="86" t="s">
        <v>701</v>
      </c>
      <c r="AB238" s="86" t="s">
        <v>119</v>
      </c>
      <c r="AC238" s="86" t="s">
        <v>114</v>
      </c>
      <c r="AD238" s="86" t="s">
        <v>1780</v>
      </c>
      <c r="AE238" s="86" t="s">
        <v>1130</v>
      </c>
      <c r="AF238" s="86" t="s">
        <v>148</v>
      </c>
      <c r="AG238" s="86" t="s">
        <v>578</v>
      </c>
      <c r="AH238" s="132">
        <v>45320</v>
      </c>
      <c r="AI238" s="86" t="s">
        <v>88</v>
      </c>
      <c r="AJ238" s="87" t="s">
        <v>89</v>
      </c>
      <c r="AK238" s="88" t="s">
        <v>77</v>
      </c>
      <c r="AL238" s="88" t="s">
        <v>77</v>
      </c>
      <c r="AM238" s="88" t="s">
        <v>77</v>
      </c>
      <c r="AN238" s="88" t="s">
        <v>77</v>
      </c>
      <c r="AO238" s="88" t="s">
        <v>77</v>
      </c>
      <c r="AP238" s="88" t="s">
        <v>77</v>
      </c>
      <c r="AQ238" s="88" t="s">
        <v>77</v>
      </c>
      <c r="AR238" s="88" t="s">
        <v>77</v>
      </c>
      <c r="AS238" s="88" t="s">
        <v>77</v>
      </c>
      <c r="AT238" s="88" t="s">
        <v>77</v>
      </c>
      <c r="AU238" s="88" t="s">
        <v>77</v>
      </c>
      <c r="AV238" s="88"/>
      <c r="AW238" s="88" t="s">
        <v>77</v>
      </c>
      <c r="AX238" s="88"/>
      <c r="AY238" s="88" t="s">
        <v>77</v>
      </c>
      <c r="AZ238" s="88"/>
      <c r="BA238" s="88" t="s">
        <v>77</v>
      </c>
      <c r="BB238" s="88"/>
      <c r="BC238" s="88" t="s">
        <v>77</v>
      </c>
      <c r="BD238" s="88"/>
      <c r="BE238" s="88" t="s">
        <v>77</v>
      </c>
      <c r="BF238" s="88" t="s">
        <v>77</v>
      </c>
      <c r="BG238" s="88" t="s">
        <v>77</v>
      </c>
      <c r="BH238" s="88" t="s">
        <v>77</v>
      </c>
      <c r="BI238" s="88" t="s">
        <v>77</v>
      </c>
      <c r="BJ238" s="88" t="s">
        <v>77</v>
      </c>
      <c r="BK238" s="88" t="s">
        <v>77</v>
      </c>
      <c r="BL238" s="88" t="s">
        <v>77</v>
      </c>
      <c r="BM238" s="88" t="s">
        <v>77</v>
      </c>
      <c r="BN238" s="86"/>
      <c r="BO238" s="86"/>
      <c r="BP238" s="86"/>
      <c r="BQ238" s="86"/>
    </row>
    <row r="239" spans="1:69" s="90" customFormat="1" ht="129" customHeight="1" x14ac:dyDescent="0.25">
      <c r="A239" s="85"/>
      <c r="B239" s="86" t="s">
        <v>89</v>
      </c>
      <c r="C239" s="129" t="s">
        <v>1838</v>
      </c>
      <c r="D239" s="129" t="s">
        <v>71</v>
      </c>
      <c r="E239" s="109" t="s">
        <v>1839</v>
      </c>
      <c r="F239" s="86">
        <v>2020</v>
      </c>
      <c r="G239" s="132">
        <v>44165</v>
      </c>
      <c r="H239" s="86" t="s">
        <v>1840</v>
      </c>
      <c r="I239" s="86" t="s">
        <v>1841</v>
      </c>
      <c r="J239" s="86" t="s">
        <v>1842</v>
      </c>
      <c r="K239" s="85" t="s">
        <v>75</v>
      </c>
      <c r="L239" s="86" t="s">
        <v>102</v>
      </c>
      <c r="M239" s="132">
        <v>44165</v>
      </c>
      <c r="N239" s="110" t="s">
        <v>256</v>
      </c>
      <c r="O239" s="126">
        <v>0.5</v>
      </c>
      <c r="P239" s="86" t="s">
        <v>1105</v>
      </c>
      <c r="Q239" s="86" t="s">
        <v>148</v>
      </c>
      <c r="R239" s="86" t="s">
        <v>1843</v>
      </c>
      <c r="S239" s="86" t="s">
        <v>1844</v>
      </c>
      <c r="T239" s="147">
        <v>494577820</v>
      </c>
      <c r="U239" s="162">
        <v>648197884.63999999</v>
      </c>
      <c r="V239" s="163">
        <v>309036401</v>
      </c>
      <c r="W239" s="163">
        <v>0</v>
      </c>
      <c r="X239" s="145" t="s">
        <v>78</v>
      </c>
      <c r="Y239" s="86" t="s">
        <v>871</v>
      </c>
      <c r="Z239" s="86" t="s">
        <v>701</v>
      </c>
      <c r="AA239" s="86" t="s">
        <v>1845</v>
      </c>
      <c r="AB239" s="86" t="s">
        <v>145</v>
      </c>
      <c r="AC239" s="86" t="s">
        <v>146</v>
      </c>
      <c r="AD239" s="86" t="s">
        <v>1846</v>
      </c>
      <c r="AE239" s="86" t="s">
        <v>1847</v>
      </c>
      <c r="AF239" s="86" t="s">
        <v>148</v>
      </c>
      <c r="AG239" s="86" t="s">
        <v>578</v>
      </c>
      <c r="AH239" s="132">
        <v>45174</v>
      </c>
      <c r="AI239" s="86" t="s">
        <v>88</v>
      </c>
      <c r="AJ239" s="87" t="s">
        <v>89</v>
      </c>
      <c r="AK239" s="88" t="s">
        <v>77</v>
      </c>
      <c r="AL239" s="88" t="s">
        <v>77</v>
      </c>
      <c r="AM239" s="88" t="s">
        <v>77</v>
      </c>
      <c r="AN239" s="88" t="s">
        <v>77</v>
      </c>
      <c r="AO239" s="88" t="s">
        <v>77</v>
      </c>
      <c r="AP239" s="88" t="s">
        <v>77</v>
      </c>
      <c r="AQ239" s="88" t="s">
        <v>77</v>
      </c>
      <c r="AR239" s="88" t="s">
        <v>77</v>
      </c>
      <c r="AS239" s="88" t="s">
        <v>77</v>
      </c>
      <c r="AT239" s="88" t="s">
        <v>77</v>
      </c>
      <c r="AU239" s="88" t="s">
        <v>77</v>
      </c>
      <c r="AV239" s="88"/>
      <c r="AW239" s="88" t="s">
        <v>77</v>
      </c>
      <c r="AX239" s="88"/>
      <c r="AY239" s="88" t="s">
        <v>77</v>
      </c>
      <c r="AZ239" s="88"/>
      <c r="BA239" s="88" t="s">
        <v>77</v>
      </c>
      <c r="BB239" s="88"/>
      <c r="BC239" s="88" t="s">
        <v>77</v>
      </c>
      <c r="BD239" s="88"/>
      <c r="BE239" s="88" t="s">
        <v>77</v>
      </c>
      <c r="BF239" s="88" t="s">
        <v>77</v>
      </c>
      <c r="BG239" s="88" t="s">
        <v>77</v>
      </c>
      <c r="BH239" s="88" t="s">
        <v>77</v>
      </c>
      <c r="BI239" s="88" t="s">
        <v>77</v>
      </c>
      <c r="BJ239" s="88" t="s">
        <v>77</v>
      </c>
      <c r="BK239" s="88" t="s">
        <v>77</v>
      </c>
      <c r="BL239" s="88" t="s">
        <v>77</v>
      </c>
      <c r="BM239" s="88" t="s">
        <v>77</v>
      </c>
      <c r="BN239" s="86"/>
      <c r="BO239" s="86"/>
      <c r="BP239" s="86"/>
      <c r="BQ239" s="86"/>
    </row>
    <row r="240" spans="1:69" s="90" customFormat="1" ht="127.5" customHeight="1" x14ac:dyDescent="0.25">
      <c r="A240" s="86"/>
      <c r="B240" s="86" t="s">
        <v>89</v>
      </c>
      <c r="C240" s="129" t="s">
        <v>1848</v>
      </c>
      <c r="D240" s="129" t="s">
        <v>71</v>
      </c>
      <c r="E240" s="178" t="s">
        <v>1849</v>
      </c>
      <c r="F240" s="85">
        <v>2016</v>
      </c>
      <c r="G240" s="146">
        <v>42641</v>
      </c>
      <c r="H240" s="85" t="s">
        <v>1850</v>
      </c>
      <c r="I240" s="86" t="s">
        <v>1581</v>
      </c>
      <c r="J240" s="86" t="s">
        <v>77</v>
      </c>
      <c r="K240" s="85" t="s">
        <v>75</v>
      </c>
      <c r="L240" s="86" t="s">
        <v>102</v>
      </c>
      <c r="M240" s="132">
        <v>42640</v>
      </c>
      <c r="N240" s="110" t="s">
        <v>203</v>
      </c>
      <c r="O240" s="110" t="s">
        <v>77</v>
      </c>
      <c r="P240" s="86" t="s">
        <v>951</v>
      </c>
      <c r="Q240" s="86" t="s">
        <v>148</v>
      </c>
      <c r="R240" s="86" t="s">
        <v>1851</v>
      </c>
      <c r="S240" s="86" t="s">
        <v>1182</v>
      </c>
      <c r="T240" s="123">
        <v>0</v>
      </c>
      <c r="U240" s="107">
        <v>0</v>
      </c>
      <c r="V240" s="139">
        <v>0</v>
      </c>
      <c r="W240" s="139">
        <v>0</v>
      </c>
      <c r="X240" s="145" t="s">
        <v>338</v>
      </c>
      <c r="Y240" s="86" t="s">
        <v>871</v>
      </c>
      <c r="Z240" s="86" t="s">
        <v>1829</v>
      </c>
      <c r="AA240" s="86" t="s">
        <v>1852</v>
      </c>
      <c r="AB240" s="86" t="s">
        <v>145</v>
      </c>
      <c r="AC240" s="86" t="s">
        <v>146</v>
      </c>
      <c r="AD240" s="86" t="s">
        <v>893</v>
      </c>
      <c r="AE240" s="86" t="s">
        <v>763</v>
      </c>
      <c r="AF240" s="86" t="s">
        <v>148</v>
      </c>
      <c r="AG240" s="86" t="s">
        <v>578</v>
      </c>
      <c r="AH240" s="132">
        <v>44600</v>
      </c>
      <c r="AI240" s="201" t="s">
        <v>1853</v>
      </c>
      <c r="AJ240" s="87" t="s">
        <v>89</v>
      </c>
      <c r="AK240" s="88" t="s">
        <v>77</v>
      </c>
      <c r="AL240" s="88" t="s">
        <v>77</v>
      </c>
      <c r="AM240" s="88" t="s">
        <v>77</v>
      </c>
      <c r="AN240" s="88" t="s">
        <v>77</v>
      </c>
      <c r="AO240" s="88" t="s">
        <v>77</v>
      </c>
      <c r="AP240" s="88" t="s">
        <v>77</v>
      </c>
      <c r="AQ240" s="88" t="s">
        <v>77</v>
      </c>
      <c r="AR240" s="88" t="s">
        <v>77</v>
      </c>
      <c r="AS240" s="88" t="s">
        <v>77</v>
      </c>
      <c r="AT240" s="88" t="s">
        <v>77</v>
      </c>
      <c r="AU240" s="88" t="s">
        <v>77</v>
      </c>
      <c r="AV240" s="88"/>
      <c r="AW240" s="88" t="s">
        <v>77</v>
      </c>
      <c r="AX240" s="88"/>
      <c r="AY240" s="88" t="s">
        <v>77</v>
      </c>
      <c r="AZ240" s="88"/>
      <c r="BA240" s="88" t="s">
        <v>77</v>
      </c>
      <c r="BB240" s="88"/>
      <c r="BC240" s="88" t="s">
        <v>77</v>
      </c>
      <c r="BD240" s="88"/>
      <c r="BE240" s="88" t="s">
        <v>77</v>
      </c>
      <c r="BF240" s="88" t="s">
        <v>77</v>
      </c>
      <c r="BG240" s="88" t="s">
        <v>77</v>
      </c>
      <c r="BH240" s="88" t="s">
        <v>77</v>
      </c>
      <c r="BI240" s="88" t="s">
        <v>77</v>
      </c>
      <c r="BJ240" s="88" t="s">
        <v>77</v>
      </c>
      <c r="BK240" s="88" t="s">
        <v>77</v>
      </c>
      <c r="BL240" s="88" t="s">
        <v>77</v>
      </c>
      <c r="BM240" s="88" t="s">
        <v>77</v>
      </c>
      <c r="BN240" s="86"/>
      <c r="BO240" s="86"/>
      <c r="BP240" s="86"/>
      <c r="BQ240" s="86"/>
    </row>
    <row r="241" spans="1:69" s="90" customFormat="1" ht="141.75" customHeight="1" x14ac:dyDescent="0.25">
      <c r="A241" s="86"/>
      <c r="B241" s="86" t="s">
        <v>85</v>
      </c>
      <c r="C241" s="129" t="s">
        <v>710</v>
      </c>
      <c r="D241" s="129" t="s">
        <v>937</v>
      </c>
      <c r="E241" s="109" t="s">
        <v>1854</v>
      </c>
      <c r="F241" s="85">
        <v>2010</v>
      </c>
      <c r="G241" s="146">
        <v>40436</v>
      </c>
      <c r="H241" s="85" t="s">
        <v>1855</v>
      </c>
      <c r="I241" s="86" t="s">
        <v>1856</v>
      </c>
      <c r="J241" s="86" t="s">
        <v>77</v>
      </c>
      <c r="K241" s="85" t="s">
        <v>75</v>
      </c>
      <c r="L241" s="86" t="s">
        <v>346</v>
      </c>
      <c r="M241" s="132">
        <v>40326</v>
      </c>
      <c r="N241" s="110" t="s">
        <v>698</v>
      </c>
      <c r="O241" s="126">
        <v>0</v>
      </c>
      <c r="P241" s="86" t="s">
        <v>1857</v>
      </c>
      <c r="Q241" s="86" t="s">
        <v>148</v>
      </c>
      <c r="R241" s="86" t="s">
        <v>1858</v>
      </c>
      <c r="S241" s="86" t="s">
        <v>1047</v>
      </c>
      <c r="T241" s="123">
        <v>50000000</v>
      </c>
      <c r="U241" s="107">
        <v>0</v>
      </c>
      <c r="V241" s="139">
        <v>0</v>
      </c>
      <c r="W241" s="139">
        <v>0</v>
      </c>
      <c r="X241" s="145"/>
      <c r="Y241" s="86" t="s">
        <v>973</v>
      </c>
      <c r="Z241" s="86" t="s">
        <v>1200</v>
      </c>
      <c r="AA241" s="86" t="s">
        <v>1200</v>
      </c>
      <c r="AB241" s="86" t="s">
        <v>145</v>
      </c>
      <c r="AC241" s="86" t="s">
        <v>146</v>
      </c>
      <c r="AD241" s="86" t="s">
        <v>1859</v>
      </c>
      <c r="AE241" s="86" t="s">
        <v>976</v>
      </c>
      <c r="AF241" s="86" t="s">
        <v>148</v>
      </c>
      <c r="AG241" s="86" t="s">
        <v>578</v>
      </c>
      <c r="AH241" s="132">
        <v>41046</v>
      </c>
      <c r="AI241" s="86" t="s">
        <v>415</v>
      </c>
      <c r="AJ241" s="87" t="s">
        <v>85</v>
      </c>
      <c r="AK241" s="88" t="s">
        <v>77</v>
      </c>
      <c r="AL241" s="87" t="s">
        <v>77</v>
      </c>
      <c r="AM241" s="86" t="s">
        <v>77</v>
      </c>
      <c r="AN241" s="86" t="s">
        <v>77</v>
      </c>
      <c r="AO241" s="86" t="s">
        <v>77</v>
      </c>
      <c r="AP241" s="143" t="s">
        <v>77</v>
      </c>
      <c r="AQ241" s="143" t="s">
        <v>77</v>
      </c>
      <c r="AR241" s="86"/>
      <c r="AS241" s="86" t="s">
        <v>77</v>
      </c>
      <c r="AT241" s="86" t="s">
        <v>77</v>
      </c>
      <c r="AU241" s="88" t="s">
        <v>77</v>
      </c>
      <c r="AV241" s="88"/>
      <c r="AW241" s="86" t="s">
        <v>77</v>
      </c>
      <c r="AX241" s="86"/>
      <c r="AY241" s="86" t="s">
        <v>77</v>
      </c>
      <c r="AZ241" s="86"/>
      <c r="BA241" s="86" t="s">
        <v>77</v>
      </c>
      <c r="BB241" s="86"/>
      <c r="BC241" s="86" t="s">
        <v>77</v>
      </c>
      <c r="BD241" s="86"/>
      <c r="BE241" s="86" t="s">
        <v>77</v>
      </c>
      <c r="BF241" s="86" t="s">
        <v>77</v>
      </c>
      <c r="BG241" s="86" t="s">
        <v>77</v>
      </c>
      <c r="BH241" s="86" t="s">
        <v>77</v>
      </c>
      <c r="BI241" s="86" t="s">
        <v>77</v>
      </c>
      <c r="BJ241" s="86" t="s">
        <v>77</v>
      </c>
      <c r="BK241" s="86" t="s">
        <v>77</v>
      </c>
      <c r="BL241" s="88" t="s">
        <v>77</v>
      </c>
      <c r="BM241" s="88" t="s">
        <v>77</v>
      </c>
      <c r="BN241" s="86"/>
      <c r="BO241" s="86"/>
      <c r="BP241" s="86"/>
      <c r="BQ241" s="86"/>
    </row>
    <row r="242" spans="1:69" s="90" customFormat="1" ht="91.5" customHeight="1" x14ac:dyDescent="0.25">
      <c r="A242" s="86"/>
      <c r="B242" s="86" t="s">
        <v>89</v>
      </c>
      <c r="C242" s="129" t="s">
        <v>1860</v>
      </c>
      <c r="D242" s="129" t="s">
        <v>71</v>
      </c>
      <c r="E242" s="109" t="s">
        <v>1861</v>
      </c>
      <c r="F242" s="86">
        <v>2022</v>
      </c>
      <c r="G242" s="132">
        <v>44514</v>
      </c>
      <c r="H242" s="85" t="s">
        <v>1862</v>
      </c>
      <c r="I242" s="86" t="s">
        <v>1863</v>
      </c>
      <c r="J242" s="129" t="s">
        <v>1864</v>
      </c>
      <c r="K242" s="85" t="s">
        <v>254</v>
      </c>
      <c r="L242" s="86" t="s">
        <v>418</v>
      </c>
      <c r="M242" s="132">
        <v>44592</v>
      </c>
      <c r="N242" s="110" t="s">
        <v>157</v>
      </c>
      <c r="O242" s="126">
        <v>0.1</v>
      </c>
      <c r="P242" s="86" t="s">
        <v>1363</v>
      </c>
      <c r="Q242" s="86">
        <v>0</v>
      </c>
      <c r="R242" s="86" t="s">
        <v>1865</v>
      </c>
      <c r="S242" s="86" t="s">
        <v>1028</v>
      </c>
      <c r="T242" s="123">
        <v>98807553</v>
      </c>
      <c r="U242" s="107">
        <v>117671615.95</v>
      </c>
      <c r="V242" s="139">
        <v>10546973</v>
      </c>
      <c r="W242" s="139">
        <v>0</v>
      </c>
      <c r="X242" s="145" t="s">
        <v>78</v>
      </c>
      <c r="Y242" s="86" t="s">
        <v>973</v>
      </c>
      <c r="Z242" s="86" t="s">
        <v>1412</v>
      </c>
      <c r="AA242" s="86" t="s">
        <v>1412</v>
      </c>
      <c r="AB242" s="86" t="s">
        <v>113</v>
      </c>
      <c r="AC242" s="86" t="s">
        <v>294</v>
      </c>
      <c r="AD242" s="86" t="s">
        <v>1866</v>
      </c>
      <c r="AE242" s="86" t="s">
        <v>684</v>
      </c>
      <c r="AF242" s="86" t="s">
        <v>148</v>
      </c>
      <c r="AG242" s="86" t="s">
        <v>86</v>
      </c>
      <c r="AH242" s="132"/>
      <c r="AI242" s="86" t="s">
        <v>88</v>
      </c>
      <c r="AJ242" s="87" t="s">
        <v>89</v>
      </c>
      <c r="AK242" s="88" t="s">
        <v>77</v>
      </c>
      <c r="AL242" s="88" t="s">
        <v>77</v>
      </c>
      <c r="AM242" s="88" t="s">
        <v>77</v>
      </c>
      <c r="AN242" s="88" t="s">
        <v>77</v>
      </c>
      <c r="AO242" s="88" t="s">
        <v>77</v>
      </c>
      <c r="AP242" s="88" t="s">
        <v>77</v>
      </c>
      <c r="AQ242" s="88" t="s">
        <v>77</v>
      </c>
      <c r="AR242" s="88" t="s">
        <v>77</v>
      </c>
      <c r="AS242" s="88" t="s">
        <v>77</v>
      </c>
      <c r="AT242" s="88" t="s">
        <v>77</v>
      </c>
      <c r="AU242" s="88" t="s">
        <v>77</v>
      </c>
      <c r="AV242" s="88"/>
      <c r="AW242" s="88" t="s">
        <v>77</v>
      </c>
      <c r="AX242" s="88"/>
      <c r="AY242" s="88" t="s">
        <v>77</v>
      </c>
      <c r="AZ242" s="88"/>
      <c r="BA242" s="88" t="s">
        <v>77</v>
      </c>
      <c r="BB242" s="88"/>
      <c r="BC242" s="88" t="s">
        <v>77</v>
      </c>
      <c r="BD242" s="88"/>
      <c r="BE242" s="88" t="s">
        <v>77</v>
      </c>
      <c r="BF242" s="88" t="s">
        <v>77</v>
      </c>
      <c r="BG242" s="88" t="s">
        <v>77</v>
      </c>
      <c r="BH242" s="88" t="s">
        <v>77</v>
      </c>
      <c r="BI242" s="88" t="s">
        <v>77</v>
      </c>
      <c r="BJ242" s="88" t="s">
        <v>77</v>
      </c>
      <c r="BK242" s="88" t="s">
        <v>77</v>
      </c>
      <c r="BL242" s="88" t="s">
        <v>77</v>
      </c>
      <c r="BM242" s="88" t="s">
        <v>77</v>
      </c>
      <c r="BN242" s="86"/>
      <c r="BO242" s="86"/>
      <c r="BP242" s="86"/>
      <c r="BQ242" s="86"/>
    </row>
    <row r="243" spans="1:69" s="90" customFormat="1" ht="91.5" customHeight="1" x14ac:dyDescent="0.25">
      <c r="A243" s="86"/>
      <c r="B243" s="86" t="s">
        <v>85</v>
      </c>
      <c r="C243" s="129" t="s">
        <v>710</v>
      </c>
      <c r="D243" s="129" t="s">
        <v>937</v>
      </c>
      <c r="E243" s="109" t="s">
        <v>1867</v>
      </c>
      <c r="F243" s="85">
        <v>2009</v>
      </c>
      <c r="G243" s="146">
        <v>39905</v>
      </c>
      <c r="H243" s="85" t="s">
        <v>1868</v>
      </c>
      <c r="I243" s="86" t="s">
        <v>1869</v>
      </c>
      <c r="J243" s="86" t="s">
        <v>77</v>
      </c>
      <c r="K243" s="85" t="s">
        <v>75</v>
      </c>
      <c r="L243" s="86" t="s">
        <v>102</v>
      </c>
      <c r="M243" s="132">
        <v>39829</v>
      </c>
      <c r="N243" s="110" t="s">
        <v>157</v>
      </c>
      <c r="O243" s="110" t="s">
        <v>77</v>
      </c>
      <c r="P243" s="86" t="s">
        <v>959</v>
      </c>
      <c r="Q243" s="86" t="s">
        <v>148</v>
      </c>
      <c r="R243" s="86" t="s">
        <v>1870</v>
      </c>
      <c r="S243" s="86"/>
      <c r="T243" s="123">
        <v>333174657</v>
      </c>
      <c r="U243" s="107">
        <v>0</v>
      </c>
      <c r="V243" s="139">
        <v>0</v>
      </c>
      <c r="W243" s="139">
        <v>0</v>
      </c>
      <c r="X243" s="145"/>
      <c r="Y243" s="86" t="s">
        <v>973</v>
      </c>
      <c r="Z243" s="86" t="s">
        <v>1021</v>
      </c>
      <c r="AA243" s="86" t="s">
        <v>1021</v>
      </c>
      <c r="AB243" s="86" t="s">
        <v>145</v>
      </c>
      <c r="AC243" s="86" t="s">
        <v>146</v>
      </c>
      <c r="AD243" s="86" t="s">
        <v>1859</v>
      </c>
      <c r="AE243" s="86" t="s">
        <v>1871</v>
      </c>
      <c r="AF243" s="86" t="s">
        <v>148</v>
      </c>
      <c r="AG243" s="86" t="s">
        <v>578</v>
      </c>
      <c r="AH243" s="132">
        <v>42916</v>
      </c>
      <c r="AI243" s="86" t="s">
        <v>415</v>
      </c>
      <c r="AJ243" s="87" t="s">
        <v>85</v>
      </c>
      <c r="AK243" s="88" t="s">
        <v>77</v>
      </c>
      <c r="AL243" s="87" t="s">
        <v>77</v>
      </c>
      <c r="AM243" s="86" t="s">
        <v>77</v>
      </c>
      <c r="AN243" s="86" t="s">
        <v>77</v>
      </c>
      <c r="AO243" s="86" t="s">
        <v>77</v>
      </c>
      <c r="AP243" s="143" t="s">
        <v>77</v>
      </c>
      <c r="AQ243" s="143" t="s">
        <v>77</v>
      </c>
      <c r="AR243" s="143" t="s">
        <v>77</v>
      </c>
      <c r="AS243" s="86" t="s">
        <v>77</v>
      </c>
      <c r="AT243" s="86" t="s">
        <v>77</v>
      </c>
      <c r="AU243" s="88" t="s">
        <v>77</v>
      </c>
      <c r="AV243" s="88"/>
      <c r="AW243" s="86" t="s">
        <v>77</v>
      </c>
      <c r="AX243" s="86"/>
      <c r="AY243" s="86" t="s">
        <v>77</v>
      </c>
      <c r="AZ243" s="86"/>
      <c r="BA243" s="86" t="s">
        <v>77</v>
      </c>
      <c r="BB243" s="86"/>
      <c r="BC243" s="86" t="s">
        <v>77</v>
      </c>
      <c r="BD243" s="86"/>
      <c r="BE243" s="86" t="s">
        <v>77</v>
      </c>
      <c r="BF243" s="86" t="s">
        <v>77</v>
      </c>
      <c r="BG243" s="86" t="s">
        <v>77</v>
      </c>
      <c r="BH243" s="86" t="s">
        <v>77</v>
      </c>
      <c r="BI243" s="86" t="s">
        <v>77</v>
      </c>
      <c r="BJ243" s="86" t="s">
        <v>77</v>
      </c>
      <c r="BK243" s="86" t="s">
        <v>77</v>
      </c>
      <c r="BL243" s="86" t="s">
        <v>77</v>
      </c>
      <c r="BM243" s="86" t="s">
        <v>77</v>
      </c>
      <c r="BN243" s="86"/>
      <c r="BO243" s="86"/>
      <c r="BP243" s="86"/>
      <c r="BQ243" s="86"/>
    </row>
    <row r="244" spans="1:69" s="90" customFormat="1" ht="91.5" customHeight="1" x14ac:dyDescent="0.25">
      <c r="A244" s="86"/>
      <c r="B244" s="86" t="s">
        <v>89</v>
      </c>
      <c r="C244" s="129" t="s">
        <v>1872</v>
      </c>
      <c r="D244" s="129" t="s">
        <v>71</v>
      </c>
      <c r="E244" s="109" t="s">
        <v>1873</v>
      </c>
      <c r="F244" s="86">
        <v>2022</v>
      </c>
      <c r="G244" s="132">
        <v>44515</v>
      </c>
      <c r="H244" s="85" t="s">
        <v>1874</v>
      </c>
      <c r="I244" s="86" t="s">
        <v>1875</v>
      </c>
      <c r="J244" s="86" t="s">
        <v>77</v>
      </c>
      <c r="K244" s="85" t="s">
        <v>75</v>
      </c>
      <c r="L244" s="86" t="s">
        <v>246</v>
      </c>
      <c r="M244" s="132">
        <v>44791</v>
      </c>
      <c r="N244" s="110" t="s">
        <v>256</v>
      </c>
      <c r="O244" s="110" t="s">
        <v>77</v>
      </c>
      <c r="P244" s="86" t="s">
        <v>990</v>
      </c>
      <c r="Q244" s="86" t="s">
        <v>148</v>
      </c>
      <c r="R244" s="86" t="s">
        <v>1876</v>
      </c>
      <c r="S244" s="86" t="s">
        <v>1877</v>
      </c>
      <c r="T244" s="123">
        <v>0</v>
      </c>
      <c r="U244" s="107">
        <v>0</v>
      </c>
      <c r="V244" s="139">
        <v>0</v>
      </c>
      <c r="W244" s="139">
        <v>0</v>
      </c>
      <c r="X244" s="145" t="s">
        <v>160</v>
      </c>
      <c r="Y244" s="86" t="s">
        <v>973</v>
      </c>
      <c r="Z244" s="86" t="s">
        <v>787</v>
      </c>
      <c r="AA244" s="86" t="s">
        <v>787</v>
      </c>
      <c r="AB244" s="86" t="s">
        <v>113</v>
      </c>
      <c r="AC244" s="86" t="s">
        <v>294</v>
      </c>
      <c r="AD244" s="86" t="s">
        <v>1878</v>
      </c>
      <c r="AE244" s="86" t="s">
        <v>1879</v>
      </c>
      <c r="AF244" s="86" t="s">
        <v>148</v>
      </c>
      <c r="AG244" s="86" t="s">
        <v>578</v>
      </c>
      <c r="AH244" s="132"/>
      <c r="AI244" s="86" t="s">
        <v>88</v>
      </c>
      <c r="AJ244" s="87" t="s">
        <v>89</v>
      </c>
      <c r="AK244" s="88" t="s">
        <v>77</v>
      </c>
      <c r="AL244" s="88" t="s">
        <v>77</v>
      </c>
      <c r="AM244" s="88" t="s">
        <v>77</v>
      </c>
      <c r="AN244" s="88" t="s">
        <v>77</v>
      </c>
      <c r="AO244" s="88" t="s">
        <v>77</v>
      </c>
      <c r="AP244" s="88" t="s">
        <v>77</v>
      </c>
      <c r="AQ244" s="88" t="s">
        <v>77</v>
      </c>
      <c r="AR244" s="88" t="s">
        <v>77</v>
      </c>
      <c r="AS244" s="88" t="s">
        <v>77</v>
      </c>
      <c r="AT244" s="88" t="s">
        <v>77</v>
      </c>
      <c r="AU244" s="88" t="s">
        <v>77</v>
      </c>
      <c r="AV244" s="88"/>
      <c r="AW244" s="88" t="s">
        <v>77</v>
      </c>
      <c r="AX244" s="88"/>
      <c r="AY244" s="88" t="s">
        <v>77</v>
      </c>
      <c r="AZ244" s="88"/>
      <c r="BA244" s="88" t="s">
        <v>77</v>
      </c>
      <c r="BB244" s="88"/>
      <c r="BC244" s="88" t="s">
        <v>77</v>
      </c>
      <c r="BD244" s="88"/>
      <c r="BE244" s="88" t="s">
        <v>77</v>
      </c>
      <c r="BF244" s="88" t="s">
        <v>77</v>
      </c>
      <c r="BG244" s="88" t="s">
        <v>77</v>
      </c>
      <c r="BH244" s="88" t="s">
        <v>77</v>
      </c>
      <c r="BI244" s="88" t="s">
        <v>77</v>
      </c>
      <c r="BJ244" s="88" t="s">
        <v>77</v>
      </c>
      <c r="BK244" s="88" t="s">
        <v>77</v>
      </c>
      <c r="BL244" s="88" t="s">
        <v>77</v>
      </c>
      <c r="BM244" s="88" t="s">
        <v>77</v>
      </c>
      <c r="BN244" s="88" t="s">
        <v>77</v>
      </c>
      <c r="BO244" s="86"/>
      <c r="BP244" s="86"/>
      <c r="BQ244" s="86"/>
    </row>
    <row r="245" spans="1:69" s="90" customFormat="1" ht="91.5" customHeight="1" x14ac:dyDescent="0.25">
      <c r="A245" s="86"/>
      <c r="B245" s="86" t="s">
        <v>89</v>
      </c>
      <c r="C245" s="129" t="s">
        <v>1880</v>
      </c>
      <c r="D245" s="129" t="s">
        <v>71</v>
      </c>
      <c r="E245" s="178" t="s">
        <v>1881</v>
      </c>
      <c r="F245" s="86">
        <v>2022</v>
      </c>
      <c r="G245" s="132">
        <v>44536</v>
      </c>
      <c r="H245" s="85" t="s">
        <v>1882</v>
      </c>
      <c r="I245" s="86" t="s">
        <v>1883</v>
      </c>
      <c r="J245" s="129" t="s">
        <v>1725</v>
      </c>
      <c r="K245" s="85" t="s">
        <v>75</v>
      </c>
      <c r="L245" s="86" t="s">
        <v>102</v>
      </c>
      <c r="M245" s="132">
        <v>44582</v>
      </c>
      <c r="N245" s="110" t="s">
        <v>698</v>
      </c>
      <c r="O245" s="126">
        <v>0</v>
      </c>
      <c r="P245" s="86" t="s">
        <v>1607</v>
      </c>
      <c r="Q245" s="86" t="s">
        <v>148</v>
      </c>
      <c r="R245" s="86" t="s">
        <v>1884</v>
      </c>
      <c r="S245" s="86" t="s">
        <v>1727</v>
      </c>
      <c r="T245" s="123">
        <v>817222000</v>
      </c>
      <c r="U245" s="107">
        <v>963965851.77999997</v>
      </c>
      <c r="V245" s="139">
        <v>0</v>
      </c>
      <c r="W245" s="139">
        <v>0</v>
      </c>
      <c r="X245" s="145" t="s">
        <v>78</v>
      </c>
      <c r="Y245" s="86" t="s">
        <v>973</v>
      </c>
      <c r="Z245" s="86" t="s">
        <v>1021</v>
      </c>
      <c r="AA245" s="86" t="s">
        <v>1021</v>
      </c>
      <c r="AB245" s="86" t="s">
        <v>113</v>
      </c>
      <c r="AC245" s="86" t="s">
        <v>294</v>
      </c>
      <c r="AD245" s="86" t="s">
        <v>1885</v>
      </c>
      <c r="AE245" s="86" t="s">
        <v>1130</v>
      </c>
      <c r="AF245" s="86" t="s">
        <v>148</v>
      </c>
      <c r="AG245" s="86" t="s">
        <v>86</v>
      </c>
      <c r="AH245" s="132"/>
      <c r="AI245" s="86" t="s">
        <v>88</v>
      </c>
      <c r="AJ245" s="87" t="s">
        <v>89</v>
      </c>
      <c r="AK245" s="88" t="s">
        <v>77</v>
      </c>
      <c r="AL245" s="88" t="s">
        <v>77</v>
      </c>
      <c r="AM245" s="88" t="s">
        <v>77</v>
      </c>
      <c r="AN245" s="88" t="s">
        <v>77</v>
      </c>
      <c r="AO245" s="88" t="s">
        <v>77</v>
      </c>
      <c r="AP245" s="88" t="s">
        <v>77</v>
      </c>
      <c r="AQ245" s="88" t="s">
        <v>77</v>
      </c>
      <c r="AR245" s="88" t="s">
        <v>77</v>
      </c>
      <c r="AS245" s="88" t="s">
        <v>77</v>
      </c>
      <c r="AT245" s="88" t="s">
        <v>77</v>
      </c>
      <c r="AU245" s="88" t="s">
        <v>77</v>
      </c>
      <c r="AV245" s="88"/>
      <c r="AW245" s="88" t="s">
        <v>77</v>
      </c>
      <c r="AX245" s="88"/>
      <c r="AY245" s="88" t="s">
        <v>77</v>
      </c>
      <c r="AZ245" s="88"/>
      <c r="BA245" s="88" t="s">
        <v>77</v>
      </c>
      <c r="BB245" s="88"/>
      <c r="BC245" s="88" t="s">
        <v>77</v>
      </c>
      <c r="BD245" s="88"/>
      <c r="BE245" s="88" t="s">
        <v>77</v>
      </c>
      <c r="BF245" s="88" t="s">
        <v>77</v>
      </c>
      <c r="BG245" s="88" t="s">
        <v>77</v>
      </c>
      <c r="BH245" s="88" t="s">
        <v>77</v>
      </c>
      <c r="BI245" s="88" t="s">
        <v>77</v>
      </c>
      <c r="BJ245" s="88" t="s">
        <v>77</v>
      </c>
      <c r="BK245" s="88" t="s">
        <v>77</v>
      </c>
      <c r="BL245" s="88" t="s">
        <v>77</v>
      </c>
      <c r="BM245" s="88" t="s">
        <v>77</v>
      </c>
      <c r="BN245" s="86"/>
      <c r="BO245" s="86"/>
      <c r="BP245" s="86"/>
      <c r="BQ245" s="86"/>
    </row>
    <row r="246" spans="1:69" s="90" customFormat="1" ht="91.5" customHeight="1" x14ac:dyDescent="0.25">
      <c r="A246" s="86"/>
      <c r="B246" s="86" t="s">
        <v>89</v>
      </c>
      <c r="C246" s="129" t="s">
        <v>1886</v>
      </c>
      <c r="D246" s="129" t="s">
        <v>71</v>
      </c>
      <c r="E246" s="178" t="s">
        <v>1887</v>
      </c>
      <c r="F246" s="85">
        <v>2021</v>
      </c>
      <c r="G246" s="146">
        <v>44537</v>
      </c>
      <c r="H246" s="85" t="s">
        <v>1888</v>
      </c>
      <c r="I246" s="86" t="s">
        <v>1889</v>
      </c>
      <c r="J246" s="86" t="s">
        <v>77</v>
      </c>
      <c r="K246" s="85" t="s">
        <v>75</v>
      </c>
      <c r="L246" s="86" t="s">
        <v>346</v>
      </c>
      <c r="M246" s="132">
        <v>44545</v>
      </c>
      <c r="N246" s="110" t="s">
        <v>698</v>
      </c>
      <c r="O246" s="110" t="s">
        <v>77</v>
      </c>
      <c r="P246" s="86" t="s">
        <v>1489</v>
      </c>
      <c r="Q246" s="86" t="s">
        <v>148</v>
      </c>
      <c r="R246" s="86" t="s">
        <v>1890</v>
      </c>
      <c r="S246" s="86" t="s">
        <v>1028</v>
      </c>
      <c r="T246" s="123">
        <v>20055034</v>
      </c>
      <c r="U246" s="107">
        <v>24677719.039999999</v>
      </c>
      <c r="V246" s="139">
        <v>24637031</v>
      </c>
      <c r="W246" s="139">
        <v>0</v>
      </c>
      <c r="X246" s="145" t="s">
        <v>160</v>
      </c>
      <c r="Y246" s="86" t="s">
        <v>973</v>
      </c>
      <c r="Z246" s="86" t="s">
        <v>701</v>
      </c>
      <c r="AA246" s="86" t="s">
        <v>701</v>
      </c>
      <c r="AB246" s="86" t="s">
        <v>113</v>
      </c>
      <c r="AC246" s="86" t="s">
        <v>294</v>
      </c>
      <c r="AD246" s="86" t="s">
        <v>873</v>
      </c>
      <c r="AE246" s="86" t="s">
        <v>684</v>
      </c>
      <c r="AF246" s="86" t="s">
        <v>148</v>
      </c>
      <c r="AG246" s="86" t="s">
        <v>1813</v>
      </c>
      <c r="AH246" s="132">
        <v>45237</v>
      </c>
      <c r="AI246" s="86" t="s">
        <v>88</v>
      </c>
      <c r="AJ246" s="87" t="s">
        <v>89</v>
      </c>
      <c r="AK246" s="88" t="s">
        <v>77</v>
      </c>
      <c r="AL246" s="88">
        <v>72641739</v>
      </c>
      <c r="AM246" s="88" t="s">
        <v>1891</v>
      </c>
      <c r="AN246" s="88" t="s">
        <v>1892</v>
      </c>
      <c r="AO246" s="88" t="s">
        <v>1893</v>
      </c>
      <c r="AP246" s="88" t="s">
        <v>1894</v>
      </c>
      <c r="AQ246" s="88" t="s">
        <v>1895</v>
      </c>
      <c r="AR246" s="88" t="s">
        <v>77</v>
      </c>
      <c r="AS246" s="88">
        <v>72641739</v>
      </c>
      <c r="AT246" s="88">
        <v>802201</v>
      </c>
      <c r="AU246" s="88">
        <v>802201</v>
      </c>
      <c r="AV246" s="88">
        <v>2025002282</v>
      </c>
      <c r="AW246" s="88">
        <v>2025002282</v>
      </c>
      <c r="AX246" s="88" t="s">
        <v>1896</v>
      </c>
      <c r="AY246" s="88" t="s">
        <v>1897</v>
      </c>
      <c r="AZ246" s="88" t="s">
        <v>1898</v>
      </c>
      <c r="BA246" s="88" t="s">
        <v>1899</v>
      </c>
      <c r="BB246" s="88">
        <v>2025003695</v>
      </c>
      <c r="BC246" s="88">
        <v>20250036950</v>
      </c>
      <c r="BD246" s="88">
        <v>2025007900</v>
      </c>
      <c r="BE246" s="88">
        <v>2025007900</v>
      </c>
      <c r="BF246" s="88" t="s">
        <v>1900</v>
      </c>
      <c r="BG246" s="88" t="s">
        <v>1901</v>
      </c>
      <c r="BH246" s="88">
        <v>73443940</v>
      </c>
      <c r="BI246" s="88" t="s">
        <v>77</v>
      </c>
      <c r="BJ246" s="88" t="s">
        <v>77</v>
      </c>
      <c r="BK246" s="88" t="s">
        <v>1902</v>
      </c>
      <c r="BL246" s="88" t="s">
        <v>1903</v>
      </c>
      <c r="BM246" s="88" t="s">
        <v>77</v>
      </c>
      <c r="BN246" s="86">
        <v>73443940</v>
      </c>
      <c r="BO246" s="86" t="s">
        <v>1904</v>
      </c>
      <c r="BP246" s="86"/>
      <c r="BQ246" s="86"/>
    </row>
    <row r="247" spans="1:69" s="90" customFormat="1" ht="141.75" customHeight="1" x14ac:dyDescent="0.25">
      <c r="A247" s="86"/>
      <c r="B247" s="86" t="s">
        <v>89</v>
      </c>
      <c r="C247" s="129" t="s">
        <v>1905</v>
      </c>
      <c r="D247" s="129" t="s">
        <v>71</v>
      </c>
      <c r="E247" s="178" t="s">
        <v>1906</v>
      </c>
      <c r="F247" s="85">
        <v>2021</v>
      </c>
      <c r="G247" s="146">
        <v>44530</v>
      </c>
      <c r="H247" s="85" t="s">
        <v>1907</v>
      </c>
      <c r="I247" s="86" t="s">
        <v>1889</v>
      </c>
      <c r="J247" s="86" t="s">
        <v>77</v>
      </c>
      <c r="K247" s="85" t="s">
        <v>75</v>
      </c>
      <c r="L247" s="86" t="s">
        <v>346</v>
      </c>
      <c r="M247" s="132">
        <v>44539</v>
      </c>
      <c r="N247" s="110" t="s">
        <v>203</v>
      </c>
      <c r="O247" s="110" t="s">
        <v>77</v>
      </c>
      <c r="P247" s="86" t="s">
        <v>1704</v>
      </c>
      <c r="Q247" s="86" t="s">
        <v>148</v>
      </c>
      <c r="R247" s="86" t="s">
        <v>1908</v>
      </c>
      <c r="S247" s="86" t="s">
        <v>1028</v>
      </c>
      <c r="T247" s="123">
        <v>122951074</v>
      </c>
      <c r="U247" s="107">
        <v>151291287.5</v>
      </c>
      <c r="V247" s="139">
        <v>136528651</v>
      </c>
      <c r="W247" s="199">
        <v>0</v>
      </c>
      <c r="X247" s="145" t="s">
        <v>160</v>
      </c>
      <c r="Y247" s="86" t="s">
        <v>973</v>
      </c>
      <c r="Z247" s="86" t="s">
        <v>1193</v>
      </c>
      <c r="AA247" s="86" t="s">
        <v>1193</v>
      </c>
      <c r="AB247" s="86" t="s">
        <v>119</v>
      </c>
      <c r="AC247" s="86" t="s">
        <v>114</v>
      </c>
      <c r="AD247" s="86" t="s">
        <v>1909</v>
      </c>
      <c r="AE247" s="86" t="s">
        <v>1593</v>
      </c>
      <c r="AF247" s="86" t="s">
        <v>148</v>
      </c>
      <c r="AG247" s="86" t="s">
        <v>318</v>
      </c>
      <c r="AH247" s="132"/>
      <c r="AI247" s="86" t="s">
        <v>88</v>
      </c>
      <c r="AJ247" s="87" t="s">
        <v>89</v>
      </c>
      <c r="AK247" s="88" t="s">
        <v>77</v>
      </c>
      <c r="AL247" s="87"/>
      <c r="AM247" s="86"/>
      <c r="AN247" s="86"/>
      <c r="AO247" s="86"/>
      <c r="AP247" s="143"/>
      <c r="AQ247" s="143"/>
      <c r="AR247" s="86"/>
      <c r="AS247" s="86"/>
      <c r="AT247" s="86"/>
      <c r="AU247" s="88"/>
      <c r="AV247" s="88"/>
      <c r="AW247" s="86"/>
      <c r="AX247" s="86"/>
      <c r="AY247" s="86"/>
      <c r="AZ247" s="86"/>
      <c r="BA247" s="86"/>
      <c r="BB247" s="86"/>
      <c r="BC247" s="86"/>
      <c r="BD247" s="86"/>
      <c r="BE247" s="86"/>
      <c r="BF247" s="86"/>
      <c r="BG247" s="86"/>
      <c r="BH247" s="86"/>
      <c r="BI247" s="86"/>
      <c r="BJ247" s="86"/>
      <c r="BK247" s="86"/>
      <c r="BL247" s="86"/>
      <c r="BM247" s="86"/>
      <c r="BN247" s="86"/>
      <c r="BO247" s="86"/>
      <c r="BP247" s="86"/>
      <c r="BQ247" s="86"/>
    </row>
    <row r="248" spans="1:69" s="90" customFormat="1" ht="141.75" customHeight="1" x14ac:dyDescent="0.25">
      <c r="A248" s="86"/>
      <c r="B248" s="86" t="s">
        <v>89</v>
      </c>
      <c r="C248" s="129" t="s">
        <v>1910</v>
      </c>
      <c r="D248" s="129" t="s">
        <v>71</v>
      </c>
      <c r="E248" s="178" t="s">
        <v>1911</v>
      </c>
      <c r="F248" s="85">
        <v>2021</v>
      </c>
      <c r="G248" s="146">
        <v>44502</v>
      </c>
      <c r="H248" s="85" t="s">
        <v>1912</v>
      </c>
      <c r="I248" s="86" t="s">
        <v>1913</v>
      </c>
      <c r="J248" s="86" t="s">
        <v>1914</v>
      </c>
      <c r="K248" s="85" t="s">
        <v>75</v>
      </c>
      <c r="L248" s="86" t="s">
        <v>102</v>
      </c>
      <c r="M248" s="132">
        <v>44533</v>
      </c>
      <c r="N248" s="110" t="s">
        <v>698</v>
      </c>
      <c r="O248" s="126">
        <v>0.5</v>
      </c>
      <c r="P248" s="86" t="s">
        <v>1115</v>
      </c>
      <c r="Q248" s="86" t="s">
        <v>148</v>
      </c>
      <c r="R248" s="86" t="s">
        <v>1915</v>
      </c>
      <c r="S248" s="86" t="s">
        <v>1916</v>
      </c>
      <c r="T248" s="123">
        <v>393700000</v>
      </c>
      <c r="U248" s="107">
        <v>458894527.24000001</v>
      </c>
      <c r="V248" s="139">
        <v>229584363</v>
      </c>
      <c r="W248" s="139">
        <v>0</v>
      </c>
      <c r="X248" s="145" t="s">
        <v>338</v>
      </c>
      <c r="Y248" s="86" t="s">
        <v>973</v>
      </c>
      <c r="Z248" s="86" t="s">
        <v>701</v>
      </c>
      <c r="AA248" s="86" t="s">
        <v>701</v>
      </c>
      <c r="AB248" s="86" t="s">
        <v>113</v>
      </c>
      <c r="AC248" s="86" t="s">
        <v>294</v>
      </c>
      <c r="AD248" s="86" t="s">
        <v>873</v>
      </c>
      <c r="AE248" s="86" t="s">
        <v>1130</v>
      </c>
      <c r="AF248" s="86" t="s">
        <v>148</v>
      </c>
      <c r="AG248" s="86" t="s">
        <v>578</v>
      </c>
      <c r="AH248" s="132">
        <v>45204</v>
      </c>
      <c r="AI248" s="86" t="s">
        <v>88</v>
      </c>
      <c r="AJ248" s="87" t="s">
        <v>89</v>
      </c>
      <c r="AK248" s="88" t="s">
        <v>77</v>
      </c>
      <c r="AL248" s="88" t="s">
        <v>77</v>
      </c>
      <c r="AM248" s="86"/>
      <c r="AN248" s="86"/>
      <c r="AO248" s="86"/>
      <c r="AP248" s="143"/>
      <c r="AQ248" s="143"/>
      <c r="AR248" s="86"/>
      <c r="AS248" s="86"/>
      <c r="AT248" s="86"/>
      <c r="AU248" s="88"/>
      <c r="AV248" s="88"/>
      <c r="AW248" s="86"/>
      <c r="AX248" s="86"/>
      <c r="AY248" s="86"/>
      <c r="AZ248" s="86"/>
      <c r="BA248" s="86"/>
      <c r="BB248" s="86"/>
      <c r="BC248" s="86"/>
      <c r="BD248" s="86"/>
      <c r="BE248" s="86"/>
      <c r="BF248" s="86"/>
      <c r="BG248" s="86"/>
      <c r="BH248" s="86"/>
      <c r="BI248" s="86"/>
      <c r="BJ248" s="86"/>
      <c r="BK248" s="86"/>
      <c r="BL248" s="86"/>
      <c r="BM248" s="86"/>
      <c r="BN248" s="86"/>
      <c r="BO248" s="86"/>
      <c r="BP248" s="86"/>
      <c r="BQ248" s="86"/>
    </row>
    <row r="249" spans="1:69" s="90" customFormat="1" ht="141.75" customHeight="1" x14ac:dyDescent="0.25">
      <c r="A249" s="85"/>
      <c r="B249" s="85" t="s">
        <v>107</v>
      </c>
      <c r="C249" s="109" t="s">
        <v>1917</v>
      </c>
      <c r="D249" s="109" t="s">
        <v>71</v>
      </c>
      <c r="E249" s="178" t="s">
        <v>1918</v>
      </c>
      <c r="F249" s="85">
        <v>2021</v>
      </c>
      <c r="G249" s="146">
        <v>44516</v>
      </c>
      <c r="H249" s="85" t="s">
        <v>1919</v>
      </c>
      <c r="I249" s="85" t="s">
        <v>1920</v>
      </c>
      <c r="J249" s="85" t="s">
        <v>77</v>
      </c>
      <c r="K249" s="85" t="s">
        <v>75</v>
      </c>
      <c r="L249" s="85" t="s">
        <v>346</v>
      </c>
      <c r="M249" s="146">
        <v>44533</v>
      </c>
      <c r="N249" s="172" t="s">
        <v>698</v>
      </c>
      <c r="O249" s="172" t="s">
        <v>77</v>
      </c>
      <c r="P249" s="85" t="s">
        <v>1489</v>
      </c>
      <c r="Q249" s="85" t="s">
        <v>148</v>
      </c>
      <c r="R249" s="85" t="s">
        <v>1921</v>
      </c>
      <c r="S249" s="85" t="s">
        <v>1028</v>
      </c>
      <c r="T249" s="123">
        <v>81289303</v>
      </c>
      <c r="U249" s="107">
        <v>100026481.34999999</v>
      </c>
      <c r="V249" s="139">
        <v>95531433</v>
      </c>
      <c r="W249" s="139">
        <v>0</v>
      </c>
      <c r="X249" s="128" t="s">
        <v>338</v>
      </c>
      <c r="Y249" s="85" t="s">
        <v>973</v>
      </c>
      <c r="Z249" s="85" t="s">
        <v>1021</v>
      </c>
      <c r="AA249" s="85" t="s">
        <v>1646</v>
      </c>
      <c r="AB249" s="85" t="s">
        <v>119</v>
      </c>
      <c r="AC249" s="85" t="s">
        <v>114</v>
      </c>
      <c r="AD249" s="85" t="s">
        <v>1922</v>
      </c>
      <c r="AE249" s="85" t="s">
        <v>1799</v>
      </c>
      <c r="AF249" s="85" t="s">
        <v>148</v>
      </c>
      <c r="AG249" s="85" t="s">
        <v>578</v>
      </c>
      <c r="AH249" s="146">
        <v>45174</v>
      </c>
      <c r="AI249" s="85" t="s">
        <v>88</v>
      </c>
      <c r="AJ249" s="175" t="s">
        <v>89</v>
      </c>
      <c r="AK249" s="174" t="s">
        <v>77</v>
      </c>
      <c r="AL249" s="174" t="s">
        <v>77</v>
      </c>
      <c r="AM249" s="174" t="s">
        <v>77</v>
      </c>
      <c r="AN249" s="174" t="s">
        <v>77</v>
      </c>
      <c r="AO249" s="174" t="s">
        <v>77</v>
      </c>
      <c r="AP249" s="174" t="s">
        <v>77</v>
      </c>
      <c r="AQ249" s="174" t="s">
        <v>77</v>
      </c>
      <c r="AR249" s="174" t="s">
        <v>77</v>
      </c>
      <c r="AS249" s="174" t="s">
        <v>77</v>
      </c>
      <c r="AT249" s="174" t="s">
        <v>77</v>
      </c>
      <c r="AU249" s="174" t="s">
        <v>77</v>
      </c>
      <c r="AV249" s="174"/>
      <c r="AW249" s="174" t="s">
        <v>77</v>
      </c>
      <c r="AX249" s="174"/>
      <c r="AY249" s="174" t="s">
        <v>77</v>
      </c>
      <c r="AZ249" s="174"/>
      <c r="BA249" s="174" t="s">
        <v>77</v>
      </c>
      <c r="BB249" s="174"/>
      <c r="BC249" s="174" t="s">
        <v>77</v>
      </c>
      <c r="BD249" s="174"/>
      <c r="BE249" s="174" t="s">
        <v>77</v>
      </c>
      <c r="BF249" s="174" t="s">
        <v>77</v>
      </c>
      <c r="BG249" s="174" t="s">
        <v>77</v>
      </c>
      <c r="BH249" s="174" t="s">
        <v>77</v>
      </c>
      <c r="BI249" s="174" t="s">
        <v>77</v>
      </c>
      <c r="BJ249" s="174" t="s">
        <v>77</v>
      </c>
      <c r="BK249" s="174" t="s">
        <v>77</v>
      </c>
      <c r="BL249" s="174" t="s">
        <v>77</v>
      </c>
      <c r="BM249" s="174" t="s">
        <v>77</v>
      </c>
      <c r="BN249" s="85"/>
      <c r="BO249" s="85"/>
      <c r="BP249" s="85"/>
      <c r="BQ249" s="85"/>
    </row>
    <row r="250" spans="1:69" s="90" customFormat="1" ht="141.75" customHeight="1" x14ac:dyDescent="0.25">
      <c r="A250" s="86"/>
      <c r="B250" s="86" t="s">
        <v>85</v>
      </c>
      <c r="C250" s="129" t="s">
        <v>710</v>
      </c>
      <c r="D250" s="129" t="s">
        <v>71</v>
      </c>
      <c r="E250" s="109" t="s">
        <v>1923</v>
      </c>
      <c r="F250" s="86">
        <v>2009</v>
      </c>
      <c r="G250" s="132">
        <v>40156</v>
      </c>
      <c r="H250" s="86" t="s">
        <v>1924</v>
      </c>
      <c r="I250" s="86" t="s">
        <v>1925</v>
      </c>
      <c r="J250" s="86" t="s">
        <v>1926</v>
      </c>
      <c r="K250" s="85" t="s">
        <v>75</v>
      </c>
      <c r="L250" s="86" t="s">
        <v>102</v>
      </c>
      <c r="M250" s="132">
        <v>40112</v>
      </c>
      <c r="N250" s="110" t="s">
        <v>157</v>
      </c>
      <c r="O250" s="126">
        <v>0</v>
      </c>
      <c r="P250" s="86" t="s">
        <v>1857</v>
      </c>
      <c r="Q250" s="86" t="s">
        <v>148</v>
      </c>
      <c r="R250" s="86" t="s">
        <v>1927</v>
      </c>
      <c r="S250" s="86" t="s">
        <v>1928</v>
      </c>
      <c r="T250" s="147">
        <v>56396642</v>
      </c>
      <c r="U250" s="162">
        <f>U256</f>
        <v>132334800</v>
      </c>
      <c r="V250" s="163">
        <v>0</v>
      </c>
      <c r="W250" s="163">
        <v>0</v>
      </c>
      <c r="X250" s="145"/>
      <c r="Y250" s="86" t="s">
        <v>973</v>
      </c>
      <c r="Z250" s="86" t="s">
        <v>974</v>
      </c>
      <c r="AA250" s="86" t="s">
        <v>1929</v>
      </c>
      <c r="AB250" s="86" t="s">
        <v>145</v>
      </c>
      <c r="AC250" s="86" t="s">
        <v>146</v>
      </c>
      <c r="AD250" s="86" t="s">
        <v>1930</v>
      </c>
      <c r="AE250" s="86" t="s">
        <v>309</v>
      </c>
      <c r="AF250" s="86" t="s">
        <v>148</v>
      </c>
      <c r="AG250" s="86" t="s">
        <v>86</v>
      </c>
      <c r="AH250" s="132"/>
      <c r="AI250" s="86" t="s">
        <v>88</v>
      </c>
      <c r="AJ250" s="87" t="s">
        <v>89</v>
      </c>
      <c r="AK250" s="88" t="s">
        <v>77</v>
      </c>
      <c r="AL250" s="88" t="s">
        <v>77</v>
      </c>
      <c r="AM250" s="88" t="s">
        <v>77</v>
      </c>
      <c r="AN250" s="88" t="s">
        <v>77</v>
      </c>
      <c r="AO250" s="88" t="s">
        <v>77</v>
      </c>
      <c r="AP250" s="88" t="s">
        <v>77</v>
      </c>
      <c r="AQ250" s="88" t="s">
        <v>77</v>
      </c>
      <c r="AR250" s="88" t="s">
        <v>77</v>
      </c>
      <c r="AS250" s="88" t="s">
        <v>77</v>
      </c>
      <c r="AT250" s="88" t="s">
        <v>77</v>
      </c>
      <c r="AU250" s="88" t="s">
        <v>77</v>
      </c>
      <c r="AV250" s="88"/>
      <c r="AW250" s="88" t="s">
        <v>77</v>
      </c>
      <c r="AX250" s="88"/>
      <c r="AY250" s="88" t="s">
        <v>77</v>
      </c>
      <c r="AZ250" s="88"/>
      <c r="BA250" s="88" t="s">
        <v>77</v>
      </c>
      <c r="BB250" s="88"/>
      <c r="BC250" s="88" t="s">
        <v>77</v>
      </c>
      <c r="BD250" s="88"/>
      <c r="BE250" s="88" t="s">
        <v>77</v>
      </c>
      <c r="BF250" s="88" t="s">
        <v>77</v>
      </c>
      <c r="BG250" s="88" t="s">
        <v>77</v>
      </c>
      <c r="BH250" s="88" t="s">
        <v>77</v>
      </c>
      <c r="BI250" s="88" t="s">
        <v>77</v>
      </c>
      <c r="BJ250" s="88" t="s">
        <v>77</v>
      </c>
      <c r="BK250" s="88" t="s">
        <v>77</v>
      </c>
      <c r="BL250" s="88" t="s">
        <v>77</v>
      </c>
      <c r="BM250" s="88" t="s">
        <v>77</v>
      </c>
      <c r="BN250" s="86"/>
      <c r="BO250" s="86"/>
      <c r="BP250" s="86"/>
      <c r="BQ250" s="86"/>
    </row>
    <row r="251" spans="1:69" s="90" customFormat="1" ht="141.75" customHeight="1" x14ac:dyDescent="0.25">
      <c r="A251" s="86"/>
      <c r="B251" s="86" t="s">
        <v>89</v>
      </c>
      <c r="C251" s="129" t="s">
        <v>1931</v>
      </c>
      <c r="D251" s="129" t="s">
        <v>71</v>
      </c>
      <c r="E251" s="178" t="s">
        <v>1932</v>
      </c>
      <c r="F251" s="85">
        <v>2021</v>
      </c>
      <c r="G251" s="146">
        <v>44467</v>
      </c>
      <c r="H251" s="85" t="s">
        <v>1933</v>
      </c>
      <c r="I251" s="86" t="s">
        <v>1761</v>
      </c>
      <c r="J251" s="86" t="s">
        <v>1762</v>
      </c>
      <c r="K251" s="85" t="s">
        <v>254</v>
      </c>
      <c r="L251" s="86" t="s">
        <v>418</v>
      </c>
      <c r="M251" s="132">
        <v>44522</v>
      </c>
      <c r="N251" s="110" t="s">
        <v>203</v>
      </c>
      <c r="O251" s="126">
        <v>0.5</v>
      </c>
      <c r="P251" s="86" t="s">
        <v>1190</v>
      </c>
      <c r="Q251" s="86" t="s">
        <v>148</v>
      </c>
      <c r="R251" s="86" t="s">
        <v>1763</v>
      </c>
      <c r="S251" s="86" t="s">
        <v>1764</v>
      </c>
      <c r="T251" s="123">
        <v>21475787</v>
      </c>
      <c r="U251" s="107">
        <v>26429206.48</v>
      </c>
      <c r="V251" s="139">
        <v>0</v>
      </c>
      <c r="W251" s="108">
        <v>11936175</v>
      </c>
      <c r="X251" s="145" t="s">
        <v>160</v>
      </c>
      <c r="Y251" s="86" t="s">
        <v>973</v>
      </c>
      <c r="Z251" s="86" t="s">
        <v>1412</v>
      </c>
      <c r="AA251" s="86" t="s">
        <v>1531</v>
      </c>
      <c r="AB251" s="85" t="s">
        <v>138</v>
      </c>
      <c r="AC251" s="86" t="s">
        <v>139</v>
      </c>
      <c r="AD251" s="86" t="s">
        <v>1934</v>
      </c>
      <c r="AE251" s="86" t="s">
        <v>1935</v>
      </c>
      <c r="AF251" s="86" t="s">
        <v>148</v>
      </c>
      <c r="AG251" s="86" t="s">
        <v>86</v>
      </c>
      <c r="AH251" s="132">
        <v>45258</v>
      </c>
      <c r="AI251" s="86" t="s">
        <v>415</v>
      </c>
      <c r="AJ251" s="87" t="s">
        <v>89</v>
      </c>
      <c r="AK251" s="88" t="s">
        <v>77</v>
      </c>
      <c r="AL251" s="88" t="s">
        <v>77</v>
      </c>
      <c r="AM251" s="88" t="s">
        <v>77</v>
      </c>
      <c r="AN251" s="88" t="s">
        <v>77</v>
      </c>
      <c r="AO251" s="88" t="s">
        <v>77</v>
      </c>
      <c r="AP251" s="88" t="s">
        <v>77</v>
      </c>
      <c r="AQ251" s="88" t="s">
        <v>77</v>
      </c>
      <c r="AR251" s="88" t="s">
        <v>77</v>
      </c>
      <c r="AS251" s="88" t="s">
        <v>77</v>
      </c>
      <c r="AT251" s="88" t="s">
        <v>77</v>
      </c>
      <c r="AU251" s="88" t="s">
        <v>77</v>
      </c>
      <c r="AV251" s="88"/>
      <c r="AW251" s="88" t="s">
        <v>77</v>
      </c>
      <c r="AX251" s="88"/>
      <c r="AY251" s="88" t="s">
        <v>77</v>
      </c>
      <c r="AZ251" s="88"/>
      <c r="BA251" s="88" t="s">
        <v>77</v>
      </c>
      <c r="BB251" s="88"/>
      <c r="BC251" s="88" t="s">
        <v>77</v>
      </c>
      <c r="BD251" s="88"/>
      <c r="BE251" s="88" t="s">
        <v>77</v>
      </c>
      <c r="BF251" s="88" t="s">
        <v>77</v>
      </c>
      <c r="BG251" s="88" t="s">
        <v>77</v>
      </c>
      <c r="BH251" s="88" t="s">
        <v>77</v>
      </c>
      <c r="BI251" s="88" t="s">
        <v>77</v>
      </c>
      <c r="BJ251" s="88" t="s">
        <v>77</v>
      </c>
      <c r="BK251" s="88" t="s">
        <v>77</v>
      </c>
      <c r="BL251" s="88" t="s">
        <v>77</v>
      </c>
      <c r="BM251" s="88" t="s">
        <v>77</v>
      </c>
      <c r="BN251" s="88" t="s">
        <v>77</v>
      </c>
      <c r="BO251" s="86"/>
      <c r="BP251" s="86"/>
      <c r="BQ251" s="86"/>
    </row>
    <row r="252" spans="1:69" s="90" customFormat="1" ht="91.5" customHeight="1" x14ac:dyDescent="0.25">
      <c r="A252" s="86"/>
      <c r="B252" s="86" t="s">
        <v>89</v>
      </c>
      <c r="C252" s="129" t="s">
        <v>1936</v>
      </c>
      <c r="D252" s="129" t="s">
        <v>71</v>
      </c>
      <c r="E252" s="178" t="s">
        <v>1937</v>
      </c>
      <c r="F252" s="86">
        <v>2021</v>
      </c>
      <c r="G252" s="132">
        <v>44530</v>
      </c>
      <c r="H252" s="85" t="s">
        <v>1938</v>
      </c>
      <c r="I252" s="86" t="s">
        <v>1939</v>
      </c>
      <c r="J252" s="129" t="s">
        <v>1940</v>
      </c>
      <c r="K252" s="85" t="s">
        <v>75</v>
      </c>
      <c r="L252" s="86" t="s">
        <v>102</v>
      </c>
      <c r="M252" s="132">
        <v>44530</v>
      </c>
      <c r="N252" s="110" t="s">
        <v>203</v>
      </c>
      <c r="O252" s="126">
        <v>0.9</v>
      </c>
      <c r="P252" s="86" t="s">
        <v>1363</v>
      </c>
      <c r="Q252" s="86" t="s">
        <v>148</v>
      </c>
      <c r="R252" s="86" t="s">
        <v>1941</v>
      </c>
      <c r="S252" s="86" t="s">
        <v>1942</v>
      </c>
      <c r="T252" s="123">
        <v>182680869</v>
      </c>
      <c r="U252" s="107">
        <v>217557791.94</v>
      </c>
      <c r="V252" s="139">
        <v>0</v>
      </c>
      <c r="W252" s="108">
        <v>176025438</v>
      </c>
      <c r="X252" s="145" t="s">
        <v>160</v>
      </c>
      <c r="Y252" s="86" t="s">
        <v>973</v>
      </c>
      <c r="Z252" s="86" t="s">
        <v>132</v>
      </c>
      <c r="AA252" s="86" t="s">
        <v>132</v>
      </c>
      <c r="AB252" s="86" t="s">
        <v>119</v>
      </c>
      <c r="AC252" s="86" t="s">
        <v>114</v>
      </c>
      <c r="AD252" s="86" t="s">
        <v>1943</v>
      </c>
      <c r="AE252" s="86" t="s">
        <v>544</v>
      </c>
      <c r="AF252" s="86" t="s">
        <v>148</v>
      </c>
      <c r="AG252" s="86" t="s">
        <v>1813</v>
      </c>
      <c r="AH252" s="132">
        <v>45442</v>
      </c>
      <c r="AI252" s="86" t="s">
        <v>88</v>
      </c>
      <c r="AJ252" s="87" t="s">
        <v>89</v>
      </c>
      <c r="AK252" s="88" t="s">
        <v>77</v>
      </c>
      <c r="AL252" s="88" t="s">
        <v>77</v>
      </c>
      <c r="AM252" s="88" t="s">
        <v>77</v>
      </c>
      <c r="AN252" s="88" t="s">
        <v>77</v>
      </c>
      <c r="AO252" s="88" t="s">
        <v>77</v>
      </c>
      <c r="AP252" s="88" t="s">
        <v>77</v>
      </c>
      <c r="AQ252" s="88" t="s">
        <v>77</v>
      </c>
      <c r="AR252" s="88" t="s">
        <v>77</v>
      </c>
      <c r="AS252" s="88" t="s">
        <v>77</v>
      </c>
      <c r="AT252" s="88" t="s">
        <v>77</v>
      </c>
      <c r="AU252" s="88" t="s">
        <v>77</v>
      </c>
      <c r="AV252" s="88"/>
      <c r="AW252" s="88" t="s">
        <v>77</v>
      </c>
      <c r="AX252" s="88"/>
      <c r="AY252" s="88" t="s">
        <v>77</v>
      </c>
      <c r="AZ252" s="88"/>
      <c r="BA252" s="88" t="s">
        <v>77</v>
      </c>
      <c r="BB252" s="88"/>
      <c r="BC252" s="88" t="s">
        <v>77</v>
      </c>
      <c r="BD252" s="88"/>
      <c r="BE252" s="88" t="s">
        <v>77</v>
      </c>
      <c r="BF252" s="88" t="s">
        <v>77</v>
      </c>
      <c r="BG252" s="88" t="s">
        <v>77</v>
      </c>
      <c r="BH252" s="88" t="s">
        <v>77</v>
      </c>
      <c r="BI252" s="88" t="s">
        <v>77</v>
      </c>
      <c r="BJ252" s="88" t="s">
        <v>77</v>
      </c>
      <c r="BK252" s="88" t="s">
        <v>77</v>
      </c>
      <c r="BL252" s="88" t="s">
        <v>77</v>
      </c>
      <c r="BM252" s="88" t="s">
        <v>77</v>
      </c>
      <c r="BN252" s="86"/>
      <c r="BO252" s="86"/>
      <c r="BP252" s="86"/>
      <c r="BQ252" s="86"/>
    </row>
    <row r="253" spans="1:69" s="90" customFormat="1" ht="141.75" customHeight="1" x14ac:dyDescent="0.25">
      <c r="A253" s="86"/>
      <c r="B253" s="86" t="s">
        <v>89</v>
      </c>
      <c r="C253" s="129" t="s">
        <v>1944</v>
      </c>
      <c r="D253" s="129" t="s">
        <v>937</v>
      </c>
      <c r="E253" s="178" t="s">
        <v>1945</v>
      </c>
      <c r="F253" s="86">
        <v>2009</v>
      </c>
      <c r="G253" s="132">
        <v>40156</v>
      </c>
      <c r="H253" s="86" t="s">
        <v>1946</v>
      </c>
      <c r="I253" s="86" t="s">
        <v>1925</v>
      </c>
      <c r="J253" s="86" t="s">
        <v>1926</v>
      </c>
      <c r="K253" s="85" t="s">
        <v>75</v>
      </c>
      <c r="L253" s="86" t="s">
        <v>102</v>
      </c>
      <c r="M253" s="132">
        <v>40112</v>
      </c>
      <c r="N253" s="110" t="s">
        <v>157</v>
      </c>
      <c r="O253" s="126">
        <v>0</v>
      </c>
      <c r="P253" s="86" t="s">
        <v>1857</v>
      </c>
      <c r="Q253" s="86" t="s">
        <v>148</v>
      </c>
      <c r="R253" s="86" t="s">
        <v>1927</v>
      </c>
      <c r="S253" s="86" t="s">
        <v>1928</v>
      </c>
      <c r="T253" s="147">
        <v>67000000</v>
      </c>
      <c r="U253" s="162">
        <v>128406189.89</v>
      </c>
      <c r="V253" s="163">
        <v>0</v>
      </c>
      <c r="W253" s="163">
        <v>0</v>
      </c>
      <c r="X253" s="145" t="s">
        <v>1947</v>
      </c>
      <c r="Y253" s="86" t="s">
        <v>973</v>
      </c>
      <c r="Z253" s="86" t="s">
        <v>961</v>
      </c>
      <c r="AA253" s="86" t="s">
        <v>1929</v>
      </c>
      <c r="AB253" s="86" t="s">
        <v>145</v>
      </c>
      <c r="AC253" s="86" t="s">
        <v>146</v>
      </c>
      <c r="AD253" s="86" t="s">
        <v>1948</v>
      </c>
      <c r="AE253" s="86" t="s">
        <v>964</v>
      </c>
      <c r="AF253" s="86" t="s">
        <v>148</v>
      </c>
      <c r="AG253" s="86" t="s">
        <v>86</v>
      </c>
      <c r="AH253" s="132"/>
      <c r="AI253" s="86" t="s">
        <v>88</v>
      </c>
      <c r="AJ253" s="87" t="s">
        <v>89</v>
      </c>
      <c r="AK253" s="88" t="s">
        <v>77</v>
      </c>
      <c r="AL253" s="88" t="s">
        <v>77</v>
      </c>
      <c r="AM253" s="88" t="s">
        <v>77</v>
      </c>
      <c r="AN253" s="88" t="s">
        <v>77</v>
      </c>
      <c r="AO253" s="88" t="s">
        <v>77</v>
      </c>
      <c r="AP253" s="88" t="s">
        <v>77</v>
      </c>
      <c r="AQ253" s="88" t="s">
        <v>77</v>
      </c>
      <c r="AR253" s="88" t="s">
        <v>77</v>
      </c>
      <c r="AS253" s="88" t="s">
        <v>77</v>
      </c>
      <c r="AT253" s="88" t="s">
        <v>77</v>
      </c>
      <c r="AU253" s="88" t="s">
        <v>77</v>
      </c>
      <c r="AV253" s="88"/>
      <c r="AW253" s="88" t="s">
        <v>77</v>
      </c>
      <c r="AX253" s="88"/>
      <c r="AY253" s="88" t="s">
        <v>77</v>
      </c>
      <c r="AZ253" s="88"/>
      <c r="BA253" s="88" t="s">
        <v>77</v>
      </c>
      <c r="BB253" s="88"/>
      <c r="BC253" s="88" t="s">
        <v>77</v>
      </c>
      <c r="BD253" s="88"/>
      <c r="BE253" s="88" t="s">
        <v>77</v>
      </c>
      <c r="BF253" s="88" t="s">
        <v>77</v>
      </c>
      <c r="BG253" s="88" t="s">
        <v>77</v>
      </c>
      <c r="BH253" s="88" t="s">
        <v>77</v>
      </c>
      <c r="BI253" s="88" t="s">
        <v>77</v>
      </c>
      <c r="BJ253" s="88" t="s">
        <v>77</v>
      </c>
      <c r="BK253" s="88" t="s">
        <v>77</v>
      </c>
      <c r="BL253" s="88" t="s">
        <v>77</v>
      </c>
      <c r="BM253" s="88" t="s">
        <v>77</v>
      </c>
      <c r="BN253" s="86"/>
      <c r="BO253" s="86"/>
      <c r="BP253" s="86"/>
      <c r="BQ253" s="86"/>
    </row>
    <row r="254" spans="1:69" s="90" customFormat="1" ht="141.75" customHeight="1" x14ac:dyDescent="0.25">
      <c r="A254" s="86"/>
      <c r="B254" s="86" t="s">
        <v>89</v>
      </c>
      <c r="C254" s="129" t="s">
        <v>1949</v>
      </c>
      <c r="D254" s="129" t="s">
        <v>71</v>
      </c>
      <c r="E254" s="178" t="s">
        <v>1950</v>
      </c>
      <c r="F254" s="85">
        <v>2021</v>
      </c>
      <c r="G254" s="146">
        <v>44488</v>
      </c>
      <c r="H254" s="85" t="s">
        <v>1951</v>
      </c>
      <c r="I254" s="86" t="s">
        <v>1761</v>
      </c>
      <c r="J254" s="86" t="s">
        <v>1762</v>
      </c>
      <c r="K254" s="85" t="s">
        <v>254</v>
      </c>
      <c r="L254" s="86" t="s">
        <v>418</v>
      </c>
      <c r="M254" s="132">
        <v>44505</v>
      </c>
      <c r="N254" s="110" t="s">
        <v>698</v>
      </c>
      <c r="O254" s="126">
        <v>0.5</v>
      </c>
      <c r="P254" s="86" t="s">
        <v>1190</v>
      </c>
      <c r="Q254" s="86" t="s">
        <v>148</v>
      </c>
      <c r="R254" s="86" t="s">
        <v>1763</v>
      </c>
      <c r="S254" s="86" t="s">
        <v>1764</v>
      </c>
      <c r="T254" s="123">
        <v>20691021</v>
      </c>
      <c r="U254" s="107">
        <v>25646769.48</v>
      </c>
      <c r="V254" s="139">
        <v>11539666</v>
      </c>
      <c r="W254" s="139">
        <v>0</v>
      </c>
      <c r="X254" s="145" t="s">
        <v>338</v>
      </c>
      <c r="Y254" s="86" t="s">
        <v>973</v>
      </c>
      <c r="Z254" s="86" t="s">
        <v>935</v>
      </c>
      <c r="AA254" s="86" t="s">
        <v>935</v>
      </c>
      <c r="AB254" s="85" t="s">
        <v>138</v>
      </c>
      <c r="AC254" s="86" t="s">
        <v>139</v>
      </c>
      <c r="AD254" s="86" t="s">
        <v>1952</v>
      </c>
      <c r="AE254" s="86" t="s">
        <v>1953</v>
      </c>
      <c r="AF254" s="86" t="s">
        <v>148</v>
      </c>
      <c r="AG254" s="86" t="s">
        <v>86</v>
      </c>
      <c r="AH254" s="132"/>
      <c r="AI254" s="86" t="s">
        <v>88</v>
      </c>
      <c r="AJ254" s="87" t="s">
        <v>89</v>
      </c>
      <c r="AK254" s="88" t="s">
        <v>77</v>
      </c>
      <c r="AL254" s="88" t="s">
        <v>77</v>
      </c>
      <c r="AM254" s="88" t="s">
        <v>77</v>
      </c>
      <c r="AN254" s="88" t="s">
        <v>77</v>
      </c>
      <c r="AO254" s="88" t="s">
        <v>77</v>
      </c>
      <c r="AP254" s="88" t="s">
        <v>77</v>
      </c>
      <c r="AQ254" s="88" t="s">
        <v>77</v>
      </c>
      <c r="AR254" s="88" t="s">
        <v>77</v>
      </c>
      <c r="AS254" s="88" t="s">
        <v>77</v>
      </c>
      <c r="AT254" s="88" t="s">
        <v>77</v>
      </c>
      <c r="AU254" s="88" t="s">
        <v>77</v>
      </c>
      <c r="AV254" s="88"/>
      <c r="AW254" s="88" t="s">
        <v>77</v>
      </c>
      <c r="AX254" s="88"/>
      <c r="AY254" s="88" t="s">
        <v>77</v>
      </c>
      <c r="AZ254" s="88"/>
      <c r="BA254" s="88" t="s">
        <v>77</v>
      </c>
      <c r="BB254" s="88"/>
      <c r="BC254" s="88" t="s">
        <v>77</v>
      </c>
      <c r="BD254" s="88"/>
      <c r="BE254" s="88" t="s">
        <v>77</v>
      </c>
      <c r="BF254" s="88" t="s">
        <v>77</v>
      </c>
      <c r="BG254" s="88" t="s">
        <v>77</v>
      </c>
      <c r="BH254" s="88" t="s">
        <v>77</v>
      </c>
      <c r="BI254" s="88" t="s">
        <v>77</v>
      </c>
      <c r="BJ254" s="88" t="s">
        <v>77</v>
      </c>
      <c r="BK254" s="88" t="s">
        <v>77</v>
      </c>
      <c r="BL254" s="88" t="s">
        <v>77</v>
      </c>
      <c r="BM254" s="88" t="s">
        <v>77</v>
      </c>
      <c r="BN254" s="86"/>
      <c r="BO254" s="86"/>
      <c r="BP254" s="86"/>
      <c r="BQ254" s="86"/>
    </row>
    <row r="255" spans="1:69" s="90" customFormat="1" ht="177" customHeight="1" x14ac:dyDescent="0.25">
      <c r="A255" s="86"/>
      <c r="B255" s="86" t="s">
        <v>89</v>
      </c>
      <c r="C255" s="129" t="s">
        <v>1954</v>
      </c>
      <c r="D255" s="129" t="s">
        <v>71</v>
      </c>
      <c r="E255" s="178" t="s">
        <v>1955</v>
      </c>
      <c r="F255" s="85">
        <v>2021</v>
      </c>
      <c r="G255" s="146">
        <v>44490</v>
      </c>
      <c r="H255" s="85" t="s">
        <v>1956</v>
      </c>
      <c r="I255" s="86" t="s">
        <v>1957</v>
      </c>
      <c r="J255" s="86" t="s">
        <v>1958</v>
      </c>
      <c r="K255" s="85" t="s">
        <v>75</v>
      </c>
      <c r="L255" s="86" t="s">
        <v>346</v>
      </c>
      <c r="M255" s="132">
        <v>44489</v>
      </c>
      <c r="N255" s="110" t="s">
        <v>203</v>
      </c>
      <c r="O255" s="126">
        <v>1</v>
      </c>
      <c r="P255" s="86" t="s">
        <v>1520</v>
      </c>
      <c r="Q255" s="86" t="s">
        <v>148</v>
      </c>
      <c r="R255" s="86" t="s">
        <v>1959</v>
      </c>
      <c r="S255" s="86" t="s">
        <v>1960</v>
      </c>
      <c r="T255" s="123">
        <v>2394918</v>
      </c>
      <c r="U255" s="107">
        <v>2983093.75</v>
      </c>
      <c r="V255" s="139">
        <v>0</v>
      </c>
      <c r="W255" s="108">
        <v>2693188</v>
      </c>
      <c r="X255" s="145" t="s">
        <v>681</v>
      </c>
      <c r="Y255" s="86" t="s">
        <v>973</v>
      </c>
      <c r="Z255" s="86" t="s">
        <v>1829</v>
      </c>
      <c r="AA255" s="86" t="s">
        <v>1829</v>
      </c>
      <c r="AB255" s="86" t="s">
        <v>119</v>
      </c>
      <c r="AC255" s="86" t="s">
        <v>114</v>
      </c>
      <c r="AD255" s="86" t="s">
        <v>1961</v>
      </c>
      <c r="AE255" s="86" t="s">
        <v>1532</v>
      </c>
      <c r="AF255" s="86" t="s">
        <v>148</v>
      </c>
      <c r="AG255" s="86" t="s">
        <v>86</v>
      </c>
      <c r="AH255" s="132"/>
      <c r="AI255" s="86" t="s">
        <v>88</v>
      </c>
      <c r="AJ255" s="87" t="s">
        <v>89</v>
      </c>
      <c r="AK255" s="88" t="s">
        <v>77</v>
      </c>
      <c r="AL255" s="88" t="s">
        <v>77</v>
      </c>
      <c r="AM255" s="88" t="s">
        <v>77</v>
      </c>
      <c r="AN255" s="88" t="s">
        <v>77</v>
      </c>
      <c r="AO255" s="88" t="s">
        <v>77</v>
      </c>
      <c r="AP255" s="88" t="s">
        <v>77</v>
      </c>
      <c r="AQ255" s="88" t="s">
        <v>77</v>
      </c>
      <c r="AR255" s="88" t="s">
        <v>77</v>
      </c>
      <c r="AS255" s="88" t="s">
        <v>77</v>
      </c>
      <c r="AT255" s="88" t="s">
        <v>77</v>
      </c>
      <c r="AU255" s="88" t="s">
        <v>77</v>
      </c>
      <c r="AV255" s="88"/>
      <c r="AW255" s="88" t="s">
        <v>77</v>
      </c>
      <c r="AX255" s="88"/>
      <c r="AY255" s="88" t="s">
        <v>77</v>
      </c>
      <c r="AZ255" s="88"/>
      <c r="BA255" s="88" t="s">
        <v>77</v>
      </c>
      <c r="BB255" s="88"/>
      <c r="BC255" s="88" t="s">
        <v>77</v>
      </c>
      <c r="BD255" s="88"/>
      <c r="BE255" s="88" t="s">
        <v>77</v>
      </c>
      <c r="BF255" s="88" t="s">
        <v>77</v>
      </c>
      <c r="BG255" s="88" t="s">
        <v>77</v>
      </c>
      <c r="BH255" s="88" t="s">
        <v>77</v>
      </c>
      <c r="BI255" s="88" t="s">
        <v>77</v>
      </c>
      <c r="BJ255" s="88" t="s">
        <v>77</v>
      </c>
      <c r="BK255" s="88" t="s">
        <v>77</v>
      </c>
      <c r="BL255" s="88" t="s">
        <v>77</v>
      </c>
      <c r="BM255" s="88" t="s">
        <v>77</v>
      </c>
      <c r="BN255" s="86"/>
      <c r="BO255" s="86"/>
      <c r="BP255" s="86"/>
      <c r="BQ255" s="86"/>
    </row>
    <row r="256" spans="1:69" s="90" customFormat="1" ht="141.75" customHeight="1" x14ac:dyDescent="0.25">
      <c r="A256" s="86"/>
      <c r="B256" s="180" t="s">
        <v>85</v>
      </c>
      <c r="C256" s="129" t="s">
        <v>710</v>
      </c>
      <c r="D256" s="129" t="s">
        <v>71</v>
      </c>
      <c r="E256" s="178" t="s">
        <v>1962</v>
      </c>
      <c r="F256" s="86">
        <v>2011</v>
      </c>
      <c r="G256" s="132">
        <v>40612</v>
      </c>
      <c r="H256" s="86" t="s">
        <v>1963</v>
      </c>
      <c r="I256" s="86" t="s">
        <v>1964</v>
      </c>
      <c r="J256" s="86" t="s">
        <v>1965</v>
      </c>
      <c r="K256" s="85" t="s">
        <v>75</v>
      </c>
      <c r="L256" s="86" t="s">
        <v>102</v>
      </c>
      <c r="M256" s="132">
        <v>40563</v>
      </c>
      <c r="N256" s="110" t="s">
        <v>157</v>
      </c>
      <c r="O256" s="126">
        <v>0</v>
      </c>
      <c r="P256" s="86" t="s">
        <v>1857</v>
      </c>
      <c r="Q256" s="86" t="s">
        <v>148</v>
      </c>
      <c r="R256" s="86" t="s">
        <v>1927</v>
      </c>
      <c r="S256" s="86" t="s">
        <v>1928</v>
      </c>
      <c r="T256" s="147">
        <v>77844000</v>
      </c>
      <c r="U256" s="162">
        <f>(T256*70%)+T256</f>
        <v>132334800</v>
      </c>
      <c r="V256" s="163">
        <v>0</v>
      </c>
      <c r="W256" s="163">
        <v>0</v>
      </c>
      <c r="X256" s="145"/>
      <c r="Y256" s="86" t="s">
        <v>871</v>
      </c>
      <c r="Z256" s="86" t="s">
        <v>1193</v>
      </c>
      <c r="AA256" s="86" t="s">
        <v>1929</v>
      </c>
      <c r="AB256" s="86" t="s">
        <v>145</v>
      </c>
      <c r="AC256" s="86" t="s">
        <v>146</v>
      </c>
      <c r="AD256" s="86" t="s">
        <v>1966</v>
      </c>
      <c r="AE256" s="86" t="s">
        <v>964</v>
      </c>
      <c r="AF256" s="86" t="s">
        <v>148</v>
      </c>
      <c r="AG256" s="86" t="s">
        <v>578</v>
      </c>
      <c r="AH256" s="132"/>
      <c r="AI256" s="86" t="s">
        <v>88</v>
      </c>
      <c r="AJ256" s="87" t="s">
        <v>89</v>
      </c>
      <c r="AK256" s="88" t="s">
        <v>77</v>
      </c>
      <c r="AL256" s="88" t="s">
        <v>77</v>
      </c>
      <c r="AM256" s="88" t="s">
        <v>77</v>
      </c>
      <c r="AN256" s="88" t="s">
        <v>77</v>
      </c>
      <c r="AO256" s="88" t="s">
        <v>77</v>
      </c>
      <c r="AP256" s="88" t="s">
        <v>77</v>
      </c>
      <c r="AQ256" s="88" t="s">
        <v>77</v>
      </c>
      <c r="AR256" s="88" t="s">
        <v>77</v>
      </c>
      <c r="AS256" s="88" t="s">
        <v>77</v>
      </c>
      <c r="AT256" s="88" t="s">
        <v>77</v>
      </c>
      <c r="AU256" s="88" t="s">
        <v>77</v>
      </c>
      <c r="AV256" s="88"/>
      <c r="AW256" s="88" t="s">
        <v>77</v>
      </c>
      <c r="AX256" s="88"/>
      <c r="AY256" s="88" t="s">
        <v>77</v>
      </c>
      <c r="AZ256" s="88"/>
      <c r="BA256" s="88" t="s">
        <v>77</v>
      </c>
      <c r="BB256" s="88"/>
      <c r="BC256" s="88" t="s">
        <v>77</v>
      </c>
      <c r="BD256" s="88"/>
      <c r="BE256" s="88" t="s">
        <v>77</v>
      </c>
      <c r="BF256" s="88" t="s">
        <v>77</v>
      </c>
      <c r="BG256" s="88" t="s">
        <v>77</v>
      </c>
      <c r="BH256" s="88" t="s">
        <v>77</v>
      </c>
      <c r="BI256" s="88" t="s">
        <v>77</v>
      </c>
      <c r="BJ256" s="88" t="s">
        <v>77</v>
      </c>
      <c r="BK256" s="88" t="s">
        <v>77</v>
      </c>
      <c r="BL256" s="88" t="s">
        <v>77</v>
      </c>
      <c r="BM256" s="88" t="s">
        <v>77</v>
      </c>
      <c r="BN256" s="86"/>
      <c r="BO256" s="86"/>
      <c r="BP256" s="86"/>
      <c r="BQ256" s="86"/>
    </row>
    <row r="257" spans="1:69" s="90" customFormat="1" ht="141.75" customHeight="1" x14ac:dyDescent="0.25">
      <c r="A257" s="86"/>
      <c r="B257" s="86" t="s">
        <v>89</v>
      </c>
      <c r="C257" s="129" t="s">
        <v>1967</v>
      </c>
      <c r="D257" s="129" t="s">
        <v>71</v>
      </c>
      <c r="E257" s="178" t="s">
        <v>1968</v>
      </c>
      <c r="F257" s="85">
        <v>2021</v>
      </c>
      <c r="G257" s="146">
        <v>44440</v>
      </c>
      <c r="H257" s="85" t="s">
        <v>1969</v>
      </c>
      <c r="I257" s="86" t="s">
        <v>1970</v>
      </c>
      <c r="J257" s="86" t="s">
        <v>1971</v>
      </c>
      <c r="K257" s="85" t="s">
        <v>75</v>
      </c>
      <c r="L257" s="86" t="s">
        <v>102</v>
      </c>
      <c r="M257" s="132">
        <v>44439</v>
      </c>
      <c r="N257" s="110" t="s">
        <v>157</v>
      </c>
      <c r="O257" s="126">
        <v>0.1</v>
      </c>
      <c r="P257" s="86" t="s">
        <v>1704</v>
      </c>
      <c r="Q257" s="86" t="s">
        <v>148</v>
      </c>
      <c r="R257" s="86" t="s">
        <v>1972</v>
      </c>
      <c r="S257" s="86" t="s">
        <v>1973</v>
      </c>
      <c r="T257" s="123">
        <v>909453067</v>
      </c>
      <c r="U257" s="107">
        <v>1152853626.0999999</v>
      </c>
      <c r="V257" s="139">
        <v>100079917</v>
      </c>
      <c r="W257" s="199">
        <v>0</v>
      </c>
      <c r="X257" s="145" t="s">
        <v>338</v>
      </c>
      <c r="Y257" s="86" t="s">
        <v>973</v>
      </c>
      <c r="Z257" s="86" t="s">
        <v>1829</v>
      </c>
      <c r="AA257" s="86" t="s">
        <v>1829</v>
      </c>
      <c r="AB257" s="86" t="s">
        <v>119</v>
      </c>
      <c r="AC257" s="86" t="s">
        <v>114</v>
      </c>
      <c r="AD257" s="86" t="s">
        <v>1974</v>
      </c>
      <c r="AE257" s="86" t="s">
        <v>684</v>
      </c>
      <c r="AF257" s="86" t="s">
        <v>148</v>
      </c>
      <c r="AG257" s="86" t="s">
        <v>86</v>
      </c>
      <c r="AH257" s="132"/>
      <c r="AI257" s="86" t="s">
        <v>88</v>
      </c>
      <c r="AJ257" s="87" t="s">
        <v>89</v>
      </c>
      <c r="AK257" s="88" t="s">
        <v>77</v>
      </c>
      <c r="AL257" s="88" t="s">
        <v>77</v>
      </c>
      <c r="AM257" s="88" t="s">
        <v>77</v>
      </c>
      <c r="AN257" s="88" t="s">
        <v>77</v>
      </c>
      <c r="AO257" s="88" t="s">
        <v>77</v>
      </c>
      <c r="AP257" s="88" t="s">
        <v>77</v>
      </c>
      <c r="AQ257" s="88" t="s">
        <v>77</v>
      </c>
      <c r="AR257" s="88" t="s">
        <v>77</v>
      </c>
      <c r="AS257" s="88" t="s">
        <v>77</v>
      </c>
      <c r="AT257" s="88" t="s">
        <v>77</v>
      </c>
      <c r="AU257" s="88" t="s">
        <v>77</v>
      </c>
      <c r="AV257" s="88"/>
      <c r="AW257" s="88" t="s">
        <v>77</v>
      </c>
      <c r="AX257" s="88"/>
      <c r="AY257" s="88" t="s">
        <v>77</v>
      </c>
      <c r="AZ257" s="88"/>
      <c r="BA257" s="88" t="s">
        <v>77</v>
      </c>
      <c r="BB257" s="88"/>
      <c r="BC257" s="88" t="s">
        <v>77</v>
      </c>
      <c r="BD257" s="88"/>
      <c r="BE257" s="88" t="s">
        <v>77</v>
      </c>
      <c r="BF257" s="88" t="s">
        <v>77</v>
      </c>
      <c r="BG257" s="88" t="s">
        <v>77</v>
      </c>
      <c r="BH257" s="88" t="s">
        <v>77</v>
      </c>
      <c r="BI257" s="88" t="s">
        <v>77</v>
      </c>
      <c r="BJ257" s="88" t="s">
        <v>77</v>
      </c>
      <c r="BK257" s="88" t="s">
        <v>77</v>
      </c>
      <c r="BL257" s="88" t="s">
        <v>77</v>
      </c>
      <c r="BM257" s="88" t="s">
        <v>77</v>
      </c>
      <c r="BN257" s="86"/>
      <c r="BO257" s="86"/>
      <c r="BP257" s="86"/>
      <c r="BQ257" s="86"/>
    </row>
    <row r="258" spans="1:69" s="90" customFormat="1" ht="141.75" customHeight="1" x14ac:dyDescent="0.25">
      <c r="A258" s="86"/>
      <c r="B258" s="86" t="s">
        <v>89</v>
      </c>
      <c r="C258" s="129" t="s">
        <v>1975</v>
      </c>
      <c r="D258" s="129" t="s">
        <v>71</v>
      </c>
      <c r="E258" s="109" t="s">
        <v>1976</v>
      </c>
      <c r="F258" s="86">
        <v>2011</v>
      </c>
      <c r="G258" s="132">
        <v>40612</v>
      </c>
      <c r="H258" s="86" t="s">
        <v>1977</v>
      </c>
      <c r="I258" s="86" t="s">
        <v>1978</v>
      </c>
      <c r="J258" s="86" t="s">
        <v>1979</v>
      </c>
      <c r="K258" s="85" t="s">
        <v>75</v>
      </c>
      <c r="L258" s="86" t="s">
        <v>102</v>
      </c>
      <c r="M258" s="132">
        <v>40576</v>
      </c>
      <c r="N258" s="110" t="s">
        <v>157</v>
      </c>
      <c r="O258" s="126">
        <v>0</v>
      </c>
      <c r="P258" s="86" t="s">
        <v>1857</v>
      </c>
      <c r="Q258" s="86" t="s">
        <v>148</v>
      </c>
      <c r="R258" s="86" t="s">
        <v>1927</v>
      </c>
      <c r="S258" s="86" t="s">
        <v>1928</v>
      </c>
      <c r="T258" s="147">
        <v>30000000</v>
      </c>
      <c r="U258" s="162">
        <v>54895565.390000001</v>
      </c>
      <c r="V258" s="163">
        <v>0</v>
      </c>
      <c r="W258" s="163">
        <v>0</v>
      </c>
      <c r="X258" s="145" t="s">
        <v>1947</v>
      </c>
      <c r="Y258" s="86" t="s">
        <v>871</v>
      </c>
      <c r="Z258" s="86" t="s">
        <v>1193</v>
      </c>
      <c r="AA258" s="86" t="s">
        <v>1929</v>
      </c>
      <c r="AB258" s="86" t="s">
        <v>145</v>
      </c>
      <c r="AC258" s="86" t="s">
        <v>146</v>
      </c>
      <c r="AD258" s="86" t="s">
        <v>1780</v>
      </c>
      <c r="AE258" s="86" t="s">
        <v>964</v>
      </c>
      <c r="AF258" s="86" t="s">
        <v>148</v>
      </c>
      <c r="AG258" s="86" t="s">
        <v>578</v>
      </c>
      <c r="AH258" s="132">
        <v>43195</v>
      </c>
      <c r="AI258" s="86" t="s">
        <v>88</v>
      </c>
      <c r="AJ258" s="87" t="s">
        <v>89</v>
      </c>
      <c r="AK258" s="88" t="s">
        <v>77</v>
      </c>
      <c r="AL258" s="88" t="s">
        <v>77</v>
      </c>
      <c r="AM258" s="88" t="s">
        <v>77</v>
      </c>
      <c r="AN258" s="88" t="s">
        <v>77</v>
      </c>
      <c r="AO258" s="88" t="s">
        <v>77</v>
      </c>
      <c r="AP258" s="88" t="s">
        <v>77</v>
      </c>
      <c r="AQ258" s="88" t="s">
        <v>77</v>
      </c>
      <c r="AR258" s="88" t="s">
        <v>77</v>
      </c>
      <c r="AS258" s="88" t="s">
        <v>77</v>
      </c>
      <c r="AT258" s="88" t="s">
        <v>77</v>
      </c>
      <c r="AU258" s="88" t="s">
        <v>77</v>
      </c>
      <c r="AV258" s="88"/>
      <c r="AW258" s="88" t="s">
        <v>77</v>
      </c>
      <c r="AX258" s="88"/>
      <c r="AY258" s="88" t="s">
        <v>77</v>
      </c>
      <c r="AZ258" s="88"/>
      <c r="BA258" s="88" t="s">
        <v>77</v>
      </c>
      <c r="BB258" s="88"/>
      <c r="BC258" s="88" t="s">
        <v>77</v>
      </c>
      <c r="BD258" s="88"/>
      <c r="BE258" s="88" t="s">
        <v>77</v>
      </c>
      <c r="BF258" s="88" t="s">
        <v>77</v>
      </c>
      <c r="BG258" s="88" t="s">
        <v>77</v>
      </c>
      <c r="BH258" s="88" t="s">
        <v>77</v>
      </c>
      <c r="BI258" s="88" t="s">
        <v>77</v>
      </c>
      <c r="BJ258" s="88" t="s">
        <v>77</v>
      </c>
      <c r="BK258" s="88" t="s">
        <v>77</v>
      </c>
      <c r="BL258" s="88" t="s">
        <v>77</v>
      </c>
      <c r="BM258" s="88" t="s">
        <v>77</v>
      </c>
      <c r="BN258" s="86"/>
      <c r="BO258" s="86"/>
      <c r="BP258" s="86"/>
      <c r="BQ258" s="86"/>
    </row>
    <row r="259" spans="1:69" s="90" customFormat="1" ht="154.5" customHeight="1" x14ac:dyDescent="0.25">
      <c r="A259" s="86"/>
      <c r="B259" s="86" t="s">
        <v>89</v>
      </c>
      <c r="C259" s="129" t="s">
        <v>1980</v>
      </c>
      <c r="D259" s="129" t="s">
        <v>71</v>
      </c>
      <c r="E259" s="109" t="s">
        <v>1981</v>
      </c>
      <c r="F259" s="85">
        <v>2021</v>
      </c>
      <c r="G259" s="146">
        <v>44278</v>
      </c>
      <c r="H259" s="85" t="s">
        <v>1982</v>
      </c>
      <c r="I259" s="86" t="s">
        <v>1983</v>
      </c>
      <c r="J259" s="86" t="s">
        <v>77</v>
      </c>
      <c r="K259" s="85" t="s">
        <v>75</v>
      </c>
      <c r="L259" s="86" t="s">
        <v>346</v>
      </c>
      <c r="M259" s="132">
        <v>44250</v>
      </c>
      <c r="N259" s="110" t="s">
        <v>203</v>
      </c>
      <c r="O259" s="110" t="s">
        <v>77</v>
      </c>
      <c r="P259" s="86" t="s">
        <v>1984</v>
      </c>
      <c r="Q259" s="86" t="s">
        <v>148</v>
      </c>
      <c r="R259" s="86" t="s">
        <v>1985</v>
      </c>
      <c r="S259" s="86" t="s">
        <v>1028</v>
      </c>
      <c r="T259" s="123">
        <v>56018071</v>
      </c>
      <c r="U259" s="107">
        <v>72509853.590000004</v>
      </c>
      <c r="V259" s="139">
        <v>0</v>
      </c>
      <c r="W259" s="108">
        <v>15700000</v>
      </c>
      <c r="X259" s="145" t="s">
        <v>338</v>
      </c>
      <c r="Y259" s="86" t="s">
        <v>973</v>
      </c>
      <c r="Z259" s="86" t="s">
        <v>701</v>
      </c>
      <c r="AA259" s="86" t="s">
        <v>701</v>
      </c>
      <c r="AB259" s="86" t="s">
        <v>119</v>
      </c>
      <c r="AC259" s="86" t="s">
        <v>114</v>
      </c>
      <c r="AD259" s="86" t="s">
        <v>1986</v>
      </c>
      <c r="AE259" s="86" t="s">
        <v>1393</v>
      </c>
      <c r="AF259" s="86" t="s">
        <v>148</v>
      </c>
      <c r="AG259" s="86" t="s">
        <v>342</v>
      </c>
      <c r="AH259" s="132">
        <v>45015</v>
      </c>
      <c r="AI259" s="86" t="s">
        <v>88</v>
      </c>
      <c r="AJ259" s="87" t="s">
        <v>89</v>
      </c>
      <c r="AK259" s="88" t="s">
        <v>77</v>
      </c>
      <c r="AL259" s="88" t="s">
        <v>77</v>
      </c>
      <c r="AM259" s="88" t="s">
        <v>77</v>
      </c>
      <c r="AN259" s="88" t="s">
        <v>77</v>
      </c>
      <c r="AO259" s="88" t="s">
        <v>77</v>
      </c>
      <c r="AP259" s="88" t="s">
        <v>77</v>
      </c>
      <c r="AQ259" s="88" t="s">
        <v>77</v>
      </c>
      <c r="AR259" s="88" t="s">
        <v>77</v>
      </c>
      <c r="AS259" s="88" t="s">
        <v>77</v>
      </c>
      <c r="AT259" s="88" t="s">
        <v>77</v>
      </c>
      <c r="AU259" s="88" t="s">
        <v>77</v>
      </c>
      <c r="AV259" s="88"/>
      <c r="AW259" s="88" t="s">
        <v>77</v>
      </c>
      <c r="AX259" s="88"/>
      <c r="AY259" s="88" t="s">
        <v>77</v>
      </c>
      <c r="AZ259" s="88"/>
      <c r="BA259" s="88" t="s">
        <v>77</v>
      </c>
      <c r="BB259" s="88"/>
      <c r="BC259" s="88" t="s">
        <v>77</v>
      </c>
      <c r="BD259" s="88"/>
      <c r="BE259" s="88" t="s">
        <v>77</v>
      </c>
      <c r="BF259" s="88" t="s">
        <v>77</v>
      </c>
      <c r="BG259" s="88" t="s">
        <v>77</v>
      </c>
      <c r="BH259" s="88" t="s">
        <v>77</v>
      </c>
      <c r="BI259" s="88" t="s">
        <v>77</v>
      </c>
      <c r="BJ259" s="88" t="s">
        <v>77</v>
      </c>
      <c r="BK259" s="88" t="s">
        <v>77</v>
      </c>
      <c r="BL259" s="88" t="s">
        <v>77</v>
      </c>
      <c r="BM259" s="88" t="s">
        <v>77</v>
      </c>
      <c r="BN259" s="86"/>
      <c r="BO259" s="86"/>
      <c r="BP259" s="86"/>
      <c r="BQ259" s="86"/>
    </row>
    <row r="260" spans="1:69" s="90" customFormat="1" ht="154.5" customHeight="1" x14ac:dyDescent="0.25">
      <c r="A260" s="86"/>
      <c r="B260" s="86" t="s">
        <v>89</v>
      </c>
      <c r="C260" s="129" t="s">
        <v>1987</v>
      </c>
      <c r="D260" s="129" t="s">
        <v>71</v>
      </c>
      <c r="E260" s="178" t="s">
        <v>1988</v>
      </c>
      <c r="F260" s="85">
        <v>2021</v>
      </c>
      <c r="G260" s="146">
        <v>44427</v>
      </c>
      <c r="H260" s="85" t="s">
        <v>1989</v>
      </c>
      <c r="I260" s="86" t="s">
        <v>1990</v>
      </c>
      <c r="J260" s="86" t="s">
        <v>1991</v>
      </c>
      <c r="K260" s="85" t="s">
        <v>75</v>
      </c>
      <c r="L260" s="86" t="s">
        <v>102</v>
      </c>
      <c r="M260" s="132">
        <v>44460</v>
      </c>
      <c r="N260" s="110" t="s">
        <v>256</v>
      </c>
      <c r="O260" s="126">
        <v>0</v>
      </c>
      <c r="P260" s="86" t="s">
        <v>1704</v>
      </c>
      <c r="Q260" s="86" t="s">
        <v>148</v>
      </c>
      <c r="R260" s="86" t="s">
        <v>1992</v>
      </c>
      <c r="S260" s="86" t="s">
        <v>1993</v>
      </c>
      <c r="T260" s="147">
        <v>490604040</v>
      </c>
      <c r="U260" s="162">
        <v>651998826.60000002</v>
      </c>
      <c r="V260" s="202">
        <v>636639998</v>
      </c>
      <c r="W260" s="199">
        <v>0</v>
      </c>
      <c r="X260" s="145" t="s">
        <v>338</v>
      </c>
      <c r="Y260" s="86" t="s">
        <v>973</v>
      </c>
      <c r="Z260" s="86" t="s">
        <v>1200</v>
      </c>
      <c r="AA260" s="86" t="s">
        <v>1200</v>
      </c>
      <c r="AB260" s="86" t="s">
        <v>119</v>
      </c>
      <c r="AC260" s="86" t="s">
        <v>114</v>
      </c>
      <c r="AD260" s="86" t="s">
        <v>1994</v>
      </c>
      <c r="AE260" s="86" t="s">
        <v>1995</v>
      </c>
      <c r="AF260" s="86" t="s">
        <v>148</v>
      </c>
      <c r="AG260" s="86" t="s">
        <v>578</v>
      </c>
      <c r="AH260" s="132"/>
      <c r="AI260" s="86" t="s">
        <v>88</v>
      </c>
      <c r="AJ260" s="87" t="s">
        <v>89</v>
      </c>
      <c r="AK260" s="88" t="s">
        <v>77</v>
      </c>
      <c r="AL260" s="88" t="s">
        <v>77</v>
      </c>
      <c r="AM260" s="88" t="s">
        <v>77</v>
      </c>
      <c r="AN260" s="88" t="s">
        <v>77</v>
      </c>
      <c r="AO260" s="88" t="s">
        <v>77</v>
      </c>
      <c r="AP260" s="88" t="s">
        <v>77</v>
      </c>
      <c r="AQ260" s="88" t="s">
        <v>77</v>
      </c>
      <c r="AR260" s="88" t="s">
        <v>77</v>
      </c>
      <c r="AS260" s="88" t="s">
        <v>77</v>
      </c>
      <c r="AT260" s="88" t="s">
        <v>77</v>
      </c>
      <c r="AU260" s="88" t="s">
        <v>77</v>
      </c>
      <c r="AV260" s="88"/>
      <c r="AW260" s="88" t="s">
        <v>77</v>
      </c>
      <c r="AX260" s="88"/>
      <c r="AY260" s="88" t="s">
        <v>77</v>
      </c>
      <c r="AZ260" s="88"/>
      <c r="BA260" s="88" t="s">
        <v>77</v>
      </c>
      <c r="BB260" s="88"/>
      <c r="BC260" s="88" t="s">
        <v>77</v>
      </c>
      <c r="BD260" s="88"/>
      <c r="BE260" s="88" t="s">
        <v>77</v>
      </c>
      <c r="BF260" s="88" t="s">
        <v>77</v>
      </c>
      <c r="BG260" s="88" t="s">
        <v>77</v>
      </c>
      <c r="BH260" s="88" t="s">
        <v>77</v>
      </c>
      <c r="BI260" s="88" t="s">
        <v>77</v>
      </c>
      <c r="BJ260" s="88" t="s">
        <v>77</v>
      </c>
      <c r="BK260" s="88" t="s">
        <v>77</v>
      </c>
      <c r="BL260" s="88" t="s">
        <v>77</v>
      </c>
      <c r="BM260" s="88" t="s">
        <v>77</v>
      </c>
      <c r="BN260" s="86"/>
      <c r="BO260" s="86"/>
      <c r="BP260" s="86"/>
      <c r="BQ260" s="86"/>
    </row>
    <row r="261" spans="1:69" s="90" customFormat="1" ht="154.5" customHeight="1" x14ac:dyDescent="0.25">
      <c r="A261" s="86"/>
      <c r="B261" s="86" t="s">
        <v>89</v>
      </c>
      <c r="C261" s="129" t="s">
        <v>1996</v>
      </c>
      <c r="D261" s="129" t="s">
        <v>71</v>
      </c>
      <c r="E261" s="178" t="s">
        <v>1997</v>
      </c>
      <c r="F261" s="85">
        <v>2021</v>
      </c>
      <c r="G261" s="146">
        <v>44265</v>
      </c>
      <c r="H261" s="85" t="s">
        <v>1454</v>
      </c>
      <c r="I261" s="86" t="s">
        <v>1998</v>
      </c>
      <c r="J261" s="86" t="s">
        <v>1999</v>
      </c>
      <c r="K261" s="85" t="s">
        <v>75</v>
      </c>
      <c r="L261" s="86" t="s">
        <v>111</v>
      </c>
      <c r="M261" s="132">
        <v>44260</v>
      </c>
      <c r="N261" s="110" t="s">
        <v>157</v>
      </c>
      <c r="O261" s="126">
        <v>1</v>
      </c>
      <c r="P261" s="86"/>
      <c r="Q261" s="86" t="s">
        <v>148</v>
      </c>
      <c r="R261" s="86" t="s">
        <v>2000</v>
      </c>
      <c r="S261" s="86" t="s">
        <v>2001</v>
      </c>
      <c r="T261" s="123">
        <v>0</v>
      </c>
      <c r="U261" s="107">
        <v>0</v>
      </c>
      <c r="V261" s="139">
        <v>0</v>
      </c>
      <c r="W261" s="139">
        <v>0</v>
      </c>
      <c r="X261" s="145" t="s">
        <v>160</v>
      </c>
      <c r="Y261" s="86" t="s">
        <v>973</v>
      </c>
      <c r="Z261" s="86" t="s">
        <v>992</v>
      </c>
      <c r="AA261" s="86" t="s">
        <v>992</v>
      </c>
      <c r="AB261" s="85" t="s">
        <v>138</v>
      </c>
      <c r="AC261" s="86" t="s">
        <v>139</v>
      </c>
      <c r="AD261" s="86" t="s">
        <v>2002</v>
      </c>
      <c r="AE261" s="86" t="s">
        <v>2003</v>
      </c>
      <c r="AF261" s="86" t="s">
        <v>148</v>
      </c>
      <c r="AG261" s="86" t="s">
        <v>86</v>
      </c>
      <c r="AH261" s="132"/>
      <c r="AI261" s="86" t="s">
        <v>88</v>
      </c>
      <c r="AJ261" s="87" t="s">
        <v>89</v>
      </c>
      <c r="AK261" s="88" t="s">
        <v>77</v>
      </c>
      <c r="AL261" s="88" t="s">
        <v>77</v>
      </c>
      <c r="AM261" s="88" t="s">
        <v>77</v>
      </c>
      <c r="AN261" s="88" t="s">
        <v>77</v>
      </c>
      <c r="AO261" s="88" t="s">
        <v>77</v>
      </c>
      <c r="AP261" s="88" t="s">
        <v>77</v>
      </c>
      <c r="AQ261" s="88" t="s">
        <v>77</v>
      </c>
      <c r="AR261" s="88" t="s">
        <v>77</v>
      </c>
      <c r="AS261" s="88" t="s">
        <v>77</v>
      </c>
      <c r="AT261" s="88" t="s">
        <v>77</v>
      </c>
      <c r="AU261" s="88" t="s">
        <v>77</v>
      </c>
      <c r="AV261" s="88"/>
      <c r="AW261" s="88" t="s">
        <v>77</v>
      </c>
      <c r="AX261" s="88"/>
      <c r="AY261" s="88" t="s">
        <v>77</v>
      </c>
      <c r="AZ261" s="88"/>
      <c r="BA261" s="88" t="s">
        <v>77</v>
      </c>
      <c r="BB261" s="88"/>
      <c r="BC261" s="88" t="s">
        <v>77</v>
      </c>
      <c r="BD261" s="88"/>
      <c r="BE261" s="88" t="s">
        <v>77</v>
      </c>
      <c r="BF261" s="88" t="s">
        <v>77</v>
      </c>
      <c r="BG261" s="88" t="s">
        <v>77</v>
      </c>
      <c r="BH261" s="88" t="s">
        <v>77</v>
      </c>
      <c r="BI261" s="88" t="s">
        <v>77</v>
      </c>
      <c r="BJ261" s="88" t="s">
        <v>77</v>
      </c>
      <c r="BK261" s="88" t="s">
        <v>77</v>
      </c>
      <c r="BL261" s="88" t="s">
        <v>77</v>
      </c>
      <c r="BM261" s="88" t="s">
        <v>77</v>
      </c>
      <c r="BN261" s="86"/>
      <c r="BO261" s="86"/>
      <c r="BP261" s="86"/>
      <c r="BQ261" s="86"/>
    </row>
    <row r="262" spans="1:69" s="90" customFormat="1" ht="154.5" customHeight="1" x14ac:dyDescent="0.25">
      <c r="A262" s="86"/>
      <c r="B262" s="86" t="s">
        <v>89</v>
      </c>
      <c r="C262" s="129" t="s">
        <v>2004</v>
      </c>
      <c r="D262" s="129" t="s">
        <v>71</v>
      </c>
      <c r="E262" s="178" t="s">
        <v>2005</v>
      </c>
      <c r="F262" s="85">
        <v>2021</v>
      </c>
      <c r="G262" s="146">
        <v>44370</v>
      </c>
      <c r="H262" s="85" t="s">
        <v>2006</v>
      </c>
      <c r="I262" s="86" t="s">
        <v>2007</v>
      </c>
      <c r="J262" s="86" t="s">
        <v>77</v>
      </c>
      <c r="K262" s="85" t="s">
        <v>75</v>
      </c>
      <c r="L262" s="86" t="s">
        <v>102</v>
      </c>
      <c r="M262" s="132">
        <v>44356</v>
      </c>
      <c r="N262" s="110" t="s">
        <v>157</v>
      </c>
      <c r="O262" s="110" t="s">
        <v>77</v>
      </c>
      <c r="P262" s="86" t="s">
        <v>1489</v>
      </c>
      <c r="Q262" s="86" t="s">
        <v>148</v>
      </c>
      <c r="R262" s="86" t="s">
        <v>2008</v>
      </c>
      <c r="S262" s="86" t="s">
        <v>2009</v>
      </c>
      <c r="T262" s="123">
        <v>369705200</v>
      </c>
      <c r="U262" s="107">
        <v>468926979</v>
      </c>
      <c r="V262" s="139">
        <v>454695383</v>
      </c>
      <c r="W262" s="139">
        <v>0</v>
      </c>
      <c r="X262" s="145" t="s">
        <v>338</v>
      </c>
      <c r="Y262" s="86" t="s">
        <v>973</v>
      </c>
      <c r="Z262" s="86" t="s">
        <v>701</v>
      </c>
      <c r="AA262" s="86" t="s">
        <v>1646</v>
      </c>
      <c r="AB262" s="85" t="s">
        <v>138</v>
      </c>
      <c r="AC262" s="86" t="s">
        <v>139</v>
      </c>
      <c r="AD262" s="86" t="s">
        <v>2010</v>
      </c>
      <c r="AE262" s="86" t="s">
        <v>2011</v>
      </c>
      <c r="AF262" s="86" t="s">
        <v>148</v>
      </c>
      <c r="AG262" s="86" t="s">
        <v>578</v>
      </c>
      <c r="AH262" s="132">
        <v>45175</v>
      </c>
      <c r="AI262" s="86" t="s">
        <v>88</v>
      </c>
      <c r="AJ262" s="87" t="s">
        <v>89</v>
      </c>
      <c r="AK262" s="88" t="s">
        <v>77</v>
      </c>
      <c r="AL262" s="88" t="s">
        <v>77</v>
      </c>
      <c r="AM262" s="88" t="s">
        <v>77</v>
      </c>
      <c r="AN262" s="88" t="s">
        <v>77</v>
      </c>
      <c r="AO262" s="88" t="s">
        <v>77</v>
      </c>
      <c r="AP262" s="88" t="s">
        <v>77</v>
      </c>
      <c r="AQ262" s="88" t="s">
        <v>77</v>
      </c>
      <c r="AR262" s="88" t="s">
        <v>77</v>
      </c>
      <c r="AS262" s="88" t="s">
        <v>77</v>
      </c>
      <c r="AT262" s="88" t="s">
        <v>77</v>
      </c>
      <c r="AU262" s="88" t="s">
        <v>77</v>
      </c>
      <c r="AV262" s="88"/>
      <c r="AW262" s="88" t="s">
        <v>77</v>
      </c>
      <c r="AX262" s="88"/>
      <c r="AY262" s="88" t="s">
        <v>77</v>
      </c>
      <c r="AZ262" s="88"/>
      <c r="BA262" s="88" t="s">
        <v>77</v>
      </c>
      <c r="BB262" s="88"/>
      <c r="BC262" s="88" t="s">
        <v>77</v>
      </c>
      <c r="BD262" s="88"/>
      <c r="BE262" s="88" t="s">
        <v>77</v>
      </c>
      <c r="BF262" s="88" t="s">
        <v>77</v>
      </c>
      <c r="BG262" s="88" t="s">
        <v>77</v>
      </c>
      <c r="BH262" s="88" t="s">
        <v>77</v>
      </c>
      <c r="BI262" s="88" t="s">
        <v>77</v>
      </c>
      <c r="BJ262" s="88" t="s">
        <v>77</v>
      </c>
      <c r="BK262" s="88" t="s">
        <v>77</v>
      </c>
      <c r="BL262" s="88" t="s">
        <v>77</v>
      </c>
      <c r="BM262" s="88" t="s">
        <v>77</v>
      </c>
      <c r="BN262" s="86"/>
      <c r="BO262" s="86"/>
      <c r="BP262" s="86"/>
      <c r="BQ262" s="86"/>
    </row>
    <row r="263" spans="1:69" s="90" customFormat="1" ht="154.5" customHeight="1" x14ac:dyDescent="0.25">
      <c r="A263" s="86"/>
      <c r="B263" s="86" t="s">
        <v>89</v>
      </c>
      <c r="C263" s="129" t="s">
        <v>2012</v>
      </c>
      <c r="D263" s="129" t="s">
        <v>71</v>
      </c>
      <c r="E263" s="178" t="s">
        <v>2013</v>
      </c>
      <c r="F263" s="85">
        <v>2021</v>
      </c>
      <c r="G263" s="146">
        <v>44400</v>
      </c>
      <c r="H263" s="85" t="s">
        <v>2014</v>
      </c>
      <c r="I263" s="86" t="s">
        <v>696</v>
      </c>
      <c r="J263" s="86" t="s">
        <v>77</v>
      </c>
      <c r="K263" s="85" t="s">
        <v>75</v>
      </c>
      <c r="L263" s="86" t="s">
        <v>102</v>
      </c>
      <c r="M263" s="132">
        <v>44400</v>
      </c>
      <c r="N263" s="110" t="s">
        <v>698</v>
      </c>
      <c r="O263" s="110" t="s">
        <v>77</v>
      </c>
      <c r="P263" s="86" t="s">
        <v>1363</v>
      </c>
      <c r="Q263" s="86" t="s">
        <v>148</v>
      </c>
      <c r="R263" s="86" t="s">
        <v>2015</v>
      </c>
      <c r="S263" s="86" t="s">
        <v>1942</v>
      </c>
      <c r="T263" s="123">
        <v>1514694898</v>
      </c>
      <c r="U263" s="107">
        <v>1933440904.6500001</v>
      </c>
      <c r="V263" s="139">
        <v>1644444767</v>
      </c>
      <c r="W263" s="139">
        <v>0</v>
      </c>
      <c r="X263" s="145" t="s">
        <v>78</v>
      </c>
      <c r="Y263" s="86" t="s">
        <v>973</v>
      </c>
      <c r="Z263" s="86" t="s">
        <v>132</v>
      </c>
      <c r="AA263" s="86"/>
      <c r="AB263" s="86" t="s">
        <v>119</v>
      </c>
      <c r="AC263" s="86" t="s">
        <v>114</v>
      </c>
      <c r="AD263" s="86" t="s">
        <v>2016</v>
      </c>
      <c r="AE263" s="86" t="s">
        <v>1393</v>
      </c>
      <c r="AF263" s="86" t="s">
        <v>148</v>
      </c>
      <c r="AG263" s="86" t="s">
        <v>86</v>
      </c>
      <c r="AH263" s="132"/>
      <c r="AI263" s="86" t="s">
        <v>88</v>
      </c>
      <c r="AJ263" s="87" t="s">
        <v>89</v>
      </c>
      <c r="AK263" s="88" t="s">
        <v>77</v>
      </c>
      <c r="AL263" s="88" t="s">
        <v>77</v>
      </c>
      <c r="AM263" s="88" t="s">
        <v>77</v>
      </c>
      <c r="AN263" s="88" t="s">
        <v>77</v>
      </c>
      <c r="AO263" s="88" t="s">
        <v>77</v>
      </c>
      <c r="AP263" s="88" t="s">
        <v>77</v>
      </c>
      <c r="AQ263" s="88" t="s">
        <v>77</v>
      </c>
      <c r="AR263" s="88" t="s">
        <v>77</v>
      </c>
      <c r="AS263" s="88" t="s">
        <v>77</v>
      </c>
      <c r="AT263" s="88" t="s">
        <v>77</v>
      </c>
      <c r="AU263" s="88" t="s">
        <v>77</v>
      </c>
      <c r="AV263" s="88"/>
      <c r="AW263" s="88" t="s">
        <v>77</v>
      </c>
      <c r="AX263" s="88"/>
      <c r="AY263" s="88" t="s">
        <v>77</v>
      </c>
      <c r="AZ263" s="88"/>
      <c r="BA263" s="88" t="s">
        <v>77</v>
      </c>
      <c r="BB263" s="88"/>
      <c r="BC263" s="88" t="s">
        <v>77</v>
      </c>
      <c r="BD263" s="88"/>
      <c r="BE263" s="88" t="s">
        <v>77</v>
      </c>
      <c r="BF263" s="88" t="s">
        <v>77</v>
      </c>
      <c r="BG263" s="88" t="s">
        <v>77</v>
      </c>
      <c r="BH263" s="88" t="s">
        <v>77</v>
      </c>
      <c r="BI263" s="88" t="s">
        <v>77</v>
      </c>
      <c r="BJ263" s="88" t="s">
        <v>77</v>
      </c>
      <c r="BK263" s="88" t="s">
        <v>77</v>
      </c>
      <c r="BL263" s="88" t="s">
        <v>77</v>
      </c>
      <c r="BM263" s="88" t="s">
        <v>77</v>
      </c>
      <c r="BN263" s="86"/>
      <c r="BO263" s="86"/>
      <c r="BP263" s="86"/>
      <c r="BQ263" s="86"/>
    </row>
    <row r="264" spans="1:69" s="90" customFormat="1" ht="207.75" customHeight="1" x14ac:dyDescent="0.25">
      <c r="A264" s="86"/>
      <c r="B264" s="86" t="s">
        <v>85</v>
      </c>
      <c r="C264" s="129" t="s">
        <v>710</v>
      </c>
      <c r="D264" s="129" t="s">
        <v>71</v>
      </c>
      <c r="E264" s="109" t="s">
        <v>2017</v>
      </c>
      <c r="F264" s="86">
        <v>2021</v>
      </c>
      <c r="G264" s="132">
        <v>44340</v>
      </c>
      <c r="H264" s="86" t="s">
        <v>2018</v>
      </c>
      <c r="I264" s="86" t="s">
        <v>979</v>
      </c>
      <c r="J264" s="86" t="s">
        <v>2019</v>
      </c>
      <c r="K264" s="85" t="s">
        <v>75</v>
      </c>
      <c r="L264" s="86" t="s">
        <v>111</v>
      </c>
      <c r="M264" s="132">
        <v>44330</v>
      </c>
      <c r="N264" s="110" t="s">
        <v>203</v>
      </c>
      <c r="O264" s="126">
        <v>0.8</v>
      </c>
      <c r="P264" s="86" t="s">
        <v>959</v>
      </c>
      <c r="Q264" s="86" t="s">
        <v>148</v>
      </c>
      <c r="R264" s="86" t="s">
        <v>2020</v>
      </c>
      <c r="S264" s="86" t="s">
        <v>1384</v>
      </c>
      <c r="T264" s="123">
        <v>0</v>
      </c>
      <c r="U264" s="107">
        <v>0</v>
      </c>
      <c r="V264" s="139">
        <v>0</v>
      </c>
      <c r="W264" s="139">
        <v>0</v>
      </c>
      <c r="X264" s="128" t="s">
        <v>77</v>
      </c>
      <c r="Y264" s="86" t="s">
        <v>871</v>
      </c>
      <c r="Z264" s="86" t="s">
        <v>701</v>
      </c>
      <c r="AA264" s="86" t="s">
        <v>1048</v>
      </c>
      <c r="AB264" s="86" t="s">
        <v>113</v>
      </c>
      <c r="AC264" s="86" t="s">
        <v>294</v>
      </c>
      <c r="AD264" s="86" t="s">
        <v>2021</v>
      </c>
      <c r="AE264" s="86" t="s">
        <v>2022</v>
      </c>
      <c r="AF264" s="86" t="s">
        <v>148</v>
      </c>
      <c r="AG264" s="86" t="s">
        <v>342</v>
      </c>
      <c r="AH264" s="132">
        <v>44743</v>
      </c>
      <c r="AI264" s="86" t="s">
        <v>415</v>
      </c>
      <c r="AJ264" s="87" t="s">
        <v>85</v>
      </c>
      <c r="AK264" s="88" t="s">
        <v>77</v>
      </c>
      <c r="AL264" s="88" t="s">
        <v>77</v>
      </c>
      <c r="AM264" s="86" t="s">
        <v>87</v>
      </c>
      <c r="AN264" s="86" t="s">
        <v>2023</v>
      </c>
      <c r="AO264" s="86" t="s">
        <v>2024</v>
      </c>
      <c r="AP264" s="88" t="s">
        <v>77</v>
      </c>
      <c r="AQ264" s="88" t="s">
        <v>77</v>
      </c>
      <c r="AR264" s="88" t="s">
        <v>77</v>
      </c>
      <c r="AS264" s="88" t="s">
        <v>77</v>
      </c>
      <c r="AT264" s="86" t="s">
        <v>87</v>
      </c>
      <c r="AU264" s="88" t="s">
        <v>77</v>
      </c>
      <c r="AV264" s="88"/>
      <c r="AW264" s="88" t="s">
        <v>77</v>
      </c>
      <c r="AX264" s="88"/>
      <c r="AY264" s="88" t="s">
        <v>77</v>
      </c>
      <c r="AZ264" s="88"/>
      <c r="BA264" s="88" t="s">
        <v>77</v>
      </c>
      <c r="BB264" s="88"/>
      <c r="BC264" s="88" t="s">
        <v>77</v>
      </c>
      <c r="BD264" s="88"/>
      <c r="BE264" s="88" t="s">
        <v>77</v>
      </c>
      <c r="BF264" s="88" t="s">
        <v>77</v>
      </c>
      <c r="BG264" s="88" t="s">
        <v>77</v>
      </c>
      <c r="BH264" s="88" t="s">
        <v>77</v>
      </c>
      <c r="BI264" s="88" t="s">
        <v>77</v>
      </c>
      <c r="BJ264" s="88" t="s">
        <v>77</v>
      </c>
      <c r="BK264" s="88" t="s">
        <v>77</v>
      </c>
      <c r="BL264" s="88" t="s">
        <v>77</v>
      </c>
      <c r="BM264" s="88" t="s">
        <v>77</v>
      </c>
      <c r="BN264" s="86"/>
      <c r="BO264" s="86"/>
      <c r="BP264" s="86"/>
      <c r="BQ264" s="86"/>
    </row>
    <row r="265" spans="1:69" s="90" customFormat="1" ht="154.5" customHeight="1" x14ac:dyDescent="0.25">
      <c r="A265" s="86"/>
      <c r="B265" s="86" t="s">
        <v>89</v>
      </c>
      <c r="C265" s="129" t="s">
        <v>2025</v>
      </c>
      <c r="D265" s="129" t="s">
        <v>71</v>
      </c>
      <c r="E265" s="109" t="s">
        <v>2026</v>
      </c>
      <c r="F265" s="85">
        <v>2021</v>
      </c>
      <c r="G265" s="146">
        <v>44389</v>
      </c>
      <c r="H265" s="85" t="s">
        <v>2027</v>
      </c>
      <c r="I265" s="86" t="s">
        <v>2028</v>
      </c>
      <c r="J265" s="86" t="s">
        <v>77</v>
      </c>
      <c r="K265" s="85" t="s">
        <v>75</v>
      </c>
      <c r="L265" s="86" t="s">
        <v>195</v>
      </c>
      <c r="M265" s="132">
        <v>44385</v>
      </c>
      <c r="N265" s="110" t="s">
        <v>157</v>
      </c>
      <c r="O265" s="110" t="s">
        <v>77</v>
      </c>
      <c r="P265" s="86" t="s">
        <v>1262</v>
      </c>
      <c r="Q265" s="86" t="s">
        <v>148</v>
      </c>
      <c r="R265" s="86" t="s">
        <v>2029</v>
      </c>
      <c r="S265" s="86" t="s">
        <v>2030</v>
      </c>
      <c r="T265" s="123">
        <v>5058648</v>
      </c>
      <c r="U265" s="162">
        <v>6354134.46</v>
      </c>
      <c r="V265" s="163" t="s">
        <v>2031</v>
      </c>
      <c r="W265" s="139">
        <v>0</v>
      </c>
      <c r="X265" s="145" t="s">
        <v>681</v>
      </c>
      <c r="Y265" s="86" t="s">
        <v>973</v>
      </c>
      <c r="Z265" s="86" t="s">
        <v>1200</v>
      </c>
      <c r="AA265" s="86" t="s">
        <v>1200</v>
      </c>
      <c r="AB265" s="86" t="s">
        <v>113</v>
      </c>
      <c r="AC265" s="86" t="s">
        <v>294</v>
      </c>
      <c r="AD265" s="86" t="s">
        <v>2032</v>
      </c>
      <c r="AE265" s="86" t="s">
        <v>1154</v>
      </c>
      <c r="AF265" s="86" t="s">
        <v>148</v>
      </c>
      <c r="AG265" s="86" t="s">
        <v>578</v>
      </c>
      <c r="AH265" s="132">
        <v>44910</v>
      </c>
      <c r="AI265" s="86" t="s">
        <v>88</v>
      </c>
      <c r="AJ265" s="87" t="s">
        <v>89</v>
      </c>
      <c r="AK265" s="88" t="s">
        <v>77</v>
      </c>
      <c r="AL265" s="88" t="s">
        <v>77</v>
      </c>
      <c r="AM265" s="88" t="s">
        <v>77</v>
      </c>
      <c r="AN265" s="88" t="s">
        <v>77</v>
      </c>
      <c r="AO265" s="88" t="s">
        <v>77</v>
      </c>
      <c r="AP265" s="88" t="s">
        <v>77</v>
      </c>
      <c r="AQ265" s="88" t="s">
        <v>77</v>
      </c>
      <c r="AR265" s="88" t="s">
        <v>77</v>
      </c>
      <c r="AS265" s="88" t="s">
        <v>77</v>
      </c>
      <c r="AT265" s="88" t="s">
        <v>77</v>
      </c>
      <c r="AU265" s="88" t="s">
        <v>77</v>
      </c>
      <c r="AV265" s="88"/>
      <c r="AW265" s="88" t="s">
        <v>77</v>
      </c>
      <c r="AX265" s="88"/>
      <c r="AY265" s="88" t="s">
        <v>77</v>
      </c>
      <c r="AZ265" s="88"/>
      <c r="BA265" s="88" t="s">
        <v>77</v>
      </c>
      <c r="BB265" s="88"/>
      <c r="BC265" s="88" t="s">
        <v>77</v>
      </c>
      <c r="BD265" s="88"/>
      <c r="BE265" s="88" t="s">
        <v>77</v>
      </c>
      <c r="BF265" s="88" t="s">
        <v>77</v>
      </c>
      <c r="BG265" s="88" t="s">
        <v>77</v>
      </c>
      <c r="BH265" s="88" t="s">
        <v>77</v>
      </c>
      <c r="BI265" s="88" t="s">
        <v>77</v>
      </c>
      <c r="BJ265" s="88" t="s">
        <v>77</v>
      </c>
      <c r="BK265" s="88" t="s">
        <v>77</v>
      </c>
      <c r="BL265" s="88" t="s">
        <v>77</v>
      </c>
      <c r="BM265" s="88" t="s">
        <v>77</v>
      </c>
      <c r="BN265" s="86"/>
      <c r="BO265" s="86"/>
      <c r="BP265" s="86"/>
      <c r="BQ265" s="86"/>
    </row>
    <row r="266" spans="1:69" s="90" customFormat="1" ht="201.75" customHeight="1" x14ac:dyDescent="0.25">
      <c r="A266" s="86"/>
      <c r="B266" s="86" t="s">
        <v>89</v>
      </c>
      <c r="C266" s="129" t="s">
        <v>2033</v>
      </c>
      <c r="D266" s="129" t="s">
        <v>937</v>
      </c>
      <c r="E266" s="109" t="s">
        <v>2034</v>
      </c>
      <c r="F266" s="85">
        <v>2021</v>
      </c>
      <c r="G266" s="146">
        <v>44396</v>
      </c>
      <c r="H266" s="85" t="s">
        <v>2035</v>
      </c>
      <c r="I266" s="86" t="s">
        <v>2036</v>
      </c>
      <c r="J266" s="86" t="s">
        <v>77</v>
      </c>
      <c r="K266" s="85" t="s">
        <v>75</v>
      </c>
      <c r="L266" s="86" t="s">
        <v>102</v>
      </c>
      <c r="M266" s="132">
        <v>44392</v>
      </c>
      <c r="N266" s="110" t="s">
        <v>157</v>
      </c>
      <c r="O266" s="110" t="s">
        <v>77</v>
      </c>
      <c r="P266" s="86" t="s">
        <v>1045</v>
      </c>
      <c r="Q266" s="86" t="s">
        <v>148</v>
      </c>
      <c r="R266" s="86" t="s">
        <v>2037</v>
      </c>
      <c r="S266" s="86" t="s">
        <v>1993</v>
      </c>
      <c r="T266" s="123">
        <v>530075237</v>
      </c>
      <c r="U266" s="107">
        <v>675227252.00999999</v>
      </c>
      <c r="V266" s="139">
        <v>579996292</v>
      </c>
      <c r="W266" s="139">
        <v>0</v>
      </c>
      <c r="X266" s="145" t="s">
        <v>160</v>
      </c>
      <c r="Y266" s="86" t="s">
        <v>871</v>
      </c>
      <c r="Z266" s="86" t="s">
        <v>1200</v>
      </c>
      <c r="AA266" s="86" t="s">
        <v>1852</v>
      </c>
      <c r="AB266" s="85" t="s">
        <v>138</v>
      </c>
      <c r="AC266" s="86" t="s">
        <v>139</v>
      </c>
      <c r="AD266" s="86" t="s">
        <v>2038</v>
      </c>
      <c r="AE266" s="86" t="s">
        <v>2039</v>
      </c>
      <c r="AF266" s="86" t="s">
        <v>148</v>
      </c>
      <c r="AG266" s="86" t="s">
        <v>578</v>
      </c>
      <c r="AH266" s="132">
        <v>44886</v>
      </c>
      <c r="AI266" s="86" t="s">
        <v>88</v>
      </c>
      <c r="AJ266" s="87" t="s">
        <v>89</v>
      </c>
      <c r="AK266" s="88" t="s">
        <v>77</v>
      </c>
      <c r="AL266" s="88" t="s">
        <v>77</v>
      </c>
      <c r="AM266" s="88" t="s">
        <v>77</v>
      </c>
      <c r="AN266" s="88" t="s">
        <v>77</v>
      </c>
      <c r="AO266" s="88" t="s">
        <v>77</v>
      </c>
      <c r="AP266" s="88" t="s">
        <v>77</v>
      </c>
      <c r="AQ266" s="88" t="s">
        <v>77</v>
      </c>
      <c r="AR266" s="88" t="s">
        <v>77</v>
      </c>
      <c r="AS266" s="88" t="s">
        <v>77</v>
      </c>
      <c r="AT266" s="88" t="s">
        <v>77</v>
      </c>
      <c r="AU266" s="88" t="s">
        <v>77</v>
      </c>
      <c r="AV266" s="88"/>
      <c r="AW266" s="88" t="s">
        <v>77</v>
      </c>
      <c r="AX266" s="88"/>
      <c r="AY266" s="88" t="s">
        <v>77</v>
      </c>
      <c r="AZ266" s="88"/>
      <c r="BA266" s="88" t="s">
        <v>77</v>
      </c>
      <c r="BB266" s="88"/>
      <c r="BC266" s="88" t="s">
        <v>77</v>
      </c>
      <c r="BD266" s="88"/>
      <c r="BE266" s="88" t="s">
        <v>77</v>
      </c>
      <c r="BF266" s="88" t="s">
        <v>77</v>
      </c>
      <c r="BG266" s="88" t="s">
        <v>77</v>
      </c>
      <c r="BH266" s="88" t="s">
        <v>77</v>
      </c>
      <c r="BI266" s="88" t="s">
        <v>77</v>
      </c>
      <c r="BJ266" s="88" t="s">
        <v>77</v>
      </c>
      <c r="BK266" s="88" t="s">
        <v>77</v>
      </c>
      <c r="BL266" s="88" t="s">
        <v>77</v>
      </c>
      <c r="BM266" s="88" t="s">
        <v>77</v>
      </c>
      <c r="BN266" s="86"/>
      <c r="BO266" s="86"/>
      <c r="BP266" s="86"/>
      <c r="BQ266" s="86"/>
    </row>
    <row r="267" spans="1:69" s="90" customFormat="1" ht="154.5" customHeight="1" x14ac:dyDescent="0.25">
      <c r="A267" s="86"/>
      <c r="B267" s="86" t="s">
        <v>89</v>
      </c>
      <c r="C267" s="129" t="s">
        <v>2040</v>
      </c>
      <c r="D267" s="129" t="s">
        <v>71</v>
      </c>
      <c r="E267" s="109" t="s">
        <v>2041</v>
      </c>
      <c r="F267" s="86">
        <v>2011</v>
      </c>
      <c r="G267" s="132">
        <v>40687</v>
      </c>
      <c r="H267" s="86" t="s">
        <v>2042</v>
      </c>
      <c r="I267" s="86" t="s">
        <v>2043</v>
      </c>
      <c r="J267" s="86" t="s">
        <v>2044</v>
      </c>
      <c r="K267" s="85" t="s">
        <v>75</v>
      </c>
      <c r="L267" s="86" t="s">
        <v>102</v>
      </c>
      <c r="M267" s="132">
        <v>40660</v>
      </c>
      <c r="N267" s="110" t="s">
        <v>157</v>
      </c>
      <c r="O267" s="126">
        <v>0</v>
      </c>
      <c r="P267" s="86" t="s">
        <v>1857</v>
      </c>
      <c r="Q267" s="86" t="s">
        <v>148</v>
      </c>
      <c r="R267" s="86" t="s">
        <v>1927</v>
      </c>
      <c r="S267" s="86" t="s">
        <v>1928</v>
      </c>
      <c r="T267" s="147">
        <v>224624400</v>
      </c>
      <c r="U267" s="162">
        <v>409436273.41000003</v>
      </c>
      <c r="V267" s="163">
        <v>0</v>
      </c>
      <c r="W267" s="163">
        <v>0</v>
      </c>
      <c r="X267" s="145" t="s">
        <v>1947</v>
      </c>
      <c r="Y267" s="86" t="s">
        <v>871</v>
      </c>
      <c r="Z267" s="86" t="s">
        <v>1193</v>
      </c>
      <c r="AA267" s="86" t="s">
        <v>1003</v>
      </c>
      <c r="AB267" s="86" t="s">
        <v>145</v>
      </c>
      <c r="AC267" s="86" t="s">
        <v>146</v>
      </c>
      <c r="AD267" s="86" t="s">
        <v>1780</v>
      </c>
      <c r="AE267" s="86" t="s">
        <v>964</v>
      </c>
      <c r="AF267" s="86" t="s">
        <v>148</v>
      </c>
      <c r="AG267" s="86" t="s">
        <v>578</v>
      </c>
      <c r="AH267" s="132">
        <v>43195</v>
      </c>
      <c r="AI267" s="86" t="s">
        <v>88</v>
      </c>
      <c r="AJ267" s="87" t="s">
        <v>89</v>
      </c>
      <c r="AK267" s="88" t="s">
        <v>77</v>
      </c>
      <c r="AL267" s="88" t="s">
        <v>77</v>
      </c>
      <c r="AM267" s="88" t="s">
        <v>77</v>
      </c>
      <c r="AN267" s="88" t="s">
        <v>77</v>
      </c>
      <c r="AO267" s="88" t="s">
        <v>77</v>
      </c>
      <c r="AP267" s="88" t="s">
        <v>77</v>
      </c>
      <c r="AQ267" s="88" t="s">
        <v>77</v>
      </c>
      <c r="AR267" s="88" t="s">
        <v>77</v>
      </c>
      <c r="AS267" s="88" t="s">
        <v>77</v>
      </c>
      <c r="AT267" s="88" t="s">
        <v>77</v>
      </c>
      <c r="AU267" s="88" t="s">
        <v>77</v>
      </c>
      <c r="AV267" s="88"/>
      <c r="AW267" s="88" t="s">
        <v>77</v>
      </c>
      <c r="AX267" s="88"/>
      <c r="AY267" s="88" t="s">
        <v>77</v>
      </c>
      <c r="AZ267" s="88"/>
      <c r="BA267" s="88" t="s">
        <v>77</v>
      </c>
      <c r="BB267" s="88"/>
      <c r="BC267" s="88" t="s">
        <v>77</v>
      </c>
      <c r="BD267" s="88"/>
      <c r="BE267" s="88" t="s">
        <v>77</v>
      </c>
      <c r="BF267" s="88" t="s">
        <v>77</v>
      </c>
      <c r="BG267" s="88" t="s">
        <v>77</v>
      </c>
      <c r="BH267" s="88" t="s">
        <v>77</v>
      </c>
      <c r="BI267" s="88" t="s">
        <v>77</v>
      </c>
      <c r="BJ267" s="88" t="s">
        <v>77</v>
      </c>
      <c r="BK267" s="88" t="s">
        <v>77</v>
      </c>
      <c r="BL267" s="88" t="s">
        <v>77</v>
      </c>
      <c r="BM267" s="88" t="s">
        <v>77</v>
      </c>
      <c r="BN267" s="86"/>
      <c r="BO267" s="86"/>
      <c r="BP267" s="86"/>
      <c r="BQ267" s="86"/>
    </row>
    <row r="268" spans="1:69" s="90" customFormat="1" ht="91.5" customHeight="1" x14ac:dyDescent="0.25">
      <c r="A268" s="86"/>
      <c r="B268" s="86" t="s">
        <v>89</v>
      </c>
      <c r="C268" s="129" t="s">
        <v>2045</v>
      </c>
      <c r="D268" s="129" t="s">
        <v>937</v>
      </c>
      <c r="E268" s="178" t="s">
        <v>2046</v>
      </c>
      <c r="F268" s="86">
        <v>2021</v>
      </c>
      <c r="G268" s="132">
        <v>44037</v>
      </c>
      <c r="H268" s="85" t="s">
        <v>2047</v>
      </c>
      <c r="I268" s="86" t="s">
        <v>2048</v>
      </c>
      <c r="J268" s="86" t="s">
        <v>77</v>
      </c>
      <c r="K268" s="85" t="s">
        <v>75</v>
      </c>
      <c r="L268" s="86" t="s">
        <v>346</v>
      </c>
      <c r="M268" s="132">
        <v>44797</v>
      </c>
      <c r="N268" s="110" t="s">
        <v>157</v>
      </c>
      <c r="O268" s="110" t="s">
        <v>77</v>
      </c>
      <c r="P268" s="86" t="s">
        <v>990</v>
      </c>
      <c r="Q268" s="86" t="s">
        <v>148</v>
      </c>
      <c r="R268" s="86" t="s">
        <v>2049</v>
      </c>
      <c r="S268" s="86" t="s">
        <v>1028</v>
      </c>
      <c r="T268" s="123">
        <v>89514095</v>
      </c>
      <c r="U268" s="162">
        <v>106105528</v>
      </c>
      <c r="V268" s="163" t="s">
        <v>2050</v>
      </c>
      <c r="W268" s="139">
        <v>0</v>
      </c>
      <c r="X268" s="145" t="s">
        <v>78</v>
      </c>
      <c r="Y268" s="86" t="s">
        <v>973</v>
      </c>
      <c r="Z268" s="86" t="s">
        <v>1829</v>
      </c>
      <c r="AA268" s="86" t="s">
        <v>1829</v>
      </c>
      <c r="AB268" s="86" t="s">
        <v>81</v>
      </c>
      <c r="AC268" s="86" t="s">
        <v>1213</v>
      </c>
      <c r="AD268" s="86" t="s">
        <v>2051</v>
      </c>
      <c r="AE268" s="86" t="s">
        <v>2052</v>
      </c>
      <c r="AF268" s="86" t="s">
        <v>148</v>
      </c>
      <c r="AG268" s="86" t="s">
        <v>578</v>
      </c>
      <c r="AH268" s="132">
        <v>45565</v>
      </c>
      <c r="AI268" s="86" t="s">
        <v>88</v>
      </c>
      <c r="AJ268" s="87" t="s">
        <v>89</v>
      </c>
      <c r="AK268" s="88" t="s">
        <v>77</v>
      </c>
      <c r="AL268" s="88" t="s">
        <v>77</v>
      </c>
      <c r="AM268" s="86" t="s">
        <v>77</v>
      </c>
      <c r="AN268" s="86" t="s">
        <v>77</v>
      </c>
      <c r="AO268" s="86" t="s">
        <v>77</v>
      </c>
      <c r="AP268" s="86" t="s">
        <v>77</v>
      </c>
      <c r="AQ268" s="86" t="s">
        <v>77</v>
      </c>
      <c r="AR268" s="86" t="s">
        <v>77</v>
      </c>
      <c r="AS268" s="86" t="s">
        <v>77</v>
      </c>
      <c r="AT268" s="86" t="s">
        <v>77</v>
      </c>
      <c r="AU268" s="86" t="s">
        <v>77</v>
      </c>
      <c r="AV268" s="86"/>
      <c r="AW268" s="86" t="s">
        <v>77</v>
      </c>
      <c r="AX268" s="86"/>
      <c r="AY268" s="86" t="s">
        <v>77</v>
      </c>
      <c r="AZ268" s="86"/>
      <c r="BA268" s="86" t="s">
        <v>77</v>
      </c>
      <c r="BB268" s="86"/>
      <c r="BC268" s="86" t="s">
        <v>77</v>
      </c>
      <c r="BD268" s="86"/>
      <c r="BE268" s="86" t="s">
        <v>77</v>
      </c>
      <c r="BF268" s="86" t="s">
        <v>77</v>
      </c>
      <c r="BG268" s="86" t="s">
        <v>77</v>
      </c>
      <c r="BH268" s="86" t="s">
        <v>77</v>
      </c>
      <c r="BI268" s="86" t="s">
        <v>77</v>
      </c>
      <c r="BJ268" s="86" t="s">
        <v>77</v>
      </c>
      <c r="BK268" s="86" t="s">
        <v>77</v>
      </c>
      <c r="BL268" s="86" t="s">
        <v>77</v>
      </c>
      <c r="BM268" s="86" t="s">
        <v>77</v>
      </c>
      <c r="BN268" s="86" t="s">
        <v>77</v>
      </c>
      <c r="BO268" s="86"/>
      <c r="BP268" s="86"/>
      <c r="BQ268" s="86"/>
    </row>
    <row r="269" spans="1:69" s="90" customFormat="1" ht="154.5" customHeight="1" x14ac:dyDescent="0.25">
      <c r="A269" s="86"/>
      <c r="B269" s="86" t="s">
        <v>89</v>
      </c>
      <c r="C269" s="129" t="s">
        <v>2053</v>
      </c>
      <c r="D269" s="129" t="s">
        <v>71</v>
      </c>
      <c r="E269" s="109" t="s">
        <v>2054</v>
      </c>
      <c r="F269" s="85">
        <v>2021</v>
      </c>
      <c r="G269" s="146">
        <v>44365</v>
      </c>
      <c r="H269" s="85" t="s">
        <v>2055</v>
      </c>
      <c r="I269" s="86" t="s">
        <v>2056</v>
      </c>
      <c r="J269" s="86" t="s">
        <v>77</v>
      </c>
      <c r="K269" s="85" t="s">
        <v>75</v>
      </c>
      <c r="L269" s="86" t="s">
        <v>346</v>
      </c>
      <c r="M269" s="132">
        <v>44364</v>
      </c>
      <c r="N269" s="110" t="s">
        <v>698</v>
      </c>
      <c r="O269" s="110" t="s">
        <v>77</v>
      </c>
      <c r="P269" s="86" t="s">
        <v>1607</v>
      </c>
      <c r="Q269" s="86" t="s">
        <v>148</v>
      </c>
      <c r="R269" s="86" t="s">
        <v>2057</v>
      </c>
      <c r="S269" s="86" t="s">
        <v>1028</v>
      </c>
      <c r="T269" s="123">
        <v>96895082</v>
      </c>
      <c r="U269" s="107">
        <v>122112016.27</v>
      </c>
      <c r="V269" s="139">
        <v>110369132</v>
      </c>
      <c r="W269" s="139">
        <v>0</v>
      </c>
      <c r="X269" s="145" t="s">
        <v>681</v>
      </c>
      <c r="Y269" s="86" t="s">
        <v>973</v>
      </c>
      <c r="Z269" s="86" t="s">
        <v>132</v>
      </c>
      <c r="AA269" s="86" t="s">
        <v>132</v>
      </c>
      <c r="AB269" s="86" t="s">
        <v>113</v>
      </c>
      <c r="AC269" s="86" t="s">
        <v>294</v>
      </c>
      <c r="AD269" s="86" t="s">
        <v>873</v>
      </c>
      <c r="AE269" s="86" t="s">
        <v>1532</v>
      </c>
      <c r="AF269" s="86" t="s">
        <v>148</v>
      </c>
      <c r="AG269" s="86" t="s">
        <v>578</v>
      </c>
      <c r="AH269" s="132">
        <v>45250</v>
      </c>
      <c r="AI269" s="86" t="s">
        <v>88</v>
      </c>
      <c r="AJ269" s="87" t="s">
        <v>89</v>
      </c>
      <c r="AK269" s="88" t="s">
        <v>77</v>
      </c>
      <c r="AL269" s="88" t="s">
        <v>77</v>
      </c>
      <c r="AM269" s="88" t="s">
        <v>77</v>
      </c>
      <c r="AN269" s="88" t="s">
        <v>77</v>
      </c>
      <c r="AO269" s="88" t="s">
        <v>77</v>
      </c>
      <c r="AP269" s="88" t="s">
        <v>77</v>
      </c>
      <c r="AQ269" s="88" t="s">
        <v>77</v>
      </c>
      <c r="AR269" s="88" t="s">
        <v>77</v>
      </c>
      <c r="AS269" s="88" t="s">
        <v>77</v>
      </c>
      <c r="AT269" s="88" t="s">
        <v>77</v>
      </c>
      <c r="AU269" s="88" t="s">
        <v>77</v>
      </c>
      <c r="AV269" s="88"/>
      <c r="AW269" s="88" t="s">
        <v>77</v>
      </c>
      <c r="AX269" s="88"/>
      <c r="AY269" s="88" t="s">
        <v>77</v>
      </c>
      <c r="AZ269" s="88"/>
      <c r="BA269" s="88" t="s">
        <v>77</v>
      </c>
      <c r="BB269" s="88"/>
      <c r="BC269" s="88" t="s">
        <v>77</v>
      </c>
      <c r="BD269" s="88"/>
      <c r="BE269" s="88" t="s">
        <v>77</v>
      </c>
      <c r="BF269" s="88" t="s">
        <v>77</v>
      </c>
      <c r="BG269" s="88" t="s">
        <v>77</v>
      </c>
      <c r="BH269" s="88" t="s">
        <v>77</v>
      </c>
      <c r="BI269" s="88" t="s">
        <v>77</v>
      </c>
      <c r="BJ269" s="88" t="s">
        <v>77</v>
      </c>
      <c r="BK269" s="88" t="s">
        <v>77</v>
      </c>
      <c r="BL269" s="88" t="s">
        <v>77</v>
      </c>
      <c r="BM269" s="88" t="s">
        <v>77</v>
      </c>
      <c r="BN269" s="86"/>
      <c r="BO269" s="86"/>
      <c r="BP269" s="86"/>
      <c r="BQ269" s="86"/>
    </row>
    <row r="270" spans="1:69" s="90" customFormat="1" ht="154.5" customHeight="1" x14ac:dyDescent="0.25">
      <c r="A270" s="86"/>
      <c r="B270" s="86" t="s">
        <v>89</v>
      </c>
      <c r="C270" s="129" t="s">
        <v>2058</v>
      </c>
      <c r="D270" s="129" t="s">
        <v>71</v>
      </c>
      <c r="E270" s="109" t="s">
        <v>2059</v>
      </c>
      <c r="F270" s="85">
        <v>2021</v>
      </c>
      <c r="G270" s="146">
        <v>44369</v>
      </c>
      <c r="H270" s="85" t="s">
        <v>2060</v>
      </c>
      <c r="I270" s="86" t="s">
        <v>2061</v>
      </c>
      <c r="J270" s="86" t="s">
        <v>2062</v>
      </c>
      <c r="K270" s="85" t="s">
        <v>75</v>
      </c>
      <c r="L270" s="86" t="s">
        <v>102</v>
      </c>
      <c r="M270" s="132">
        <v>44317</v>
      </c>
      <c r="N270" s="110" t="s">
        <v>157</v>
      </c>
      <c r="O270" s="126">
        <v>0.1</v>
      </c>
      <c r="P270" s="86" t="s">
        <v>1607</v>
      </c>
      <c r="Q270" s="86" t="s">
        <v>148</v>
      </c>
      <c r="R270" s="86" t="s">
        <v>2063</v>
      </c>
      <c r="S270" s="86" t="s">
        <v>2009</v>
      </c>
      <c r="T270" s="123">
        <v>974948225</v>
      </c>
      <c r="U270" s="107">
        <v>1241720529.6700001</v>
      </c>
      <c r="V270" s="139">
        <v>120802258</v>
      </c>
      <c r="W270" s="139">
        <v>0</v>
      </c>
      <c r="X270" s="145" t="s">
        <v>160</v>
      </c>
      <c r="Y270" s="86" t="s">
        <v>973</v>
      </c>
      <c r="Z270" s="86" t="s">
        <v>1429</v>
      </c>
      <c r="AA270" s="86" t="s">
        <v>1429</v>
      </c>
      <c r="AB270" s="85" t="s">
        <v>138</v>
      </c>
      <c r="AC270" s="86" t="s">
        <v>139</v>
      </c>
      <c r="AD270" s="86" t="s">
        <v>1986</v>
      </c>
      <c r="AE270" s="86" t="s">
        <v>2064</v>
      </c>
      <c r="AF270" s="86" t="s">
        <v>148</v>
      </c>
      <c r="AG270" s="86" t="s">
        <v>578</v>
      </c>
      <c r="AH270" s="132">
        <v>44869</v>
      </c>
      <c r="AI270" s="86" t="s">
        <v>88</v>
      </c>
      <c r="AJ270" s="87" t="s">
        <v>89</v>
      </c>
      <c r="AK270" s="88" t="s">
        <v>77</v>
      </c>
      <c r="AL270" s="88" t="s">
        <v>77</v>
      </c>
      <c r="AM270" s="88" t="s">
        <v>77</v>
      </c>
      <c r="AN270" s="88" t="s">
        <v>77</v>
      </c>
      <c r="AO270" s="88" t="s">
        <v>77</v>
      </c>
      <c r="AP270" s="88" t="s">
        <v>77</v>
      </c>
      <c r="AQ270" s="88" t="s">
        <v>77</v>
      </c>
      <c r="AR270" s="88" t="s">
        <v>77</v>
      </c>
      <c r="AS270" s="88" t="s">
        <v>77</v>
      </c>
      <c r="AT270" s="88" t="s">
        <v>77</v>
      </c>
      <c r="AU270" s="88" t="s">
        <v>77</v>
      </c>
      <c r="AV270" s="88"/>
      <c r="AW270" s="88" t="s">
        <v>77</v>
      </c>
      <c r="AX270" s="88"/>
      <c r="AY270" s="88" t="s">
        <v>77</v>
      </c>
      <c r="AZ270" s="88"/>
      <c r="BA270" s="88" t="s">
        <v>77</v>
      </c>
      <c r="BB270" s="88"/>
      <c r="BC270" s="88" t="s">
        <v>77</v>
      </c>
      <c r="BD270" s="88"/>
      <c r="BE270" s="88" t="s">
        <v>77</v>
      </c>
      <c r="BF270" s="88" t="s">
        <v>77</v>
      </c>
      <c r="BG270" s="88" t="s">
        <v>77</v>
      </c>
      <c r="BH270" s="88" t="s">
        <v>77</v>
      </c>
      <c r="BI270" s="88" t="s">
        <v>77</v>
      </c>
      <c r="BJ270" s="88" t="s">
        <v>77</v>
      </c>
      <c r="BK270" s="88" t="s">
        <v>77</v>
      </c>
      <c r="BL270" s="88" t="s">
        <v>77</v>
      </c>
      <c r="BM270" s="88" t="s">
        <v>77</v>
      </c>
      <c r="BN270" s="86"/>
      <c r="BO270" s="86"/>
      <c r="BP270" s="86"/>
      <c r="BQ270" s="86"/>
    </row>
    <row r="271" spans="1:69" s="90" customFormat="1" ht="154.5" customHeight="1" x14ac:dyDescent="0.25">
      <c r="A271" s="86"/>
      <c r="B271" s="86" t="s">
        <v>85</v>
      </c>
      <c r="C271" s="129" t="s">
        <v>710</v>
      </c>
      <c r="D271" s="129" t="s">
        <v>71</v>
      </c>
      <c r="E271" s="109" t="s">
        <v>2065</v>
      </c>
      <c r="F271" s="85">
        <v>2021</v>
      </c>
      <c r="G271" s="146">
        <v>44351</v>
      </c>
      <c r="H271" s="85" t="s">
        <v>2066</v>
      </c>
      <c r="I271" s="86" t="s">
        <v>2067</v>
      </c>
      <c r="J271" s="86" t="s">
        <v>77</v>
      </c>
      <c r="K271" s="85" t="s">
        <v>75</v>
      </c>
      <c r="L271" s="86" t="s">
        <v>111</v>
      </c>
      <c r="M271" s="132" t="s">
        <v>1782</v>
      </c>
      <c r="N271" s="86" t="s">
        <v>306</v>
      </c>
      <c r="O271" s="110" t="s">
        <v>77</v>
      </c>
      <c r="P271" s="86" t="s">
        <v>2068</v>
      </c>
      <c r="Q271" s="86" t="s">
        <v>148</v>
      </c>
      <c r="R271" s="86" t="s">
        <v>2069</v>
      </c>
      <c r="S271" s="86" t="s">
        <v>2070</v>
      </c>
      <c r="T271" s="123">
        <v>0</v>
      </c>
      <c r="U271" s="107">
        <v>0</v>
      </c>
      <c r="V271" s="139">
        <v>0</v>
      </c>
      <c r="W271" s="199">
        <v>0</v>
      </c>
      <c r="X271" s="128" t="s">
        <v>77</v>
      </c>
      <c r="Y271" s="86" t="s">
        <v>973</v>
      </c>
      <c r="Z271" s="86" t="s">
        <v>1048</v>
      </c>
      <c r="AA271" s="86" t="s">
        <v>1048</v>
      </c>
      <c r="AB271" s="86" t="s">
        <v>2071</v>
      </c>
      <c r="AC271" s="86" t="s">
        <v>77</v>
      </c>
      <c r="AD271" s="86" t="s">
        <v>2072</v>
      </c>
      <c r="AE271" s="86" t="s">
        <v>1461</v>
      </c>
      <c r="AF271" s="86" t="s">
        <v>148</v>
      </c>
      <c r="AG271" s="86" t="s">
        <v>86</v>
      </c>
      <c r="AH271" s="132"/>
      <c r="AI271" s="86" t="s">
        <v>415</v>
      </c>
      <c r="AJ271" s="87" t="s">
        <v>85</v>
      </c>
      <c r="AK271" s="88" t="s">
        <v>77</v>
      </c>
      <c r="AL271" s="88" t="s">
        <v>77</v>
      </c>
      <c r="AM271" s="88" t="s">
        <v>77</v>
      </c>
      <c r="AN271" s="88" t="s">
        <v>77</v>
      </c>
      <c r="AO271" s="88" t="s">
        <v>77</v>
      </c>
      <c r="AP271" s="88" t="s">
        <v>77</v>
      </c>
      <c r="AQ271" s="88" t="s">
        <v>77</v>
      </c>
      <c r="AR271" s="88" t="s">
        <v>77</v>
      </c>
      <c r="AS271" s="88" t="s">
        <v>77</v>
      </c>
      <c r="AT271" s="88" t="s">
        <v>77</v>
      </c>
      <c r="AU271" s="88" t="s">
        <v>77</v>
      </c>
      <c r="AV271" s="88"/>
      <c r="AW271" s="88" t="s">
        <v>77</v>
      </c>
      <c r="AX271" s="88"/>
      <c r="AY271" s="88" t="s">
        <v>77</v>
      </c>
      <c r="AZ271" s="88"/>
      <c r="BA271" s="88" t="s">
        <v>77</v>
      </c>
      <c r="BB271" s="88"/>
      <c r="BC271" s="88" t="s">
        <v>77</v>
      </c>
      <c r="BD271" s="88"/>
      <c r="BE271" s="88" t="s">
        <v>77</v>
      </c>
      <c r="BF271" s="88" t="s">
        <v>77</v>
      </c>
      <c r="BG271" s="88" t="s">
        <v>77</v>
      </c>
      <c r="BH271" s="88" t="s">
        <v>77</v>
      </c>
      <c r="BI271" s="88" t="s">
        <v>77</v>
      </c>
      <c r="BJ271" s="88" t="s">
        <v>77</v>
      </c>
      <c r="BK271" s="88" t="s">
        <v>77</v>
      </c>
      <c r="BL271" s="88" t="s">
        <v>77</v>
      </c>
      <c r="BM271" s="88" t="s">
        <v>77</v>
      </c>
      <c r="BN271" s="88" t="s">
        <v>77</v>
      </c>
      <c r="BO271" s="86"/>
      <c r="BP271" s="86"/>
      <c r="BQ271" s="86"/>
    </row>
    <row r="272" spans="1:69" s="90" customFormat="1" ht="154.5" customHeight="1" x14ac:dyDescent="0.25">
      <c r="A272" s="86"/>
      <c r="B272" s="86" t="s">
        <v>89</v>
      </c>
      <c r="C272" s="129" t="s">
        <v>2073</v>
      </c>
      <c r="D272" s="129" t="s">
        <v>71</v>
      </c>
      <c r="E272" s="109" t="s">
        <v>2074</v>
      </c>
      <c r="F272" s="85">
        <v>2021</v>
      </c>
      <c r="G272" s="146">
        <v>44377</v>
      </c>
      <c r="H272" s="85" t="s">
        <v>2075</v>
      </c>
      <c r="I272" s="86" t="s">
        <v>2075</v>
      </c>
      <c r="J272" s="86" t="s">
        <v>77</v>
      </c>
      <c r="K272" s="85" t="s">
        <v>75</v>
      </c>
      <c r="L272" s="86" t="s">
        <v>246</v>
      </c>
      <c r="M272" s="132">
        <v>44377</v>
      </c>
      <c r="N272" s="110" t="s">
        <v>698</v>
      </c>
      <c r="O272" s="110" t="s">
        <v>77</v>
      </c>
      <c r="P272" s="86" t="s">
        <v>1045</v>
      </c>
      <c r="Q272" s="86" t="s">
        <v>148</v>
      </c>
      <c r="R272" s="86" t="s">
        <v>2076</v>
      </c>
      <c r="S272" s="86" t="s">
        <v>2077</v>
      </c>
      <c r="T272" s="123">
        <v>0</v>
      </c>
      <c r="U272" s="107">
        <v>0</v>
      </c>
      <c r="V272" s="139">
        <v>0</v>
      </c>
      <c r="W272" s="199">
        <v>0</v>
      </c>
      <c r="X272" s="145" t="s">
        <v>338</v>
      </c>
      <c r="Y272" s="86" t="s">
        <v>973</v>
      </c>
      <c r="Z272" s="86" t="s">
        <v>1829</v>
      </c>
      <c r="AA272" s="86" t="s">
        <v>1829</v>
      </c>
      <c r="AB272" s="86" t="s">
        <v>119</v>
      </c>
      <c r="AC272" s="86" t="s">
        <v>114</v>
      </c>
      <c r="AD272" s="86" t="s">
        <v>1756</v>
      </c>
      <c r="AE272" s="86" t="s">
        <v>2078</v>
      </c>
      <c r="AF272" s="86" t="s">
        <v>148</v>
      </c>
      <c r="AG272" s="86" t="s">
        <v>318</v>
      </c>
      <c r="AH272" s="132"/>
      <c r="AI272" s="86" t="s">
        <v>88</v>
      </c>
      <c r="AJ272" s="87" t="s">
        <v>89</v>
      </c>
      <c r="AK272" s="88" t="s">
        <v>77</v>
      </c>
      <c r="AL272" s="88" t="s">
        <v>77</v>
      </c>
      <c r="AM272" s="88" t="s">
        <v>77</v>
      </c>
      <c r="AN272" s="88" t="s">
        <v>77</v>
      </c>
      <c r="AO272" s="88" t="s">
        <v>77</v>
      </c>
      <c r="AP272" s="88" t="s">
        <v>77</v>
      </c>
      <c r="AQ272" s="88" t="s">
        <v>77</v>
      </c>
      <c r="AR272" s="88" t="s">
        <v>77</v>
      </c>
      <c r="AS272" s="88" t="s">
        <v>77</v>
      </c>
      <c r="AT272" s="88" t="s">
        <v>77</v>
      </c>
      <c r="AU272" s="88" t="s">
        <v>77</v>
      </c>
      <c r="AV272" s="88"/>
      <c r="AW272" s="88" t="s">
        <v>77</v>
      </c>
      <c r="AX272" s="88"/>
      <c r="AY272" s="88" t="s">
        <v>77</v>
      </c>
      <c r="AZ272" s="88"/>
      <c r="BA272" s="88" t="s">
        <v>77</v>
      </c>
      <c r="BB272" s="88"/>
      <c r="BC272" s="88" t="s">
        <v>77</v>
      </c>
      <c r="BD272" s="88"/>
      <c r="BE272" s="88" t="s">
        <v>77</v>
      </c>
      <c r="BF272" s="88" t="s">
        <v>77</v>
      </c>
      <c r="BG272" s="88" t="s">
        <v>77</v>
      </c>
      <c r="BH272" s="88" t="s">
        <v>77</v>
      </c>
      <c r="BI272" s="88" t="s">
        <v>77</v>
      </c>
      <c r="BJ272" s="88" t="s">
        <v>77</v>
      </c>
      <c r="BK272" s="88" t="s">
        <v>77</v>
      </c>
      <c r="BL272" s="88" t="s">
        <v>77</v>
      </c>
      <c r="BM272" s="88" t="s">
        <v>77</v>
      </c>
      <c r="BN272" s="86"/>
      <c r="BO272" s="86"/>
      <c r="BP272" s="86"/>
      <c r="BQ272" s="86"/>
    </row>
    <row r="273" spans="1:69" s="90" customFormat="1" ht="154.5" customHeight="1" x14ac:dyDescent="0.25">
      <c r="A273" s="86"/>
      <c r="B273" s="86" t="s">
        <v>89</v>
      </c>
      <c r="C273" s="129" t="s">
        <v>2079</v>
      </c>
      <c r="D273" s="129" t="s">
        <v>71</v>
      </c>
      <c r="E273" s="109" t="s">
        <v>2080</v>
      </c>
      <c r="F273" s="86">
        <v>2021</v>
      </c>
      <c r="G273" s="132" t="s">
        <v>2081</v>
      </c>
      <c r="H273" s="86" t="s">
        <v>2082</v>
      </c>
      <c r="I273" s="86" t="s">
        <v>1841</v>
      </c>
      <c r="J273" s="86" t="s">
        <v>77</v>
      </c>
      <c r="K273" s="85" t="s">
        <v>75</v>
      </c>
      <c r="L273" s="86" t="s">
        <v>246</v>
      </c>
      <c r="M273" s="132">
        <v>44398</v>
      </c>
      <c r="N273" s="110" t="s">
        <v>157</v>
      </c>
      <c r="O273" s="110" t="s">
        <v>77</v>
      </c>
      <c r="P273" s="86" t="s">
        <v>1010</v>
      </c>
      <c r="Q273" s="86" t="s">
        <v>148</v>
      </c>
      <c r="R273" s="86" t="s">
        <v>2083</v>
      </c>
      <c r="S273" s="86" t="s">
        <v>809</v>
      </c>
      <c r="T273" s="123">
        <v>0</v>
      </c>
      <c r="U273" s="162">
        <v>0</v>
      </c>
      <c r="V273" s="163">
        <v>0</v>
      </c>
      <c r="W273" s="199">
        <v>0</v>
      </c>
      <c r="X273" s="145" t="s">
        <v>338</v>
      </c>
      <c r="Y273" s="86" t="s">
        <v>973</v>
      </c>
      <c r="Z273" s="86" t="s">
        <v>787</v>
      </c>
      <c r="AA273" s="86" t="s">
        <v>787</v>
      </c>
      <c r="AB273" s="86" t="s">
        <v>95</v>
      </c>
      <c r="AC273" s="86"/>
      <c r="AD273" s="86" t="s">
        <v>2084</v>
      </c>
      <c r="AE273" s="86" t="s">
        <v>2085</v>
      </c>
      <c r="AF273" s="86" t="s">
        <v>148</v>
      </c>
      <c r="AG273" s="86" t="s">
        <v>578</v>
      </c>
      <c r="AH273" s="132">
        <v>45100</v>
      </c>
      <c r="AI273" s="86" t="s">
        <v>88</v>
      </c>
      <c r="AJ273" s="87" t="s">
        <v>89</v>
      </c>
      <c r="AK273" s="88" t="s">
        <v>77</v>
      </c>
      <c r="AL273" s="88" t="s">
        <v>77</v>
      </c>
      <c r="AM273" s="88" t="s">
        <v>77</v>
      </c>
      <c r="AN273" s="88" t="s">
        <v>77</v>
      </c>
      <c r="AO273" s="88" t="s">
        <v>77</v>
      </c>
      <c r="AP273" s="88" t="s">
        <v>77</v>
      </c>
      <c r="AQ273" s="88" t="s">
        <v>77</v>
      </c>
      <c r="AR273" s="88" t="s">
        <v>77</v>
      </c>
      <c r="AS273" s="88" t="s">
        <v>77</v>
      </c>
      <c r="AT273" s="88" t="s">
        <v>77</v>
      </c>
      <c r="AU273" s="88" t="s">
        <v>77</v>
      </c>
      <c r="AV273" s="88"/>
      <c r="AW273" s="88" t="s">
        <v>77</v>
      </c>
      <c r="AX273" s="88"/>
      <c r="AY273" s="88" t="s">
        <v>77</v>
      </c>
      <c r="AZ273" s="88"/>
      <c r="BA273" s="88" t="s">
        <v>77</v>
      </c>
      <c r="BB273" s="88"/>
      <c r="BC273" s="88" t="s">
        <v>77</v>
      </c>
      <c r="BD273" s="88"/>
      <c r="BE273" s="88" t="s">
        <v>77</v>
      </c>
      <c r="BF273" s="88" t="s">
        <v>77</v>
      </c>
      <c r="BG273" s="88" t="s">
        <v>77</v>
      </c>
      <c r="BH273" s="88" t="s">
        <v>77</v>
      </c>
      <c r="BI273" s="88" t="s">
        <v>77</v>
      </c>
      <c r="BJ273" s="88" t="s">
        <v>77</v>
      </c>
      <c r="BK273" s="88" t="s">
        <v>77</v>
      </c>
      <c r="BL273" s="88" t="s">
        <v>77</v>
      </c>
      <c r="BM273" s="88" t="s">
        <v>77</v>
      </c>
      <c r="BN273" s="86"/>
      <c r="BO273" s="86"/>
      <c r="BP273" s="86"/>
      <c r="BQ273" s="86"/>
    </row>
    <row r="274" spans="1:69" s="90" customFormat="1" ht="154.5" customHeight="1" x14ac:dyDescent="0.25">
      <c r="A274" s="86"/>
      <c r="B274" s="86" t="s">
        <v>85</v>
      </c>
      <c r="C274" s="129" t="s">
        <v>710</v>
      </c>
      <c r="D274" s="129" t="s">
        <v>937</v>
      </c>
      <c r="E274" s="109" t="s">
        <v>2086</v>
      </c>
      <c r="F274" s="85">
        <v>2014</v>
      </c>
      <c r="G274" s="146" t="s">
        <v>2087</v>
      </c>
      <c r="H274" s="85" t="s">
        <v>2088</v>
      </c>
      <c r="I274" s="86" t="s">
        <v>2089</v>
      </c>
      <c r="J274" s="86" t="s">
        <v>77</v>
      </c>
      <c r="K274" s="85" t="s">
        <v>75</v>
      </c>
      <c r="L274" s="86" t="s">
        <v>346</v>
      </c>
      <c r="M274" s="132" t="s">
        <v>2087</v>
      </c>
      <c r="N274" s="110" t="s">
        <v>157</v>
      </c>
      <c r="O274" s="110" t="s">
        <v>77</v>
      </c>
      <c r="P274" s="86" t="s">
        <v>1363</v>
      </c>
      <c r="Q274" s="86" t="s">
        <v>148</v>
      </c>
      <c r="R274" s="86" t="s">
        <v>2090</v>
      </c>
      <c r="S274" s="86" t="s">
        <v>2091</v>
      </c>
      <c r="T274" s="123">
        <v>8771683</v>
      </c>
      <c r="U274" s="107">
        <v>0</v>
      </c>
      <c r="V274" s="139">
        <v>0</v>
      </c>
      <c r="W274" s="139">
        <v>0</v>
      </c>
      <c r="X274" s="145"/>
      <c r="Y274" s="86" t="s">
        <v>871</v>
      </c>
      <c r="Z274" s="86" t="s">
        <v>1193</v>
      </c>
      <c r="AA274" s="86" t="s">
        <v>1852</v>
      </c>
      <c r="AB274" s="86" t="s">
        <v>145</v>
      </c>
      <c r="AC274" s="86" t="s">
        <v>146</v>
      </c>
      <c r="AD274" s="86" t="s">
        <v>2092</v>
      </c>
      <c r="AE274" s="86" t="s">
        <v>964</v>
      </c>
      <c r="AF274" s="86" t="s">
        <v>148</v>
      </c>
      <c r="AG274" s="86" t="s">
        <v>578</v>
      </c>
      <c r="AH274" s="132">
        <v>44518</v>
      </c>
      <c r="AI274" s="86" t="s">
        <v>415</v>
      </c>
      <c r="AJ274" s="87"/>
      <c r="AK274" s="88">
        <v>0</v>
      </c>
      <c r="AL274" s="87">
        <v>0</v>
      </c>
      <c r="AM274" s="86" t="s">
        <v>77</v>
      </c>
      <c r="AN274" s="86" t="s">
        <v>77</v>
      </c>
      <c r="AO274" s="86" t="s">
        <v>77</v>
      </c>
      <c r="AP274" s="86" t="s">
        <v>77</v>
      </c>
      <c r="AQ274" s="86" t="s">
        <v>77</v>
      </c>
      <c r="AR274" s="86" t="s">
        <v>148</v>
      </c>
      <c r="AS274" s="86" t="s">
        <v>77</v>
      </c>
      <c r="AT274" s="86" t="s">
        <v>77</v>
      </c>
      <c r="AU274" s="88">
        <v>1261989</v>
      </c>
      <c r="AV274" s="88"/>
      <c r="AW274" s="86" t="s">
        <v>77</v>
      </c>
      <c r="AX274" s="86"/>
      <c r="AY274" s="86" t="s">
        <v>77</v>
      </c>
      <c r="AZ274" s="86"/>
      <c r="BA274" s="86" t="s">
        <v>77</v>
      </c>
      <c r="BB274" s="86"/>
      <c r="BC274" s="86" t="s">
        <v>77</v>
      </c>
      <c r="BD274" s="86"/>
      <c r="BE274" s="86" t="s">
        <v>77</v>
      </c>
      <c r="BF274" s="86" t="s">
        <v>77</v>
      </c>
      <c r="BG274" s="86" t="s">
        <v>77</v>
      </c>
      <c r="BH274" s="86" t="s">
        <v>77</v>
      </c>
      <c r="BI274" s="86" t="s">
        <v>77</v>
      </c>
      <c r="BJ274" s="86" t="s">
        <v>77</v>
      </c>
      <c r="BK274" s="86" t="s">
        <v>77</v>
      </c>
      <c r="BL274" s="86" t="s">
        <v>77</v>
      </c>
      <c r="BM274" s="86" t="s">
        <v>77</v>
      </c>
      <c r="BN274" s="86"/>
      <c r="BO274" s="86"/>
      <c r="BP274" s="86"/>
      <c r="BQ274" s="86"/>
    </row>
    <row r="275" spans="1:69" s="90" customFormat="1" ht="154.5" customHeight="1" x14ac:dyDescent="0.25">
      <c r="A275" s="86"/>
      <c r="B275" s="86" t="s">
        <v>89</v>
      </c>
      <c r="C275" s="129" t="s">
        <v>2093</v>
      </c>
      <c r="D275" s="129" t="s">
        <v>71</v>
      </c>
      <c r="E275" s="109" t="s">
        <v>2094</v>
      </c>
      <c r="F275" s="85">
        <v>2021</v>
      </c>
      <c r="G275" s="146">
        <v>44273</v>
      </c>
      <c r="H275" s="85" t="s">
        <v>2095</v>
      </c>
      <c r="I275" s="86" t="s">
        <v>2096</v>
      </c>
      <c r="J275" s="86" t="s">
        <v>77</v>
      </c>
      <c r="K275" s="85" t="s">
        <v>75</v>
      </c>
      <c r="L275" s="86" t="s">
        <v>346</v>
      </c>
      <c r="M275" s="132">
        <v>44272</v>
      </c>
      <c r="N275" s="110" t="s">
        <v>157</v>
      </c>
      <c r="O275" s="110" t="s">
        <v>77</v>
      </c>
      <c r="P275" s="86" t="s">
        <v>1363</v>
      </c>
      <c r="Q275" s="86" t="s">
        <v>148</v>
      </c>
      <c r="R275" s="86" t="s">
        <v>2097</v>
      </c>
      <c r="S275" s="86" t="s">
        <v>2098</v>
      </c>
      <c r="T275" s="123">
        <v>150214401</v>
      </c>
      <c r="U275" s="107">
        <v>192241279.25</v>
      </c>
      <c r="V275" s="139">
        <v>173341910</v>
      </c>
      <c r="W275" s="139">
        <v>0</v>
      </c>
      <c r="X275" s="145" t="s">
        <v>338</v>
      </c>
      <c r="Y275" s="86" t="s">
        <v>973</v>
      </c>
      <c r="Z275" s="86" t="s">
        <v>974</v>
      </c>
      <c r="AA275" s="86" t="s">
        <v>2099</v>
      </c>
      <c r="AB275" s="85" t="s">
        <v>138</v>
      </c>
      <c r="AC275" s="86" t="s">
        <v>139</v>
      </c>
      <c r="AD275" s="86" t="s">
        <v>2100</v>
      </c>
      <c r="AE275" s="86" t="s">
        <v>544</v>
      </c>
      <c r="AF275" s="86" t="s">
        <v>148</v>
      </c>
      <c r="AG275" s="86" t="s">
        <v>578</v>
      </c>
      <c r="AH275" s="132">
        <v>44868</v>
      </c>
      <c r="AI275" s="86" t="s">
        <v>88</v>
      </c>
      <c r="AJ275" s="87" t="s">
        <v>89</v>
      </c>
      <c r="AK275" s="88" t="s">
        <v>77</v>
      </c>
      <c r="AL275" s="88" t="s">
        <v>77</v>
      </c>
      <c r="AM275" s="88" t="s">
        <v>77</v>
      </c>
      <c r="AN275" s="88" t="s">
        <v>77</v>
      </c>
      <c r="AO275" s="88" t="s">
        <v>77</v>
      </c>
      <c r="AP275" s="88" t="s">
        <v>77</v>
      </c>
      <c r="AQ275" s="88" t="s">
        <v>77</v>
      </c>
      <c r="AR275" s="88" t="s">
        <v>77</v>
      </c>
      <c r="AS275" s="88" t="s">
        <v>77</v>
      </c>
      <c r="AT275" s="88" t="s">
        <v>77</v>
      </c>
      <c r="AU275" s="88" t="s">
        <v>77</v>
      </c>
      <c r="AV275" s="88"/>
      <c r="AW275" s="88" t="s">
        <v>77</v>
      </c>
      <c r="AX275" s="88"/>
      <c r="AY275" s="88" t="s">
        <v>77</v>
      </c>
      <c r="AZ275" s="88"/>
      <c r="BA275" s="88" t="s">
        <v>77</v>
      </c>
      <c r="BB275" s="88"/>
      <c r="BC275" s="88" t="s">
        <v>77</v>
      </c>
      <c r="BD275" s="88"/>
      <c r="BE275" s="88" t="s">
        <v>77</v>
      </c>
      <c r="BF275" s="88" t="s">
        <v>77</v>
      </c>
      <c r="BG275" s="88" t="s">
        <v>77</v>
      </c>
      <c r="BH275" s="88" t="s">
        <v>77</v>
      </c>
      <c r="BI275" s="88" t="s">
        <v>77</v>
      </c>
      <c r="BJ275" s="88" t="s">
        <v>77</v>
      </c>
      <c r="BK275" s="88" t="s">
        <v>77</v>
      </c>
      <c r="BL275" s="88" t="s">
        <v>77</v>
      </c>
      <c r="BM275" s="88" t="s">
        <v>77</v>
      </c>
      <c r="BN275" s="86"/>
      <c r="BO275" s="86"/>
      <c r="BP275" s="86"/>
      <c r="BQ275" s="86"/>
    </row>
    <row r="276" spans="1:69" s="90" customFormat="1" ht="91.5" customHeight="1" x14ac:dyDescent="0.25">
      <c r="A276" s="142"/>
      <c r="B276" s="142" t="s">
        <v>85</v>
      </c>
      <c r="C276" s="149" t="s">
        <v>710</v>
      </c>
      <c r="D276" s="149" t="s">
        <v>937</v>
      </c>
      <c r="E276" s="150" t="s">
        <v>2101</v>
      </c>
      <c r="F276" s="148">
        <v>2021</v>
      </c>
      <c r="G276" s="151">
        <v>44524</v>
      </c>
      <c r="H276" s="148" t="s">
        <v>2102</v>
      </c>
      <c r="I276" s="142" t="s">
        <v>2103</v>
      </c>
      <c r="J276" s="149" t="s">
        <v>2104</v>
      </c>
      <c r="K276" s="85" t="s">
        <v>75</v>
      </c>
      <c r="L276" s="86" t="s">
        <v>102</v>
      </c>
      <c r="M276" s="151">
        <v>44617</v>
      </c>
      <c r="N276" s="142" t="s">
        <v>203</v>
      </c>
      <c r="O276" s="203">
        <v>1</v>
      </c>
      <c r="P276" s="142" t="s">
        <v>1363</v>
      </c>
      <c r="Q276" s="142" t="s">
        <v>148</v>
      </c>
      <c r="R276" s="142" t="s">
        <v>2105</v>
      </c>
      <c r="S276" s="142" t="s">
        <v>1773</v>
      </c>
      <c r="T276" s="154">
        <v>145211421</v>
      </c>
      <c r="U276" s="155">
        <v>0</v>
      </c>
      <c r="V276" s="204">
        <v>0</v>
      </c>
      <c r="W276" s="204">
        <v>0</v>
      </c>
      <c r="X276" s="157" t="s">
        <v>77</v>
      </c>
      <c r="Y276" s="142" t="s">
        <v>973</v>
      </c>
      <c r="Z276" s="142" t="s">
        <v>1429</v>
      </c>
      <c r="AA276" s="142" t="s">
        <v>1429</v>
      </c>
      <c r="AB276" s="148" t="s">
        <v>138</v>
      </c>
      <c r="AC276" s="142" t="s">
        <v>139</v>
      </c>
      <c r="AD276" s="142" t="s">
        <v>2106</v>
      </c>
      <c r="AE276" s="142" t="s">
        <v>1586</v>
      </c>
      <c r="AF276" s="142" t="s">
        <v>148</v>
      </c>
      <c r="AG276" s="142" t="s">
        <v>86</v>
      </c>
      <c r="AH276" s="151">
        <v>44643</v>
      </c>
      <c r="AI276" s="142" t="s">
        <v>415</v>
      </c>
      <c r="AJ276" s="158" t="s">
        <v>85</v>
      </c>
      <c r="AK276" s="159" t="s">
        <v>77</v>
      </c>
      <c r="AL276" s="158" t="s">
        <v>77</v>
      </c>
      <c r="AM276" s="142" t="s">
        <v>77</v>
      </c>
      <c r="AN276" s="158" t="s">
        <v>77</v>
      </c>
      <c r="AO276" s="158" t="s">
        <v>77</v>
      </c>
      <c r="AP276" s="158" t="s">
        <v>77</v>
      </c>
      <c r="AQ276" s="142" t="s">
        <v>77</v>
      </c>
      <c r="AR276" s="142"/>
      <c r="AS276" s="158" t="s">
        <v>77</v>
      </c>
      <c r="AT276" s="158" t="s">
        <v>77</v>
      </c>
      <c r="AU276" s="158" t="s">
        <v>77</v>
      </c>
      <c r="AV276" s="158"/>
      <c r="AW276" s="158" t="s">
        <v>77</v>
      </c>
      <c r="AX276" s="158"/>
      <c r="AY276" s="158" t="s">
        <v>77</v>
      </c>
      <c r="AZ276" s="158"/>
      <c r="BA276" s="158" t="s">
        <v>77</v>
      </c>
      <c r="BB276" s="158"/>
      <c r="BC276" s="158" t="s">
        <v>77</v>
      </c>
      <c r="BD276" s="158"/>
      <c r="BE276" s="158" t="s">
        <v>77</v>
      </c>
      <c r="BF276" s="158" t="s">
        <v>77</v>
      </c>
      <c r="BG276" s="158" t="s">
        <v>77</v>
      </c>
      <c r="BH276" s="158" t="s">
        <v>77</v>
      </c>
      <c r="BI276" s="158" t="s">
        <v>77</v>
      </c>
      <c r="BJ276" s="158" t="s">
        <v>77</v>
      </c>
      <c r="BK276" s="158" t="s">
        <v>77</v>
      </c>
      <c r="BL276" s="158" t="s">
        <v>77</v>
      </c>
      <c r="BM276" s="158" t="s">
        <v>77</v>
      </c>
      <c r="BN276" s="142"/>
      <c r="BO276" s="142"/>
      <c r="BP276" s="142"/>
      <c r="BQ276" s="142"/>
    </row>
    <row r="277" spans="1:69" s="90" customFormat="1" ht="141.75" customHeight="1" x14ac:dyDescent="0.25">
      <c r="A277" s="86"/>
      <c r="B277" s="86" t="s">
        <v>85</v>
      </c>
      <c r="C277" s="129" t="s">
        <v>710</v>
      </c>
      <c r="D277" s="129" t="s">
        <v>937</v>
      </c>
      <c r="E277" s="109" t="s">
        <v>2107</v>
      </c>
      <c r="F277" s="85">
        <v>2013</v>
      </c>
      <c r="G277" s="146">
        <v>41458</v>
      </c>
      <c r="H277" s="85" t="s">
        <v>2108</v>
      </c>
      <c r="I277" s="86" t="s">
        <v>2109</v>
      </c>
      <c r="J277" s="86" t="s">
        <v>77</v>
      </c>
      <c r="K277" s="85" t="s">
        <v>75</v>
      </c>
      <c r="L277" s="86" t="s">
        <v>346</v>
      </c>
      <c r="M277" s="132">
        <v>41458</v>
      </c>
      <c r="N277" s="110" t="s">
        <v>157</v>
      </c>
      <c r="O277" s="110" t="s">
        <v>77</v>
      </c>
      <c r="P277" s="86" t="s">
        <v>1363</v>
      </c>
      <c r="Q277" s="86" t="s">
        <v>148</v>
      </c>
      <c r="R277" s="86" t="s">
        <v>2090</v>
      </c>
      <c r="S277" s="86" t="s">
        <v>2091</v>
      </c>
      <c r="T277" s="123">
        <v>14071000</v>
      </c>
      <c r="U277" s="107">
        <v>0</v>
      </c>
      <c r="V277" s="139">
        <v>0</v>
      </c>
      <c r="W277" s="139">
        <v>0</v>
      </c>
      <c r="X277" s="145"/>
      <c r="Y277" s="86" t="s">
        <v>871</v>
      </c>
      <c r="Z277" s="86" t="s">
        <v>1193</v>
      </c>
      <c r="AA277" s="86" t="s">
        <v>1048</v>
      </c>
      <c r="AB277" s="86" t="s">
        <v>145</v>
      </c>
      <c r="AC277" s="86" t="s">
        <v>146</v>
      </c>
      <c r="AD277" s="86" t="s">
        <v>2110</v>
      </c>
      <c r="AE277" s="86" t="s">
        <v>2111</v>
      </c>
      <c r="AF277" s="86" t="s">
        <v>148</v>
      </c>
      <c r="AG277" s="86" t="s">
        <v>578</v>
      </c>
      <c r="AH277" s="132">
        <v>44753</v>
      </c>
      <c r="AI277" s="86" t="s">
        <v>415</v>
      </c>
      <c r="AJ277" s="87"/>
      <c r="AK277" s="88">
        <v>0</v>
      </c>
      <c r="AL277" s="88">
        <v>0</v>
      </c>
      <c r="AM277" s="86" t="s">
        <v>77</v>
      </c>
      <c r="AN277" s="86" t="s">
        <v>77</v>
      </c>
      <c r="AO277" s="86" t="s">
        <v>77</v>
      </c>
      <c r="AP277" s="86" t="s">
        <v>77</v>
      </c>
      <c r="AQ277" s="86" t="s">
        <v>77</v>
      </c>
      <c r="AR277" s="86" t="s">
        <v>148</v>
      </c>
      <c r="AS277" s="86" t="s">
        <v>148</v>
      </c>
      <c r="AT277" s="86" t="s">
        <v>87</v>
      </c>
      <c r="AU277" s="86" t="s">
        <v>77</v>
      </c>
      <c r="AV277" s="86"/>
      <c r="AW277" s="86" t="s">
        <v>77</v>
      </c>
      <c r="AX277" s="86"/>
      <c r="AY277" s="86" t="s">
        <v>77</v>
      </c>
      <c r="AZ277" s="86"/>
      <c r="BA277" s="86" t="s">
        <v>77</v>
      </c>
      <c r="BB277" s="86"/>
      <c r="BC277" s="86" t="s">
        <v>77</v>
      </c>
      <c r="BD277" s="86"/>
      <c r="BE277" s="86" t="s">
        <v>77</v>
      </c>
      <c r="BF277" s="86" t="s">
        <v>77</v>
      </c>
      <c r="BG277" s="86" t="s">
        <v>77</v>
      </c>
      <c r="BH277" s="86" t="s">
        <v>77</v>
      </c>
      <c r="BI277" s="86" t="s">
        <v>77</v>
      </c>
      <c r="BJ277" s="86" t="s">
        <v>77</v>
      </c>
      <c r="BK277" s="86" t="s">
        <v>77</v>
      </c>
      <c r="BL277" s="86" t="s">
        <v>77</v>
      </c>
      <c r="BM277" s="86" t="s">
        <v>77</v>
      </c>
      <c r="BN277" s="86"/>
      <c r="BO277" s="86"/>
      <c r="BP277" s="86"/>
      <c r="BQ277" s="86"/>
    </row>
    <row r="278" spans="1:69" s="90" customFormat="1" ht="141.75" customHeight="1" x14ac:dyDescent="0.25">
      <c r="A278" s="86"/>
      <c r="B278" s="86" t="s">
        <v>85</v>
      </c>
      <c r="C278" s="129" t="s">
        <v>710</v>
      </c>
      <c r="D278" s="129" t="s">
        <v>937</v>
      </c>
      <c r="E278" s="109" t="s">
        <v>2112</v>
      </c>
      <c r="F278" s="85">
        <v>2021</v>
      </c>
      <c r="G278" s="146">
        <v>44483</v>
      </c>
      <c r="H278" s="85" t="s">
        <v>2113</v>
      </c>
      <c r="I278" s="86" t="s">
        <v>979</v>
      </c>
      <c r="J278" s="86" t="s">
        <v>77</v>
      </c>
      <c r="K278" s="85" t="s">
        <v>75</v>
      </c>
      <c r="L278" s="36" t="s">
        <v>156</v>
      </c>
      <c r="M278" s="132">
        <v>44496</v>
      </c>
      <c r="N278" s="110" t="s">
        <v>306</v>
      </c>
      <c r="O278" s="110" t="s">
        <v>77</v>
      </c>
      <c r="P278" s="86" t="s">
        <v>1045</v>
      </c>
      <c r="Q278" s="86" t="s">
        <v>148</v>
      </c>
      <c r="R278" s="86" t="s">
        <v>2114</v>
      </c>
      <c r="S278" s="86" t="s">
        <v>2115</v>
      </c>
      <c r="T278" s="123">
        <v>0</v>
      </c>
      <c r="U278" s="107">
        <v>0</v>
      </c>
      <c r="V278" s="139">
        <v>0</v>
      </c>
      <c r="W278" s="139">
        <v>0</v>
      </c>
      <c r="X278" s="128" t="s">
        <v>77</v>
      </c>
      <c r="Y278" s="86" t="s">
        <v>973</v>
      </c>
      <c r="Z278" s="86" t="s">
        <v>701</v>
      </c>
      <c r="AA278" s="86" t="s">
        <v>701</v>
      </c>
      <c r="AB278" s="85" t="s">
        <v>138</v>
      </c>
      <c r="AC278" s="86" t="s">
        <v>139</v>
      </c>
      <c r="AD278" s="86" t="s">
        <v>1229</v>
      </c>
      <c r="AE278" s="86" t="s">
        <v>684</v>
      </c>
      <c r="AF278" s="86" t="s">
        <v>148</v>
      </c>
      <c r="AG278" s="86" t="s">
        <v>578</v>
      </c>
      <c r="AH278" s="132">
        <v>44517</v>
      </c>
      <c r="AI278" s="86" t="s">
        <v>415</v>
      </c>
      <c r="AJ278" s="87" t="s">
        <v>85</v>
      </c>
      <c r="AK278" s="88" t="s">
        <v>77</v>
      </c>
      <c r="AL278" s="87" t="s">
        <v>77</v>
      </c>
      <c r="AM278" s="86" t="s">
        <v>77</v>
      </c>
      <c r="AN278" s="87" t="s">
        <v>77</v>
      </c>
      <c r="AO278" s="87" t="s">
        <v>77</v>
      </c>
      <c r="AP278" s="87" t="s">
        <v>77</v>
      </c>
      <c r="AQ278" s="87" t="s">
        <v>77</v>
      </c>
      <c r="AR278" s="86"/>
      <c r="AS278" s="87" t="s">
        <v>77</v>
      </c>
      <c r="AT278" s="87" t="s">
        <v>77</v>
      </c>
      <c r="AU278" s="87" t="s">
        <v>77</v>
      </c>
      <c r="AV278" s="87"/>
      <c r="AW278" s="87" t="s">
        <v>77</v>
      </c>
      <c r="AX278" s="87"/>
      <c r="AY278" s="87" t="s">
        <v>77</v>
      </c>
      <c r="AZ278" s="87"/>
      <c r="BA278" s="87" t="s">
        <v>77</v>
      </c>
      <c r="BB278" s="87"/>
      <c r="BC278" s="87" t="s">
        <v>77</v>
      </c>
      <c r="BD278" s="87"/>
      <c r="BE278" s="87" t="s">
        <v>77</v>
      </c>
      <c r="BF278" s="87" t="s">
        <v>77</v>
      </c>
      <c r="BG278" s="87" t="s">
        <v>77</v>
      </c>
      <c r="BH278" s="87" t="s">
        <v>77</v>
      </c>
      <c r="BI278" s="87" t="s">
        <v>77</v>
      </c>
      <c r="BJ278" s="87" t="s">
        <v>77</v>
      </c>
      <c r="BK278" s="87" t="s">
        <v>77</v>
      </c>
      <c r="BL278" s="87" t="s">
        <v>77</v>
      </c>
      <c r="BM278" s="87" t="s">
        <v>77</v>
      </c>
      <c r="BN278" s="86"/>
      <c r="BO278" s="86"/>
      <c r="BP278" s="86"/>
      <c r="BQ278" s="86"/>
    </row>
    <row r="279" spans="1:69" s="90" customFormat="1" ht="141.75" customHeight="1" x14ac:dyDescent="0.25">
      <c r="A279" s="86"/>
      <c r="B279" s="86" t="s">
        <v>89</v>
      </c>
      <c r="C279" s="129" t="s">
        <v>2116</v>
      </c>
      <c r="D279" s="129" t="s">
        <v>71</v>
      </c>
      <c r="E279" s="109" t="s">
        <v>2117</v>
      </c>
      <c r="F279" s="85">
        <v>2021</v>
      </c>
      <c r="G279" s="132">
        <v>41765</v>
      </c>
      <c r="H279" s="86" t="s">
        <v>2118</v>
      </c>
      <c r="I279" s="86" t="s">
        <v>2119</v>
      </c>
      <c r="J279" s="86" t="s">
        <v>2120</v>
      </c>
      <c r="K279" s="85" t="s">
        <v>75</v>
      </c>
      <c r="L279" s="86" t="s">
        <v>102</v>
      </c>
      <c r="M279" s="132">
        <v>41662</v>
      </c>
      <c r="N279" s="110" t="s">
        <v>203</v>
      </c>
      <c r="O279" s="126">
        <v>1</v>
      </c>
      <c r="P279" s="86" t="s">
        <v>1363</v>
      </c>
      <c r="Q279" s="86" t="s">
        <v>148</v>
      </c>
      <c r="R279" s="86" t="s">
        <v>2121</v>
      </c>
      <c r="S279" s="86" t="s">
        <v>2122</v>
      </c>
      <c r="T279" s="147">
        <v>739200000</v>
      </c>
      <c r="U279" s="162">
        <v>1392000000</v>
      </c>
      <c r="V279" s="163">
        <v>0</v>
      </c>
      <c r="W279" s="197">
        <v>203122920</v>
      </c>
      <c r="X279" s="145" t="s">
        <v>338</v>
      </c>
      <c r="Y279" s="86" t="s">
        <v>871</v>
      </c>
      <c r="Z279" s="86" t="s">
        <v>1193</v>
      </c>
      <c r="AA279" s="86" t="s">
        <v>974</v>
      </c>
      <c r="AB279" s="86" t="s">
        <v>145</v>
      </c>
      <c r="AC279" s="86" t="s">
        <v>146</v>
      </c>
      <c r="AD279" s="86" t="s">
        <v>2123</v>
      </c>
      <c r="AE279" s="86" t="s">
        <v>964</v>
      </c>
      <c r="AF279" s="86" t="s">
        <v>148</v>
      </c>
      <c r="AG279" s="86" t="s">
        <v>342</v>
      </c>
      <c r="AH279" s="132">
        <v>44783</v>
      </c>
      <c r="AI279" s="86" t="s">
        <v>88</v>
      </c>
      <c r="AJ279" s="87" t="s">
        <v>89</v>
      </c>
      <c r="AK279" s="88" t="s">
        <v>77</v>
      </c>
      <c r="AL279" s="88" t="s">
        <v>77</v>
      </c>
      <c r="AM279" s="88" t="s">
        <v>77</v>
      </c>
      <c r="AN279" s="88" t="s">
        <v>77</v>
      </c>
      <c r="AO279" s="88" t="s">
        <v>77</v>
      </c>
      <c r="AP279" s="88" t="s">
        <v>77</v>
      </c>
      <c r="AQ279" s="88" t="s">
        <v>77</v>
      </c>
      <c r="AR279" s="88" t="s">
        <v>77</v>
      </c>
      <c r="AS279" s="88" t="s">
        <v>77</v>
      </c>
      <c r="AT279" s="88" t="s">
        <v>77</v>
      </c>
      <c r="AU279" s="88" t="s">
        <v>77</v>
      </c>
      <c r="AV279" s="88"/>
      <c r="AW279" s="88" t="s">
        <v>77</v>
      </c>
      <c r="AX279" s="88"/>
      <c r="AY279" s="88" t="s">
        <v>77</v>
      </c>
      <c r="AZ279" s="88"/>
      <c r="BA279" s="88" t="s">
        <v>77</v>
      </c>
      <c r="BB279" s="88"/>
      <c r="BC279" s="88" t="s">
        <v>77</v>
      </c>
      <c r="BD279" s="88"/>
      <c r="BE279" s="88" t="s">
        <v>77</v>
      </c>
      <c r="BF279" s="88" t="s">
        <v>77</v>
      </c>
      <c r="BG279" s="88" t="s">
        <v>77</v>
      </c>
      <c r="BH279" s="88" t="s">
        <v>77</v>
      </c>
      <c r="BI279" s="88" t="s">
        <v>77</v>
      </c>
      <c r="BJ279" s="88" t="s">
        <v>77</v>
      </c>
      <c r="BK279" s="88" t="s">
        <v>77</v>
      </c>
      <c r="BL279" s="88" t="s">
        <v>77</v>
      </c>
      <c r="BM279" s="88" t="s">
        <v>77</v>
      </c>
      <c r="BN279" s="86"/>
      <c r="BO279" s="86"/>
      <c r="BP279" s="86"/>
      <c r="BQ279" s="86"/>
    </row>
    <row r="280" spans="1:69" s="90" customFormat="1" ht="154.5" customHeight="1" x14ac:dyDescent="0.25">
      <c r="A280" s="86"/>
      <c r="B280" s="86" t="s">
        <v>85</v>
      </c>
      <c r="C280" s="129" t="s">
        <v>710</v>
      </c>
      <c r="D280" s="129" t="s">
        <v>937</v>
      </c>
      <c r="E280" s="109" t="s">
        <v>2124</v>
      </c>
      <c r="F280" s="85">
        <v>2021</v>
      </c>
      <c r="G280" s="146">
        <v>44329</v>
      </c>
      <c r="H280" s="85" t="s">
        <v>2125</v>
      </c>
      <c r="I280" s="86" t="s">
        <v>1134</v>
      </c>
      <c r="J280" s="86" t="s">
        <v>77</v>
      </c>
      <c r="K280" s="85" t="s">
        <v>75</v>
      </c>
      <c r="L280" s="36" t="s">
        <v>156</v>
      </c>
      <c r="M280" s="132">
        <v>44327</v>
      </c>
      <c r="N280" s="110" t="s">
        <v>306</v>
      </c>
      <c r="O280" s="110" t="s">
        <v>77</v>
      </c>
      <c r="P280" s="86" t="s">
        <v>1704</v>
      </c>
      <c r="Q280" s="86" t="s">
        <v>148</v>
      </c>
      <c r="R280" s="86" t="s">
        <v>2126</v>
      </c>
      <c r="S280" s="86" t="s">
        <v>809</v>
      </c>
      <c r="T280" s="123">
        <v>0</v>
      </c>
      <c r="U280" s="107">
        <v>0</v>
      </c>
      <c r="V280" s="139">
        <v>0</v>
      </c>
      <c r="W280" s="139">
        <v>0</v>
      </c>
      <c r="X280" s="128" t="s">
        <v>77</v>
      </c>
      <c r="Y280" s="86" t="s">
        <v>871</v>
      </c>
      <c r="Z280" s="86" t="s">
        <v>1193</v>
      </c>
      <c r="AA280" s="86" t="s">
        <v>992</v>
      </c>
      <c r="AB280" s="86" t="s">
        <v>113</v>
      </c>
      <c r="AC280" s="86" t="s">
        <v>294</v>
      </c>
      <c r="AD280" s="86" t="s">
        <v>2127</v>
      </c>
      <c r="AE280" s="86" t="s">
        <v>2128</v>
      </c>
      <c r="AF280" s="86" t="s">
        <v>148</v>
      </c>
      <c r="AG280" s="86" t="s">
        <v>578</v>
      </c>
      <c r="AH280" s="132">
        <v>44629</v>
      </c>
      <c r="AI280" s="86" t="s">
        <v>415</v>
      </c>
      <c r="AJ280" s="87" t="s">
        <v>85</v>
      </c>
      <c r="AK280" s="88" t="s">
        <v>77</v>
      </c>
      <c r="AL280" s="87" t="s">
        <v>77</v>
      </c>
      <c r="AM280" s="86"/>
      <c r="AN280" s="87" t="s">
        <v>77</v>
      </c>
      <c r="AO280" s="87" t="s">
        <v>77</v>
      </c>
      <c r="AP280" s="87" t="s">
        <v>77</v>
      </c>
      <c r="AQ280" s="87" t="s">
        <v>77</v>
      </c>
      <c r="AR280" s="86"/>
      <c r="AS280" s="87" t="s">
        <v>77</v>
      </c>
      <c r="AT280" s="87" t="s">
        <v>77</v>
      </c>
      <c r="AU280" s="87" t="s">
        <v>77</v>
      </c>
      <c r="AV280" s="87"/>
      <c r="AW280" s="87" t="s">
        <v>77</v>
      </c>
      <c r="AX280" s="87"/>
      <c r="AY280" s="87" t="s">
        <v>77</v>
      </c>
      <c r="AZ280" s="87"/>
      <c r="BA280" s="87" t="s">
        <v>77</v>
      </c>
      <c r="BB280" s="87"/>
      <c r="BC280" s="87" t="s">
        <v>77</v>
      </c>
      <c r="BD280" s="87"/>
      <c r="BE280" s="87" t="s">
        <v>77</v>
      </c>
      <c r="BF280" s="87" t="s">
        <v>77</v>
      </c>
      <c r="BG280" s="87" t="s">
        <v>77</v>
      </c>
      <c r="BH280" s="87" t="s">
        <v>77</v>
      </c>
      <c r="BI280" s="87" t="s">
        <v>77</v>
      </c>
      <c r="BJ280" s="87" t="s">
        <v>77</v>
      </c>
      <c r="BK280" s="87" t="s">
        <v>77</v>
      </c>
      <c r="BL280" s="87" t="s">
        <v>77</v>
      </c>
      <c r="BM280" s="87" t="s">
        <v>77</v>
      </c>
      <c r="BN280" s="86"/>
      <c r="BO280" s="86"/>
      <c r="BP280" s="86"/>
      <c r="BQ280" s="86"/>
    </row>
    <row r="281" spans="1:69" s="90" customFormat="1" ht="141.75" customHeight="1" x14ac:dyDescent="0.25">
      <c r="A281" s="86"/>
      <c r="B281" s="86" t="s">
        <v>85</v>
      </c>
      <c r="C281" s="129" t="s">
        <v>710</v>
      </c>
      <c r="D281" s="129" t="s">
        <v>937</v>
      </c>
      <c r="E281" s="109" t="s">
        <v>2129</v>
      </c>
      <c r="F281" s="85">
        <v>2021</v>
      </c>
      <c r="G281" s="146">
        <v>44489</v>
      </c>
      <c r="H281" s="85" t="s">
        <v>2125</v>
      </c>
      <c r="I281" s="86" t="s">
        <v>1134</v>
      </c>
      <c r="J281" s="86" t="s">
        <v>77</v>
      </c>
      <c r="K281" s="85" t="s">
        <v>75</v>
      </c>
      <c r="L281" s="36" t="s">
        <v>156</v>
      </c>
      <c r="M281" s="132" t="s">
        <v>1782</v>
      </c>
      <c r="N281" s="110" t="s">
        <v>306</v>
      </c>
      <c r="O281" s="110" t="s">
        <v>77</v>
      </c>
      <c r="P281" s="86" t="s">
        <v>1704</v>
      </c>
      <c r="Q281" s="86" t="s">
        <v>148</v>
      </c>
      <c r="R281" s="86" t="s">
        <v>2130</v>
      </c>
      <c r="S281" s="86" t="s">
        <v>809</v>
      </c>
      <c r="T281" s="123">
        <v>0</v>
      </c>
      <c r="U281" s="107">
        <v>0</v>
      </c>
      <c r="V281" s="139">
        <v>0</v>
      </c>
      <c r="W281" s="139">
        <v>0</v>
      </c>
      <c r="X281" s="128" t="s">
        <v>77</v>
      </c>
      <c r="Y281" s="86" t="s">
        <v>973</v>
      </c>
      <c r="Z281" s="86" t="s">
        <v>1601</v>
      </c>
      <c r="AA281" s="86" t="s">
        <v>1601</v>
      </c>
      <c r="AB281" s="86" t="s">
        <v>113</v>
      </c>
      <c r="AC281" s="86" t="s">
        <v>294</v>
      </c>
      <c r="AD281" s="86" t="s">
        <v>1585</v>
      </c>
      <c r="AE281" s="86" t="s">
        <v>1586</v>
      </c>
      <c r="AF281" s="86" t="s">
        <v>148</v>
      </c>
      <c r="AG281" s="86" t="s">
        <v>86</v>
      </c>
      <c r="AH281" s="132"/>
      <c r="AI281" s="86" t="s">
        <v>415</v>
      </c>
      <c r="AJ281" s="87" t="s">
        <v>85</v>
      </c>
      <c r="AK281" s="88" t="s">
        <v>77</v>
      </c>
      <c r="AL281" s="87" t="s">
        <v>77</v>
      </c>
      <c r="AM281" s="86" t="s">
        <v>77</v>
      </c>
      <c r="AN281" s="87" t="s">
        <v>77</v>
      </c>
      <c r="AO281" s="87" t="s">
        <v>77</v>
      </c>
      <c r="AP281" s="87" t="s">
        <v>77</v>
      </c>
      <c r="AQ281" s="87" t="s">
        <v>77</v>
      </c>
      <c r="AR281" s="86"/>
      <c r="AS281" s="87" t="s">
        <v>77</v>
      </c>
      <c r="AT281" s="87" t="s">
        <v>77</v>
      </c>
      <c r="AU281" s="87" t="s">
        <v>77</v>
      </c>
      <c r="AV281" s="87"/>
      <c r="AW281" s="87" t="s">
        <v>77</v>
      </c>
      <c r="AX281" s="87"/>
      <c r="AY281" s="87" t="s">
        <v>77</v>
      </c>
      <c r="AZ281" s="87"/>
      <c r="BA281" s="87" t="s">
        <v>77</v>
      </c>
      <c r="BB281" s="87"/>
      <c r="BC281" s="87" t="s">
        <v>77</v>
      </c>
      <c r="BD281" s="87"/>
      <c r="BE281" s="87" t="s">
        <v>77</v>
      </c>
      <c r="BF281" s="87" t="s">
        <v>77</v>
      </c>
      <c r="BG281" s="87" t="s">
        <v>77</v>
      </c>
      <c r="BH281" s="87" t="s">
        <v>77</v>
      </c>
      <c r="BI281" s="87" t="s">
        <v>77</v>
      </c>
      <c r="BJ281" s="87" t="s">
        <v>77</v>
      </c>
      <c r="BK281" s="87" t="s">
        <v>77</v>
      </c>
      <c r="BL281" s="87" t="s">
        <v>77</v>
      </c>
      <c r="BM281" s="87" t="s">
        <v>77</v>
      </c>
      <c r="BN281" s="86"/>
      <c r="BO281" s="86"/>
      <c r="BP281" s="86"/>
      <c r="BQ281" s="86"/>
    </row>
    <row r="282" spans="1:69" s="90" customFormat="1" ht="154.5" customHeight="1" x14ac:dyDescent="0.25">
      <c r="A282" s="86"/>
      <c r="B282" s="86" t="s">
        <v>85</v>
      </c>
      <c r="C282" s="129" t="s">
        <v>710</v>
      </c>
      <c r="D282" s="129" t="s">
        <v>937</v>
      </c>
      <c r="E282" s="109" t="s">
        <v>2131</v>
      </c>
      <c r="F282" s="85">
        <v>2021</v>
      </c>
      <c r="G282" s="146">
        <v>44406</v>
      </c>
      <c r="H282" s="85" t="s">
        <v>2132</v>
      </c>
      <c r="I282" s="85" t="s">
        <v>2132</v>
      </c>
      <c r="J282" s="86" t="s">
        <v>77</v>
      </c>
      <c r="K282" s="85" t="s">
        <v>75</v>
      </c>
      <c r="L282" s="86" t="s">
        <v>1077</v>
      </c>
      <c r="M282" s="132" t="s">
        <v>1782</v>
      </c>
      <c r="N282" s="110" t="s">
        <v>306</v>
      </c>
      <c r="O282" s="110" t="s">
        <v>77</v>
      </c>
      <c r="P282" s="86" t="s">
        <v>2133</v>
      </c>
      <c r="Q282" s="86" t="s">
        <v>148</v>
      </c>
      <c r="R282" s="86" t="s">
        <v>2134</v>
      </c>
      <c r="S282" s="86" t="s">
        <v>2135</v>
      </c>
      <c r="T282" s="123">
        <v>19089467</v>
      </c>
      <c r="U282" s="107">
        <v>0</v>
      </c>
      <c r="V282" s="139">
        <v>0</v>
      </c>
      <c r="W282" s="139">
        <v>0</v>
      </c>
      <c r="X282" s="128" t="s">
        <v>77</v>
      </c>
      <c r="Y282" s="86" t="s">
        <v>973</v>
      </c>
      <c r="Z282" s="86" t="s">
        <v>628</v>
      </c>
      <c r="AA282" s="86" t="s">
        <v>2136</v>
      </c>
      <c r="AB282" s="85" t="s">
        <v>138</v>
      </c>
      <c r="AC282" s="86" t="s">
        <v>139</v>
      </c>
      <c r="AD282" s="86" t="s">
        <v>2137</v>
      </c>
      <c r="AE282" s="86" t="s">
        <v>1586</v>
      </c>
      <c r="AF282" s="86" t="s">
        <v>148</v>
      </c>
      <c r="AG282" s="86" t="s">
        <v>86</v>
      </c>
      <c r="AH282" s="132"/>
      <c r="AI282" s="86" t="s">
        <v>415</v>
      </c>
      <c r="AJ282" s="87" t="s">
        <v>85</v>
      </c>
      <c r="AK282" s="88" t="s">
        <v>77</v>
      </c>
      <c r="AL282" s="87" t="s">
        <v>77</v>
      </c>
      <c r="AM282" s="86" t="s">
        <v>77</v>
      </c>
      <c r="AN282" s="87" t="s">
        <v>77</v>
      </c>
      <c r="AO282" s="87" t="s">
        <v>77</v>
      </c>
      <c r="AP282" s="87" t="s">
        <v>77</v>
      </c>
      <c r="AQ282" s="86" t="s">
        <v>77</v>
      </c>
      <c r="AR282" s="86"/>
      <c r="AS282" s="87" t="s">
        <v>77</v>
      </c>
      <c r="AT282" s="87" t="s">
        <v>77</v>
      </c>
      <c r="AU282" s="87" t="s">
        <v>77</v>
      </c>
      <c r="AV282" s="87"/>
      <c r="AW282" s="87" t="s">
        <v>77</v>
      </c>
      <c r="AX282" s="87"/>
      <c r="AY282" s="87" t="s">
        <v>77</v>
      </c>
      <c r="AZ282" s="87"/>
      <c r="BA282" s="87" t="s">
        <v>77</v>
      </c>
      <c r="BB282" s="87"/>
      <c r="BC282" s="87" t="s">
        <v>77</v>
      </c>
      <c r="BD282" s="87"/>
      <c r="BE282" s="87" t="s">
        <v>77</v>
      </c>
      <c r="BF282" s="87" t="s">
        <v>77</v>
      </c>
      <c r="BG282" s="87" t="s">
        <v>77</v>
      </c>
      <c r="BH282" s="87" t="s">
        <v>77</v>
      </c>
      <c r="BI282" s="87" t="s">
        <v>77</v>
      </c>
      <c r="BJ282" s="87" t="s">
        <v>77</v>
      </c>
      <c r="BK282" s="87" t="s">
        <v>77</v>
      </c>
      <c r="BL282" s="87" t="s">
        <v>77</v>
      </c>
      <c r="BM282" s="87" t="s">
        <v>77</v>
      </c>
      <c r="BN282" s="86"/>
      <c r="BO282" s="86"/>
      <c r="BP282" s="86"/>
      <c r="BQ282" s="86"/>
    </row>
    <row r="283" spans="1:69" s="90" customFormat="1" ht="154.5" customHeight="1" x14ac:dyDescent="0.25">
      <c r="A283" s="86"/>
      <c r="B283" s="86" t="s">
        <v>85</v>
      </c>
      <c r="C283" s="129" t="s">
        <v>710</v>
      </c>
      <c r="D283" s="129" t="s">
        <v>937</v>
      </c>
      <c r="E283" s="109" t="s">
        <v>2138</v>
      </c>
      <c r="F283" s="85">
        <v>2021</v>
      </c>
      <c r="G283" s="146">
        <v>44414</v>
      </c>
      <c r="H283" s="85" t="s">
        <v>2139</v>
      </c>
      <c r="I283" s="86" t="s">
        <v>2140</v>
      </c>
      <c r="J283" s="86" t="s">
        <v>2141</v>
      </c>
      <c r="K283" s="85" t="s">
        <v>75</v>
      </c>
      <c r="L283" s="86" t="s">
        <v>346</v>
      </c>
      <c r="M283" s="132">
        <v>44414</v>
      </c>
      <c r="N283" s="110" t="s">
        <v>306</v>
      </c>
      <c r="O283" s="110" t="s">
        <v>77</v>
      </c>
      <c r="P283" s="86"/>
      <c r="Q283" s="86" t="s">
        <v>148</v>
      </c>
      <c r="R283" s="86" t="s">
        <v>2142</v>
      </c>
      <c r="S283" s="86" t="s">
        <v>2143</v>
      </c>
      <c r="T283" s="123">
        <v>13735744</v>
      </c>
      <c r="U283" s="107">
        <v>0</v>
      </c>
      <c r="V283" s="139">
        <v>0</v>
      </c>
      <c r="W283" s="139">
        <v>0</v>
      </c>
      <c r="X283" s="145" t="s">
        <v>996</v>
      </c>
      <c r="Y283" s="86" t="s">
        <v>973</v>
      </c>
      <c r="Z283" s="86" t="s">
        <v>1429</v>
      </c>
      <c r="AA283" s="86" t="s">
        <v>1429</v>
      </c>
      <c r="AB283" s="85" t="s">
        <v>138</v>
      </c>
      <c r="AC283" s="86" t="s">
        <v>139</v>
      </c>
      <c r="AD283" s="86" t="s">
        <v>2144</v>
      </c>
      <c r="AE283" s="86" t="s">
        <v>1130</v>
      </c>
      <c r="AF283" s="86" t="s">
        <v>148</v>
      </c>
      <c r="AG283" s="86" t="s">
        <v>86</v>
      </c>
      <c r="AH283" s="132"/>
      <c r="AI283" s="86" t="s">
        <v>415</v>
      </c>
      <c r="AJ283" s="87" t="s">
        <v>85</v>
      </c>
      <c r="AK283" s="88" t="s">
        <v>77</v>
      </c>
      <c r="AL283" s="87" t="s">
        <v>77</v>
      </c>
      <c r="AM283" s="86" t="s">
        <v>77</v>
      </c>
      <c r="AN283" s="87" t="s">
        <v>77</v>
      </c>
      <c r="AO283" s="87" t="s">
        <v>77</v>
      </c>
      <c r="AP283" s="87" t="s">
        <v>77</v>
      </c>
      <c r="AQ283" s="87" t="s">
        <v>77</v>
      </c>
      <c r="AR283" s="86"/>
      <c r="AS283" s="87" t="s">
        <v>77</v>
      </c>
      <c r="AT283" s="87" t="s">
        <v>77</v>
      </c>
      <c r="AU283" s="87" t="s">
        <v>77</v>
      </c>
      <c r="AV283" s="87"/>
      <c r="AW283" s="87" t="s">
        <v>77</v>
      </c>
      <c r="AX283" s="87"/>
      <c r="AY283" s="87" t="s">
        <v>77</v>
      </c>
      <c r="AZ283" s="87"/>
      <c r="BA283" s="87" t="s">
        <v>77</v>
      </c>
      <c r="BB283" s="87"/>
      <c r="BC283" s="87" t="s">
        <v>77</v>
      </c>
      <c r="BD283" s="87"/>
      <c r="BE283" s="87" t="s">
        <v>77</v>
      </c>
      <c r="BF283" s="87" t="s">
        <v>77</v>
      </c>
      <c r="BG283" s="87" t="s">
        <v>77</v>
      </c>
      <c r="BH283" s="87" t="s">
        <v>77</v>
      </c>
      <c r="BI283" s="87" t="s">
        <v>77</v>
      </c>
      <c r="BJ283" s="87" t="s">
        <v>77</v>
      </c>
      <c r="BK283" s="87" t="s">
        <v>77</v>
      </c>
      <c r="BL283" s="87" t="s">
        <v>77</v>
      </c>
      <c r="BM283" s="87" t="s">
        <v>77</v>
      </c>
      <c r="BN283" s="86"/>
      <c r="BO283" s="86"/>
      <c r="BP283" s="86"/>
      <c r="BQ283" s="86"/>
    </row>
    <row r="284" spans="1:69" s="90" customFormat="1" ht="154.5" customHeight="1" x14ac:dyDescent="0.25">
      <c r="A284" s="86"/>
      <c r="B284" s="86" t="s">
        <v>85</v>
      </c>
      <c r="C284" s="129" t="s">
        <v>710</v>
      </c>
      <c r="D284" s="129" t="s">
        <v>937</v>
      </c>
      <c r="E284" s="109" t="s">
        <v>2145</v>
      </c>
      <c r="F284" s="85">
        <v>2021</v>
      </c>
      <c r="G284" s="146">
        <v>44349</v>
      </c>
      <c r="H284" s="85" t="s">
        <v>2146</v>
      </c>
      <c r="I284" s="86" t="s">
        <v>200</v>
      </c>
      <c r="J284" s="85" t="s">
        <v>527</v>
      </c>
      <c r="K284" s="85" t="s">
        <v>75</v>
      </c>
      <c r="L284" s="86" t="s">
        <v>195</v>
      </c>
      <c r="M284" s="132" t="s">
        <v>1782</v>
      </c>
      <c r="N284" s="110" t="s">
        <v>306</v>
      </c>
      <c r="O284" s="110" t="s">
        <v>77</v>
      </c>
      <c r="P284" s="86" t="s">
        <v>1190</v>
      </c>
      <c r="Q284" s="86" t="s">
        <v>148</v>
      </c>
      <c r="R284" s="86" t="s">
        <v>2147</v>
      </c>
      <c r="S284" s="86" t="s">
        <v>1530</v>
      </c>
      <c r="T284" s="123">
        <v>204862044</v>
      </c>
      <c r="U284" s="107">
        <v>0</v>
      </c>
      <c r="V284" s="139">
        <v>0</v>
      </c>
      <c r="W284" s="139">
        <v>0</v>
      </c>
      <c r="X284" s="145"/>
      <c r="Y284" s="86" t="s">
        <v>973</v>
      </c>
      <c r="Z284" s="86" t="s">
        <v>1021</v>
      </c>
      <c r="AA284" s="86" t="s">
        <v>1021</v>
      </c>
      <c r="AB284" s="86" t="s">
        <v>113</v>
      </c>
      <c r="AC284" s="86" t="s">
        <v>294</v>
      </c>
      <c r="AD284" s="86" t="s">
        <v>2148</v>
      </c>
      <c r="AE284" s="86" t="s">
        <v>1586</v>
      </c>
      <c r="AF284" s="86" t="s">
        <v>148</v>
      </c>
      <c r="AG284" s="86" t="s">
        <v>86</v>
      </c>
      <c r="AH284" s="132"/>
      <c r="AI284" s="86" t="s">
        <v>415</v>
      </c>
      <c r="AJ284" s="87" t="s">
        <v>85</v>
      </c>
      <c r="AK284" s="88" t="s">
        <v>77</v>
      </c>
      <c r="AL284" s="87" t="s">
        <v>77</v>
      </c>
      <c r="AM284" s="86" t="s">
        <v>77</v>
      </c>
      <c r="AN284" s="87" t="s">
        <v>77</v>
      </c>
      <c r="AO284" s="87" t="s">
        <v>77</v>
      </c>
      <c r="AP284" s="87" t="s">
        <v>77</v>
      </c>
      <c r="AQ284" s="87" t="s">
        <v>77</v>
      </c>
      <c r="AR284" s="86"/>
      <c r="AS284" s="87" t="s">
        <v>77</v>
      </c>
      <c r="AT284" s="87" t="s">
        <v>77</v>
      </c>
      <c r="AU284" s="87" t="s">
        <v>77</v>
      </c>
      <c r="AV284" s="87"/>
      <c r="AW284" s="87" t="s">
        <v>77</v>
      </c>
      <c r="AX284" s="87"/>
      <c r="AY284" s="87" t="s">
        <v>77</v>
      </c>
      <c r="AZ284" s="87"/>
      <c r="BA284" s="87" t="s">
        <v>77</v>
      </c>
      <c r="BB284" s="87"/>
      <c r="BC284" s="87" t="s">
        <v>77</v>
      </c>
      <c r="BD284" s="87"/>
      <c r="BE284" s="87" t="s">
        <v>77</v>
      </c>
      <c r="BF284" s="87" t="s">
        <v>77</v>
      </c>
      <c r="BG284" s="87" t="s">
        <v>77</v>
      </c>
      <c r="BH284" s="87" t="s">
        <v>77</v>
      </c>
      <c r="BI284" s="87" t="s">
        <v>77</v>
      </c>
      <c r="BJ284" s="87" t="s">
        <v>77</v>
      </c>
      <c r="BK284" s="87" t="s">
        <v>77</v>
      </c>
      <c r="BL284" s="87" t="s">
        <v>77</v>
      </c>
      <c r="BM284" s="87" t="s">
        <v>77</v>
      </c>
      <c r="BN284" s="86"/>
      <c r="BO284" s="86"/>
      <c r="BP284" s="86"/>
      <c r="BQ284" s="86"/>
    </row>
    <row r="285" spans="1:69" s="90" customFormat="1" ht="133.5" customHeight="1" x14ac:dyDescent="0.25">
      <c r="A285" s="86"/>
      <c r="B285" s="86" t="s">
        <v>85</v>
      </c>
      <c r="C285" s="129" t="s">
        <v>710</v>
      </c>
      <c r="D285" s="129" t="s">
        <v>71</v>
      </c>
      <c r="E285" s="109" t="s">
        <v>2149</v>
      </c>
      <c r="F285" s="85">
        <v>2020</v>
      </c>
      <c r="G285" s="146">
        <v>44152</v>
      </c>
      <c r="H285" s="85" t="s">
        <v>381</v>
      </c>
      <c r="I285" s="86" t="s">
        <v>2150</v>
      </c>
      <c r="J285" s="86" t="s">
        <v>77</v>
      </c>
      <c r="K285" s="36" t="s">
        <v>313</v>
      </c>
      <c r="L285" s="139" t="s">
        <v>658</v>
      </c>
      <c r="M285" s="146">
        <v>44152</v>
      </c>
      <c r="N285" s="110" t="s">
        <v>306</v>
      </c>
      <c r="O285" s="110" t="s">
        <v>77</v>
      </c>
      <c r="P285" s="86" t="s">
        <v>77</v>
      </c>
      <c r="Q285" s="86" t="s">
        <v>148</v>
      </c>
      <c r="R285" s="86" t="s">
        <v>2151</v>
      </c>
      <c r="S285" s="86" t="s">
        <v>2152</v>
      </c>
      <c r="T285" s="123">
        <v>4612873000</v>
      </c>
      <c r="U285" s="107"/>
      <c r="V285" s="139"/>
      <c r="W285" s="199"/>
      <c r="X285" s="128" t="s">
        <v>77</v>
      </c>
      <c r="Y285" s="86" t="s">
        <v>973</v>
      </c>
      <c r="Z285" s="86" t="s">
        <v>2153</v>
      </c>
      <c r="AA285" s="86" t="s">
        <v>2153</v>
      </c>
      <c r="AB285" s="86" t="s">
        <v>119</v>
      </c>
      <c r="AC285" s="86" t="s">
        <v>114</v>
      </c>
      <c r="AD285" s="86" t="s">
        <v>2154</v>
      </c>
      <c r="AE285" s="86" t="s">
        <v>2155</v>
      </c>
      <c r="AF285" s="86" t="s">
        <v>148</v>
      </c>
      <c r="AG285" s="86" t="s">
        <v>2156</v>
      </c>
      <c r="AH285" s="132"/>
      <c r="AI285" s="86" t="s">
        <v>163</v>
      </c>
      <c r="AJ285" s="87" t="s">
        <v>85</v>
      </c>
      <c r="AK285" s="87" t="s">
        <v>77</v>
      </c>
      <c r="AL285" s="87" t="s">
        <v>77</v>
      </c>
      <c r="AM285" s="87" t="s">
        <v>77</v>
      </c>
      <c r="AN285" s="87" t="s">
        <v>77</v>
      </c>
      <c r="AO285" s="87" t="s">
        <v>77</v>
      </c>
      <c r="AP285" s="87" t="s">
        <v>77</v>
      </c>
      <c r="AQ285" s="87" t="s">
        <v>77</v>
      </c>
      <c r="AR285" s="87" t="s">
        <v>77</v>
      </c>
      <c r="AS285" s="87" t="s">
        <v>77</v>
      </c>
      <c r="AT285" s="87" t="s">
        <v>77</v>
      </c>
      <c r="AU285" s="87" t="s">
        <v>77</v>
      </c>
      <c r="AV285" s="87"/>
      <c r="AW285" s="87" t="s">
        <v>77</v>
      </c>
      <c r="AX285" s="87"/>
      <c r="AY285" s="87" t="s">
        <v>77</v>
      </c>
      <c r="AZ285" s="87"/>
      <c r="BA285" s="87" t="s">
        <v>77</v>
      </c>
      <c r="BB285" s="87"/>
      <c r="BC285" s="87" t="s">
        <v>77</v>
      </c>
      <c r="BD285" s="87"/>
      <c r="BE285" s="87" t="s">
        <v>77</v>
      </c>
      <c r="BF285" s="87" t="s">
        <v>77</v>
      </c>
      <c r="BG285" s="87" t="s">
        <v>77</v>
      </c>
      <c r="BH285" s="87" t="s">
        <v>77</v>
      </c>
      <c r="BI285" s="87" t="s">
        <v>77</v>
      </c>
      <c r="BJ285" s="87" t="s">
        <v>77</v>
      </c>
      <c r="BK285" s="87" t="s">
        <v>77</v>
      </c>
      <c r="BL285" s="87" t="s">
        <v>77</v>
      </c>
      <c r="BM285" s="87" t="s">
        <v>77</v>
      </c>
      <c r="BN285" s="86"/>
      <c r="BO285" s="86"/>
      <c r="BP285" s="86"/>
      <c r="BQ285" s="86"/>
    </row>
    <row r="286" spans="1:69" s="90" customFormat="1" ht="91.5" customHeight="1" x14ac:dyDescent="0.25">
      <c r="A286" s="86"/>
      <c r="B286" s="86" t="s">
        <v>89</v>
      </c>
      <c r="C286" s="129" t="s">
        <v>2157</v>
      </c>
      <c r="D286" s="129" t="s">
        <v>71</v>
      </c>
      <c r="E286" s="178" t="s">
        <v>2158</v>
      </c>
      <c r="F286" s="86">
        <v>2020</v>
      </c>
      <c r="G286" s="132">
        <v>44110</v>
      </c>
      <c r="H286" s="85" t="s">
        <v>2159</v>
      </c>
      <c r="I286" s="86" t="s">
        <v>2160</v>
      </c>
      <c r="J286" s="129" t="s">
        <v>77</v>
      </c>
      <c r="K286" s="85" t="s">
        <v>75</v>
      </c>
      <c r="L286" s="86" t="s">
        <v>346</v>
      </c>
      <c r="M286" s="132">
        <v>44546</v>
      </c>
      <c r="N286" s="110" t="s">
        <v>203</v>
      </c>
      <c r="O286" s="110" t="s">
        <v>77</v>
      </c>
      <c r="P286" s="86" t="s">
        <v>1363</v>
      </c>
      <c r="Q286" s="86" t="s">
        <v>148</v>
      </c>
      <c r="R286" s="86" t="s">
        <v>2161</v>
      </c>
      <c r="S286" s="86" t="s">
        <v>1028</v>
      </c>
      <c r="T286" s="123">
        <v>71678736</v>
      </c>
      <c r="U286" s="107">
        <v>93159238.260000005</v>
      </c>
      <c r="V286" s="139">
        <v>0</v>
      </c>
      <c r="W286" s="108">
        <v>92915778</v>
      </c>
      <c r="X286" s="145" t="s">
        <v>338</v>
      </c>
      <c r="Y286" s="86" t="s">
        <v>973</v>
      </c>
      <c r="Z286" s="86" t="s">
        <v>132</v>
      </c>
      <c r="AA286" s="86" t="s">
        <v>132</v>
      </c>
      <c r="AB286" s="86" t="s">
        <v>113</v>
      </c>
      <c r="AC286" s="86" t="s">
        <v>294</v>
      </c>
      <c r="AD286" s="86" t="s">
        <v>2162</v>
      </c>
      <c r="AE286" s="86" t="s">
        <v>2163</v>
      </c>
      <c r="AF286" s="86" t="s">
        <v>148</v>
      </c>
      <c r="AG286" s="86" t="s">
        <v>2164</v>
      </c>
      <c r="AH286" s="132">
        <v>45351</v>
      </c>
      <c r="AI286" s="86" t="s">
        <v>88</v>
      </c>
      <c r="AJ286" s="87" t="s">
        <v>89</v>
      </c>
      <c r="AK286" s="88" t="s">
        <v>77</v>
      </c>
      <c r="AL286" s="87" t="s">
        <v>77</v>
      </c>
      <c r="AM286" s="87" t="s">
        <v>77</v>
      </c>
      <c r="AN286" s="87" t="s">
        <v>77</v>
      </c>
      <c r="AO286" s="87" t="s">
        <v>77</v>
      </c>
      <c r="AP286" s="87" t="s">
        <v>77</v>
      </c>
      <c r="AQ286" s="87" t="s">
        <v>77</v>
      </c>
      <c r="AR286" s="87" t="s">
        <v>77</v>
      </c>
      <c r="AS286" s="87" t="s">
        <v>77</v>
      </c>
      <c r="AT286" s="87" t="s">
        <v>77</v>
      </c>
      <c r="AU286" s="87" t="s">
        <v>77</v>
      </c>
      <c r="AV286" s="87"/>
      <c r="AW286" s="87" t="s">
        <v>77</v>
      </c>
      <c r="AX286" s="87"/>
      <c r="AY286" s="87" t="s">
        <v>77</v>
      </c>
      <c r="AZ286" s="87"/>
      <c r="BA286" s="87" t="s">
        <v>77</v>
      </c>
      <c r="BB286" s="87"/>
      <c r="BC286" s="87" t="s">
        <v>77</v>
      </c>
      <c r="BD286" s="87"/>
      <c r="BE286" s="87" t="s">
        <v>77</v>
      </c>
      <c r="BF286" s="87" t="s">
        <v>77</v>
      </c>
      <c r="BG286" s="87" t="s">
        <v>77</v>
      </c>
      <c r="BH286" s="87" t="s">
        <v>77</v>
      </c>
      <c r="BI286" s="87" t="s">
        <v>77</v>
      </c>
      <c r="BJ286" s="87" t="s">
        <v>77</v>
      </c>
      <c r="BK286" s="87" t="s">
        <v>77</v>
      </c>
      <c r="BL286" s="87" t="s">
        <v>77</v>
      </c>
      <c r="BM286" s="87" t="s">
        <v>77</v>
      </c>
      <c r="BN286" s="86"/>
      <c r="BO286" s="86"/>
      <c r="BP286" s="86"/>
      <c r="BQ286" s="86"/>
    </row>
    <row r="287" spans="1:69" s="90" customFormat="1" ht="91.5" customHeight="1" x14ac:dyDescent="0.25">
      <c r="A287" s="86"/>
      <c r="B287" s="86" t="s">
        <v>89</v>
      </c>
      <c r="C287" s="129" t="s">
        <v>2165</v>
      </c>
      <c r="D287" s="129" t="s">
        <v>71</v>
      </c>
      <c r="E287" s="178" t="s">
        <v>2166</v>
      </c>
      <c r="F287" s="86">
        <v>2019</v>
      </c>
      <c r="G287" s="132">
        <v>43497</v>
      </c>
      <c r="H287" s="85" t="s">
        <v>2167</v>
      </c>
      <c r="I287" s="86" t="s">
        <v>2168</v>
      </c>
      <c r="J287" s="129" t="s">
        <v>77</v>
      </c>
      <c r="K287" s="85" t="s">
        <v>75</v>
      </c>
      <c r="L287" s="86" t="s">
        <v>346</v>
      </c>
      <c r="M287" s="132">
        <v>44676</v>
      </c>
      <c r="N287" s="110" t="s">
        <v>203</v>
      </c>
      <c r="O287" s="110" t="s">
        <v>77</v>
      </c>
      <c r="P287" s="86" t="s">
        <v>959</v>
      </c>
      <c r="Q287" s="86" t="s">
        <v>148</v>
      </c>
      <c r="R287" s="86" t="s">
        <v>2169</v>
      </c>
      <c r="S287" s="86" t="s">
        <v>2170</v>
      </c>
      <c r="T287" s="123">
        <v>700000000</v>
      </c>
      <c r="U287" s="107">
        <v>869662706.13999999</v>
      </c>
      <c r="V287" s="139">
        <v>827434398</v>
      </c>
      <c r="W287" s="139">
        <v>0</v>
      </c>
      <c r="X287" s="145" t="s">
        <v>160</v>
      </c>
      <c r="Y287" s="86" t="s">
        <v>973</v>
      </c>
      <c r="Z287" s="86" t="s">
        <v>1829</v>
      </c>
      <c r="AA287" s="86" t="s">
        <v>1829</v>
      </c>
      <c r="AB287" s="86" t="s">
        <v>113</v>
      </c>
      <c r="AC287" s="86" t="s">
        <v>294</v>
      </c>
      <c r="AD287" s="86" t="s">
        <v>2171</v>
      </c>
      <c r="AE287" s="86" t="s">
        <v>1130</v>
      </c>
      <c r="AF287" s="86" t="s">
        <v>148</v>
      </c>
      <c r="AG287" s="86" t="s">
        <v>342</v>
      </c>
      <c r="AH287" s="132"/>
      <c r="AI287" s="86" t="s">
        <v>88</v>
      </c>
      <c r="AJ287" s="87" t="s">
        <v>89</v>
      </c>
      <c r="AK287" s="88" t="s">
        <v>77</v>
      </c>
      <c r="AL287" s="88" t="s">
        <v>77</v>
      </c>
      <c r="AM287" s="87" t="s">
        <v>77</v>
      </c>
      <c r="AN287" s="87" t="s">
        <v>77</v>
      </c>
      <c r="AO287" s="87" t="s">
        <v>77</v>
      </c>
      <c r="AP287" s="87" t="s">
        <v>77</v>
      </c>
      <c r="AQ287" s="87" t="s">
        <v>77</v>
      </c>
      <c r="AR287" s="87" t="s">
        <v>77</v>
      </c>
      <c r="AS287" s="87" t="s">
        <v>77</v>
      </c>
      <c r="AT287" s="87" t="s">
        <v>77</v>
      </c>
      <c r="AU287" s="87" t="s">
        <v>77</v>
      </c>
      <c r="AV287" s="87"/>
      <c r="AW287" s="87" t="s">
        <v>77</v>
      </c>
      <c r="AX287" s="87"/>
      <c r="AY287" s="87" t="s">
        <v>77</v>
      </c>
      <c r="AZ287" s="87"/>
      <c r="BA287" s="87" t="s">
        <v>77</v>
      </c>
      <c r="BB287" s="87"/>
      <c r="BC287" s="87" t="s">
        <v>77</v>
      </c>
      <c r="BD287" s="87"/>
      <c r="BE287" s="87" t="s">
        <v>77</v>
      </c>
      <c r="BF287" s="87" t="s">
        <v>77</v>
      </c>
      <c r="BG287" s="87" t="s">
        <v>77</v>
      </c>
      <c r="BH287" s="87" t="s">
        <v>77</v>
      </c>
      <c r="BI287" s="87" t="s">
        <v>77</v>
      </c>
      <c r="BJ287" s="87" t="s">
        <v>77</v>
      </c>
      <c r="BK287" s="87" t="s">
        <v>77</v>
      </c>
      <c r="BL287" s="87" t="s">
        <v>77</v>
      </c>
      <c r="BM287" s="87" t="s">
        <v>77</v>
      </c>
      <c r="BN287" s="86"/>
      <c r="BO287" s="86"/>
      <c r="BP287" s="86"/>
      <c r="BQ287" s="86"/>
    </row>
    <row r="288" spans="1:69" s="90" customFormat="1" ht="141.75" customHeight="1" x14ac:dyDescent="0.25">
      <c r="A288" s="86"/>
      <c r="B288" s="86" t="s">
        <v>89</v>
      </c>
      <c r="C288" s="129" t="s">
        <v>2172</v>
      </c>
      <c r="D288" s="129" t="s">
        <v>71</v>
      </c>
      <c r="E288" s="178" t="s">
        <v>2173</v>
      </c>
      <c r="F288" s="85">
        <v>2021</v>
      </c>
      <c r="G288" s="146">
        <v>44326</v>
      </c>
      <c r="H288" s="85" t="s">
        <v>2174</v>
      </c>
      <c r="I288" s="86" t="s">
        <v>1617</v>
      </c>
      <c r="J288" s="86" t="s">
        <v>2175</v>
      </c>
      <c r="K288" s="85" t="s">
        <v>75</v>
      </c>
      <c r="L288" s="86" t="s">
        <v>102</v>
      </c>
      <c r="M288" s="132">
        <v>44489</v>
      </c>
      <c r="N288" s="110" t="s">
        <v>698</v>
      </c>
      <c r="O288" s="126">
        <v>0.3</v>
      </c>
      <c r="P288" s="86" t="s">
        <v>1190</v>
      </c>
      <c r="Q288" s="86" t="s">
        <v>148</v>
      </c>
      <c r="R288" s="86" t="s">
        <v>2176</v>
      </c>
      <c r="S288" s="86" t="s">
        <v>2177</v>
      </c>
      <c r="T288" s="123">
        <v>566280572</v>
      </c>
      <c r="U288" s="107">
        <v>719528334.19000006</v>
      </c>
      <c r="V288" s="139">
        <v>210168431</v>
      </c>
      <c r="W288" s="139">
        <v>0</v>
      </c>
      <c r="X288" s="145" t="s">
        <v>338</v>
      </c>
      <c r="Y288" s="86" t="s">
        <v>973</v>
      </c>
      <c r="Z288" s="86" t="s">
        <v>628</v>
      </c>
      <c r="AA288" s="86" t="s">
        <v>628</v>
      </c>
      <c r="AB288" s="85" t="s">
        <v>138</v>
      </c>
      <c r="AC288" s="86" t="s">
        <v>139</v>
      </c>
      <c r="AD288" s="86" t="s">
        <v>2178</v>
      </c>
      <c r="AE288" s="86" t="s">
        <v>544</v>
      </c>
      <c r="AF288" s="86" t="s">
        <v>148</v>
      </c>
      <c r="AG288" s="86" t="s">
        <v>86</v>
      </c>
      <c r="AH288" s="132"/>
      <c r="AI288" s="86" t="s">
        <v>88</v>
      </c>
      <c r="AJ288" s="87" t="s">
        <v>89</v>
      </c>
      <c r="AK288" s="88" t="s">
        <v>77</v>
      </c>
      <c r="AL288" s="88" t="s">
        <v>77</v>
      </c>
      <c r="AM288" s="88" t="s">
        <v>77</v>
      </c>
      <c r="AN288" s="88" t="s">
        <v>77</v>
      </c>
      <c r="AO288" s="88" t="s">
        <v>77</v>
      </c>
      <c r="AP288" s="88" t="s">
        <v>77</v>
      </c>
      <c r="AQ288" s="88" t="s">
        <v>77</v>
      </c>
      <c r="AR288" s="88" t="s">
        <v>77</v>
      </c>
      <c r="AS288" s="88" t="s">
        <v>77</v>
      </c>
      <c r="AT288" s="88" t="s">
        <v>77</v>
      </c>
      <c r="AU288" s="88" t="s">
        <v>77</v>
      </c>
      <c r="AV288" s="88"/>
      <c r="AW288" s="88" t="s">
        <v>77</v>
      </c>
      <c r="AX288" s="88"/>
      <c r="AY288" s="88" t="s">
        <v>77</v>
      </c>
      <c r="AZ288" s="88"/>
      <c r="BA288" s="88" t="s">
        <v>77</v>
      </c>
      <c r="BB288" s="88"/>
      <c r="BC288" s="88" t="s">
        <v>77</v>
      </c>
      <c r="BD288" s="88"/>
      <c r="BE288" s="88" t="s">
        <v>77</v>
      </c>
      <c r="BF288" s="88" t="s">
        <v>77</v>
      </c>
      <c r="BG288" s="88" t="s">
        <v>77</v>
      </c>
      <c r="BH288" s="88" t="s">
        <v>77</v>
      </c>
      <c r="BI288" s="88" t="s">
        <v>77</v>
      </c>
      <c r="BJ288" s="88" t="s">
        <v>77</v>
      </c>
      <c r="BK288" s="88" t="s">
        <v>77</v>
      </c>
      <c r="BL288" s="88" t="s">
        <v>77</v>
      </c>
      <c r="BM288" s="88" t="s">
        <v>77</v>
      </c>
      <c r="BN288" s="86"/>
      <c r="BO288" s="86"/>
      <c r="BP288" s="86"/>
      <c r="BQ288" s="86"/>
    </row>
    <row r="289" spans="1:69" s="90" customFormat="1" ht="154.5" customHeight="1" x14ac:dyDescent="0.25">
      <c r="A289" s="86"/>
      <c r="B289" s="86" t="s">
        <v>89</v>
      </c>
      <c r="C289" s="129" t="s">
        <v>2179</v>
      </c>
      <c r="D289" s="129" t="s">
        <v>71</v>
      </c>
      <c r="E289" s="109" t="s">
        <v>2180</v>
      </c>
      <c r="F289" s="85">
        <v>2021</v>
      </c>
      <c r="G289" s="146">
        <v>44319</v>
      </c>
      <c r="H289" s="85" t="s">
        <v>2181</v>
      </c>
      <c r="I289" s="86" t="s">
        <v>2182</v>
      </c>
      <c r="J289" s="86" t="s">
        <v>77</v>
      </c>
      <c r="K289" s="85" t="s">
        <v>75</v>
      </c>
      <c r="L289" s="86" t="s">
        <v>346</v>
      </c>
      <c r="M289" s="132">
        <v>44260</v>
      </c>
      <c r="N289" s="110" t="s">
        <v>157</v>
      </c>
      <c r="O289" s="110" t="s">
        <v>77</v>
      </c>
      <c r="P289" s="86" t="s">
        <v>1151</v>
      </c>
      <c r="Q289" s="86" t="s">
        <v>148</v>
      </c>
      <c r="R289" s="86" t="s">
        <v>2183</v>
      </c>
      <c r="S289" s="86" t="s">
        <v>2184</v>
      </c>
      <c r="T289" s="123">
        <v>440858177</v>
      </c>
      <c r="U289" s="107">
        <v>567059975.22000003</v>
      </c>
      <c r="V289" s="139">
        <v>511455068</v>
      </c>
      <c r="W289" s="199">
        <v>0</v>
      </c>
      <c r="X289" s="145" t="s">
        <v>338</v>
      </c>
      <c r="Y289" s="86" t="s">
        <v>973</v>
      </c>
      <c r="Z289" s="86" t="s">
        <v>628</v>
      </c>
      <c r="AA289" s="86" t="s">
        <v>628</v>
      </c>
      <c r="AB289" s="86" t="s">
        <v>119</v>
      </c>
      <c r="AC289" s="86" t="s">
        <v>114</v>
      </c>
      <c r="AD289" s="86" t="s">
        <v>2185</v>
      </c>
      <c r="AE289" s="86" t="s">
        <v>544</v>
      </c>
      <c r="AF289" s="86" t="s">
        <v>148</v>
      </c>
      <c r="AG289" s="86" t="s">
        <v>578</v>
      </c>
      <c r="AH289" s="132"/>
      <c r="AI289" s="86" t="s">
        <v>88</v>
      </c>
      <c r="AJ289" s="87" t="s">
        <v>89</v>
      </c>
      <c r="AK289" s="88" t="s">
        <v>77</v>
      </c>
      <c r="AL289" s="88" t="s">
        <v>77</v>
      </c>
      <c r="AM289" s="88" t="s">
        <v>77</v>
      </c>
      <c r="AN289" s="88" t="s">
        <v>77</v>
      </c>
      <c r="AO289" s="88" t="s">
        <v>77</v>
      </c>
      <c r="AP289" s="88" t="s">
        <v>77</v>
      </c>
      <c r="AQ289" s="88" t="s">
        <v>77</v>
      </c>
      <c r="AR289" s="88" t="s">
        <v>77</v>
      </c>
      <c r="AS289" s="88" t="s">
        <v>77</v>
      </c>
      <c r="AT289" s="88" t="s">
        <v>77</v>
      </c>
      <c r="AU289" s="88" t="s">
        <v>77</v>
      </c>
      <c r="AV289" s="88"/>
      <c r="AW289" s="88" t="s">
        <v>77</v>
      </c>
      <c r="AX289" s="88"/>
      <c r="AY289" s="88" t="s">
        <v>77</v>
      </c>
      <c r="AZ289" s="88"/>
      <c r="BA289" s="88" t="s">
        <v>77</v>
      </c>
      <c r="BB289" s="88"/>
      <c r="BC289" s="88" t="s">
        <v>77</v>
      </c>
      <c r="BD289" s="88"/>
      <c r="BE289" s="88" t="s">
        <v>77</v>
      </c>
      <c r="BF289" s="88" t="s">
        <v>77</v>
      </c>
      <c r="BG289" s="88" t="s">
        <v>77</v>
      </c>
      <c r="BH289" s="88" t="s">
        <v>77</v>
      </c>
      <c r="BI289" s="88" t="s">
        <v>77</v>
      </c>
      <c r="BJ289" s="88" t="s">
        <v>77</v>
      </c>
      <c r="BK289" s="88" t="s">
        <v>77</v>
      </c>
      <c r="BL289" s="88" t="s">
        <v>77</v>
      </c>
      <c r="BM289" s="88" t="s">
        <v>77</v>
      </c>
      <c r="BN289" s="86"/>
      <c r="BO289" s="86"/>
      <c r="BP289" s="86"/>
      <c r="BQ289" s="86"/>
    </row>
    <row r="290" spans="1:69" s="90" customFormat="1" ht="154.5" customHeight="1" x14ac:dyDescent="0.25">
      <c r="A290" s="86"/>
      <c r="B290" s="86" t="s">
        <v>85</v>
      </c>
      <c r="C290" s="129" t="s">
        <v>710</v>
      </c>
      <c r="D290" s="129" t="s">
        <v>71</v>
      </c>
      <c r="E290" s="178" t="s">
        <v>2186</v>
      </c>
      <c r="F290" s="85">
        <v>2014</v>
      </c>
      <c r="G290" s="146">
        <v>41773</v>
      </c>
      <c r="H290" s="85" t="s">
        <v>2187</v>
      </c>
      <c r="I290" s="85" t="s">
        <v>2188</v>
      </c>
      <c r="J290" s="85" t="s">
        <v>77</v>
      </c>
      <c r="K290" s="85" t="s">
        <v>75</v>
      </c>
      <c r="L290" s="86" t="s">
        <v>102</v>
      </c>
      <c r="M290" s="146">
        <v>41715</v>
      </c>
      <c r="N290" s="110" t="s">
        <v>306</v>
      </c>
      <c r="O290" s="172" t="s">
        <v>77</v>
      </c>
      <c r="P290" s="85" t="s">
        <v>1771</v>
      </c>
      <c r="Q290" s="85" t="s">
        <v>77</v>
      </c>
      <c r="R290" s="85" t="s">
        <v>2189</v>
      </c>
      <c r="S290" s="86" t="s">
        <v>2190</v>
      </c>
      <c r="T290" s="123">
        <v>243800000</v>
      </c>
      <c r="U290" s="107">
        <v>0</v>
      </c>
      <c r="V290" s="139">
        <v>0</v>
      </c>
      <c r="W290" s="139">
        <v>0</v>
      </c>
      <c r="X290" s="128"/>
      <c r="Y290" s="139" t="s">
        <v>871</v>
      </c>
      <c r="Z290" s="139" t="s">
        <v>1193</v>
      </c>
      <c r="AA290" s="139" t="s">
        <v>1646</v>
      </c>
      <c r="AB290" s="86" t="s">
        <v>145</v>
      </c>
      <c r="AC290" s="85" t="s">
        <v>2191</v>
      </c>
      <c r="AD290" s="86" t="s">
        <v>2192</v>
      </c>
      <c r="AE290" s="85" t="s">
        <v>2193</v>
      </c>
      <c r="AF290" s="85" t="s">
        <v>148</v>
      </c>
      <c r="AG290" s="86" t="s">
        <v>578</v>
      </c>
      <c r="AH290" s="132">
        <v>43147</v>
      </c>
      <c r="AI290" s="86" t="s">
        <v>415</v>
      </c>
      <c r="AJ290" s="87" t="s">
        <v>85</v>
      </c>
      <c r="AK290" s="88"/>
      <c r="AL290" s="88"/>
      <c r="AM290" s="88"/>
      <c r="AN290" s="88"/>
      <c r="AO290" s="88"/>
      <c r="AP290" s="88"/>
      <c r="AQ290" s="88"/>
      <c r="AR290" s="88"/>
      <c r="AS290" s="88"/>
      <c r="AT290" s="88"/>
      <c r="AU290" s="88"/>
      <c r="AV290" s="88"/>
      <c r="AW290" s="88"/>
      <c r="AX290" s="88"/>
      <c r="AY290" s="88"/>
      <c r="AZ290" s="88"/>
      <c r="BA290" s="88"/>
      <c r="BB290" s="88"/>
      <c r="BC290" s="88"/>
      <c r="BD290" s="88"/>
      <c r="BE290" s="88"/>
      <c r="BF290" s="88"/>
      <c r="BG290" s="88"/>
      <c r="BH290" s="88"/>
      <c r="BI290" s="88"/>
      <c r="BJ290" s="88"/>
      <c r="BK290" s="88"/>
      <c r="BL290" s="88"/>
      <c r="BM290" s="88"/>
      <c r="BN290" s="86"/>
      <c r="BO290" s="86"/>
      <c r="BP290" s="86"/>
      <c r="BQ290" s="86"/>
    </row>
    <row r="291" spans="1:69" s="90" customFormat="1" ht="154.5" customHeight="1" x14ac:dyDescent="0.25">
      <c r="A291" s="86"/>
      <c r="B291" s="86" t="s">
        <v>85</v>
      </c>
      <c r="C291" s="129" t="s">
        <v>710</v>
      </c>
      <c r="D291" s="129" t="s">
        <v>71</v>
      </c>
      <c r="E291" s="109" t="s">
        <v>2194</v>
      </c>
      <c r="F291" s="85">
        <v>2021</v>
      </c>
      <c r="G291" s="146">
        <v>44224</v>
      </c>
      <c r="H291" s="85" t="s">
        <v>1454</v>
      </c>
      <c r="I291" s="86" t="s">
        <v>2195</v>
      </c>
      <c r="J291" s="86" t="s">
        <v>77</v>
      </c>
      <c r="K291" s="85" t="s">
        <v>75</v>
      </c>
      <c r="L291" s="86" t="s">
        <v>1077</v>
      </c>
      <c r="M291" s="132">
        <v>44119</v>
      </c>
      <c r="N291" s="110" t="s">
        <v>203</v>
      </c>
      <c r="O291" s="110" t="s">
        <v>77</v>
      </c>
      <c r="P291" s="86" t="s">
        <v>1489</v>
      </c>
      <c r="Q291" s="86" t="s">
        <v>148</v>
      </c>
      <c r="R291" s="86" t="s">
        <v>2196</v>
      </c>
      <c r="S291" s="86" t="s">
        <v>1459</v>
      </c>
      <c r="T291" s="123">
        <v>5781580</v>
      </c>
      <c r="U291" s="107">
        <v>0</v>
      </c>
      <c r="V291" s="139">
        <v>0</v>
      </c>
      <c r="W291" s="139">
        <v>0</v>
      </c>
      <c r="X291" s="128" t="s">
        <v>77</v>
      </c>
      <c r="Y291" s="86" t="s">
        <v>973</v>
      </c>
      <c r="Z291" s="86" t="s">
        <v>2197</v>
      </c>
      <c r="AA291" s="86" t="s">
        <v>2197</v>
      </c>
      <c r="AB291" s="86" t="s">
        <v>113</v>
      </c>
      <c r="AC291" s="86" t="s">
        <v>294</v>
      </c>
      <c r="AD291" s="86" t="s">
        <v>2198</v>
      </c>
      <c r="AE291" s="86" t="s">
        <v>2199</v>
      </c>
      <c r="AF291" s="86" t="s">
        <v>148</v>
      </c>
      <c r="AG291" s="86" t="s">
        <v>86</v>
      </c>
      <c r="AH291" s="132"/>
      <c r="AI291" s="86" t="s">
        <v>415</v>
      </c>
      <c r="AJ291" s="87" t="s">
        <v>85</v>
      </c>
      <c r="AK291" s="88">
        <v>11387165</v>
      </c>
      <c r="AL291" s="88">
        <v>11387165</v>
      </c>
      <c r="AM291" s="88" t="s">
        <v>2200</v>
      </c>
      <c r="AN291" s="88" t="s">
        <v>2201</v>
      </c>
      <c r="AO291" s="88" t="s">
        <v>1156</v>
      </c>
      <c r="AP291" s="88" t="s">
        <v>1157</v>
      </c>
      <c r="AQ291" s="88" t="s">
        <v>2202</v>
      </c>
      <c r="AR291" s="88" t="s">
        <v>77</v>
      </c>
      <c r="AS291" s="88">
        <v>11387165</v>
      </c>
      <c r="AT291" s="88" t="s">
        <v>77</v>
      </c>
      <c r="AU291" s="88" t="s">
        <v>77</v>
      </c>
      <c r="AV291" s="88"/>
      <c r="AW291" s="88">
        <v>20250001550</v>
      </c>
      <c r="AX291" s="88" t="s">
        <v>107</v>
      </c>
      <c r="AY291" s="88" t="s">
        <v>77</v>
      </c>
      <c r="AZ291" s="88"/>
      <c r="BA291" s="88">
        <v>11387165</v>
      </c>
      <c r="BB291" s="88" t="s">
        <v>77</v>
      </c>
      <c r="BC291" s="88"/>
      <c r="BD291" s="88"/>
      <c r="BE291" s="88" t="s">
        <v>77</v>
      </c>
      <c r="BF291" s="88" t="s">
        <v>77</v>
      </c>
      <c r="BG291" s="88" t="s">
        <v>2203</v>
      </c>
      <c r="BH291" s="88">
        <v>11387165</v>
      </c>
      <c r="BI291" s="88" t="s">
        <v>77</v>
      </c>
      <c r="BJ291" s="88" t="s">
        <v>77</v>
      </c>
      <c r="BK291" s="88" t="s">
        <v>77</v>
      </c>
      <c r="BL291" s="88" t="s">
        <v>77</v>
      </c>
      <c r="BM291" s="88" t="s">
        <v>77</v>
      </c>
      <c r="BN291" s="86"/>
      <c r="BO291" s="86"/>
      <c r="BP291" s="86"/>
      <c r="BQ291" s="86"/>
    </row>
    <row r="292" spans="1:69" s="90" customFormat="1" ht="154.5" customHeight="1" x14ac:dyDescent="0.25">
      <c r="A292" s="86"/>
      <c r="B292" s="86" t="s">
        <v>89</v>
      </c>
      <c r="C292" s="129" t="s">
        <v>2204</v>
      </c>
      <c r="D292" s="129" t="s">
        <v>71</v>
      </c>
      <c r="E292" s="178" t="s">
        <v>2205</v>
      </c>
      <c r="F292" s="86">
        <v>2021</v>
      </c>
      <c r="G292" s="132">
        <v>44375</v>
      </c>
      <c r="H292" s="86" t="s">
        <v>2206</v>
      </c>
      <c r="I292" s="86" t="s">
        <v>2207</v>
      </c>
      <c r="J292" s="86" t="s">
        <v>77</v>
      </c>
      <c r="K292" s="85" t="s">
        <v>75</v>
      </c>
      <c r="L292" s="86" t="s">
        <v>346</v>
      </c>
      <c r="M292" s="132">
        <v>44375</v>
      </c>
      <c r="N292" s="110" t="s">
        <v>157</v>
      </c>
      <c r="O292" s="110" t="s">
        <v>77</v>
      </c>
      <c r="P292" s="86" t="s">
        <v>990</v>
      </c>
      <c r="Q292" s="86" t="s">
        <v>148</v>
      </c>
      <c r="R292" s="86" t="s">
        <v>2208</v>
      </c>
      <c r="S292" s="86" t="s">
        <v>2209</v>
      </c>
      <c r="T292" s="123">
        <v>12997112</v>
      </c>
      <c r="U292" s="107">
        <v>16379609.109999999</v>
      </c>
      <c r="V292" s="139">
        <v>14802924</v>
      </c>
      <c r="W292" s="199">
        <v>0</v>
      </c>
      <c r="X292" s="145" t="s">
        <v>681</v>
      </c>
      <c r="Y292" s="86" t="s">
        <v>871</v>
      </c>
      <c r="Z292" s="86" t="s">
        <v>787</v>
      </c>
      <c r="AA292" s="86" t="s">
        <v>961</v>
      </c>
      <c r="AB292" s="86" t="s">
        <v>1227</v>
      </c>
      <c r="AC292" s="86" t="s">
        <v>1385</v>
      </c>
      <c r="AD292" s="86" t="s">
        <v>1922</v>
      </c>
      <c r="AE292" s="86" t="s">
        <v>2210</v>
      </c>
      <c r="AF292" s="86" t="s">
        <v>148</v>
      </c>
      <c r="AG292" s="86" t="s">
        <v>578</v>
      </c>
      <c r="AH292" s="132">
        <v>44747</v>
      </c>
      <c r="AI292" s="86" t="s">
        <v>491</v>
      </c>
      <c r="AJ292" s="87" t="s">
        <v>89</v>
      </c>
      <c r="AK292" s="88" t="s">
        <v>77</v>
      </c>
      <c r="AL292" s="88" t="s">
        <v>77</v>
      </c>
      <c r="AM292" s="88" t="s">
        <v>77</v>
      </c>
      <c r="AN292" s="88" t="s">
        <v>77</v>
      </c>
      <c r="AO292" s="88" t="s">
        <v>77</v>
      </c>
      <c r="AP292" s="88" t="s">
        <v>77</v>
      </c>
      <c r="AQ292" s="88" t="s">
        <v>77</v>
      </c>
      <c r="AR292" s="88" t="s">
        <v>77</v>
      </c>
      <c r="AS292" s="88" t="s">
        <v>77</v>
      </c>
      <c r="AT292" s="88" t="s">
        <v>77</v>
      </c>
      <c r="AU292" s="88" t="s">
        <v>77</v>
      </c>
      <c r="AV292" s="88"/>
      <c r="AW292" s="88" t="s">
        <v>77</v>
      </c>
      <c r="AX292" s="88"/>
      <c r="AY292" s="88" t="s">
        <v>77</v>
      </c>
      <c r="AZ292" s="88"/>
      <c r="BA292" s="88" t="s">
        <v>77</v>
      </c>
      <c r="BB292" s="88"/>
      <c r="BC292" s="88" t="s">
        <v>77</v>
      </c>
      <c r="BD292" s="88"/>
      <c r="BE292" s="88" t="s">
        <v>77</v>
      </c>
      <c r="BF292" s="88" t="s">
        <v>77</v>
      </c>
      <c r="BG292" s="88" t="s">
        <v>77</v>
      </c>
      <c r="BH292" s="88" t="s">
        <v>77</v>
      </c>
      <c r="BI292" s="88" t="s">
        <v>77</v>
      </c>
      <c r="BJ292" s="88" t="s">
        <v>77</v>
      </c>
      <c r="BK292" s="88" t="s">
        <v>77</v>
      </c>
      <c r="BL292" s="88" t="s">
        <v>77</v>
      </c>
      <c r="BM292" s="88" t="s">
        <v>77</v>
      </c>
      <c r="BN292" s="88"/>
      <c r="BO292" s="86"/>
      <c r="BP292" s="86"/>
      <c r="BQ292" s="86"/>
    </row>
    <row r="293" spans="1:69" s="90" customFormat="1" ht="154.5" customHeight="1" x14ac:dyDescent="0.25">
      <c r="A293" s="86"/>
      <c r="B293" s="86" t="s">
        <v>85</v>
      </c>
      <c r="C293" s="129" t="s">
        <v>710</v>
      </c>
      <c r="D293" s="129" t="s">
        <v>71</v>
      </c>
      <c r="E293" s="109" t="s">
        <v>2211</v>
      </c>
      <c r="F293" s="85">
        <v>2021</v>
      </c>
      <c r="G293" s="146">
        <v>44224</v>
      </c>
      <c r="H293" s="85" t="s">
        <v>1454</v>
      </c>
      <c r="I293" s="86" t="s">
        <v>2195</v>
      </c>
      <c r="J293" s="86" t="s">
        <v>77</v>
      </c>
      <c r="K293" s="85" t="s">
        <v>75</v>
      </c>
      <c r="L293" s="86" t="s">
        <v>1077</v>
      </c>
      <c r="M293" s="132">
        <v>44119</v>
      </c>
      <c r="N293" s="110" t="s">
        <v>203</v>
      </c>
      <c r="O293" s="110" t="s">
        <v>77</v>
      </c>
      <c r="P293" s="86" t="s">
        <v>1489</v>
      </c>
      <c r="Q293" s="86" t="s">
        <v>148</v>
      </c>
      <c r="R293" s="86" t="s">
        <v>2196</v>
      </c>
      <c r="S293" s="86" t="s">
        <v>1459</v>
      </c>
      <c r="T293" s="123">
        <v>5781580</v>
      </c>
      <c r="U293" s="107">
        <v>0</v>
      </c>
      <c r="V293" s="139">
        <v>0</v>
      </c>
      <c r="W293" s="139">
        <v>0</v>
      </c>
      <c r="X293" s="128" t="s">
        <v>77</v>
      </c>
      <c r="Y293" s="86" t="s">
        <v>973</v>
      </c>
      <c r="Z293" s="86" t="s">
        <v>2197</v>
      </c>
      <c r="AA293" s="86" t="s">
        <v>2197</v>
      </c>
      <c r="AB293" s="86" t="s">
        <v>113</v>
      </c>
      <c r="AC293" s="86" t="s">
        <v>294</v>
      </c>
      <c r="AD293" s="86" t="s">
        <v>2198</v>
      </c>
      <c r="AE293" s="86" t="s">
        <v>2199</v>
      </c>
      <c r="AF293" s="86" t="s">
        <v>148</v>
      </c>
      <c r="AG293" s="86" t="s">
        <v>86</v>
      </c>
      <c r="AH293" s="132"/>
      <c r="AI293" s="86" t="s">
        <v>415</v>
      </c>
      <c r="AJ293" s="87" t="s">
        <v>85</v>
      </c>
      <c r="AK293" s="88" t="s">
        <v>77</v>
      </c>
      <c r="AL293" s="87"/>
      <c r="AM293" s="86"/>
      <c r="AN293" s="86"/>
      <c r="AO293" s="86"/>
      <c r="AP293" s="143"/>
      <c r="AQ293" s="143"/>
      <c r="AR293" s="86"/>
      <c r="AS293" s="86"/>
      <c r="AT293" s="86"/>
      <c r="AU293" s="88"/>
      <c r="AV293" s="88"/>
      <c r="AW293" s="86"/>
      <c r="AX293" s="86"/>
      <c r="AY293" s="86"/>
      <c r="AZ293" s="86"/>
      <c r="BA293" s="86"/>
      <c r="BB293" s="86"/>
      <c r="BC293" s="86"/>
      <c r="BD293" s="86"/>
      <c r="BE293" s="86"/>
      <c r="BF293" s="86"/>
      <c r="BG293" s="86"/>
      <c r="BH293" s="86"/>
      <c r="BI293" s="86"/>
      <c r="BJ293" s="86"/>
      <c r="BK293" s="86"/>
      <c r="BL293" s="86"/>
      <c r="BM293" s="86"/>
      <c r="BN293" s="86"/>
      <c r="BO293" s="86"/>
      <c r="BP293" s="86"/>
      <c r="BQ293" s="86"/>
    </row>
    <row r="294" spans="1:69" s="90" customFormat="1" ht="154.5" customHeight="1" x14ac:dyDescent="0.25">
      <c r="A294" s="86"/>
      <c r="B294" s="86" t="s">
        <v>85</v>
      </c>
      <c r="C294" s="129" t="s">
        <v>710</v>
      </c>
      <c r="D294" s="129" t="s">
        <v>71</v>
      </c>
      <c r="E294" s="109" t="s">
        <v>2212</v>
      </c>
      <c r="F294" s="85">
        <v>2021</v>
      </c>
      <c r="G294" s="146">
        <v>44224</v>
      </c>
      <c r="H294" s="85" t="s">
        <v>1454</v>
      </c>
      <c r="I294" s="86" t="s">
        <v>2195</v>
      </c>
      <c r="J294" s="86" t="s">
        <v>77</v>
      </c>
      <c r="K294" s="85" t="s">
        <v>75</v>
      </c>
      <c r="L294" s="86" t="s">
        <v>1077</v>
      </c>
      <c r="M294" s="132">
        <v>44119</v>
      </c>
      <c r="N294" s="110" t="s">
        <v>203</v>
      </c>
      <c r="O294" s="110" t="s">
        <v>77</v>
      </c>
      <c r="P294" s="86" t="s">
        <v>1489</v>
      </c>
      <c r="Q294" s="86" t="s">
        <v>148</v>
      </c>
      <c r="R294" s="86" t="s">
        <v>2196</v>
      </c>
      <c r="S294" s="86" t="s">
        <v>1459</v>
      </c>
      <c r="T294" s="123">
        <v>4755730</v>
      </c>
      <c r="U294" s="107">
        <v>0</v>
      </c>
      <c r="V294" s="139">
        <v>0</v>
      </c>
      <c r="W294" s="139">
        <v>0</v>
      </c>
      <c r="X294" s="128" t="s">
        <v>77</v>
      </c>
      <c r="Y294" s="86" t="s">
        <v>973</v>
      </c>
      <c r="Z294" s="86" t="s">
        <v>2197</v>
      </c>
      <c r="AA294" s="86" t="s">
        <v>2197</v>
      </c>
      <c r="AB294" s="86" t="s">
        <v>113</v>
      </c>
      <c r="AC294" s="86" t="s">
        <v>294</v>
      </c>
      <c r="AD294" s="86" t="s">
        <v>2198</v>
      </c>
      <c r="AE294" s="86" t="s">
        <v>2199</v>
      </c>
      <c r="AF294" s="86" t="s">
        <v>148</v>
      </c>
      <c r="AG294" s="86" t="s">
        <v>86</v>
      </c>
      <c r="AH294" s="132"/>
      <c r="AI294" s="86" t="s">
        <v>415</v>
      </c>
      <c r="AJ294" s="87" t="s">
        <v>85</v>
      </c>
      <c r="AK294" s="88"/>
      <c r="AL294" s="87" t="s">
        <v>77</v>
      </c>
      <c r="AM294" s="86" t="s">
        <v>77</v>
      </c>
      <c r="AN294" s="86" t="s">
        <v>77</v>
      </c>
      <c r="AO294" s="86" t="s">
        <v>77</v>
      </c>
      <c r="AP294" s="143" t="s">
        <v>77</v>
      </c>
      <c r="AQ294" s="143" t="s">
        <v>77</v>
      </c>
      <c r="AR294" s="86" t="s">
        <v>77</v>
      </c>
      <c r="AS294" s="86" t="s">
        <v>77</v>
      </c>
      <c r="AT294" s="86" t="s">
        <v>77</v>
      </c>
      <c r="AU294" s="88" t="s">
        <v>77</v>
      </c>
      <c r="AV294" s="88"/>
      <c r="AW294" s="86" t="s">
        <v>77</v>
      </c>
      <c r="AX294" s="86"/>
      <c r="AY294" s="86" t="s">
        <v>77</v>
      </c>
      <c r="AZ294" s="86"/>
      <c r="BA294" s="86" t="s">
        <v>77</v>
      </c>
      <c r="BB294" s="86"/>
      <c r="BC294" s="86" t="s">
        <v>77</v>
      </c>
      <c r="BD294" s="86"/>
      <c r="BE294" s="86" t="s">
        <v>77</v>
      </c>
      <c r="BF294" s="86" t="s">
        <v>77</v>
      </c>
      <c r="BG294" s="86" t="s">
        <v>77</v>
      </c>
      <c r="BH294" s="86" t="s">
        <v>77</v>
      </c>
      <c r="BI294" s="86" t="s">
        <v>77</v>
      </c>
      <c r="BJ294" s="86" t="s">
        <v>77</v>
      </c>
      <c r="BK294" s="86" t="s">
        <v>77</v>
      </c>
      <c r="BL294" s="86"/>
      <c r="BM294" s="86"/>
      <c r="BN294" s="86"/>
      <c r="BO294" s="86"/>
      <c r="BP294" s="86"/>
      <c r="BQ294" s="86"/>
    </row>
    <row r="295" spans="1:69" s="90" customFormat="1" ht="154.5" customHeight="1" x14ac:dyDescent="0.25">
      <c r="A295" s="86"/>
      <c r="B295" s="86" t="s">
        <v>89</v>
      </c>
      <c r="C295" s="129" t="s">
        <v>2213</v>
      </c>
      <c r="D295" s="129" t="s">
        <v>71</v>
      </c>
      <c r="E295" s="109" t="s">
        <v>2214</v>
      </c>
      <c r="F295" s="85">
        <v>2021</v>
      </c>
      <c r="G295" s="146">
        <v>44355</v>
      </c>
      <c r="H295" s="85" t="s">
        <v>2215</v>
      </c>
      <c r="I295" s="86" t="s">
        <v>2216</v>
      </c>
      <c r="J295" s="86" t="s">
        <v>77</v>
      </c>
      <c r="K295" s="85" t="s">
        <v>75</v>
      </c>
      <c r="L295" s="86" t="s">
        <v>102</v>
      </c>
      <c r="M295" s="132">
        <v>44417</v>
      </c>
      <c r="N295" s="110" t="s">
        <v>203</v>
      </c>
      <c r="O295" s="110" t="s">
        <v>77</v>
      </c>
      <c r="P295" s="86" t="s">
        <v>1363</v>
      </c>
      <c r="Q295" s="86" t="s">
        <v>148</v>
      </c>
      <c r="R295" s="86" t="s">
        <v>2217</v>
      </c>
      <c r="S295" s="86" t="s">
        <v>1942</v>
      </c>
      <c r="T295" s="123">
        <v>181705200</v>
      </c>
      <c r="U295" s="107">
        <v>232000000</v>
      </c>
      <c r="V295" s="139">
        <v>0</v>
      </c>
      <c r="W295" s="108">
        <v>218691061</v>
      </c>
      <c r="X295" s="145" t="s">
        <v>160</v>
      </c>
      <c r="Y295" s="86" t="s">
        <v>973</v>
      </c>
      <c r="Z295" s="86" t="s">
        <v>1193</v>
      </c>
      <c r="AA295" s="86" t="s">
        <v>1193</v>
      </c>
      <c r="AB295" s="86" t="s">
        <v>119</v>
      </c>
      <c r="AC295" s="86" t="s">
        <v>114</v>
      </c>
      <c r="AD295" s="86" t="s">
        <v>2218</v>
      </c>
      <c r="AE295" s="86" t="s">
        <v>2219</v>
      </c>
      <c r="AF295" s="86" t="s">
        <v>148</v>
      </c>
      <c r="AG295" s="86" t="s">
        <v>86</v>
      </c>
      <c r="AH295" s="132"/>
      <c r="AI295" s="86" t="s">
        <v>88</v>
      </c>
      <c r="AJ295" s="87" t="s">
        <v>89</v>
      </c>
      <c r="AK295" s="88" t="s">
        <v>77</v>
      </c>
      <c r="AL295" s="87" t="s">
        <v>77</v>
      </c>
      <c r="AM295" s="87" t="s">
        <v>77</v>
      </c>
      <c r="AN295" s="87" t="s">
        <v>77</v>
      </c>
      <c r="AO295" s="87" t="s">
        <v>77</v>
      </c>
      <c r="AP295" s="87" t="s">
        <v>77</v>
      </c>
      <c r="AQ295" s="87" t="s">
        <v>77</v>
      </c>
      <c r="AR295" s="87" t="s">
        <v>77</v>
      </c>
      <c r="AS295" s="87" t="s">
        <v>77</v>
      </c>
      <c r="AT295" s="87" t="s">
        <v>77</v>
      </c>
      <c r="AU295" s="87" t="s">
        <v>77</v>
      </c>
      <c r="AV295" s="87"/>
      <c r="AW295" s="87" t="s">
        <v>77</v>
      </c>
      <c r="AX295" s="87"/>
      <c r="AY295" s="87" t="s">
        <v>77</v>
      </c>
      <c r="AZ295" s="87"/>
      <c r="BA295" s="87" t="s">
        <v>77</v>
      </c>
      <c r="BB295" s="87"/>
      <c r="BC295" s="87" t="s">
        <v>77</v>
      </c>
      <c r="BD295" s="87"/>
      <c r="BE295" s="87" t="s">
        <v>77</v>
      </c>
      <c r="BF295" s="87" t="s">
        <v>77</v>
      </c>
      <c r="BG295" s="87" t="s">
        <v>77</v>
      </c>
      <c r="BH295" s="87" t="s">
        <v>77</v>
      </c>
      <c r="BI295" s="87" t="s">
        <v>77</v>
      </c>
      <c r="BJ295" s="87" t="s">
        <v>77</v>
      </c>
      <c r="BK295" s="87" t="s">
        <v>77</v>
      </c>
      <c r="BL295" s="87" t="s">
        <v>77</v>
      </c>
      <c r="BM295" s="87" t="s">
        <v>77</v>
      </c>
      <c r="BN295" s="86"/>
      <c r="BO295" s="86"/>
      <c r="BP295" s="86"/>
      <c r="BQ295" s="86"/>
    </row>
    <row r="296" spans="1:69" s="90" customFormat="1" ht="154.5" customHeight="1" x14ac:dyDescent="0.25">
      <c r="A296" s="86"/>
      <c r="B296" s="86" t="s">
        <v>89</v>
      </c>
      <c r="C296" s="129" t="s">
        <v>2220</v>
      </c>
      <c r="D296" s="129" t="s">
        <v>71</v>
      </c>
      <c r="E296" s="109" t="s">
        <v>2221</v>
      </c>
      <c r="F296" s="85">
        <v>2016</v>
      </c>
      <c r="G296" s="146">
        <v>42636</v>
      </c>
      <c r="H296" s="85" t="s">
        <v>2222</v>
      </c>
      <c r="I296" s="86" t="s">
        <v>2223</v>
      </c>
      <c r="J296" s="86" t="s">
        <v>2224</v>
      </c>
      <c r="K296" s="85" t="s">
        <v>75</v>
      </c>
      <c r="L296" s="86" t="s">
        <v>102</v>
      </c>
      <c r="M296" s="132">
        <v>42566</v>
      </c>
      <c r="N296" s="110" t="s">
        <v>157</v>
      </c>
      <c r="O296" s="126">
        <v>1</v>
      </c>
      <c r="P296" s="86" t="s">
        <v>1045</v>
      </c>
      <c r="Q296" s="86" t="s">
        <v>148</v>
      </c>
      <c r="R296" s="86" t="s">
        <v>2225</v>
      </c>
      <c r="S296" s="86" t="s">
        <v>2226</v>
      </c>
      <c r="T296" s="123">
        <v>1617508971</v>
      </c>
      <c r="U296" s="107">
        <v>2709050009.8099999</v>
      </c>
      <c r="V296" s="139">
        <v>2328470437</v>
      </c>
      <c r="W296" s="139">
        <v>0</v>
      </c>
      <c r="X296" s="145" t="s">
        <v>681</v>
      </c>
      <c r="Y296" s="86" t="s">
        <v>973</v>
      </c>
      <c r="Z296" s="86" t="s">
        <v>1193</v>
      </c>
      <c r="AA296" s="86" t="s">
        <v>1193</v>
      </c>
      <c r="AB296" s="86" t="s">
        <v>145</v>
      </c>
      <c r="AC296" s="86" t="s">
        <v>146</v>
      </c>
      <c r="AD296" s="86" t="s">
        <v>2227</v>
      </c>
      <c r="AE296" s="86" t="s">
        <v>2228</v>
      </c>
      <c r="AF296" s="86" t="s">
        <v>148</v>
      </c>
      <c r="AG296" s="86" t="s">
        <v>578</v>
      </c>
      <c r="AH296" s="132">
        <v>44680</v>
      </c>
      <c r="AI296" s="86" t="s">
        <v>88</v>
      </c>
      <c r="AJ296" s="87" t="s">
        <v>89</v>
      </c>
      <c r="AK296" s="88" t="s">
        <v>77</v>
      </c>
      <c r="AL296" s="88" t="s">
        <v>77</v>
      </c>
      <c r="AM296" s="88" t="s">
        <v>77</v>
      </c>
      <c r="AN296" s="88" t="s">
        <v>77</v>
      </c>
      <c r="AO296" s="88" t="s">
        <v>77</v>
      </c>
      <c r="AP296" s="88" t="s">
        <v>77</v>
      </c>
      <c r="AQ296" s="88" t="s">
        <v>77</v>
      </c>
      <c r="AR296" s="88" t="s">
        <v>77</v>
      </c>
      <c r="AS296" s="88" t="s">
        <v>77</v>
      </c>
      <c r="AT296" s="88" t="s">
        <v>77</v>
      </c>
      <c r="AU296" s="88" t="s">
        <v>77</v>
      </c>
      <c r="AV296" s="88"/>
      <c r="AW296" s="88" t="s">
        <v>77</v>
      </c>
      <c r="AX296" s="88"/>
      <c r="AY296" s="88" t="s">
        <v>77</v>
      </c>
      <c r="AZ296" s="88"/>
      <c r="BA296" s="88" t="s">
        <v>77</v>
      </c>
      <c r="BB296" s="88"/>
      <c r="BC296" s="88" t="s">
        <v>77</v>
      </c>
      <c r="BD296" s="88"/>
      <c r="BE296" s="88" t="s">
        <v>77</v>
      </c>
      <c r="BF296" s="88" t="s">
        <v>77</v>
      </c>
      <c r="BG296" s="88" t="s">
        <v>77</v>
      </c>
      <c r="BH296" s="88" t="s">
        <v>77</v>
      </c>
      <c r="BI296" s="88" t="s">
        <v>77</v>
      </c>
      <c r="BJ296" s="88" t="s">
        <v>77</v>
      </c>
      <c r="BK296" s="88" t="s">
        <v>77</v>
      </c>
      <c r="BL296" s="88" t="s">
        <v>77</v>
      </c>
      <c r="BM296" s="88" t="s">
        <v>77</v>
      </c>
      <c r="BN296" s="86"/>
      <c r="BO296" s="86"/>
      <c r="BP296" s="86"/>
      <c r="BQ296" s="86"/>
    </row>
    <row r="297" spans="1:69" s="90" customFormat="1" ht="141.75" customHeight="1" x14ac:dyDescent="0.25">
      <c r="A297" s="86"/>
      <c r="B297" s="86" t="s">
        <v>89</v>
      </c>
      <c r="C297" s="129" t="s">
        <v>2229</v>
      </c>
      <c r="D297" s="129" t="s">
        <v>71</v>
      </c>
      <c r="E297" s="178" t="s">
        <v>2230</v>
      </c>
      <c r="F297" s="85">
        <v>2021</v>
      </c>
      <c r="G297" s="146">
        <v>44421</v>
      </c>
      <c r="H297" s="85" t="s">
        <v>2231</v>
      </c>
      <c r="I297" s="86" t="s">
        <v>2232</v>
      </c>
      <c r="J297" s="86" t="s">
        <v>77</v>
      </c>
      <c r="K297" s="85" t="s">
        <v>75</v>
      </c>
      <c r="L297" s="86" t="s">
        <v>346</v>
      </c>
      <c r="M297" s="132">
        <v>44417</v>
      </c>
      <c r="N297" s="110" t="s">
        <v>256</v>
      </c>
      <c r="O297" s="110" t="s">
        <v>77</v>
      </c>
      <c r="P297" s="86" t="s">
        <v>1045</v>
      </c>
      <c r="Q297" s="86" t="s">
        <v>148</v>
      </c>
      <c r="R297" s="86" t="s">
        <v>2233</v>
      </c>
      <c r="S297" s="86" t="s">
        <v>1468</v>
      </c>
      <c r="T297" s="123">
        <v>0</v>
      </c>
      <c r="U297" s="107">
        <v>0</v>
      </c>
      <c r="V297" s="139">
        <v>0</v>
      </c>
      <c r="W297" s="199">
        <v>0</v>
      </c>
      <c r="X297" s="145" t="s">
        <v>338</v>
      </c>
      <c r="Y297" s="86" t="s">
        <v>973</v>
      </c>
      <c r="Z297" s="86" t="s">
        <v>1021</v>
      </c>
      <c r="AA297" s="86" t="s">
        <v>1021</v>
      </c>
      <c r="AB297" s="86" t="s">
        <v>119</v>
      </c>
      <c r="AC297" s="86" t="s">
        <v>114</v>
      </c>
      <c r="AD297" s="86" t="s">
        <v>1986</v>
      </c>
      <c r="AE297" s="86" t="s">
        <v>2234</v>
      </c>
      <c r="AF297" s="86" t="s">
        <v>148</v>
      </c>
      <c r="AG297" s="86" t="s">
        <v>578</v>
      </c>
      <c r="AH297" s="132">
        <v>45107</v>
      </c>
      <c r="AI297" s="86" t="s">
        <v>88</v>
      </c>
      <c r="AJ297" s="87" t="s">
        <v>89</v>
      </c>
      <c r="AK297" s="88" t="s">
        <v>77</v>
      </c>
      <c r="AL297" s="88" t="s">
        <v>77</v>
      </c>
      <c r="AM297" s="88" t="s">
        <v>77</v>
      </c>
      <c r="AN297" s="88" t="s">
        <v>77</v>
      </c>
      <c r="AO297" s="88" t="s">
        <v>77</v>
      </c>
      <c r="AP297" s="88" t="s">
        <v>77</v>
      </c>
      <c r="AQ297" s="88" t="s">
        <v>77</v>
      </c>
      <c r="AR297" s="88" t="s">
        <v>77</v>
      </c>
      <c r="AS297" s="88" t="s">
        <v>77</v>
      </c>
      <c r="AT297" s="88" t="s">
        <v>77</v>
      </c>
      <c r="AU297" s="88" t="s">
        <v>77</v>
      </c>
      <c r="AV297" s="88"/>
      <c r="AW297" s="88" t="s">
        <v>77</v>
      </c>
      <c r="AX297" s="88"/>
      <c r="AY297" s="88" t="s">
        <v>77</v>
      </c>
      <c r="AZ297" s="88"/>
      <c r="BA297" s="88" t="s">
        <v>77</v>
      </c>
      <c r="BB297" s="88"/>
      <c r="BC297" s="88" t="s">
        <v>77</v>
      </c>
      <c r="BD297" s="88"/>
      <c r="BE297" s="88" t="s">
        <v>77</v>
      </c>
      <c r="BF297" s="88" t="s">
        <v>77</v>
      </c>
      <c r="BG297" s="88" t="s">
        <v>77</v>
      </c>
      <c r="BH297" s="88" t="s">
        <v>77</v>
      </c>
      <c r="BI297" s="88" t="s">
        <v>77</v>
      </c>
      <c r="BJ297" s="88" t="s">
        <v>77</v>
      </c>
      <c r="BK297" s="88" t="s">
        <v>77</v>
      </c>
      <c r="BL297" s="88" t="s">
        <v>77</v>
      </c>
      <c r="BM297" s="88" t="s">
        <v>77</v>
      </c>
      <c r="BN297" s="86"/>
      <c r="BO297" s="86"/>
      <c r="BP297" s="86"/>
      <c r="BQ297" s="86"/>
    </row>
    <row r="298" spans="1:69" s="90" customFormat="1" ht="154.5" customHeight="1" x14ac:dyDescent="0.25">
      <c r="A298" s="86"/>
      <c r="B298" s="86" t="s">
        <v>89</v>
      </c>
      <c r="C298" s="129" t="s">
        <v>2235</v>
      </c>
      <c r="D298" s="129" t="s">
        <v>71</v>
      </c>
      <c r="E298" s="109" t="s">
        <v>2236</v>
      </c>
      <c r="F298" s="85">
        <v>2017</v>
      </c>
      <c r="G298" s="146">
        <v>42996</v>
      </c>
      <c r="H298" s="85" t="s">
        <v>2237</v>
      </c>
      <c r="I298" s="86" t="s">
        <v>2238</v>
      </c>
      <c r="J298" s="86" t="s">
        <v>77</v>
      </c>
      <c r="K298" s="85" t="s">
        <v>75</v>
      </c>
      <c r="L298" s="86" t="s">
        <v>346</v>
      </c>
      <c r="M298" s="132">
        <v>43158</v>
      </c>
      <c r="N298" s="110" t="s">
        <v>203</v>
      </c>
      <c r="O298" s="110" t="s">
        <v>77</v>
      </c>
      <c r="P298" s="86" t="s">
        <v>1363</v>
      </c>
      <c r="Q298" s="86" t="s">
        <v>148</v>
      </c>
      <c r="R298" s="86" t="s">
        <v>2239</v>
      </c>
      <c r="S298" s="86" t="s">
        <v>1002</v>
      </c>
      <c r="T298" s="123">
        <v>138000000</v>
      </c>
      <c r="U298" s="107">
        <v>191720470.59999999</v>
      </c>
      <c r="V298" s="139">
        <v>0</v>
      </c>
      <c r="W298" s="139">
        <v>0</v>
      </c>
      <c r="X298" s="145" t="s">
        <v>338</v>
      </c>
      <c r="Y298" s="86" t="s">
        <v>871</v>
      </c>
      <c r="Z298" s="86" t="s">
        <v>1193</v>
      </c>
      <c r="AA298" s="86" t="s">
        <v>961</v>
      </c>
      <c r="AB298" s="86" t="s">
        <v>145</v>
      </c>
      <c r="AC298" s="86" t="s">
        <v>146</v>
      </c>
      <c r="AD298" s="86" t="s">
        <v>2240</v>
      </c>
      <c r="AE298" s="86" t="s">
        <v>2241</v>
      </c>
      <c r="AF298" s="86" t="s">
        <v>148</v>
      </c>
      <c r="AG298" s="86" t="s">
        <v>578</v>
      </c>
      <c r="AH298" s="132">
        <v>45240</v>
      </c>
      <c r="AI298" s="86" t="s">
        <v>415</v>
      </c>
      <c r="AJ298" s="87" t="s">
        <v>89</v>
      </c>
      <c r="AK298" s="88" t="s">
        <v>77</v>
      </c>
      <c r="AL298" s="88" t="s">
        <v>77</v>
      </c>
      <c r="AM298" s="88" t="s">
        <v>77</v>
      </c>
      <c r="AN298" s="88" t="s">
        <v>77</v>
      </c>
      <c r="AO298" s="88" t="s">
        <v>77</v>
      </c>
      <c r="AP298" s="88" t="s">
        <v>77</v>
      </c>
      <c r="AQ298" s="88" t="s">
        <v>77</v>
      </c>
      <c r="AR298" s="88" t="s">
        <v>77</v>
      </c>
      <c r="AS298" s="88" t="s">
        <v>77</v>
      </c>
      <c r="AT298" s="88" t="s">
        <v>77</v>
      </c>
      <c r="AU298" s="88" t="s">
        <v>77</v>
      </c>
      <c r="AV298" s="88"/>
      <c r="AW298" s="88" t="s">
        <v>77</v>
      </c>
      <c r="AX298" s="88"/>
      <c r="AY298" s="88" t="s">
        <v>77</v>
      </c>
      <c r="AZ298" s="88"/>
      <c r="BA298" s="88" t="s">
        <v>77</v>
      </c>
      <c r="BB298" s="88"/>
      <c r="BC298" s="88" t="s">
        <v>77</v>
      </c>
      <c r="BD298" s="88"/>
      <c r="BE298" s="88" t="s">
        <v>77</v>
      </c>
      <c r="BF298" s="88" t="s">
        <v>77</v>
      </c>
      <c r="BG298" s="88" t="s">
        <v>77</v>
      </c>
      <c r="BH298" s="88" t="s">
        <v>77</v>
      </c>
      <c r="BI298" s="88" t="s">
        <v>77</v>
      </c>
      <c r="BJ298" s="88" t="s">
        <v>77</v>
      </c>
      <c r="BK298" s="88" t="s">
        <v>77</v>
      </c>
      <c r="BL298" s="88" t="s">
        <v>77</v>
      </c>
      <c r="BM298" s="88" t="s">
        <v>77</v>
      </c>
      <c r="BN298" s="86"/>
      <c r="BO298" s="86"/>
      <c r="BP298" s="86"/>
      <c r="BQ298" s="86"/>
    </row>
    <row r="299" spans="1:69" s="90" customFormat="1" ht="196.5" customHeight="1" x14ac:dyDescent="0.25">
      <c r="A299" s="86"/>
      <c r="B299" s="86" t="s">
        <v>85</v>
      </c>
      <c r="C299" s="129" t="s">
        <v>710</v>
      </c>
      <c r="D299" s="129" t="s">
        <v>937</v>
      </c>
      <c r="E299" s="109" t="s">
        <v>2242</v>
      </c>
      <c r="F299" s="85">
        <v>2021</v>
      </c>
      <c r="G299" s="146">
        <v>44278</v>
      </c>
      <c r="H299" s="85" t="s">
        <v>2243</v>
      </c>
      <c r="I299" s="86" t="s">
        <v>2244</v>
      </c>
      <c r="J299" s="86" t="s">
        <v>2245</v>
      </c>
      <c r="K299" s="85" t="s">
        <v>254</v>
      </c>
      <c r="L299" s="86" t="s">
        <v>418</v>
      </c>
      <c r="M299" s="132">
        <v>43905</v>
      </c>
      <c r="N299" s="110" t="s">
        <v>157</v>
      </c>
      <c r="O299" s="110"/>
      <c r="P299" s="86" t="s">
        <v>1190</v>
      </c>
      <c r="Q299" s="86" t="s">
        <v>148</v>
      </c>
      <c r="R299" s="86" t="s">
        <v>2246</v>
      </c>
      <c r="S299" s="86" t="s">
        <v>1530</v>
      </c>
      <c r="T299" s="123">
        <v>38437372</v>
      </c>
      <c r="U299" s="107"/>
      <c r="V299" s="139"/>
      <c r="W299" s="199"/>
      <c r="X299" s="128" t="s">
        <v>77</v>
      </c>
      <c r="Y299" s="86" t="s">
        <v>973</v>
      </c>
      <c r="Z299" s="86" t="s">
        <v>1078</v>
      </c>
      <c r="AA299" s="86" t="s">
        <v>1078</v>
      </c>
      <c r="AB299" s="86" t="s">
        <v>1227</v>
      </c>
      <c r="AC299" s="86" t="s">
        <v>1385</v>
      </c>
      <c r="AD299" s="86" t="s">
        <v>2247</v>
      </c>
      <c r="AE299" s="86" t="s">
        <v>2248</v>
      </c>
      <c r="AF299" s="86" t="s">
        <v>148</v>
      </c>
      <c r="AG299" s="86" t="s">
        <v>86</v>
      </c>
      <c r="AH299" s="132"/>
      <c r="AI299" s="86" t="s">
        <v>415</v>
      </c>
      <c r="AJ299" s="87" t="s">
        <v>85</v>
      </c>
      <c r="AK299" s="88" t="s">
        <v>77</v>
      </c>
      <c r="AL299" s="88" t="s">
        <v>77</v>
      </c>
      <c r="AM299" s="86" t="s">
        <v>77</v>
      </c>
      <c r="AN299" s="88" t="s">
        <v>77</v>
      </c>
      <c r="AO299" s="88" t="s">
        <v>77</v>
      </c>
      <c r="AP299" s="88" t="s">
        <v>77</v>
      </c>
      <c r="AQ299" s="88" t="s">
        <v>77</v>
      </c>
      <c r="AR299" s="86"/>
      <c r="AS299" s="88" t="s">
        <v>77</v>
      </c>
      <c r="AT299" s="88" t="s">
        <v>77</v>
      </c>
      <c r="AU299" s="88" t="s">
        <v>77</v>
      </c>
      <c r="AV299" s="88"/>
      <c r="AW299" s="88" t="s">
        <v>77</v>
      </c>
      <c r="AX299" s="88"/>
      <c r="AY299" s="88" t="s">
        <v>77</v>
      </c>
      <c r="AZ299" s="88"/>
      <c r="BA299" s="88" t="s">
        <v>77</v>
      </c>
      <c r="BB299" s="88"/>
      <c r="BC299" s="88" t="s">
        <v>77</v>
      </c>
      <c r="BD299" s="88"/>
      <c r="BE299" s="88" t="s">
        <v>77</v>
      </c>
      <c r="BF299" s="88" t="s">
        <v>77</v>
      </c>
      <c r="BG299" s="88" t="s">
        <v>77</v>
      </c>
      <c r="BH299" s="88" t="s">
        <v>77</v>
      </c>
      <c r="BI299" s="88" t="s">
        <v>77</v>
      </c>
      <c r="BJ299" s="88" t="s">
        <v>77</v>
      </c>
      <c r="BK299" s="88" t="s">
        <v>77</v>
      </c>
      <c r="BL299" s="88" t="s">
        <v>77</v>
      </c>
      <c r="BM299" s="88" t="s">
        <v>77</v>
      </c>
      <c r="BN299" s="86"/>
      <c r="BO299" s="86"/>
      <c r="BP299" s="86"/>
      <c r="BQ299" s="86"/>
    </row>
    <row r="300" spans="1:69" s="90" customFormat="1" ht="154.5" customHeight="1" x14ac:dyDescent="0.25">
      <c r="A300" s="86"/>
      <c r="B300" s="86" t="s">
        <v>89</v>
      </c>
      <c r="C300" s="129" t="s">
        <v>2249</v>
      </c>
      <c r="D300" s="129" t="s">
        <v>71</v>
      </c>
      <c r="E300" s="109" t="s">
        <v>2250</v>
      </c>
      <c r="F300" s="85">
        <v>2018</v>
      </c>
      <c r="G300" s="146">
        <v>43375</v>
      </c>
      <c r="H300" s="85" t="s">
        <v>2251</v>
      </c>
      <c r="I300" s="86" t="s">
        <v>2252</v>
      </c>
      <c r="J300" s="86" t="s">
        <v>77</v>
      </c>
      <c r="K300" s="85" t="s">
        <v>75</v>
      </c>
      <c r="L300" s="86" t="s">
        <v>102</v>
      </c>
      <c r="M300" s="132">
        <v>43349</v>
      </c>
      <c r="N300" s="110" t="s">
        <v>157</v>
      </c>
      <c r="O300" s="110" t="s">
        <v>77</v>
      </c>
      <c r="P300" s="86" t="s">
        <v>1105</v>
      </c>
      <c r="Q300" s="86" t="s">
        <v>148</v>
      </c>
      <c r="R300" s="86" t="s">
        <v>2253</v>
      </c>
      <c r="S300" s="86" t="s">
        <v>2254</v>
      </c>
      <c r="T300" s="123">
        <v>57522520</v>
      </c>
      <c r="U300" s="107">
        <v>79820101.069999993</v>
      </c>
      <c r="V300" s="139">
        <v>71606789</v>
      </c>
      <c r="W300" s="139">
        <v>0</v>
      </c>
      <c r="X300" s="145" t="s">
        <v>681</v>
      </c>
      <c r="Y300" s="86" t="s">
        <v>871</v>
      </c>
      <c r="Z300" s="86" t="s">
        <v>1193</v>
      </c>
      <c r="AA300" s="86" t="s">
        <v>974</v>
      </c>
      <c r="AB300" s="86" t="s">
        <v>145</v>
      </c>
      <c r="AC300" s="86" t="s">
        <v>146</v>
      </c>
      <c r="AD300" s="86" t="s">
        <v>2255</v>
      </c>
      <c r="AE300" s="86" t="s">
        <v>2256</v>
      </c>
      <c r="AF300" s="86" t="s">
        <v>148</v>
      </c>
      <c r="AG300" s="86" t="s">
        <v>578</v>
      </c>
      <c r="AH300" s="132">
        <v>44629</v>
      </c>
      <c r="AI300" s="86" t="s">
        <v>88</v>
      </c>
      <c r="AJ300" s="87" t="s">
        <v>89</v>
      </c>
      <c r="AK300" s="88" t="s">
        <v>77</v>
      </c>
      <c r="AL300" s="88" t="s">
        <v>77</v>
      </c>
      <c r="AM300" s="88" t="s">
        <v>77</v>
      </c>
      <c r="AN300" s="88" t="s">
        <v>77</v>
      </c>
      <c r="AO300" s="88" t="s">
        <v>77</v>
      </c>
      <c r="AP300" s="88" t="s">
        <v>77</v>
      </c>
      <c r="AQ300" s="88" t="s">
        <v>77</v>
      </c>
      <c r="AR300" s="88" t="s">
        <v>77</v>
      </c>
      <c r="AS300" s="88" t="s">
        <v>77</v>
      </c>
      <c r="AT300" s="88" t="s">
        <v>77</v>
      </c>
      <c r="AU300" s="88" t="s">
        <v>77</v>
      </c>
      <c r="AV300" s="88"/>
      <c r="AW300" s="88" t="s">
        <v>77</v>
      </c>
      <c r="AX300" s="88"/>
      <c r="AY300" s="88" t="s">
        <v>77</v>
      </c>
      <c r="AZ300" s="88"/>
      <c r="BA300" s="88" t="s">
        <v>77</v>
      </c>
      <c r="BB300" s="88"/>
      <c r="BC300" s="88" t="s">
        <v>77</v>
      </c>
      <c r="BD300" s="88"/>
      <c r="BE300" s="88" t="s">
        <v>77</v>
      </c>
      <c r="BF300" s="88" t="s">
        <v>77</v>
      </c>
      <c r="BG300" s="88" t="s">
        <v>77</v>
      </c>
      <c r="BH300" s="88" t="s">
        <v>77</v>
      </c>
      <c r="BI300" s="88" t="s">
        <v>77</v>
      </c>
      <c r="BJ300" s="88" t="s">
        <v>77</v>
      </c>
      <c r="BK300" s="88" t="s">
        <v>77</v>
      </c>
      <c r="BL300" s="88" t="s">
        <v>77</v>
      </c>
      <c r="BM300" s="88" t="s">
        <v>77</v>
      </c>
      <c r="BN300" s="86"/>
      <c r="BO300" s="86"/>
      <c r="BP300" s="86"/>
      <c r="BQ300" s="86"/>
    </row>
    <row r="301" spans="1:69" s="90" customFormat="1" ht="154.5" customHeight="1" x14ac:dyDescent="0.25">
      <c r="A301" s="86"/>
      <c r="B301" s="86" t="s">
        <v>85</v>
      </c>
      <c r="C301" s="129" t="s">
        <v>710</v>
      </c>
      <c r="D301" s="129" t="s">
        <v>71</v>
      </c>
      <c r="E301" s="109" t="s">
        <v>2257</v>
      </c>
      <c r="F301" s="85">
        <v>2021</v>
      </c>
      <c r="G301" s="146">
        <v>44055</v>
      </c>
      <c r="H301" s="85" t="s">
        <v>2258</v>
      </c>
      <c r="I301" s="86" t="s">
        <v>1134</v>
      </c>
      <c r="J301" s="86" t="s">
        <v>2259</v>
      </c>
      <c r="K301" s="85" t="s">
        <v>75</v>
      </c>
      <c r="L301" s="86" t="s">
        <v>246</v>
      </c>
      <c r="M301" s="132">
        <v>44301</v>
      </c>
      <c r="N301" s="110" t="s">
        <v>157</v>
      </c>
      <c r="O301" s="110"/>
      <c r="P301" s="86" t="s">
        <v>2260</v>
      </c>
      <c r="Q301" s="86" t="s">
        <v>148</v>
      </c>
      <c r="R301" s="86" t="s">
        <v>2261</v>
      </c>
      <c r="S301" s="86" t="s">
        <v>2262</v>
      </c>
      <c r="T301" s="123">
        <v>0</v>
      </c>
      <c r="U301" s="107">
        <v>0</v>
      </c>
      <c r="V301" s="139">
        <v>0</v>
      </c>
      <c r="W301" s="139"/>
      <c r="X301" s="128" t="s">
        <v>77</v>
      </c>
      <c r="Y301" s="86" t="s">
        <v>973</v>
      </c>
      <c r="Z301" s="86" t="s">
        <v>787</v>
      </c>
      <c r="AA301" s="86" t="s">
        <v>787</v>
      </c>
      <c r="AB301" s="86" t="s">
        <v>994</v>
      </c>
      <c r="AC301" s="86" t="s">
        <v>995</v>
      </c>
      <c r="AD301" s="86" t="s">
        <v>1780</v>
      </c>
      <c r="AE301" s="86" t="s">
        <v>544</v>
      </c>
      <c r="AF301" s="86" t="s">
        <v>148</v>
      </c>
      <c r="AG301" s="86" t="s">
        <v>578</v>
      </c>
      <c r="AH301" s="132">
        <v>44747</v>
      </c>
      <c r="AI301" s="86" t="s">
        <v>415</v>
      </c>
      <c r="AJ301" s="87" t="s">
        <v>85</v>
      </c>
      <c r="AK301" s="88" t="s">
        <v>77</v>
      </c>
      <c r="AL301" s="88" t="s">
        <v>77</v>
      </c>
      <c r="AM301" s="86" t="s">
        <v>77</v>
      </c>
      <c r="AN301" s="88" t="s">
        <v>77</v>
      </c>
      <c r="AO301" s="88" t="s">
        <v>77</v>
      </c>
      <c r="AP301" s="88" t="s">
        <v>77</v>
      </c>
      <c r="AQ301" s="88" t="s">
        <v>77</v>
      </c>
      <c r="AR301" s="86"/>
      <c r="AS301" s="88">
        <v>0</v>
      </c>
      <c r="AT301" s="88" t="s">
        <v>77</v>
      </c>
      <c r="AU301" s="88" t="s">
        <v>77</v>
      </c>
      <c r="AV301" s="88"/>
      <c r="AW301" s="88" t="s">
        <v>77</v>
      </c>
      <c r="AX301" s="88"/>
      <c r="AY301" s="88" t="s">
        <v>77</v>
      </c>
      <c r="AZ301" s="88"/>
      <c r="BA301" s="88" t="s">
        <v>77</v>
      </c>
      <c r="BB301" s="88"/>
      <c r="BC301" s="88" t="s">
        <v>77</v>
      </c>
      <c r="BD301" s="88"/>
      <c r="BE301" s="88" t="s">
        <v>77</v>
      </c>
      <c r="BF301" s="88" t="s">
        <v>77</v>
      </c>
      <c r="BG301" s="88" t="s">
        <v>77</v>
      </c>
      <c r="BH301" s="88" t="s">
        <v>77</v>
      </c>
      <c r="BI301" s="88" t="s">
        <v>77</v>
      </c>
      <c r="BJ301" s="88" t="s">
        <v>77</v>
      </c>
      <c r="BK301" s="88" t="s">
        <v>77</v>
      </c>
      <c r="BL301" s="88" t="s">
        <v>77</v>
      </c>
      <c r="BM301" s="88" t="s">
        <v>77</v>
      </c>
      <c r="BN301" s="86"/>
      <c r="BO301" s="86"/>
      <c r="BP301" s="86"/>
      <c r="BQ301" s="86"/>
    </row>
    <row r="302" spans="1:69" s="90" customFormat="1" ht="154.5" customHeight="1" x14ac:dyDescent="0.25">
      <c r="A302" s="86"/>
      <c r="B302" s="86" t="s">
        <v>89</v>
      </c>
      <c r="C302" s="129" t="s">
        <v>2263</v>
      </c>
      <c r="D302" s="129" t="s">
        <v>71</v>
      </c>
      <c r="E302" s="109" t="s">
        <v>2264</v>
      </c>
      <c r="F302" s="85">
        <v>2020</v>
      </c>
      <c r="G302" s="146">
        <v>44041</v>
      </c>
      <c r="H302" s="85" t="s">
        <v>2265</v>
      </c>
      <c r="I302" s="86" t="s">
        <v>2266</v>
      </c>
      <c r="J302" s="86" t="s">
        <v>2267</v>
      </c>
      <c r="K302" s="85" t="s">
        <v>75</v>
      </c>
      <c r="L302" s="86" t="s">
        <v>346</v>
      </c>
      <c r="M302" s="132">
        <v>44035</v>
      </c>
      <c r="N302" s="110" t="s">
        <v>698</v>
      </c>
      <c r="O302" s="126">
        <v>1</v>
      </c>
      <c r="P302" s="86" t="s">
        <v>1105</v>
      </c>
      <c r="Q302" s="86" t="s">
        <v>148</v>
      </c>
      <c r="R302" s="86" t="s">
        <v>2268</v>
      </c>
      <c r="S302" s="86" t="s">
        <v>2269</v>
      </c>
      <c r="T302" s="123">
        <v>0</v>
      </c>
      <c r="U302" s="107">
        <v>0</v>
      </c>
      <c r="V302" s="139">
        <v>0</v>
      </c>
      <c r="W302" s="139">
        <v>0</v>
      </c>
      <c r="X302" s="145" t="s">
        <v>160</v>
      </c>
      <c r="Y302" s="86" t="s">
        <v>973</v>
      </c>
      <c r="Z302" s="86" t="s">
        <v>992</v>
      </c>
      <c r="AA302" s="86" t="s">
        <v>992</v>
      </c>
      <c r="AB302" s="85" t="s">
        <v>138</v>
      </c>
      <c r="AC302" s="86" t="s">
        <v>139</v>
      </c>
      <c r="AD302" s="86" t="s">
        <v>2270</v>
      </c>
      <c r="AE302" s="86" t="s">
        <v>2271</v>
      </c>
      <c r="AF302" s="86" t="s">
        <v>148</v>
      </c>
      <c r="AG302" s="86" t="s">
        <v>86</v>
      </c>
      <c r="AH302" s="132"/>
      <c r="AI302" s="86" t="s">
        <v>88</v>
      </c>
      <c r="AJ302" s="87" t="s">
        <v>89</v>
      </c>
      <c r="AK302" s="88" t="s">
        <v>77</v>
      </c>
      <c r="AL302" s="88" t="s">
        <v>77</v>
      </c>
      <c r="AM302" s="88" t="s">
        <v>77</v>
      </c>
      <c r="AN302" s="88" t="s">
        <v>77</v>
      </c>
      <c r="AO302" s="88" t="s">
        <v>77</v>
      </c>
      <c r="AP302" s="88" t="s">
        <v>77</v>
      </c>
      <c r="AQ302" s="88" t="s">
        <v>77</v>
      </c>
      <c r="AR302" s="88" t="s">
        <v>77</v>
      </c>
      <c r="AS302" s="88" t="s">
        <v>77</v>
      </c>
      <c r="AT302" s="88" t="s">
        <v>77</v>
      </c>
      <c r="AU302" s="88" t="s">
        <v>77</v>
      </c>
      <c r="AV302" s="88"/>
      <c r="AW302" s="88" t="s">
        <v>77</v>
      </c>
      <c r="AX302" s="88"/>
      <c r="AY302" s="88" t="s">
        <v>77</v>
      </c>
      <c r="AZ302" s="88"/>
      <c r="BA302" s="88" t="s">
        <v>77</v>
      </c>
      <c r="BB302" s="88"/>
      <c r="BC302" s="88" t="s">
        <v>77</v>
      </c>
      <c r="BD302" s="88"/>
      <c r="BE302" s="88" t="s">
        <v>77</v>
      </c>
      <c r="BF302" s="88" t="s">
        <v>77</v>
      </c>
      <c r="BG302" s="88" t="s">
        <v>77</v>
      </c>
      <c r="BH302" s="88" t="s">
        <v>77</v>
      </c>
      <c r="BI302" s="88" t="s">
        <v>77</v>
      </c>
      <c r="BJ302" s="88" t="s">
        <v>77</v>
      </c>
      <c r="BK302" s="88" t="s">
        <v>77</v>
      </c>
      <c r="BL302" s="88" t="s">
        <v>77</v>
      </c>
      <c r="BM302" s="88" t="s">
        <v>77</v>
      </c>
      <c r="BN302" s="86"/>
      <c r="BO302" s="86"/>
      <c r="BP302" s="86"/>
      <c r="BQ302" s="86"/>
    </row>
    <row r="303" spans="1:69" s="90" customFormat="1" ht="154.5" customHeight="1" x14ac:dyDescent="0.25">
      <c r="A303" s="86"/>
      <c r="B303" s="86" t="s">
        <v>89</v>
      </c>
      <c r="C303" s="129" t="s">
        <v>2272</v>
      </c>
      <c r="D303" s="129" t="s">
        <v>71</v>
      </c>
      <c r="E303" s="109" t="s">
        <v>2273</v>
      </c>
      <c r="F303" s="85">
        <v>2017</v>
      </c>
      <c r="G303" s="146">
        <v>42998</v>
      </c>
      <c r="H303" s="85" t="s">
        <v>2274</v>
      </c>
      <c r="I303" s="86" t="s">
        <v>2274</v>
      </c>
      <c r="J303" s="86" t="s">
        <v>77</v>
      </c>
      <c r="K303" s="85" t="s">
        <v>75</v>
      </c>
      <c r="L303" s="86" t="s">
        <v>111</v>
      </c>
      <c r="M303" s="132">
        <v>42998</v>
      </c>
      <c r="N303" s="110" t="s">
        <v>203</v>
      </c>
      <c r="O303" s="110" t="s">
        <v>77</v>
      </c>
      <c r="P303" s="86" t="s">
        <v>1607</v>
      </c>
      <c r="Q303" s="86" t="s">
        <v>148</v>
      </c>
      <c r="R303" s="86" t="s">
        <v>2275</v>
      </c>
      <c r="S303" s="86" t="s">
        <v>2001</v>
      </c>
      <c r="T303" s="123">
        <v>0</v>
      </c>
      <c r="U303" s="107">
        <v>0</v>
      </c>
      <c r="V303" s="139">
        <v>0</v>
      </c>
      <c r="W303" s="139">
        <v>0</v>
      </c>
      <c r="X303" s="145" t="s">
        <v>1226</v>
      </c>
      <c r="Y303" s="86" t="s">
        <v>973</v>
      </c>
      <c r="Z303" s="86" t="s">
        <v>1829</v>
      </c>
      <c r="AA303" s="86" t="s">
        <v>1829</v>
      </c>
      <c r="AB303" s="86" t="s">
        <v>145</v>
      </c>
      <c r="AC303" s="86" t="s">
        <v>146</v>
      </c>
      <c r="AD303" s="86" t="s">
        <v>2276</v>
      </c>
      <c r="AE303" s="86" t="s">
        <v>2277</v>
      </c>
      <c r="AF303" s="86" t="s">
        <v>148</v>
      </c>
      <c r="AG303" s="86" t="s">
        <v>342</v>
      </c>
      <c r="AH303" s="132">
        <v>44446</v>
      </c>
      <c r="AI303" s="86" t="s">
        <v>415</v>
      </c>
      <c r="AJ303" s="87" t="s">
        <v>85</v>
      </c>
      <c r="AK303" s="88" t="s">
        <v>77</v>
      </c>
      <c r="AL303" s="87" t="s">
        <v>77</v>
      </c>
      <c r="AM303" s="86" t="s">
        <v>87</v>
      </c>
      <c r="AN303" s="86" t="s">
        <v>2278</v>
      </c>
      <c r="AO303" s="86" t="s">
        <v>2279</v>
      </c>
      <c r="AP303" s="143"/>
      <c r="AQ303" s="143"/>
      <c r="AR303" s="86"/>
      <c r="AS303" s="86"/>
      <c r="AT303" s="86"/>
      <c r="AU303" s="88"/>
      <c r="AV303" s="88"/>
      <c r="AW303" s="86"/>
      <c r="AX303" s="86"/>
      <c r="AY303" s="86"/>
      <c r="AZ303" s="86"/>
      <c r="BA303" s="86"/>
      <c r="BB303" s="86"/>
      <c r="BC303" s="86"/>
      <c r="BD303" s="86"/>
      <c r="BE303" s="86"/>
      <c r="BF303" s="86"/>
      <c r="BG303" s="86"/>
      <c r="BH303" s="86"/>
      <c r="BI303" s="86"/>
      <c r="BJ303" s="86"/>
      <c r="BK303" s="86"/>
      <c r="BL303" s="86"/>
      <c r="BM303" s="86"/>
      <c r="BN303" s="86"/>
      <c r="BO303" s="86"/>
      <c r="BP303" s="86"/>
      <c r="BQ303" s="86"/>
    </row>
    <row r="304" spans="1:69" s="90" customFormat="1" ht="154.5" customHeight="1" x14ac:dyDescent="0.25">
      <c r="A304" s="86"/>
      <c r="B304" s="86" t="s">
        <v>85</v>
      </c>
      <c r="C304" s="129" t="s">
        <v>710</v>
      </c>
      <c r="D304" s="129" t="s">
        <v>937</v>
      </c>
      <c r="E304" s="109" t="s">
        <v>2280</v>
      </c>
      <c r="F304" s="85">
        <v>2020</v>
      </c>
      <c r="G304" s="146">
        <v>43957</v>
      </c>
      <c r="H304" s="85" t="s">
        <v>77</v>
      </c>
      <c r="I304" s="85" t="s">
        <v>77</v>
      </c>
      <c r="J304" s="85" t="s">
        <v>77</v>
      </c>
      <c r="K304" s="85" t="s">
        <v>75</v>
      </c>
      <c r="L304" s="86" t="s">
        <v>1052</v>
      </c>
      <c r="M304" s="85" t="s">
        <v>77</v>
      </c>
      <c r="N304" s="110" t="s">
        <v>306</v>
      </c>
      <c r="O304" s="126">
        <v>0</v>
      </c>
      <c r="P304" s="86" t="s">
        <v>1053</v>
      </c>
      <c r="Q304" s="86" t="s">
        <v>148</v>
      </c>
      <c r="R304" s="86" t="s">
        <v>2281</v>
      </c>
      <c r="S304" s="86"/>
      <c r="T304" s="123">
        <v>0</v>
      </c>
      <c r="U304" s="107">
        <v>0</v>
      </c>
      <c r="V304" s="139">
        <v>0</v>
      </c>
      <c r="W304" s="139">
        <v>0</v>
      </c>
      <c r="X304" s="145" t="s">
        <v>77</v>
      </c>
      <c r="Y304" s="86" t="s">
        <v>973</v>
      </c>
      <c r="Z304" s="86" t="s">
        <v>2282</v>
      </c>
      <c r="AA304" s="86" t="s">
        <v>2282</v>
      </c>
      <c r="AB304" s="86" t="s">
        <v>1227</v>
      </c>
      <c r="AC304" s="86" t="s">
        <v>1385</v>
      </c>
      <c r="AD304" s="86" t="s">
        <v>77</v>
      </c>
      <c r="AE304" s="86" t="s">
        <v>77</v>
      </c>
      <c r="AF304" s="86" t="s">
        <v>77</v>
      </c>
      <c r="AG304" s="86" t="s">
        <v>116</v>
      </c>
      <c r="AH304" s="86" t="s">
        <v>77</v>
      </c>
      <c r="AI304" s="86" t="s">
        <v>415</v>
      </c>
      <c r="AJ304" s="86" t="s">
        <v>77</v>
      </c>
      <c r="AK304" s="86" t="s">
        <v>77</v>
      </c>
      <c r="AL304" s="86" t="s">
        <v>77</v>
      </c>
      <c r="AM304" s="86" t="s">
        <v>77</v>
      </c>
      <c r="AN304" s="86" t="s">
        <v>77</v>
      </c>
      <c r="AO304" s="86" t="s">
        <v>77</v>
      </c>
      <c r="AP304" s="86" t="s">
        <v>77</v>
      </c>
      <c r="AQ304" s="86" t="s">
        <v>77</v>
      </c>
      <c r="AR304" s="86" t="s">
        <v>77</v>
      </c>
      <c r="AS304" s="86" t="s">
        <v>77</v>
      </c>
      <c r="AT304" s="86" t="s">
        <v>77</v>
      </c>
      <c r="AU304" s="86" t="s">
        <v>77</v>
      </c>
      <c r="AV304" s="86"/>
      <c r="AW304" s="86" t="s">
        <v>77</v>
      </c>
      <c r="AX304" s="86"/>
      <c r="AY304" s="86" t="s">
        <v>77</v>
      </c>
      <c r="AZ304" s="86"/>
      <c r="BA304" s="86" t="s">
        <v>77</v>
      </c>
      <c r="BB304" s="86"/>
      <c r="BC304" s="86" t="s">
        <v>77</v>
      </c>
      <c r="BD304" s="86"/>
      <c r="BE304" s="86" t="s">
        <v>77</v>
      </c>
      <c r="BF304" s="86" t="s">
        <v>77</v>
      </c>
      <c r="BG304" s="86" t="s">
        <v>77</v>
      </c>
      <c r="BH304" s="86" t="s">
        <v>77</v>
      </c>
      <c r="BI304" s="86" t="s">
        <v>77</v>
      </c>
      <c r="BJ304" s="86" t="s">
        <v>77</v>
      </c>
      <c r="BK304" s="88" t="s">
        <v>77</v>
      </c>
      <c r="BL304" s="86" t="s">
        <v>77</v>
      </c>
      <c r="BM304" s="86" t="s">
        <v>77</v>
      </c>
      <c r="BN304" s="86" t="s">
        <v>77</v>
      </c>
      <c r="BO304" s="86"/>
      <c r="BP304" s="86"/>
      <c r="BQ304" s="86"/>
    </row>
    <row r="305" spans="1:69" s="90" customFormat="1" ht="154.5" customHeight="1" x14ac:dyDescent="0.25">
      <c r="A305" s="86"/>
      <c r="B305" s="86" t="s">
        <v>89</v>
      </c>
      <c r="C305" s="129" t="s">
        <v>2283</v>
      </c>
      <c r="D305" s="129" t="s">
        <v>71</v>
      </c>
      <c r="E305" s="109" t="s">
        <v>2284</v>
      </c>
      <c r="F305" s="85">
        <v>2021</v>
      </c>
      <c r="G305" s="146">
        <v>44209</v>
      </c>
      <c r="H305" s="85" t="s">
        <v>2285</v>
      </c>
      <c r="I305" s="86" t="s">
        <v>1746</v>
      </c>
      <c r="J305" s="86" t="s">
        <v>77</v>
      </c>
      <c r="K305" s="85" t="s">
        <v>254</v>
      </c>
      <c r="L305" s="86" t="s">
        <v>1077</v>
      </c>
      <c r="M305" s="132">
        <v>44153</v>
      </c>
      <c r="N305" s="110" t="s">
        <v>203</v>
      </c>
      <c r="O305" s="110" t="s">
        <v>77</v>
      </c>
      <c r="P305" s="86" t="s">
        <v>1520</v>
      </c>
      <c r="Q305" s="86" t="s">
        <v>148</v>
      </c>
      <c r="R305" s="86" t="s">
        <v>2286</v>
      </c>
      <c r="S305" s="86" t="s">
        <v>2287</v>
      </c>
      <c r="T305" s="123">
        <v>16985790</v>
      </c>
      <c r="U305" s="107">
        <v>21986425.52</v>
      </c>
      <c r="V305" s="139">
        <v>0</v>
      </c>
      <c r="W305" s="108">
        <v>21907862</v>
      </c>
      <c r="X305" s="145" t="s">
        <v>338</v>
      </c>
      <c r="Y305" s="86" t="s">
        <v>871</v>
      </c>
      <c r="Z305" s="86" t="s">
        <v>1412</v>
      </c>
      <c r="AA305" s="86" t="s">
        <v>2288</v>
      </c>
      <c r="AB305" s="86" t="s">
        <v>113</v>
      </c>
      <c r="AC305" s="86" t="s">
        <v>294</v>
      </c>
      <c r="AD305" s="86" t="s">
        <v>2289</v>
      </c>
      <c r="AE305" s="86" t="s">
        <v>2290</v>
      </c>
      <c r="AF305" s="86" t="s">
        <v>148</v>
      </c>
      <c r="AG305" s="86" t="s">
        <v>342</v>
      </c>
      <c r="AH305" s="132">
        <v>44888</v>
      </c>
      <c r="AI305" s="86" t="s">
        <v>88</v>
      </c>
      <c r="AJ305" s="87" t="s">
        <v>89</v>
      </c>
      <c r="AK305" s="88" t="s">
        <v>77</v>
      </c>
      <c r="AL305" s="88" t="s">
        <v>77</v>
      </c>
      <c r="AM305" s="88" t="s">
        <v>77</v>
      </c>
      <c r="AN305" s="88" t="s">
        <v>77</v>
      </c>
      <c r="AO305" s="88" t="s">
        <v>77</v>
      </c>
      <c r="AP305" s="88" t="s">
        <v>77</v>
      </c>
      <c r="AQ305" s="88" t="s">
        <v>77</v>
      </c>
      <c r="AR305" s="88" t="s">
        <v>77</v>
      </c>
      <c r="AS305" s="88" t="s">
        <v>77</v>
      </c>
      <c r="AT305" s="88" t="s">
        <v>77</v>
      </c>
      <c r="AU305" s="88" t="s">
        <v>77</v>
      </c>
      <c r="AV305" s="88"/>
      <c r="AW305" s="88" t="s">
        <v>77</v>
      </c>
      <c r="AX305" s="88"/>
      <c r="AY305" s="88" t="s">
        <v>77</v>
      </c>
      <c r="AZ305" s="88"/>
      <c r="BA305" s="88" t="s">
        <v>77</v>
      </c>
      <c r="BB305" s="88"/>
      <c r="BC305" s="88" t="s">
        <v>77</v>
      </c>
      <c r="BD305" s="88"/>
      <c r="BE305" s="88" t="s">
        <v>77</v>
      </c>
      <c r="BF305" s="88" t="s">
        <v>77</v>
      </c>
      <c r="BG305" s="88" t="s">
        <v>77</v>
      </c>
      <c r="BH305" s="88" t="s">
        <v>77</v>
      </c>
      <c r="BI305" s="88" t="s">
        <v>77</v>
      </c>
      <c r="BJ305" s="88" t="s">
        <v>77</v>
      </c>
      <c r="BK305" s="88" t="s">
        <v>77</v>
      </c>
      <c r="BL305" s="88" t="s">
        <v>77</v>
      </c>
      <c r="BM305" s="88" t="s">
        <v>77</v>
      </c>
      <c r="BN305" s="86"/>
      <c r="BO305" s="86"/>
      <c r="BP305" s="86"/>
      <c r="BQ305" s="86"/>
    </row>
    <row r="306" spans="1:69" s="90" customFormat="1" ht="154.5" customHeight="1" x14ac:dyDescent="0.25">
      <c r="A306" s="177"/>
      <c r="B306" s="177" t="s">
        <v>89</v>
      </c>
      <c r="C306" s="205" t="s">
        <v>2291</v>
      </c>
      <c r="D306" s="205" t="s">
        <v>71</v>
      </c>
      <c r="E306" s="206" t="s">
        <v>2292</v>
      </c>
      <c r="F306" s="160">
        <v>2020</v>
      </c>
      <c r="G306" s="207">
        <v>44127</v>
      </c>
      <c r="H306" s="160" t="s">
        <v>2293</v>
      </c>
      <c r="I306" s="177" t="s">
        <v>1697</v>
      </c>
      <c r="J306" s="177" t="s">
        <v>2294</v>
      </c>
      <c r="K306" s="160" t="s">
        <v>254</v>
      </c>
      <c r="L306" s="177" t="s">
        <v>255</v>
      </c>
      <c r="M306" s="208">
        <v>44035</v>
      </c>
      <c r="N306" s="177" t="s">
        <v>203</v>
      </c>
      <c r="O306" s="209">
        <v>0.5</v>
      </c>
      <c r="P306" s="177" t="s">
        <v>2295</v>
      </c>
      <c r="Q306" s="177" t="s">
        <v>148</v>
      </c>
      <c r="R306" s="177" t="s">
        <v>2296</v>
      </c>
      <c r="S306" s="177" t="s">
        <v>2297</v>
      </c>
      <c r="T306" s="210">
        <v>17556060</v>
      </c>
      <c r="U306" s="211">
        <v>23200000</v>
      </c>
      <c r="V306" s="212">
        <v>0</v>
      </c>
      <c r="W306" s="212">
        <v>70000000</v>
      </c>
      <c r="X306" s="213" t="s">
        <v>681</v>
      </c>
      <c r="Y306" s="177" t="s">
        <v>973</v>
      </c>
      <c r="Z306" s="177" t="s">
        <v>1412</v>
      </c>
      <c r="AA306" s="177" t="s">
        <v>1412</v>
      </c>
      <c r="AB306" s="160" t="s">
        <v>138</v>
      </c>
      <c r="AC306" s="177" t="s">
        <v>139</v>
      </c>
      <c r="AD306" s="177" t="s">
        <v>1986</v>
      </c>
      <c r="AE306" s="177" t="s">
        <v>2298</v>
      </c>
      <c r="AF306" s="177" t="s">
        <v>148</v>
      </c>
      <c r="AG306" s="177" t="s">
        <v>342</v>
      </c>
      <c r="AH306" s="208">
        <v>45042</v>
      </c>
      <c r="AI306" s="177" t="s">
        <v>88</v>
      </c>
      <c r="AJ306" s="214" t="s">
        <v>89</v>
      </c>
      <c r="AK306" s="215" t="s">
        <v>77</v>
      </c>
      <c r="AL306" s="215" t="s">
        <v>77</v>
      </c>
      <c r="AM306" s="215" t="s">
        <v>77</v>
      </c>
      <c r="AN306" s="215" t="s">
        <v>77</v>
      </c>
      <c r="AO306" s="215" t="s">
        <v>77</v>
      </c>
      <c r="AP306" s="215" t="s">
        <v>77</v>
      </c>
      <c r="AQ306" s="215" t="s">
        <v>77</v>
      </c>
      <c r="AR306" s="215" t="s">
        <v>77</v>
      </c>
      <c r="AS306" s="215" t="s">
        <v>77</v>
      </c>
      <c r="AT306" s="215" t="s">
        <v>77</v>
      </c>
      <c r="AU306" s="215" t="s">
        <v>77</v>
      </c>
      <c r="AV306" s="215"/>
      <c r="AW306" s="215" t="s">
        <v>77</v>
      </c>
      <c r="AX306" s="215"/>
      <c r="AY306" s="215" t="s">
        <v>77</v>
      </c>
      <c r="AZ306" s="215"/>
      <c r="BA306" s="215" t="s">
        <v>77</v>
      </c>
      <c r="BB306" s="215"/>
      <c r="BC306" s="215" t="s">
        <v>77</v>
      </c>
      <c r="BD306" s="215"/>
      <c r="BE306" s="215" t="s">
        <v>77</v>
      </c>
      <c r="BF306" s="215" t="s">
        <v>77</v>
      </c>
      <c r="BG306" s="215" t="s">
        <v>77</v>
      </c>
      <c r="BH306" s="215" t="s">
        <v>77</v>
      </c>
      <c r="BI306" s="215" t="s">
        <v>77</v>
      </c>
      <c r="BJ306" s="215" t="s">
        <v>77</v>
      </c>
      <c r="BK306" s="215" t="s">
        <v>77</v>
      </c>
      <c r="BL306" s="215" t="s">
        <v>77</v>
      </c>
      <c r="BM306" s="215" t="s">
        <v>77</v>
      </c>
      <c r="BN306" s="177"/>
      <c r="BO306" s="177"/>
      <c r="BP306" s="177"/>
      <c r="BQ306" s="177"/>
    </row>
    <row r="307" spans="1:69" s="90" customFormat="1" ht="154.5" customHeight="1" x14ac:dyDescent="0.25">
      <c r="A307" s="86"/>
      <c r="B307" s="86" t="s">
        <v>89</v>
      </c>
      <c r="C307" s="129" t="s">
        <v>2299</v>
      </c>
      <c r="D307" s="129" t="s">
        <v>71</v>
      </c>
      <c r="E307" s="178" t="s">
        <v>2300</v>
      </c>
      <c r="F307" s="85">
        <v>2020</v>
      </c>
      <c r="G307" s="146">
        <v>44165</v>
      </c>
      <c r="H307" s="85" t="s">
        <v>2301</v>
      </c>
      <c r="I307" s="86" t="s">
        <v>2302</v>
      </c>
      <c r="J307" s="86" t="s">
        <v>77</v>
      </c>
      <c r="K307" s="85" t="s">
        <v>75</v>
      </c>
      <c r="L307" s="86" t="s">
        <v>346</v>
      </c>
      <c r="M307" s="132">
        <v>44155</v>
      </c>
      <c r="N307" s="110" t="s">
        <v>698</v>
      </c>
      <c r="O307" s="110" t="s">
        <v>77</v>
      </c>
      <c r="P307" s="86" t="s">
        <v>1115</v>
      </c>
      <c r="Q307" s="86" t="s">
        <v>148</v>
      </c>
      <c r="R307" s="86" t="s">
        <v>2303</v>
      </c>
      <c r="S307" s="86" t="s">
        <v>2297</v>
      </c>
      <c r="T307" s="123">
        <v>94394212</v>
      </c>
      <c r="U307" s="107">
        <v>118960285.13</v>
      </c>
      <c r="V307" s="139">
        <v>107516674</v>
      </c>
      <c r="W307" s="139">
        <v>0</v>
      </c>
      <c r="X307" s="145" t="s">
        <v>681</v>
      </c>
      <c r="Y307" s="86" t="s">
        <v>973</v>
      </c>
      <c r="Z307" s="86" t="s">
        <v>1193</v>
      </c>
      <c r="AA307" s="86" t="s">
        <v>1193</v>
      </c>
      <c r="AB307" s="86" t="s">
        <v>113</v>
      </c>
      <c r="AC307" s="86" t="s">
        <v>294</v>
      </c>
      <c r="AD307" s="86" t="s">
        <v>1909</v>
      </c>
      <c r="AE307" s="86" t="s">
        <v>309</v>
      </c>
      <c r="AF307" s="86" t="s">
        <v>148</v>
      </c>
      <c r="AG307" s="86" t="s">
        <v>342</v>
      </c>
      <c r="AH307" s="132"/>
      <c r="AI307" s="86" t="s">
        <v>88</v>
      </c>
      <c r="AJ307" s="87" t="s">
        <v>89</v>
      </c>
      <c r="AK307" s="88" t="s">
        <v>77</v>
      </c>
      <c r="AL307" s="88" t="s">
        <v>77</v>
      </c>
      <c r="AM307" s="88" t="s">
        <v>77</v>
      </c>
      <c r="AN307" s="88" t="s">
        <v>77</v>
      </c>
      <c r="AO307" s="88" t="s">
        <v>77</v>
      </c>
      <c r="AP307" s="88" t="s">
        <v>77</v>
      </c>
      <c r="AQ307" s="88" t="s">
        <v>77</v>
      </c>
      <c r="AR307" s="88" t="s">
        <v>77</v>
      </c>
      <c r="AS307" s="88" t="s">
        <v>77</v>
      </c>
      <c r="AT307" s="88" t="s">
        <v>77</v>
      </c>
      <c r="AU307" s="88" t="s">
        <v>77</v>
      </c>
      <c r="AV307" s="88"/>
      <c r="AW307" s="88" t="s">
        <v>77</v>
      </c>
      <c r="AX307" s="88"/>
      <c r="AY307" s="88" t="s">
        <v>77</v>
      </c>
      <c r="AZ307" s="88"/>
      <c r="BA307" s="88" t="s">
        <v>77</v>
      </c>
      <c r="BB307" s="88"/>
      <c r="BC307" s="88" t="s">
        <v>77</v>
      </c>
      <c r="BD307" s="88"/>
      <c r="BE307" s="88" t="s">
        <v>77</v>
      </c>
      <c r="BF307" s="88" t="s">
        <v>77</v>
      </c>
      <c r="BG307" s="88" t="s">
        <v>77</v>
      </c>
      <c r="BH307" s="88" t="s">
        <v>77</v>
      </c>
      <c r="BI307" s="88" t="s">
        <v>77</v>
      </c>
      <c r="BJ307" s="88" t="s">
        <v>77</v>
      </c>
      <c r="BK307" s="88" t="s">
        <v>77</v>
      </c>
      <c r="BL307" s="88" t="s">
        <v>77</v>
      </c>
      <c r="BM307" s="88" t="s">
        <v>77</v>
      </c>
      <c r="BN307" s="86"/>
      <c r="BO307" s="86"/>
      <c r="BP307" s="86"/>
      <c r="BQ307" s="86"/>
    </row>
    <row r="308" spans="1:69" s="90" customFormat="1" ht="198" customHeight="1" x14ac:dyDescent="0.25">
      <c r="A308" s="86"/>
      <c r="B308" s="86" t="s">
        <v>89</v>
      </c>
      <c r="C308" s="129" t="s">
        <v>2304</v>
      </c>
      <c r="D308" s="129" t="s">
        <v>71</v>
      </c>
      <c r="E308" s="109" t="s">
        <v>2305</v>
      </c>
      <c r="F308" s="85">
        <v>2018</v>
      </c>
      <c r="G308" s="146">
        <v>43367</v>
      </c>
      <c r="H308" s="85" t="s">
        <v>2306</v>
      </c>
      <c r="I308" s="86" t="s">
        <v>2307</v>
      </c>
      <c r="J308" s="86" t="s">
        <v>77</v>
      </c>
      <c r="K308" s="85" t="s">
        <v>75</v>
      </c>
      <c r="L308" s="86" t="s">
        <v>102</v>
      </c>
      <c r="M308" s="132">
        <v>43367</v>
      </c>
      <c r="N308" s="110" t="s">
        <v>203</v>
      </c>
      <c r="O308" s="110" t="s">
        <v>77</v>
      </c>
      <c r="P308" s="86" t="s">
        <v>1045</v>
      </c>
      <c r="Q308" s="86" t="s">
        <v>148</v>
      </c>
      <c r="R308" s="86" t="s">
        <v>2308</v>
      </c>
      <c r="S308" s="86" t="s">
        <v>2309</v>
      </c>
      <c r="T308" s="147">
        <v>333434700</v>
      </c>
      <c r="U308" s="162">
        <v>488694674.43000001</v>
      </c>
      <c r="V308" s="163">
        <v>0</v>
      </c>
      <c r="W308" s="197">
        <v>34800000</v>
      </c>
      <c r="X308" s="145" t="s">
        <v>338</v>
      </c>
      <c r="Y308" s="86" t="s">
        <v>871</v>
      </c>
      <c r="Z308" s="86" t="s">
        <v>1829</v>
      </c>
      <c r="AA308" s="86" t="s">
        <v>1852</v>
      </c>
      <c r="AB308" s="86" t="s">
        <v>145</v>
      </c>
      <c r="AC308" s="86" t="s">
        <v>146</v>
      </c>
      <c r="AD308" s="86" t="s">
        <v>2032</v>
      </c>
      <c r="AE308" s="86" t="s">
        <v>2290</v>
      </c>
      <c r="AF308" s="86" t="s">
        <v>148</v>
      </c>
      <c r="AG308" s="86" t="s">
        <v>342</v>
      </c>
      <c r="AH308" s="132">
        <v>44897</v>
      </c>
      <c r="AI308" s="86" t="s">
        <v>88</v>
      </c>
      <c r="AJ308" s="87" t="s">
        <v>89</v>
      </c>
      <c r="AK308" s="88" t="s">
        <v>77</v>
      </c>
      <c r="AL308" s="88" t="s">
        <v>77</v>
      </c>
      <c r="AM308" s="88" t="s">
        <v>77</v>
      </c>
      <c r="AN308" s="88" t="s">
        <v>77</v>
      </c>
      <c r="AO308" s="88" t="s">
        <v>77</v>
      </c>
      <c r="AP308" s="88" t="s">
        <v>77</v>
      </c>
      <c r="AQ308" s="88" t="s">
        <v>77</v>
      </c>
      <c r="AR308" s="88" t="s">
        <v>77</v>
      </c>
      <c r="AS308" s="88" t="s">
        <v>77</v>
      </c>
      <c r="AT308" s="88" t="s">
        <v>77</v>
      </c>
      <c r="AU308" s="88" t="s">
        <v>77</v>
      </c>
      <c r="AV308" s="88"/>
      <c r="AW308" s="88" t="s">
        <v>77</v>
      </c>
      <c r="AX308" s="88"/>
      <c r="AY308" s="88" t="s">
        <v>77</v>
      </c>
      <c r="AZ308" s="88"/>
      <c r="BA308" s="88" t="s">
        <v>77</v>
      </c>
      <c r="BB308" s="88"/>
      <c r="BC308" s="88" t="s">
        <v>77</v>
      </c>
      <c r="BD308" s="88"/>
      <c r="BE308" s="88" t="s">
        <v>77</v>
      </c>
      <c r="BF308" s="88" t="s">
        <v>77</v>
      </c>
      <c r="BG308" s="88" t="s">
        <v>77</v>
      </c>
      <c r="BH308" s="88" t="s">
        <v>77</v>
      </c>
      <c r="BI308" s="88" t="s">
        <v>77</v>
      </c>
      <c r="BJ308" s="88" t="s">
        <v>77</v>
      </c>
      <c r="BK308" s="88" t="s">
        <v>77</v>
      </c>
      <c r="BL308" s="88" t="s">
        <v>77</v>
      </c>
      <c r="BM308" s="88" t="s">
        <v>77</v>
      </c>
      <c r="BN308" s="86"/>
      <c r="BO308" s="86"/>
      <c r="BP308" s="86"/>
      <c r="BQ308" s="86"/>
    </row>
    <row r="309" spans="1:69" s="90" customFormat="1" ht="154.5" customHeight="1" x14ac:dyDescent="0.25">
      <c r="A309" s="86"/>
      <c r="B309" s="86" t="s">
        <v>89</v>
      </c>
      <c r="C309" s="129" t="s">
        <v>2310</v>
      </c>
      <c r="D309" s="129" t="s">
        <v>71</v>
      </c>
      <c r="E309" s="109" t="s">
        <v>2311</v>
      </c>
      <c r="F309" s="85">
        <v>2022</v>
      </c>
      <c r="G309" s="146">
        <v>44456</v>
      </c>
      <c r="H309" s="85" t="s">
        <v>2113</v>
      </c>
      <c r="I309" s="86" t="s">
        <v>979</v>
      </c>
      <c r="J309" s="86" t="s">
        <v>2312</v>
      </c>
      <c r="K309" s="85" t="s">
        <v>75</v>
      </c>
      <c r="L309" s="86" t="s">
        <v>111</v>
      </c>
      <c r="M309" s="132">
        <v>44876</v>
      </c>
      <c r="N309" s="110" t="s">
        <v>203</v>
      </c>
      <c r="O309" s="126">
        <v>1</v>
      </c>
      <c r="P309" s="86" t="s">
        <v>959</v>
      </c>
      <c r="Q309" s="86" t="s">
        <v>148</v>
      </c>
      <c r="R309" s="86" t="s">
        <v>2313</v>
      </c>
      <c r="S309" s="86" t="s">
        <v>1384</v>
      </c>
      <c r="T309" s="123">
        <v>0</v>
      </c>
      <c r="U309" s="107">
        <v>0</v>
      </c>
      <c r="V309" s="139">
        <v>0</v>
      </c>
      <c r="W309" s="139">
        <v>0</v>
      </c>
      <c r="X309" s="145" t="s">
        <v>338</v>
      </c>
      <c r="Y309" s="86" t="s">
        <v>973</v>
      </c>
      <c r="Z309" s="86" t="s">
        <v>1829</v>
      </c>
      <c r="AA309" s="86" t="s">
        <v>1829</v>
      </c>
      <c r="AB309" s="86" t="s">
        <v>145</v>
      </c>
      <c r="AC309" s="86" t="s">
        <v>146</v>
      </c>
      <c r="AD309" s="86" t="s">
        <v>2314</v>
      </c>
      <c r="AE309" s="86" t="s">
        <v>2315</v>
      </c>
      <c r="AF309" s="86" t="s">
        <v>148</v>
      </c>
      <c r="AG309" s="86" t="s">
        <v>318</v>
      </c>
      <c r="AH309" s="132"/>
      <c r="AI309" s="86" t="s">
        <v>88</v>
      </c>
      <c r="AJ309" s="87" t="s">
        <v>89</v>
      </c>
      <c r="AK309" s="88" t="s">
        <v>77</v>
      </c>
      <c r="AL309" s="88" t="s">
        <v>77</v>
      </c>
      <c r="AM309" s="86" t="s">
        <v>77</v>
      </c>
      <c r="AN309" s="86" t="s">
        <v>77</v>
      </c>
      <c r="AO309" s="86" t="s">
        <v>77</v>
      </c>
      <c r="AP309" s="86" t="s">
        <v>77</v>
      </c>
      <c r="AQ309" s="86" t="s">
        <v>77</v>
      </c>
      <c r="AR309" s="86" t="s">
        <v>77</v>
      </c>
      <c r="AS309" s="86" t="s">
        <v>77</v>
      </c>
      <c r="AT309" s="86" t="s">
        <v>77</v>
      </c>
      <c r="AU309" s="86" t="s">
        <v>77</v>
      </c>
      <c r="AV309" s="86"/>
      <c r="AW309" s="86" t="s">
        <v>77</v>
      </c>
      <c r="AX309" s="86"/>
      <c r="AY309" s="86" t="s">
        <v>77</v>
      </c>
      <c r="AZ309" s="86"/>
      <c r="BA309" s="86" t="s">
        <v>77</v>
      </c>
      <c r="BB309" s="86"/>
      <c r="BC309" s="86" t="s">
        <v>77</v>
      </c>
      <c r="BD309" s="86"/>
      <c r="BE309" s="86" t="s">
        <v>77</v>
      </c>
      <c r="BF309" s="86" t="s">
        <v>77</v>
      </c>
      <c r="BG309" s="86" t="s">
        <v>77</v>
      </c>
      <c r="BH309" s="86" t="s">
        <v>77</v>
      </c>
      <c r="BI309" s="86" t="s">
        <v>77</v>
      </c>
      <c r="BJ309" s="86" t="s">
        <v>77</v>
      </c>
      <c r="BK309" s="86" t="s">
        <v>77</v>
      </c>
      <c r="BL309" s="86" t="s">
        <v>77</v>
      </c>
      <c r="BM309" s="86" t="s">
        <v>77</v>
      </c>
      <c r="BN309" s="86" t="s">
        <v>77</v>
      </c>
      <c r="BO309" s="86"/>
      <c r="BP309" s="86"/>
      <c r="BQ309" s="86"/>
    </row>
    <row r="310" spans="1:69" s="90" customFormat="1" ht="154.5" customHeight="1" x14ac:dyDescent="0.25">
      <c r="A310" s="86"/>
      <c r="B310" s="86" t="s">
        <v>89</v>
      </c>
      <c r="C310" s="129" t="s">
        <v>2316</v>
      </c>
      <c r="D310" s="129" t="s">
        <v>937</v>
      </c>
      <c r="E310" s="109" t="s">
        <v>2317</v>
      </c>
      <c r="F310" s="85">
        <v>2021</v>
      </c>
      <c r="G310" s="146">
        <v>44313</v>
      </c>
      <c r="H310" s="85" t="s">
        <v>2318</v>
      </c>
      <c r="I310" s="86" t="s">
        <v>2319</v>
      </c>
      <c r="J310" s="86" t="s">
        <v>77</v>
      </c>
      <c r="K310" s="85" t="s">
        <v>75</v>
      </c>
      <c r="L310" s="86" t="s">
        <v>346</v>
      </c>
      <c r="M310" s="132">
        <v>44313</v>
      </c>
      <c r="N310" s="110" t="s">
        <v>157</v>
      </c>
      <c r="O310" s="110" t="s">
        <v>77</v>
      </c>
      <c r="P310" s="86" t="s">
        <v>2320</v>
      </c>
      <c r="Q310" s="86" t="s">
        <v>148</v>
      </c>
      <c r="R310" s="86" t="s">
        <v>2321</v>
      </c>
      <c r="S310" s="86" t="s">
        <v>925</v>
      </c>
      <c r="T310" s="123">
        <v>0</v>
      </c>
      <c r="U310" s="107">
        <v>0</v>
      </c>
      <c r="V310" s="139">
        <v>0</v>
      </c>
      <c r="W310" s="199">
        <v>0</v>
      </c>
      <c r="X310" s="145" t="s">
        <v>338</v>
      </c>
      <c r="Y310" s="86" t="s">
        <v>871</v>
      </c>
      <c r="Z310" s="86" t="s">
        <v>1048</v>
      </c>
      <c r="AA310" s="86" t="s">
        <v>1048</v>
      </c>
      <c r="AB310" s="86" t="s">
        <v>1227</v>
      </c>
      <c r="AC310" s="86" t="s">
        <v>1385</v>
      </c>
      <c r="AD310" s="86" t="s">
        <v>2322</v>
      </c>
      <c r="AE310" s="86" t="s">
        <v>2323</v>
      </c>
      <c r="AF310" s="86" t="s">
        <v>148</v>
      </c>
      <c r="AG310" s="86" t="s">
        <v>578</v>
      </c>
      <c r="AH310" s="132">
        <v>45316</v>
      </c>
      <c r="AI310" s="86" t="s">
        <v>163</v>
      </c>
      <c r="AJ310" s="87" t="s">
        <v>89</v>
      </c>
      <c r="AK310" s="88" t="s">
        <v>77</v>
      </c>
      <c r="AL310" s="88" t="s">
        <v>77</v>
      </c>
      <c r="AM310" s="88" t="s">
        <v>77</v>
      </c>
      <c r="AN310" s="88" t="s">
        <v>77</v>
      </c>
      <c r="AO310" s="88" t="s">
        <v>77</v>
      </c>
      <c r="AP310" s="88" t="s">
        <v>77</v>
      </c>
      <c r="AQ310" s="88" t="s">
        <v>77</v>
      </c>
      <c r="AR310" s="88" t="s">
        <v>77</v>
      </c>
      <c r="AS310" s="88" t="s">
        <v>77</v>
      </c>
      <c r="AT310" s="88" t="s">
        <v>77</v>
      </c>
      <c r="AU310" s="88" t="s">
        <v>77</v>
      </c>
      <c r="AV310" s="88"/>
      <c r="AW310" s="88" t="s">
        <v>77</v>
      </c>
      <c r="AX310" s="88"/>
      <c r="AY310" s="88" t="s">
        <v>77</v>
      </c>
      <c r="AZ310" s="88"/>
      <c r="BA310" s="88" t="s">
        <v>77</v>
      </c>
      <c r="BB310" s="88"/>
      <c r="BC310" s="88" t="s">
        <v>77</v>
      </c>
      <c r="BD310" s="88"/>
      <c r="BE310" s="88" t="s">
        <v>77</v>
      </c>
      <c r="BF310" s="88" t="s">
        <v>77</v>
      </c>
      <c r="BG310" s="88" t="s">
        <v>77</v>
      </c>
      <c r="BH310" s="88" t="s">
        <v>77</v>
      </c>
      <c r="BI310" s="88" t="s">
        <v>77</v>
      </c>
      <c r="BJ310" s="88" t="s">
        <v>77</v>
      </c>
      <c r="BK310" s="88" t="s">
        <v>77</v>
      </c>
      <c r="BL310" s="88" t="s">
        <v>77</v>
      </c>
      <c r="BM310" s="88" t="s">
        <v>77</v>
      </c>
      <c r="BN310" s="86"/>
      <c r="BO310" s="86"/>
      <c r="BP310" s="86"/>
      <c r="BQ310" s="86"/>
    </row>
    <row r="311" spans="1:69" s="90" customFormat="1" ht="154.5" customHeight="1" x14ac:dyDescent="0.25">
      <c r="A311" s="86"/>
      <c r="B311" s="86" t="s">
        <v>89</v>
      </c>
      <c r="C311" s="129" t="s">
        <v>2324</v>
      </c>
      <c r="D311" s="129" t="s">
        <v>71</v>
      </c>
      <c r="E311" s="109" t="s">
        <v>2325</v>
      </c>
      <c r="F311" s="85">
        <v>2016</v>
      </c>
      <c r="G311" s="146">
        <v>42537</v>
      </c>
      <c r="H311" s="85" t="s">
        <v>2326</v>
      </c>
      <c r="I311" s="86" t="s">
        <v>2327</v>
      </c>
      <c r="J311" s="86" t="s">
        <v>2328</v>
      </c>
      <c r="K311" s="85" t="s">
        <v>75</v>
      </c>
      <c r="L311" s="86" t="s">
        <v>102</v>
      </c>
      <c r="M311" s="132">
        <v>42458</v>
      </c>
      <c r="N311" s="110" t="s">
        <v>698</v>
      </c>
      <c r="O311" s="126">
        <v>1</v>
      </c>
      <c r="P311" s="86" t="s">
        <v>2329</v>
      </c>
      <c r="Q311" s="86" t="s">
        <v>148</v>
      </c>
      <c r="R311" s="86" t="s">
        <v>2330</v>
      </c>
      <c r="S311" s="86" t="s">
        <v>2331</v>
      </c>
      <c r="T311" s="123">
        <v>354394825</v>
      </c>
      <c r="U311" s="107">
        <v>514875545.86000001</v>
      </c>
      <c r="V311" s="139">
        <v>473002005</v>
      </c>
      <c r="W311" s="139">
        <v>0</v>
      </c>
      <c r="X311" s="145" t="s">
        <v>338</v>
      </c>
      <c r="Y311" s="86" t="s">
        <v>871</v>
      </c>
      <c r="Z311" s="86" t="s">
        <v>701</v>
      </c>
      <c r="AA311" s="86" t="s">
        <v>1852</v>
      </c>
      <c r="AB311" s="86" t="s">
        <v>145</v>
      </c>
      <c r="AC311" s="86" t="s">
        <v>146</v>
      </c>
      <c r="AD311" s="86" t="s">
        <v>2322</v>
      </c>
      <c r="AE311" s="86" t="s">
        <v>1532</v>
      </c>
      <c r="AF311" s="86" t="s">
        <v>148</v>
      </c>
      <c r="AG311" s="86" t="s">
        <v>578</v>
      </c>
      <c r="AH311" s="132">
        <v>45051</v>
      </c>
      <c r="AI311" s="86" t="s">
        <v>415</v>
      </c>
      <c r="AJ311" s="87" t="s">
        <v>85</v>
      </c>
      <c r="AK311" s="88"/>
      <c r="AL311" s="87"/>
      <c r="AM311" s="86"/>
      <c r="AN311" s="86"/>
      <c r="AO311" s="86"/>
      <c r="AP311" s="143"/>
      <c r="AQ311" s="143"/>
      <c r="AR311" s="86"/>
      <c r="AS311" s="86"/>
      <c r="AT311" s="86"/>
      <c r="AU311" s="88"/>
      <c r="AV311" s="88"/>
      <c r="AW311" s="86"/>
      <c r="AX311" s="86"/>
      <c r="AY311" s="86"/>
      <c r="AZ311" s="86"/>
      <c r="BA311" s="86"/>
      <c r="BB311" s="86"/>
      <c r="BC311" s="86"/>
      <c r="BD311" s="86"/>
      <c r="BE311" s="86"/>
      <c r="BF311" s="86"/>
      <c r="BG311" s="86"/>
      <c r="BH311" s="86"/>
      <c r="BI311" s="86"/>
      <c r="BJ311" s="86"/>
      <c r="BK311" s="86"/>
      <c r="BL311" s="86"/>
      <c r="BM311" s="86"/>
      <c r="BN311" s="86"/>
      <c r="BO311" s="86"/>
      <c r="BP311" s="86"/>
      <c r="BQ311" s="86"/>
    </row>
    <row r="312" spans="1:69" s="90" customFormat="1" ht="154.5" customHeight="1" x14ac:dyDescent="0.25">
      <c r="A312" s="86"/>
      <c r="B312" s="86" t="s">
        <v>85</v>
      </c>
      <c r="C312" s="129" t="s">
        <v>710</v>
      </c>
      <c r="D312" s="129" t="s">
        <v>937</v>
      </c>
      <c r="E312" s="109" t="s">
        <v>2332</v>
      </c>
      <c r="F312" s="85">
        <v>2016</v>
      </c>
      <c r="G312" s="146">
        <v>42489</v>
      </c>
      <c r="H312" s="85" t="s">
        <v>2333</v>
      </c>
      <c r="I312" s="86" t="s">
        <v>2334</v>
      </c>
      <c r="J312" s="86" t="s">
        <v>77</v>
      </c>
      <c r="K312" s="85" t="s">
        <v>75</v>
      </c>
      <c r="L312" s="86" t="s">
        <v>246</v>
      </c>
      <c r="M312" s="132">
        <v>42482</v>
      </c>
      <c r="N312" s="110" t="s">
        <v>698</v>
      </c>
      <c r="O312" s="110" t="s">
        <v>77</v>
      </c>
      <c r="P312" s="86" t="s">
        <v>990</v>
      </c>
      <c r="Q312" s="86" t="s">
        <v>148</v>
      </c>
      <c r="R312" s="86" t="s">
        <v>2335</v>
      </c>
      <c r="S312" s="86" t="s">
        <v>1047</v>
      </c>
      <c r="T312" s="123">
        <v>0</v>
      </c>
      <c r="U312" s="107">
        <v>0</v>
      </c>
      <c r="V312" s="139">
        <v>0</v>
      </c>
      <c r="W312" s="139">
        <v>0</v>
      </c>
      <c r="X312" s="145"/>
      <c r="Y312" s="86" t="s">
        <v>871</v>
      </c>
      <c r="Z312" s="86" t="s">
        <v>701</v>
      </c>
      <c r="AA312" s="86" t="s">
        <v>1048</v>
      </c>
      <c r="AB312" s="86" t="s">
        <v>145</v>
      </c>
      <c r="AC312" s="86" t="s">
        <v>146</v>
      </c>
      <c r="AD312" s="86" t="s">
        <v>2336</v>
      </c>
      <c r="AE312" s="86" t="s">
        <v>1532</v>
      </c>
      <c r="AF312" s="86" t="s">
        <v>148</v>
      </c>
      <c r="AG312" s="86" t="s">
        <v>342</v>
      </c>
      <c r="AH312" s="132">
        <v>44348</v>
      </c>
      <c r="AI312" s="86" t="s">
        <v>415</v>
      </c>
      <c r="AJ312" s="87"/>
      <c r="AK312" s="88">
        <v>0</v>
      </c>
      <c r="AL312" s="87" t="s">
        <v>77</v>
      </c>
      <c r="AM312" s="86" t="s">
        <v>965</v>
      </c>
      <c r="AN312" s="87" t="s">
        <v>77</v>
      </c>
      <c r="AO312" s="87" t="s">
        <v>77</v>
      </c>
      <c r="AP312" s="87" t="s">
        <v>77</v>
      </c>
      <c r="AQ312" s="87" t="s">
        <v>77</v>
      </c>
      <c r="AR312" s="86" t="s">
        <v>148</v>
      </c>
      <c r="AS312" s="87" t="s">
        <v>77</v>
      </c>
      <c r="AT312" s="87" t="s">
        <v>77</v>
      </c>
      <c r="AU312" s="88">
        <v>0</v>
      </c>
      <c r="AV312" s="88"/>
      <c r="AW312" s="87" t="s">
        <v>77</v>
      </c>
      <c r="AX312" s="87"/>
      <c r="AY312" s="87" t="s">
        <v>77</v>
      </c>
      <c r="AZ312" s="87"/>
      <c r="BA312" s="87" t="s">
        <v>77</v>
      </c>
      <c r="BB312" s="87"/>
      <c r="BC312" s="87" t="s">
        <v>77</v>
      </c>
      <c r="BD312" s="87"/>
      <c r="BE312" s="87" t="s">
        <v>77</v>
      </c>
      <c r="BF312" s="87" t="s">
        <v>77</v>
      </c>
      <c r="BG312" s="87" t="s">
        <v>77</v>
      </c>
      <c r="BH312" s="87" t="s">
        <v>77</v>
      </c>
      <c r="BI312" s="87" t="s">
        <v>77</v>
      </c>
      <c r="BJ312" s="87" t="s">
        <v>77</v>
      </c>
      <c r="BK312" s="87" t="s">
        <v>77</v>
      </c>
      <c r="BL312" s="87" t="s">
        <v>77</v>
      </c>
      <c r="BM312" s="87" t="s">
        <v>77</v>
      </c>
      <c r="BN312" s="86"/>
      <c r="BO312" s="86"/>
      <c r="BP312" s="86"/>
      <c r="BQ312" s="86"/>
    </row>
    <row r="313" spans="1:69" s="90" customFormat="1" ht="154.5" customHeight="1" x14ac:dyDescent="0.25">
      <c r="A313" s="86"/>
      <c r="B313" s="86" t="s">
        <v>89</v>
      </c>
      <c r="C313" s="129" t="s">
        <v>2337</v>
      </c>
      <c r="D313" s="129" t="s">
        <v>71</v>
      </c>
      <c r="E313" s="109" t="s">
        <v>2338</v>
      </c>
      <c r="F313" s="85">
        <v>2020</v>
      </c>
      <c r="G313" s="146">
        <v>44089</v>
      </c>
      <c r="H313" s="85" t="s">
        <v>2339</v>
      </c>
      <c r="I313" s="86" t="s">
        <v>2340</v>
      </c>
      <c r="J313" s="86" t="s">
        <v>77</v>
      </c>
      <c r="K313" s="85" t="s">
        <v>75</v>
      </c>
      <c r="L313" s="86" t="s">
        <v>346</v>
      </c>
      <c r="M313" s="132">
        <v>44088</v>
      </c>
      <c r="N313" s="110" t="s">
        <v>157</v>
      </c>
      <c r="O313" s="110" t="s">
        <v>77</v>
      </c>
      <c r="P313" s="85" t="s">
        <v>900</v>
      </c>
      <c r="Q313" s="86" t="s">
        <v>148</v>
      </c>
      <c r="R313" s="86" t="s">
        <v>2341</v>
      </c>
      <c r="S313" s="86" t="s">
        <v>2342</v>
      </c>
      <c r="T313" s="123">
        <v>180000000</v>
      </c>
      <c r="U313" s="107">
        <v>234364091.49000001</v>
      </c>
      <c r="V313" s="139">
        <v>211662224</v>
      </c>
      <c r="W313" s="139">
        <v>0</v>
      </c>
      <c r="X313" s="145" t="s">
        <v>338</v>
      </c>
      <c r="Y313" s="86" t="s">
        <v>973</v>
      </c>
      <c r="Z313" s="86" t="s">
        <v>628</v>
      </c>
      <c r="AA313" s="86" t="s">
        <v>628</v>
      </c>
      <c r="AB313" s="86" t="s">
        <v>113</v>
      </c>
      <c r="AC313" s="86" t="s">
        <v>294</v>
      </c>
      <c r="AD313" s="86" t="s">
        <v>2343</v>
      </c>
      <c r="AE313" s="86" t="s">
        <v>2248</v>
      </c>
      <c r="AF313" s="86" t="s">
        <v>148</v>
      </c>
      <c r="AG313" s="86" t="s">
        <v>578</v>
      </c>
      <c r="AH313" s="132"/>
      <c r="AI313" s="86" t="s">
        <v>88</v>
      </c>
      <c r="AJ313" s="87" t="s">
        <v>89</v>
      </c>
      <c r="AK313" s="88" t="s">
        <v>77</v>
      </c>
      <c r="AL313" s="88" t="s">
        <v>77</v>
      </c>
      <c r="AM313" s="88" t="s">
        <v>77</v>
      </c>
      <c r="AN313" s="88" t="s">
        <v>77</v>
      </c>
      <c r="AO313" s="88" t="s">
        <v>77</v>
      </c>
      <c r="AP313" s="88" t="s">
        <v>77</v>
      </c>
      <c r="AQ313" s="88" t="s">
        <v>77</v>
      </c>
      <c r="AR313" s="88" t="s">
        <v>77</v>
      </c>
      <c r="AS313" s="88" t="s">
        <v>77</v>
      </c>
      <c r="AT313" s="88" t="s">
        <v>77</v>
      </c>
      <c r="AU313" s="88" t="s">
        <v>77</v>
      </c>
      <c r="AV313" s="88"/>
      <c r="AW313" s="88" t="s">
        <v>77</v>
      </c>
      <c r="AX313" s="88"/>
      <c r="AY313" s="88" t="s">
        <v>77</v>
      </c>
      <c r="AZ313" s="88"/>
      <c r="BA313" s="88" t="s">
        <v>77</v>
      </c>
      <c r="BB313" s="88"/>
      <c r="BC313" s="88" t="s">
        <v>77</v>
      </c>
      <c r="BD313" s="88"/>
      <c r="BE313" s="88" t="s">
        <v>77</v>
      </c>
      <c r="BF313" s="88" t="s">
        <v>77</v>
      </c>
      <c r="BG313" s="88" t="s">
        <v>77</v>
      </c>
      <c r="BH313" s="88" t="s">
        <v>77</v>
      </c>
      <c r="BI313" s="88" t="s">
        <v>77</v>
      </c>
      <c r="BJ313" s="88" t="s">
        <v>77</v>
      </c>
      <c r="BK313" s="88" t="s">
        <v>77</v>
      </c>
      <c r="BL313" s="88" t="s">
        <v>77</v>
      </c>
      <c r="BM313" s="88" t="s">
        <v>77</v>
      </c>
      <c r="BN313" s="86"/>
      <c r="BO313" s="86"/>
      <c r="BP313" s="86"/>
      <c r="BQ313" s="86"/>
    </row>
    <row r="314" spans="1:69" s="90" customFormat="1" ht="154.5" customHeight="1" x14ac:dyDescent="0.25">
      <c r="A314" s="86"/>
      <c r="B314" s="86" t="s">
        <v>89</v>
      </c>
      <c r="C314" s="129" t="s">
        <v>2344</v>
      </c>
      <c r="D314" s="129" t="s">
        <v>71</v>
      </c>
      <c r="E314" s="109" t="s">
        <v>2345</v>
      </c>
      <c r="F314" s="85">
        <v>2020</v>
      </c>
      <c r="G314" s="146">
        <v>44180</v>
      </c>
      <c r="H314" s="85" t="s">
        <v>2346</v>
      </c>
      <c r="I314" s="86" t="s">
        <v>2347</v>
      </c>
      <c r="J314" s="86" t="s">
        <v>77</v>
      </c>
      <c r="K314" s="85" t="s">
        <v>75</v>
      </c>
      <c r="L314" s="86" t="s">
        <v>346</v>
      </c>
      <c r="M314" s="132">
        <v>44077</v>
      </c>
      <c r="N314" s="110" t="s">
        <v>157</v>
      </c>
      <c r="O314" s="110" t="s">
        <v>77</v>
      </c>
      <c r="P314" s="86" t="s">
        <v>2348</v>
      </c>
      <c r="Q314" s="86" t="s">
        <v>148</v>
      </c>
      <c r="R314" s="86" t="s">
        <v>2349</v>
      </c>
      <c r="S314" s="86" t="s">
        <v>2297</v>
      </c>
      <c r="T314" s="123">
        <v>91064419</v>
      </c>
      <c r="U314" s="107">
        <v>129439607.59</v>
      </c>
      <c r="V314" s="139">
        <v>128398920</v>
      </c>
      <c r="W314" s="108">
        <v>8796413</v>
      </c>
      <c r="X314" s="145" t="s">
        <v>338</v>
      </c>
      <c r="Y314" s="86" t="s">
        <v>871</v>
      </c>
      <c r="Z314" s="86" t="s">
        <v>132</v>
      </c>
      <c r="AA314" s="86" t="s">
        <v>132</v>
      </c>
      <c r="AB314" s="86" t="s">
        <v>2350</v>
      </c>
      <c r="AC314" s="86" t="s">
        <v>1228</v>
      </c>
      <c r="AD314" s="86" t="s">
        <v>2351</v>
      </c>
      <c r="AE314" s="86" t="s">
        <v>2352</v>
      </c>
      <c r="AF314" s="86" t="s">
        <v>148</v>
      </c>
      <c r="AG314" s="86" t="s">
        <v>351</v>
      </c>
      <c r="AH314" s="132">
        <v>45834</v>
      </c>
      <c r="AI314" s="86" t="s">
        <v>491</v>
      </c>
      <c r="AJ314" s="87" t="s">
        <v>89</v>
      </c>
      <c r="AK314" s="88" t="s">
        <v>77</v>
      </c>
      <c r="AL314" s="88" t="s">
        <v>77</v>
      </c>
      <c r="AM314" s="88" t="s">
        <v>77</v>
      </c>
      <c r="AN314" s="88" t="s">
        <v>77</v>
      </c>
      <c r="AO314" s="88" t="s">
        <v>77</v>
      </c>
      <c r="AP314" s="88" t="s">
        <v>77</v>
      </c>
      <c r="AQ314" s="88" t="s">
        <v>77</v>
      </c>
      <c r="AR314" s="88" t="s">
        <v>77</v>
      </c>
      <c r="AS314" s="88" t="s">
        <v>77</v>
      </c>
      <c r="AT314" s="88" t="s">
        <v>77</v>
      </c>
      <c r="AU314" s="88" t="s">
        <v>77</v>
      </c>
      <c r="AV314" s="88"/>
      <c r="AW314" s="88" t="s">
        <v>77</v>
      </c>
      <c r="AX314" s="88"/>
      <c r="AY314" s="88" t="s">
        <v>77</v>
      </c>
      <c r="AZ314" s="88"/>
      <c r="BA314" s="88" t="s">
        <v>77</v>
      </c>
      <c r="BB314" s="88"/>
      <c r="BC314" s="88" t="s">
        <v>77</v>
      </c>
      <c r="BD314" s="88"/>
      <c r="BE314" s="88" t="s">
        <v>77</v>
      </c>
      <c r="BF314" s="88" t="s">
        <v>77</v>
      </c>
      <c r="BG314" s="88" t="s">
        <v>77</v>
      </c>
      <c r="BH314" s="88" t="s">
        <v>77</v>
      </c>
      <c r="BI314" s="88" t="s">
        <v>77</v>
      </c>
      <c r="BJ314" s="88" t="s">
        <v>77</v>
      </c>
      <c r="BK314" s="88" t="s">
        <v>77</v>
      </c>
      <c r="BL314" s="88" t="s">
        <v>77</v>
      </c>
      <c r="BM314" s="88" t="s">
        <v>77</v>
      </c>
      <c r="BN314" s="86"/>
      <c r="BO314" s="86"/>
      <c r="BP314" s="86"/>
      <c r="BQ314" s="86"/>
    </row>
    <row r="315" spans="1:69" s="90" customFormat="1" ht="154.5" customHeight="1" x14ac:dyDescent="0.25">
      <c r="A315" s="86"/>
      <c r="B315" s="86" t="s">
        <v>85</v>
      </c>
      <c r="C315" s="129" t="s">
        <v>710</v>
      </c>
      <c r="D315" s="129" t="s">
        <v>71</v>
      </c>
      <c r="E315" s="109" t="s">
        <v>2353</v>
      </c>
      <c r="F315" s="85">
        <v>2020</v>
      </c>
      <c r="G315" s="146">
        <v>44041</v>
      </c>
      <c r="H315" s="85" t="s">
        <v>2354</v>
      </c>
      <c r="I315" s="86" t="s">
        <v>2355</v>
      </c>
      <c r="J315" s="86" t="s">
        <v>2356</v>
      </c>
      <c r="K315" s="36" t="s">
        <v>313</v>
      </c>
      <c r="L315" s="139" t="s">
        <v>658</v>
      </c>
      <c r="M315" s="132">
        <v>44040</v>
      </c>
      <c r="N315" s="110" t="s">
        <v>306</v>
      </c>
      <c r="O315" s="110" t="s">
        <v>77</v>
      </c>
      <c r="P315" s="86" t="s">
        <v>1010</v>
      </c>
      <c r="Q315" s="86" t="s">
        <v>148</v>
      </c>
      <c r="R315" s="86" t="s">
        <v>2357</v>
      </c>
      <c r="S315" s="86" t="s">
        <v>1128</v>
      </c>
      <c r="T315" s="123">
        <v>232153000</v>
      </c>
      <c r="U315" s="107">
        <v>0</v>
      </c>
      <c r="V315" s="139">
        <v>0</v>
      </c>
      <c r="W315" s="199">
        <v>0</v>
      </c>
      <c r="X315" s="128" t="s">
        <v>77</v>
      </c>
      <c r="Y315" s="86" t="s">
        <v>973</v>
      </c>
      <c r="Z315" s="86" t="s">
        <v>2153</v>
      </c>
      <c r="AA315" s="86" t="s">
        <v>2153</v>
      </c>
      <c r="AB315" s="86" t="s">
        <v>1227</v>
      </c>
      <c r="AC315" s="86" t="s">
        <v>1385</v>
      </c>
      <c r="AD315" s="86" t="s">
        <v>2358</v>
      </c>
      <c r="AE315" s="86" t="s">
        <v>1799</v>
      </c>
      <c r="AF315" s="86" t="s">
        <v>148</v>
      </c>
      <c r="AG315" s="86" t="s">
        <v>578</v>
      </c>
      <c r="AH315" s="132">
        <v>44848</v>
      </c>
      <c r="AI315" s="86" t="s">
        <v>415</v>
      </c>
      <c r="AJ315" s="87" t="s">
        <v>85</v>
      </c>
      <c r="AK315" s="88" t="s">
        <v>77</v>
      </c>
      <c r="AL315" s="87" t="s">
        <v>77</v>
      </c>
      <c r="AM315" s="86" t="s">
        <v>77</v>
      </c>
      <c r="AN315" s="86" t="s">
        <v>77</v>
      </c>
      <c r="AO315" s="86" t="s">
        <v>77</v>
      </c>
      <c r="AP315" s="86" t="s">
        <v>77</v>
      </c>
      <c r="AQ315" s="86" t="s">
        <v>77</v>
      </c>
      <c r="AR315" s="86" t="s">
        <v>77</v>
      </c>
      <c r="AS315" s="86" t="s">
        <v>77</v>
      </c>
      <c r="AT315" s="86" t="s">
        <v>77</v>
      </c>
      <c r="AU315" s="86" t="s">
        <v>77</v>
      </c>
      <c r="AV315" s="86"/>
      <c r="AW315" s="86" t="s">
        <v>77</v>
      </c>
      <c r="AX315" s="86"/>
      <c r="AY315" s="86" t="s">
        <v>77</v>
      </c>
      <c r="AZ315" s="86"/>
      <c r="BA315" s="86" t="s">
        <v>77</v>
      </c>
      <c r="BB315" s="86"/>
      <c r="BC315" s="86" t="s">
        <v>77</v>
      </c>
      <c r="BD315" s="86"/>
      <c r="BE315" s="86" t="s">
        <v>77</v>
      </c>
      <c r="BF315" s="86" t="s">
        <v>77</v>
      </c>
      <c r="BG315" s="86" t="s">
        <v>77</v>
      </c>
      <c r="BH315" s="86" t="s">
        <v>77</v>
      </c>
      <c r="BI315" s="86" t="s">
        <v>77</v>
      </c>
      <c r="BJ315" s="86" t="s">
        <v>77</v>
      </c>
      <c r="BK315" s="86" t="s">
        <v>77</v>
      </c>
      <c r="BL315" s="86" t="s">
        <v>77</v>
      </c>
      <c r="BM315" s="86" t="s">
        <v>77</v>
      </c>
      <c r="BN315" s="86"/>
      <c r="BO315" s="86"/>
      <c r="BP315" s="86"/>
      <c r="BQ315" s="86"/>
    </row>
    <row r="316" spans="1:69" s="90" customFormat="1" ht="154.5" customHeight="1" x14ac:dyDescent="0.25">
      <c r="A316" s="86"/>
      <c r="B316" s="86" t="s">
        <v>89</v>
      </c>
      <c r="C316" s="129" t="s">
        <v>2359</v>
      </c>
      <c r="D316" s="129" t="s">
        <v>71</v>
      </c>
      <c r="E316" s="109" t="s">
        <v>2360</v>
      </c>
      <c r="F316" s="85">
        <v>2020</v>
      </c>
      <c r="G316" s="146">
        <v>44162</v>
      </c>
      <c r="H316" s="85" t="s">
        <v>2361</v>
      </c>
      <c r="I316" s="86" t="s">
        <v>2362</v>
      </c>
      <c r="J316" s="86" t="s">
        <v>77</v>
      </c>
      <c r="K316" s="85" t="s">
        <v>75</v>
      </c>
      <c r="L316" s="86" t="s">
        <v>102</v>
      </c>
      <c r="M316" s="132">
        <v>44161</v>
      </c>
      <c r="N316" s="110" t="s">
        <v>203</v>
      </c>
      <c r="O316" s="126">
        <v>0.5</v>
      </c>
      <c r="P316" s="86" t="s">
        <v>1363</v>
      </c>
      <c r="Q316" s="86" t="s">
        <v>148</v>
      </c>
      <c r="R316" s="86" t="s">
        <v>2363</v>
      </c>
      <c r="S316" s="86" t="s">
        <v>2364</v>
      </c>
      <c r="T316" s="123">
        <v>577086294</v>
      </c>
      <c r="U316" s="107">
        <v>762575294.65999997</v>
      </c>
      <c r="V316" s="139">
        <v>0</v>
      </c>
      <c r="W316" s="108">
        <v>376232382</v>
      </c>
      <c r="X316" s="145" t="s">
        <v>160</v>
      </c>
      <c r="Y316" s="86" t="s">
        <v>973</v>
      </c>
      <c r="Z316" s="86" t="s">
        <v>1829</v>
      </c>
      <c r="AA316" s="86" t="s">
        <v>1829</v>
      </c>
      <c r="AB316" s="86" t="s">
        <v>113</v>
      </c>
      <c r="AC316" s="86" t="s">
        <v>294</v>
      </c>
      <c r="AD316" s="86" t="s">
        <v>2365</v>
      </c>
      <c r="AE316" s="86" t="s">
        <v>2064</v>
      </c>
      <c r="AF316" s="86" t="s">
        <v>148</v>
      </c>
      <c r="AG316" s="86" t="s">
        <v>86</v>
      </c>
      <c r="AH316" s="132"/>
      <c r="AI316" s="86" t="s">
        <v>88</v>
      </c>
      <c r="AJ316" s="87" t="s">
        <v>89</v>
      </c>
      <c r="AK316" s="88"/>
      <c r="AL316" s="87"/>
      <c r="AM316" s="86"/>
      <c r="AN316" s="86"/>
      <c r="AO316" s="86"/>
      <c r="AP316" s="143"/>
      <c r="AQ316" s="143"/>
      <c r="AR316" s="86"/>
      <c r="AS316" s="86"/>
      <c r="AT316" s="86"/>
      <c r="AU316" s="88"/>
      <c r="AV316" s="88"/>
      <c r="AW316" s="86"/>
      <c r="AX316" s="86"/>
      <c r="AY316" s="86"/>
      <c r="AZ316" s="86"/>
      <c r="BA316" s="86"/>
      <c r="BB316" s="86"/>
      <c r="BC316" s="86"/>
      <c r="BD316" s="86"/>
      <c r="BE316" s="86"/>
      <c r="BF316" s="86"/>
      <c r="BG316" s="86"/>
      <c r="BH316" s="86"/>
      <c r="BI316" s="86"/>
      <c r="BJ316" s="86"/>
      <c r="BK316" s="86"/>
      <c r="BL316" s="86"/>
      <c r="BM316" s="86"/>
      <c r="BN316" s="86"/>
      <c r="BO316" s="86"/>
      <c r="BP316" s="86"/>
      <c r="BQ316" s="86"/>
    </row>
    <row r="317" spans="1:69" s="90" customFormat="1" ht="154.5" customHeight="1" x14ac:dyDescent="0.25">
      <c r="A317" s="86"/>
      <c r="B317" s="86" t="s">
        <v>89</v>
      </c>
      <c r="C317" s="129" t="s">
        <v>2366</v>
      </c>
      <c r="D317" s="129" t="s">
        <v>71</v>
      </c>
      <c r="E317" s="109" t="s">
        <v>2367</v>
      </c>
      <c r="F317" s="85">
        <v>2020</v>
      </c>
      <c r="G317" s="146">
        <v>43864</v>
      </c>
      <c r="H317" s="85" t="s">
        <v>2368</v>
      </c>
      <c r="I317" s="86" t="s">
        <v>1197</v>
      </c>
      <c r="J317" s="86" t="s">
        <v>2369</v>
      </c>
      <c r="K317" s="85" t="s">
        <v>75</v>
      </c>
      <c r="L317" s="86" t="s">
        <v>111</v>
      </c>
      <c r="M317" s="132">
        <v>43861</v>
      </c>
      <c r="N317" s="110" t="s">
        <v>157</v>
      </c>
      <c r="O317" s="126">
        <v>1</v>
      </c>
      <c r="P317" s="86" t="s">
        <v>959</v>
      </c>
      <c r="Q317" s="86" t="s">
        <v>148</v>
      </c>
      <c r="R317" s="86" t="s">
        <v>2370</v>
      </c>
      <c r="S317" s="86" t="s">
        <v>1117</v>
      </c>
      <c r="T317" s="123">
        <v>0</v>
      </c>
      <c r="U317" s="107">
        <v>0</v>
      </c>
      <c r="V317" s="139">
        <v>0</v>
      </c>
      <c r="W317" s="139">
        <v>0</v>
      </c>
      <c r="X317" s="145" t="s">
        <v>338</v>
      </c>
      <c r="Y317" s="86" t="s">
        <v>973</v>
      </c>
      <c r="Z317" s="86" t="s">
        <v>974</v>
      </c>
      <c r="AA317" s="86" t="s">
        <v>974</v>
      </c>
      <c r="AB317" s="85" t="s">
        <v>138</v>
      </c>
      <c r="AC317" s="86" t="s">
        <v>139</v>
      </c>
      <c r="AD317" s="86" t="s">
        <v>2371</v>
      </c>
      <c r="AE317" s="86" t="s">
        <v>2372</v>
      </c>
      <c r="AF317" s="86" t="s">
        <v>148</v>
      </c>
      <c r="AG317" s="86" t="s">
        <v>86</v>
      </c>
      <c r="AH317" s="132"/>
      <c r="AI317" s="86" t="s">
        <v>88</v>
      </c>
      <c r="AJ317" s="87" t="s">
        <v>89</v>
      </c>
      <c r="AK317" s="88" t="s">
        <v>77</v>
      </c>
      <c r="AL317" s="88" t="s">
        <v>77</v>
      </c>
      <c r="AM317" s="88" t="s">
        <v>77</v>
      </c>
      <c r="AN317" s="88" t="s">
        <v>77</v>
      </c>
      <c r="AO317" s="88" t="s">
        <v>77</v>
      </c>
      <c r="AP317" s="88" t="s">
        <v>77</v>
      </c>
      <c r="AQ317" s="88" t="s">
        <v>77</v>
      </c>
      <c r="AR317" s="88" t="s">
        <v>77</v>
      </c>
      <c r="AS317" s="88" t="s">
        <v>77</v>
      </c>
      <c r="AT317" s="88" t="s">
        <v>77</v>
      </c>
      <c r="AU317" s="88" t="s">
        <v>77</v>
      </c>
      <c r="AV317" s="88"/>
      <c r="AW317" s="88" t="s">
        <v>77</v>
      </c>
      <c r="AX317" s="88"/>
      <c r="AY317" s="88" t="s">
        <v>77</v>
      </c>
      <c r="AZ317" s="88"/>
      <c r="BA317" s="88" t="s">
        <v>77</v>
      </c>
      <c r="BB317" s="88"/>
      <c r="BC317" s="88" t="s">
        <v>77</v>
      </c>
      <c r="BD317" s="88"/>
      <c r="BE317" s="88" t="s">
        <v>77</v>
      </c>
      <c r="BF317" s="88" t="s">
        <v>77</v>
      </c>
      <c r="BG317" s="88" t="s">
        <v>77</v>
      </c>
      <c r="BH317" s="88" t="s">
        <v>77</v>
      </c>
      <c r="BI317" s="88" t="s">
        <v>77</v>
      </c>
      <c r="BJ317" s="88" t="s">
        <v>77</v>
      </c>
      <c r="BK317" s="88" t="s">
        <v>77</v>
      </c>
      <c r="BL317" s="88" t="s">
        <v>77</v>
      </c>
      <c r="BM317" s="88" t="s">
        <v>77</v>
      </c>
      <c r="BN317" s="86"/>
      <c r="BO317" s="86"/>
      <c r="BP317" s="86"/>
      <c r="BQ317" s="86"/>
    </row>
    <row r="318" spans="1:69" s="90" customFormat="1" ht="154.5" customHeight="1" x14ac:dyDescent="0.25">
      <c r="A318" s="86"/>
      <c r="B318" s="86" t="s">
        <v>107</v>
      </c>
      <c r="C318" s="129" t="s">
        <v>2373</v>
      </c>
      <c r="D318" s="129" t="s">
        <v>71</v>
      </c>
      <c r="E318" s="109" t="s">
        <v>2374</v>
      </c>
      <c r="F318" s="85">
        <v>2020</v>
      </c>
      <c r="G318" s="146">
        <v>43880</v>
      </c>
      <c r="H318" s="85" t="s">
        <v>2375</v>
      </c>
      <c r="I318" s="86" t="s">
        <v>2376</v>
      </c>
      <c r="J318" s="86" t="s">
        <v>77</v>
      </c>
      <c r="K318" s="85" t="s">
        <v>75</v>
      </c>
      <c r="L318" s="86" t="s">
        <v>111</v>
      </c>
      <c r="M318" s="132">
        <v>43879</v>
      </c>
      <c r="N318" s="110" t="s">
        <v>203</v>
      </c>
      <c r="O318" s="110" t="s">
        <v>77</v>
      </c>
      <c r="P318" s="86" t="s">
        <v>1045</v>
      </c>
      <c r="Q318" s="86" t="s">
        <v>148</v>
      </c>
      <c r="R318" s="86" t="s">
        <v>2377</v>
      </c>
      <c r="S318" s="86" t="s">
        <v>1384</v>
      </c>
      <c r="T318" s="123">
        <v>0</v>
      </c>
      <c r="U318" s="107">
        <v>0</v>
      </c>
      <c r="V318" s="139">
        <v>0</v>
      </c>
      <c r="W318" s="139">
        <v>0</v>
      </c>
      <c r="X318" s="145" t="s">
        <v>77</v>
      </c>
      <c r="Y318" s="86" t="s">
        <v>871</v>
      </c>
      <c r="Z318" s="86" t="s">
        <v>1829</v>
      </c>
      <c r="AA318" s="86" t="s">
        <v>992</v>
      </c>
      <c r="AB318" s="86" t="s">
        <v>113</v>
      </c>
      <c r="AC318" s="86" t="s">
        <v>294</v>
      </c>
      <c r="AD318" s="86" t="s">
        <v>2378</v>
      </c>
      <c r="AE318" s="86" t="s">
        <v>2379</v>
      </c>
      <c r="AF318" s="86" t="s">
        <v>148</v>
      </c>
      <c r="AG318" s="86" t="s">
        <v>342</v>
      </c>
      <c r="AH318" s="132">
        <v>44376</v>
      </c>
      <c r="AI318" s="86" t="s">
        <v>415</v>
      </c>
      <c r="AJ318" s="87" t="s">
        <v>85</v>
      </c>
      <c r="AK318" s="88" t="s">
        <v>77</v>
      </c>
      <c r="AL318" s="87" t="s">
        <v>77</v>
      </c>
      <c r="AM318" s="86" t="s">
        <v>965</v>
      </c>
      <c r="AN318" s="86" t="s">
        <v>2380</v>
      </c>
      <c r="AO318" s="86" t="s">
        <v>2381</v>
      </c>
      <c r="AP318" s="143" t="s">
        <v>77</v>
      </c>
      <c r="AQ318" s="143" t="s">
        <v>77</v>
      </c>
      <c r="AR318" s="86"/>
      <c r="AS318" s="143" t="s">
        <v>77</v>
      </c>
      <c r="AT318" s="143" t="s">
        <v>77</v>
      </c>
      <c r="AU318" s="143" t="s">
        <v>77</v>
      </c>
      <c r="AV318" s="143"/>
      <c r="AW318" s="143" t="s">
        <v>77</v>
      </c>
      <c r="AX318" s="143"/>
      <c r="AY318" s="143" t="s">
        <v>77</v>
      </c>
      <c r="AZ318" s="143"/>
      <c r="BA318" s="143" t="s">
        <v>77</v>
      </c>
      <c r="BB318" s="143"/>
      <c r="BC318" s="143" t="s">
        <v>77</v>
      </c>
      <c r="BD318" s="143"/>
      <c r="BE318" s="143" t="s">
        <v>77</v>
      </c>
      <c r="BF318" s="143" t="s">
        <v>77</v>
      </c>
      <c r="BG318" s="143" t="s">
        <v>77</v>
      </c>
      <c r="BH318" s="143" t="s">
        <v>77</v>
      </c>
      <c r="BI318" s="143" t="s">
        <v>77</v>
      </c>
      <c r="BJ318" s="143" t="s">
        <v>77</v>
      </c>
      <c r="BK318" s="143" t="s">
        <v>77</v>
      </c>
      <c r="BL318" s="143" t="s">
        <v>77</v>
      </c>
      <c r="BM318" s="143" t="s">
        <v>77</v>
      </c>
      <c r="BN318" s="86"/>
      <c r="BO318" s="86"/>
      <c r="BP318" s="86"/>
      <c r="BQ318" s="86"/>
    </row>
    <row r="319" spans="1:69" s="90" customFormat="1" ht="154.5" customHeight="1" x14ac:dyDescent="0.25">
      <c r="A319" s="86"/>
      <c r="B319" s="86" t="s">
        <v>89</v>
      </c>
      <c r="C319" s="129" t="s">
        <v>2382</v>
      </c>
      <c r="D319" s="129" t="s">
        <v>71</v>
      </c>
      <c r="E319" s="109" t="s">
        <v>2383</v>
      </c>
      <c r="F319" s="85">
        <v>2016</v>
      </c>
      <c r="G319" s="146">
        <v>42629</v>
      </c>
      <c r="H319" s="85" t="s">
        <v>2384</v>
      </c>
      <c r="I319" s="86" t="s">
        <v>2385</v>
      </c>
      <c r="J319" s="86" t="s">
        <v>77</v>
      </c>
      <c r="K319" s="85" t="s">
        <v>75</v>
      </c>
      <c r="L319" s="86" t="s">
        <v>102</v>
      </c>
      <c r="M319" s="132" t="s">
        <v>2386</v>
      </c>
      <c r="N319" s="110" t="s">
        <v>157</v>
      </c>
      <c r="O319" s="110" t="s">
        <v>77</v>
      </c>
      <c r="P319" s="86" t="s">
        <v>1045</v>
      </c>
      <c r="Q319" s="86" t="s">
        <v>148</v>
      </c>
      <c r="R319" s="86" t="s">
        <v>2387</v>
      </c>
      <c r="S319" s="86" t="s">
        <v>2388</v>
      </c>
      <c r="T319" s="123">
        <v>656505700</v>
      </c>
      <c r="U319" s="107">
        <v>1046790056.1</v>
      </c>
      <c r="V319" s="139">
        <v>0</v>
      </c>
      <c r="W319" s="108">
        <v>22720000</v>
      </c>
      <c r="X319" s="145" t="s">
        <v>338</v>
      </c>
      <c r="Y319" s="86" t="s">
        <v>871</v>
      </c>
      <c r="Z319" s="86" t="s">
        <v>701</v>
      </c>
      <c r="AA319" s="86" t="s">
        <v>1003</v>
      </c>
      <c r="AB319" s="86" t="s">
        <v>145</v>
      </c>
      <c r="AC319" s="86" t="s">
        <v>146</v>
      </c>
      <c r="AD319" s="86" t="s">
        <v>2389</v>
      </c>
      <c r="AE319" s="86" t="s">
        <v>1532</v>
      </c>
      <c r="AF319" s="86" t="s">
        <v>148</v>
      </c>
      <c r="AG319" s="86" t="s">
        <v>342</v>
      </c>
      <c r="AH319" s="132">
        <v>43894</v>
      </c>
      <c r="AI319" s="86" t="s">
        <v>88</v>
      </c>
      <c r="AJ319" s="87" t="s">
        <v>89</v>
      </c>
      <c r="AK319" s="88" t="s">
        <v>77</v>
      </c>
      <c r="AL319" s="88" t="s">
        <v>77</v>
      </c>
      <c r="AM319" s="88" t="s">
        <v>77</v>
      </c>
      <c r="AN319" s="88" t="s">
        <v>77</v>
      </c>
      <c r="AO319" s="88" t="s">
        <v>77</v>
      </c>
      <c r="AP319" s="88" t="s">
        <v>77</v>
      </c>
      <c r="AQ319" s="88" t="s">
        <v>77</v>
      </c>
      <c r="AR319" s="88" t="s">
        <v>77</v>
      </c>
      <c r="AS319" s="88" t="s">
        <v>77</v>
      </c>
      <c r="AT319" s="88" t="s">
        <v>77</v>
      </c>
      <c r="AU319" s="88" t="s">
        <v>77</v>
      </c>
      <c r="AV319" s="88"/>
      <c r="AW319" s="88" t="s">
        <v>77</v>
      </c>
      <c r="AX319" s="88"/>
      <c r="AY319" s="88" t="s">
        <v>77</v>
      </c>
      <c r="AZ319" s="88"/>
      <c r="BA319" s="88" t="s">
        <v>77</v>
      </c>
      <c r="BB319" s="88"/>
      <c r="BC319" s="88" t="s">
        <v>77</v>
      </c>
      <c r="BD319" s="88"/>
      <c r="BE319" s="88" t="s">
        <v>77</v>
      </c>
      <c r="BF319" s="88" t="s">
        <v>77</v>
      </c>
      <c r="BG319" s="88" t="s">
        <v>77</v>
      </c>
      <c r="BH319" s="88" t="s">
        <v>77</v>
      </c>
      <c r="BI319" s="88" t="s">
        <v>77</v>
      </c>
      <c r="BJ319" s="88" t="s">
        <v>77</v>
      </c>
      <c r="BK319" s="88" t="s">
        <v>77</v>
      </c>
      <c r="BL319" s="88" t="s">
        <v>77</v>
      </c>
      <c r="BM319" s="88" t="s">
        <v>77</v>
      </c>
      <c r="BN319" s="86"/>
      <c r="BO319" s="86"/>
      <c r="BP319" s="86"/>
      <c r="BQ319" s="86"/>
    </row>
    <row r="320" spans="1:69" s="90" customFormat="1" ht="154.5" customHeight="1" x14ac:dyDescent="0.25">
      <c r="A320" s="86"/>
      <c r="B320" s="86" t="s">
        <v>89</v>
      </c>
      <c r="C320" s="129" t="s">
        <v>2390</v>
      </c>
      <c r="D320" s="129" t="s">
        <v>71</v>
      </c>
      <c r="E320" s="109" t="s">
        <v>2391</v>
      </c>
      <c r="F320" s="85">
        <v>2020</v>
      </c>
      <c r="G320" s="146">
        <v>43894</v>
      </c>
      <c r="H320" s="85" t="s">
        <v>2392</v>
      </c>
      <c r="I320" s="86" t="s">
        <v>2334</v>
      </c>
      <c r="J320" s="86" t="s">
        <v>77</v>
      </c>
      <c r="K320" s="85" t="s">
        <v>75</v>
      </c>
      <c r="L320" s="86" t="s">
        <v>246</v>
      </c>
      <c r="M320" s="132">
        <v>43882</v>
      </c>
      <c r="N320" s="110" t="s">
        <v>157</v>
      </c>
      <c r="O320" s="110" t="s">
        <v>77</v>
      </c>
      <c r="P320" s="86" t="s">
        <v>1363</v>
      </c>
      <c r="Q320" s="86" t="s">
        <v>148</v>
      </c>
      <c r="R320" s="86" t="s">
        <v>2393</v>
      </c>
      <c r="S320" s="86" t="s">
        <v>1002</v>
      </c>
      <c r="T320" s="123">
        <v>0</v>
      </c>
      <c r="U320" s="107">
        <v>0</v>
      </c>
      <c r="V320" s="139">
        <v>0</v>
      </c>
      <c r="W320" s="139">
        <v>0</v>
      </c>
      <c r="X320" s="145" t="s">
        <v>338</v>
      </c>
      <c r="Y320" s="86" t="s">
        <v>973</v>
      </c>
      <c r="Z320" s="86" t="s">
        <v>1429</v>
      </c>
      <c r="AA320" s="86" t="s">
        <v>992</v>
      </c>
      <c r="AB320" s="85" t="s">
        <v>138</v>
      </c>
      <c r="AC320" s="86" t="s">
        <v>139</v>
      </c>
      <c r="AD320" s="86" t="s">
        <v>2394</v>
      </c>
      <c r="AE320" s="86" t="s">
        <v>2395</v>
      </c>
      <c r="AF320" s="86" t="s">
        <v>148</v>
      </c>
      <c r="AG320" s="86" t="s">
        <v>578</v>
      </c>
      <c r="AH320" s="132">
        <v>44392</v>
      </c>
      <c r="AI320" s="86" t="s">
        <v>88</v>
      </c>
      <c r="AJ320" s="87" t="s">
        <v>89</v>
      </c>
      <c r="AK320" s="88" t="s">
        <v>77</v>
      </c>
      <c r="AL320" s="88" t="s">
        <v>77</v>
      </c>
      <c r="AM320" s="88" t="s">
        <v>77</v>
      </c>
      <c r="AN320" s="88" t="s">
        <v>77</v>
      </c>
      <c r="AO320" s="88" t="s">
        <v>77</v>
      </c>
      <c r="AP320" s="88" t="s">
        <v>77</v>
      </c>
      <c r="AQ320" s="88" t="s">
        <v>77</v>
      </c>
      <c r="AR320" s="88" t="s">
        <v>77</v>
      </c>
      <c r="AS320" s="88" t="s">
        <v>77</v>
      </c>
      <c r="AT320" s="88" t="s">
        <v>77</v>
      </c>
      <c r="AU320" s="88" t="s">
        <v>77</v>
      </c>
      <c r="AV320" s="88"/>
      <c r="AW320" s="88" t="s">
        <v>77</v>
      </c>
      <c r="AX320" s="88"/>
      <c r="AY320" s="88" t="s">
        <v>77</v>
      </c>
      <c r="AZ320" s="88"/>
      <c r="BA320" s="88" t="s">
        <v>77</v>
      </c>
      <c r="BB320" s="88"/>
      <c r="BC320" s="88" t="s">
        <v>77</v>
      </c>
      <c r="BD320" s="88"/>
      <c r="BE320" s="88" t="s">
        <v>77</v>
      </c>
      <c r="BF320" s="88" t="s">
        <v>77</v>
      </c>
      <c r="BG320" s="88" t="s">
        <v>77</v>
      </c>
      <c r="BH320" s="88" t="s">
        <v>77</v>
      </c>
      <c r="BI320" s="88" t="s">
        <v>77</v>
      </c>
      <c r="BJ320" s="88" t="s">
        <v>77</v>
      </c>
      <c r="BK320" s="88" t="s">
        <v>77</v>
      </c>
      <c r="BL320" s="88" t="s">
        <v>77</v>
      </c>
      <c r="BM320" s="88" t="s">
        <v>77</v>
      </c>
      <c r="BN320" s="86"/>
      <c r="BO320" s="86"/>
      <c r="BP320" s="86"/>
      <c r="BQ320" s="86"/>
    </row>
    <row r="321" spans="1:69" s="90" customFormat="1" ht="154.5" customHeight="1" x14ac:dyDescent="0.25">
      <c r="A321" s="86"/>
      <c r="B321" s="86" t="s">
        <v>85</v>
      </c>
      <c r="C321" s="129" t="s">
        <v>710</v>
      </c>
      <c r="D321" s="129" t="s">
        <v>71</v>
      </c>
      <c r="E321" s="109" t="s">
        <v>2396</v>
      </c>
      <c r="F321" s="85">
        <v>2020</v>
      </c>
      <c r="G321" s="146">
        <v>43845</v>
      </c>
      <c r="H321" s="85" t="s">
        <v>2397</v>
      </c>
      <c r="I321" s="86" t="s">
        <v>2334</v>
      </c>
      <c r="J321" s="86" t="s">
        <v>2398</v>
      </c>
      <c r="K321" s="85" t="s">
        <v>75</v>
      </c>
      <c r="L321" s="86" t="s">
        <v>111</v>
      </c>
      <c r="M321" s="132">
        <v>43845</v>
      </c>
      <c r="N321" s="110" t="s">
        <v>203</v>
      </c>
      <c r="O321" s="110" t="s">
        <v>77</v>
      </c>
      <c r="P321" s="86" t="s">
        <v>1190</v>
      </c>
      <c r="Q321" s="86" t="s">
        <v>148</v>
      </c>
      <c r="R321" s="86" t="s">
        <v>2399</v>
      </c>
      <c r="S321" s="86" t="s">
        <v>1384</v>
      </c>
      <c r="T321" s="123">
        <v>0</v>
      </c>
      <c r="U321" s="107">
        <v>0</v>
      </c>
      <c r="V321" s="139">
        <v>0</v>
      </c>
      <c r="W321" s="199">
        <v>0</v>
      </c>
      <c r="X321" s="145"/>
      <c r="Y321" s="86" t="s">
        <v>973</v>
      </c>
      <c r="Z321" s="86" t="s">
        <v>132</v>
      </c>
      <c r="AA321" s="86" t="s">
        <v>132</v>
      </c>
      <c r="AB321" s="86" t="s">
        <v>1227</v>
      </c>
      <c r="AC321" s="86" t="s">
        <v>1385</v>
      </c>
      <c r="AD321" s="86" t="s">
        <v>2400</v>
      </c>
      <c r="AE321" s="86" t="s">
        <v>2401</v>
      </c>
      <c r="AF321" s="86" t="s">
        <v>148</v>
      </c>
      <c r="AG321" s="86" t="s">
        <v>342</v>
      </c>
      <c r="AH321" s="132">
        <v>44399</v>
      </c>
      <c r="AI321" s="86" t="s">
        <v>415</v>
      </c>
      <c r="AJ321" s="87" t="s">
        <v>85</v>
      </c>
      <c r="AK321" s="88" t="s">
        <v>77</v>
      </c>
      <c r="AL321" s="87" t="s">
        <v>77</v>
      </c>
      <c r="AM321" s="86" t="s">
        <v>965</v>
      </c>
      <c r="AN321" s="86" t="s">
        <v>2402</v>
      </c>
      <c r="AO321" s="86" t="s">
        <v>2403</v>
      </c>
      <c r="AP321" s="143" t="s">
        <v>77</v>
      </c>
      <c r="AQ321" s="143" t="s">
        <v>77</v>
      </c>
      <c r="AR321" s="86" t="s">
        <v>85</v>
      </c>
      <c r="AS321" s="86" t="s">
        <v>77</v>
      </c>
      <c r="AT321" s="86" t="s">
        <v>77</v>
      </c>
      <c r="AU321" s="88" t="s">
        <v>77</v>
      </c>
      <c r="AV321" s="88"/>
      <c r="AW321" s="86" t="s">
        <v>77</v>
      </c>
      <c r="AX321" s="86"/>
      <c r="AY321" s="86" t="s">
        <v>77</v>
      </c>
      <c r="AZ321" s="86"/>
      <c r="BA321" s="86" t="s">
        <v>77</v>
      </c>
      <c r="BB321" s="86"/>
      <c r="BC321" s="86" t="s">
        <v>77</v>
      </c>
      <c r="BD321" s="86"/>
      <c r="BE321" s="86" t="s">
        <v>77</v>
      </c>
      <c r="BF321" s="86" t="s">
        <v>77</v>
      </c>
      <c r="BG321" s="86" t="s">
        <v>77</v>
      </c>
      <c r="BH321" s="86" t="s">
        <v>77</v>
      </c>
      <c r="BI321" s="86" t="s">
        <v>77</v>
      </c>
      <c r="BJ321" s="86" t="s">
        <v>77</v>
      </c>
      <c r="BK321" s="86" t="s">
        <v>77</v>
      </c>
      <c r="BL321" s="86" t="s">
        <v>77</v>
      </c>
      <c r="BM321" s="86" t="s">
        <v>77</v>
      </c>
      <c r="BN321" s="86"/>
      <c r="BO321" s="86"/>
      <c r="BP321" s="86"/>
      <c r="BQ321" s="86"/>
    </row>
    <row r="322" spans="1:69" s="90" customFormat="1" ht="154.5" customHeight="1" x14ac:dyDescent="0.25">
      <c r="A322" s="86"/>
      <c r="B322" s="86" t="s">
        <v>89</v>
      </c>
      <c r="C322" s="129" t="s">
        <v>2404</v>
      </c>
      <c r="D322" s="129" t="s">
        <v>71</v>
      </c>
      <c r="E322" s="109" t="s">
        <v>2405</v>
      </c>
      <c r="F322" s="85">
        <v>2018</v>
      </c>
      <c r="G322" s="146">
        <v>43208</v>
      </c>
      <c r="H322" s="85" t="s">
        <v>2406</v>
      </c>
      <c r="I322" s="86" t="s">
        <v>2207</v>
      </c>
      <c r="J322" s="86" t="s">
        <v>77</v>
      </c>
      <c r="K322" s="85" t="s">
        <v>75</v>
      </c>
      <c r="L322" s="86" t="s">
        <v>346</v>
      </c>
      <c r="M322" s="132">
        <v>43230</v>
      </c>
      <c r="N322" s="110" t="s">
        <v>203</v>
      </c>
      <c r="O322" s="110" t="s">
        <v>77</v>
      </c>
      <c r="P322" s="86" t="s">
        <v>2407</v>
      </c>
      <c r="Q322" s="86" t="s">
        <v>148</v>
      </c>
      <c r="R322" s="86" t="s">
        <v>2408</v>
      </c>
      <c r="S322" s="86" t="s">
        <v>2409</v>
      </c>
      <c r="T322" s="123">
        <v>934612395</v>
      </c>
      <c r="U322" s="162">
        <v>1295420464.9100001</v>
      </c>
      <c r="V322" s="199">
        <v>0</v>
      </c>
      <c r="W322" s="108">
        <v>65470000</v>
      </c>
      <c r="X322" s="145" t="s">
        <v>681</v>
      </c>
      <c r="Y322" s="86" t="s">
        <v>871</v>
      </c>
      <c r="Z322" s="86" t="s">
        <v>701</v>
      </c>
      <c r="AA322" s="86" t="s">
        <v>1003</v>
      </c>
      <c r="AB322" s="86" t="s">
        <v>145</v>
      </c>
      <c r="AC322" s="86" t="s">
        <v>146</v>
      </c>
      <c r="AD322" s="86" t="s">
        <v>2410</v>
      </c>
      <c r="AE322" s="86" t="s">
        <v>2411</v>
      </c>
      <c r="AF322" s="86" t="s">
        <v>148</v>
      </c>
      <c r="AG322" s="86" t="s">
        <v>342</v>
      </c>
      <c r="AH322" s="132">
        <v>44901</v>
      </c>
      <c r="AI322" s="86" t="s">
        <v>491</v>
      </c>
      <c r="AJ322" s="87" t="s">
        <v>89</v>
      </c>
      <c r="AK322" s="88" t="s">
        <v>2412</v>
      </c>
      <c r="AL322" s="87" t="s">
        <v>2413</v>
      </c>
      <c r="AM322" s="86" t="s">
        <v>87</v>
      </c>
      <c r="AN322" s="86"/>
      <c r="AO322" s="86"/>
      <c r="AP322" s="143"/>
      <c r="AQ322" s="143"/>
      <c r="AR322" s="86" t="s">
        <v>148</v>
      </c>
      <c r="AS322" s="86"/>
      <c r="AT322" s="86" t="s">
        <v>2414</v>
      </c>
      <c r="AU322" s="88"/>
      <c r="AV322" s="88"/>
      <c r="AW322" s="86"/>
      <c r="AX322" s="86"/>
      <c r="AY322" s="86"/>
      <c r="AZ322" s="86"/>
      <c r="BA322" s="86"/>
      <c r="BB322" s="86"/>
      <c r="BC322" s="86"/>
      <c r="BD322" s="86"/>
      <c r="BE322" s="86"/>
      <c r="BF322" s="86"/>
      <c r="BG322" s="86"/>
      <c r="BH322" s="86"/>
      <c r="BI322" s="86"/>
      <c r="BJ322" s="86"/>
      <c r="BK322" s="86"/>
      <c r="BL322" s="86"/>
      <c r="BM322" s="86"/>
      <c r="BN322" s="86"/>
      <c r="BO322" s="86"/>
      <c r="BP322" s="86"/>
      <c r="BQ322" s="86"/>
    </row>
    <row r="323" spans="1:69" s="90" customFormat="1" ht="154.5" customHeight="1" x14ac:dyDescent="0.25">
      <c r="A323" s="86"/>
      <c r="B323" s="86" t="s">
        <v>85</v>
      </c>
      <c r="C323" s="129" t="s">
        <v>710</v>
      </c>
      <c r="D323" s="129" t="s">
        <v>937</v>
      </c>
      <c r="E323" s="109" t="s">
        <v>2415</v>
      </c>
      <c r="F323" s="85">
        <v>2020</v>
      </c>
      <c r="G323" s="146">
        <v>43920</v>
      </c>
      <c r="H323" s="85" t="s">
        <v>77</v>
      </c>
      <c r="I323" s="85" t="s">
        <v>77</v>
      </c>
      <c r="J323" s="86" t="s">
        <v>77</v>
      </c>
      <c r="K323" s="85" t="s">
        <v>75</v>
      </c>
      <c r="L323" s="86" t="s">
        <v>1052</v>
      </c>
      <c r="M323" s="132">
        <v>43920</v>
      </c>
      <c r="N323" s="110" t="s">
        <v>306</v>
      </c>
      <c r="O323" s="110" t="s">
        <v>77</v>
      </c>
      <c r="P323" s="86" t="s">
        <v>1053</v>
      </c>
      <c r="Q323" s="86" t="s">
        <v>77</v>
      </c>
      <c r="R323" s="86" t="s">
        <v>2416</v>
      </c>
      <c r="S323" s="86" t="s">
        <v>1055</v>
      </c>
      <c r="T323" s="161" t="s">
        <v>77</v>
      </c>
      <c r="U323" s="107" t="s">
        <v>77</v>
      </c>
      <c r="V323" s="139" t="s">
        <v>77</v>
      </c>
      <c r="W323" s="139" t="s">
        <v>77</v>
      </c>
      <c r="X323" s="128" t="s">
        <v>77</v>
      </c>
      <c r="Y323" s="86" t="s">
        <v>227</v>
      </c>
      <c r="Z323" s="86" t="s">
        <v>227</v>
      </c>
      <c r="AA323" s="86" t="s">
        <v>227</v>
      </c>
      <c r="AB323" s="86"/>
      <c r="AC323" s="86"/>
      <c r="AD323" s="86" t="s">
        <v>491</v>
      </c>
      <c r="AE323" s="86"/>
      <c r="AF323" s="86" t="s">
        <v>77</v>
      </c>
      <c r="AG323" s="86" t="s">
        <v>351</v>
      </c>
      <c r="AH323" s="132"/>
      <c r="AI323" s="86" t="s">
        <v>415</v>
      </c>
      <c r="AJ323" s="87" t="s">
        <v>77</v>
      </c>
      <c r="AK323" s="87" t="s">
        <v>77</v>
      </c>
      <c r="AL323" s="87" t="s">
        <v>77</v>
      </c>
      <c r="AM323" s="87" t="s">
        <v>77</v>
      </c>
      <c r="AN323" s="87" t="s">
        <v>77</v>
      </c>
      <c r="AO323" s="88" t="s">
        <v>77</v>
      </c>
      <c r="AP323" s="88" t="s">
        <v>77</v>
      </c>
      <c r="AQ323" s="88" t="s">
        <v>77</v>
      </c>
      <c r="AR323" s="88" t="s">
        <v>77</v>
      </c>
      <c r="AS323" s="88" t="s">
        <v>77</v>
      </c>
      <c r="AT323" s="87" t="s">
        <v>77</v>
      </c>
      <c r="AU323" s="87" t="s">
        <v>77</v>
      </c>
      <c r="AV323" s="87"/>
      <c r="AW323" s="87" t="s">
        <v>77</v>
      </c>
      <c r="AX323" s="87"/>
      <c r="AY323" s="87" t="s">
        <v>77</v>
      </c>
      <c r="AZ323" s="87"/>
      <c r="BA323" s="87" t="s">
        <v>77</v>
      </c>
      <c r="BB323" s="87"/>
      <c r="BC323" s="87" t="s">
        <v>77</v>
      </c>
      <c r="BD323" s="87"/>
      <c r="BE323" s="88"/>
      <c r="BF323" s="88"/>
      <c r="BG323" s="88"/>
      <c r="BH323" s="88"/>
      <c r="BI323" s="88"/>
      <c r="BJ323" s="88"/>
      <c r="BK323" s="88"/>
      <c r="BL323" s="88"/>
      <c r="BM323" s="88"/>
      <c r="BN323" s="86"/>
      <c r="BO323" s="86"/>
      <c r="BP323" s="86"/>
      <c r="BQ323" s="86"/>
    </row>
    <row r="324" spans="1:69" s="90" customFormat="1" ht="154.5" customHeight="1" x14ac:dyDescent="0.25">
      <c r="A324" s="86"/>
      <c r="B324" s="86" t="s">
        <v>89</v>
      </c>
      <c r="C324" s="129" t="s">
        <v>2417</v>
      </c>
      <c r="D324" s="129" t="s">
        <v>71</v>
      </c>
      <c r="E324" s="109" t="s">
        <v>2418</v>
      </c>
      <c r="F324" s="85">
        <v>2018</v>
      </c>
      <c r="G324" s="146">
        <v>43430</v>
      </c>
      <c r="H324" s="85" t="s">
        <v>2419</v>
      </c>
      <c r="I324" s="86" t="s">
        <v>2420</v>
      </c>
      <c r="J324" s="86" t="s">
        <v>77</v>
      </c>
      <c r="K324" s="85" t="s">
        <v>75</v>
      </c>
      <c r="L324" s="86" t="s">
        <v>246</v>
      </c>
      <c r="M324" s="132">
        <v>43427</v>
      </c>
      <c r="N324" s="110" t="s">
        <v>203</v>
      </c>
      <c r="O324" s="110" t="s">
        <v>77</v>
      </c>
      <c r="P324" s="86" t="s">
        <v>2407</v>
      </c>
      <c r="Q324" s="86" t="s">
        <v>148</v>
      </c>
      <c r="R324" s="86" t="s">
        <v>2421</v>
      </c>
      <c r="S324" s="86" t="s">
        <v>809</v>
      </c>
      <c r="T324" s="123">
        <v>0</v>
      </c>
      <c r="U324" s="107">
        <v>0</v>
      </c>
      <c r="V324" s="139">
        <v>0</v>
      </c>
      <c r="W324" s="139">
        <v>0</v>
      </c>
      <c r="X324" s="145" t="s">
        <v>160</v>
      </c>
      <c r="Y324" s="86" t="s">
        <v>871</v>
      </c>
      <c r="Z324" s="86" t="s">
        <v>701</v>
      </c>
      <c r="AA324" s="86" t="s">
        <v>992</v>
      </c>
      <c r="AB324" s="86" t="s">
        <v>145</v>
      </c>
      <c r="AC324" s="86" t="s">
        <v>146</v>
      </c>
      <c r="AD324" s="86" t="s">
        <v>2255</v>
      </c>
      <c r="AE324" s="86" t="s">
        <v>2241</v>
      </c>
      <c r="AF324" s="86" t="s">
        <v>148</v>
      </c>
      <c r="AG324" s="86" t="s">
        <v>342</v>
      </c>
      <c r="AH324" s="132">
        <v>44320</v>
      </c>
      <c r="AI324" s="86" t="s">
        <v>88</v>
      </c>
      <c r="AJ324" s="87" t="s">
        <v>89</v>
      </c>
      <c r="AK324" s="88" t="s">
        <v>77</v>
      </c>
      <c r="AL324" s="88" t="s">
        <v>77</v>
      </c>
      <c r="AM324" s="88" t="s">
        <v>77</v>
      </c>
      <c r="AN324" s="88" t="s">
        <v>77</v>
      </c>
      <c r="AO324" s="88" t="s">
        <v>77</v>
      </c>
      <c r="AP324" s="88" t="s">
        <v>77</v>
      </c>
      <c r="AQ324" s="88" t="s">
        <v>77</v>
      </c>
      <c r="AR324" s="88" t="s">
        <v>77</v>
      </c>
      <c r="AS324" s="88" t="s">
        <v>77</v>
      </c>
      <c r="AT324" s="88" t="s">
        <v>77</v>
      </c>
      <c r="AU324" s="88" t="s">
        <v>77</v>
      </c>
      <c r="AV324" s="88"/>
      <c r="AW324" s="88" t="s">
        <v>77</v>
      </c>
      <c r="AX324" s="88"/>
      <c r="AY324" s="88" t="s">
        <v>77</v>
      </c>
      <c r="AZ324" s="88"/>
      <c r="BA324" s="88" t="s">
        <v>77</v>
      </c>
      <c r="BB324" s="88"/>
      <c r="BC324" s="88" t="s">
        <v>77</v>
      </c>
      <c r="BD324" s="88"/>
      <c r="BE324" s="88" t="s">
        <v>77</v>
      </c>
      <c r="BF324" s="88" t="s">
        <v>77</v>
      </c>
      <c r="BG324" s="88" t="s">
        <v>77</v>
      </c>
      <c r="BH324" s="88" t="s">
        <v>77</v>
      </c>
      <c r="BI324" s="88" t="s">
        <v>77</v>
      </c>
      <c r="BJ324" s="88" t="s">
        <v>77</v>
      </c>
      <c r="BK324" s="88" t="s">
        <v>77</v>
      </c>
      <c r="BL324" s="88" t="s">
        <v>77</v>
      </c>
      <c r="BM324" s="88" t="s">
        <v>77</v>
      </c>
      <c r="BN324" s="86"/>
      <c r="BO324" s="86"/>
      <c r="BP324" s="86"/>
      <c r="BQ324" s="86"/>
    </row>
    <row r="325" spans="1:69" s="90" customFormat="1" ht="154.5" customHeight="1" x14ac:dyDescent="0.25">
      <c r="A325" s="86"/>
      <c r="B325" s="86" t="s">
        <v>89</v>
      </c>
      <c r="C325" s="129" t="s">
        <v>2422</v>
      </c>
      <c r="D325" s="129" t="s">
        <v>937</v>
      </c>
      <c r="E325" s="109" t="s">
        <v>2423</v>
      </c>
      <c r="F325" s="85">
        <v>2020</v>
      </c>
      <c r="G325" s="146">
        <v>44081</v>
      </c>
      <c r="H325" s="85" t="s">
        <v>2424</v>
      </c>
      <c r="I325" s="86" t="s">
        <v>1134</v>
      </c>
      <c r="J325" s="86" t="s">
        <v>77</v>
      </c>
      <c r="K325" s="85" t="s">
        <v>75</v>
      </c>
      <c r="L325" s="36" t="s">
        <v>156</v>
      </c>
      <c r="M325" s="132">
        <v>44077</v>
      </c>
      <c r="N325" s="110" t="s">
        <v>256</v>
      </c>
      <c r="O325" s="110" t="s">
        <v>77</v>
      </c>
      <c r="P325" s="86" t="s">
        <v>2425</v>
      </c>
      <c r="Q325" s="86" t="s">
        <v>148</v>
      </c>
      <c r="R325" s="86" t="s">
        <v>2426</v>
      </c>
      <c r="S325" s="86" t="s">
        <v>809</v>
      </c>
      <c r="T325" s="123">
        <v>0</v>
      </c>
      <c r="U325" s="107">
        <v>0</v>
      </c>
      <c r="V325" s="139">
        <v>0</v>
      </c>
      <c r="W325" s="139">
        <v>0</v>
      </c>
      <c r="X325" s="145" t="s">
        <v>338</v>
      </c>
      <c r="Y325" s="86" t="s">
        <v>973</v>
      </c>
      <c r="Z325" s="86" t="s">
        <v>1200</v>
      </c>
      <c r="AA325" s="86" t="s">
        <v>1200</v>
      </c>
      <c r="AB325" s="85" t="s">
        <v>138</v>
      </c>
      <c r="AC325" s="86" t="s">
        <v>139</v>
      </c>
      <c r="AD325" s="86" t="s">
        <v>2427</v>
      </c>
      <c r="AE325" s="86" t="s">
        <v>2428</v>
      </c>
      <c r="AF325" s="86" t="s">
        <v>148</v>
      </c>
      <c r="AG325" s="86" t="s">
        <v>578</v>
      </c>
      <c r="AH325" s="132">
        <v>44147</v>
      </c>
      <c r="AI325" s="86" t="s">
        <v>415</v>
      </c>
      <c r="AJ325" s="87" t="s">
        <v>85</v>
      </c>
      <c r="AK325" s="88" t="s">
        <v>77</v>
      </c>
      <c r="AL325" s="88" t="s">
        <v>77</v>
      </c>
      <c r="AM325" s="86"/>
      <c r="AN325" s="88" t="s">
        <v>77</v>
      </c>
      <c r="AO325" s="88" t="s">
        <v>77</v>
      </c>
      <c r="AP325" s="88" t="s">
        <v>77</v>
      </c>
      <c r="AQ325" s="88" t="s">
        <v>77</v>
      </c>
      <c r="AR325" s="86"/>
      <c r="AS325" s="88" t="s">
        <v>77</v>
      </c>
      <c r="AT325" s="88" t="s">
        <v>77</v>
      </c>
      <c r="AU325" s="88" t="s">
        <v>77</v>
      </c>
      <c r="AV325" s="88"/>
      <c r="AW325" s="88" t="s">
        <v>77</v>
      </c>
      <c r="AX325" s="88"/>
      <c r="AY325" s="88" t="s">
        <v>77</v>
      </c>
      <c r="AZ325" s="88"/>
      <c r="BA325" s="88" t="s">
        <v>77</v>
      </c>
      <c r="BB325" s="88"/>
      <c r="BC325" s="88" t="s">
        <v>77</v>
      </c>
      <c r="BD325" s="88"/>
      <c r="BE325" s="88" t="s">
        <v>77</v>
      </c>
      <c r="BF325" s="88" t="s">
        <v>77</v>
      </c>
      <c r="BG325" s="88" t="s">
        <v>77</v>
      </c>
      <c r="BH325" s="88" t="s">
        <v>77</v>
      </c>
      <c r="BI325" s="88" t="s">
        <v>77</v>
      </c>
      <c r="BJ325" s="88" t="s">
        <v>77</v>
      </c>
      <c r="BK325" s="88" t="s">
        <v>77</v>
      </c>
      <c r="BL325" s="88" t="s">
        <v>77</v>
      </c>
      <c r="BM325" s="88" t="s">
        <v>77</v>
      </c>
      <c r="BN325" s="86"/>
      <c r="BO325" s="86"/>
      <c r="BP325" s="86"/>
      <c r="BQ325" s="86"/>
    </row>
    <row r="326" spans="1:69" s="90" customFormat="1" ht="154.5" customHeight="1" x14ac:dyDescent="0.25">
      <c r="A326" s="86"/>
      <c r="B326" s="86" t="s">
        <v>85</v>
      </c>
      <c r="C326" s="129" t="s">
        <v>710</v>
      </c>
      <c r="D326" s="129" t="s">
        <v>937</v>
      </c>
      <c r="E326" s="109" t="s">
        <v>2429</v>
      </c>
      <c r="F326" s="85">
        <v>2020</v>
      </c>
      <c r="G326" s="146">
        <v>44071</v>
      </c>
      <c r="H326" s="85" t="s">
        <v>2430</v>
      </c>
      <c r="I326" s="86" t="s">
        <v>2431</v>
      </c>
      <c r="J326" s="86" t="s">
        <v>2432</v>
      </c>
      <c r="K326" s="85" t="s">
        <v>75</v>
      </c>
      <c r="L326" s="86" t="s">
        <v>111</v>
      </c>
      <c r="M326" s="132">
        <v>43901</v>
      </c>
      <c r="N326" s="110" t="s">
        <v>698</v>
      </c>
      <c r="O326" s="126">
        <v>0</v>
      </c>
      <c r="P326" s="86" t="s">
        <v>959</v>
      </c>
      <c r="Q326" s="86" t="s">
        <v>148</v>
      </c>
      <c r="R326" s="86" t="s">
        <v>2433</v>
      </c>
      <c r="S326" s="86" t="s">
        <v>1192</v>
      </c>
      <c r="T326" s="123">
        <v>0</v>
      </c>
      <c r="U326" s="107">
        <v>0</v>
      </c>
      <c r="V326" s="139">
        <v>0</v>
      </c>
      <c r="W326" s="139">
        <v>0</v>
      </c>
      <c r="X326" s="145"/>
      <c r="Y326" s="86" t="s">
        <v>973</v>
      </c>
      <c r="Z326" s="86" t="s">
        <v>1289</v>
      </c>
      <c r="AA326" s="86" t="s">
        <v>1289</v>
      </c>
      <c r="AB326" s="86" t="s">
        <v>113</v>
      </c>
      <c r="AC326" s="86" t="s">
        <v>294</v>
      </c>
      <c r="AD326" s="86" t="s">
        <v>1153</v>
      </c>
      <c r="AE326" s="86" t="s">
        <v>2372</v>
      </c>
      <c r="AF326" s="86" t="s">
        <v>148</v>
      </c>
      <c r="AG326" s="86" t="s">
        <v>578</v>
      </c>
      <c r="AH326" s="132">
        <v>44385</v>
      </c>
      <c r="AI326" s="86" t="s">
        <v>415</v>
      </c>
      <c r="AJ326" s="87" t="s">
        <v>85</v>
      </c>
      <c r="AK326" s="88" t="s">
        <v>77</v>
      </c>
      <c r="AL326" s="87" t="s">
        <v>77</v>
      </c>
      <c r="AM326" s="86" t="s">
        <v>965</v>
      </c>
      <c r="AN326" s="86" t="s">
        <v>77</v>
      </c>
      <c r="AO326" s="86" t="s">
        <v>77</v>
      </c>
      <c r="AP326" s="143" t="s">
        <v>77</v>
      </c>
      <c r="AQ326" s="143" t="s">
        <v>77</v>
      </c>
      <c r="AR326" s="86"/>
      <c r="AS326" s="86" t="s">
        <v>77</v>
      </c>
      <c r="AT326" s="86" t="s">
        <v>77</v>
      </c>
      <c r="AU326" s="88" t="s">
        <v>77</v>
      </c>
      <c r="AV326" s="88"/>
      <c r="AW326" s="86" t="s">
        <v>77</v>
      </c>
      <c r="AX326" s="86"/>
      <c r="AY326" s="86" t="s">
        <v>77</v>
      </c>
      <c r="AZ326" s="86"/>
      <c r="BA326" s="86" t="s">
        <v>77</v>
      </c>
      <c r="BB326" s="86"/>
      <c r="BC326" s="86" t="s">
        <v>77</v>
      </c>
      <c r="BD326" s="86"/>
      <c r="BE326" s="86" t="s">
        <v>77</v>
      </c>
      <c r="BF326" s="86" t="s">
        <v>77</v>
      </c>
      <c r="BG326" s="86" t="s">
        <v>77</v>
      </c>
      <c r="BH326" s="86" t="s">
        <v>77</v>
      </c>
      <c r="BI326" s="86" t="s">
        <v>77</v>
      </c>
      <c r="BJ326" s="86" t="s">
        <v>77</v>
      </c>
      <c r="BK326" s="86" t="s">
        <v>77</v>
      </c>
      <c r="BL326" s="86" t="s">
        <v>77</v>
      </c>
      <c r="BM326" s="86" t="s">
        <v>77</v>
      </c>
      <c r="BN326" s="86"/>
      <c r="BO326" s="86"/>
      <c r="BP326" s="86"/>
      <c r="BQ326" s="86"/>
    </row>
    <row r="327" spans="1:69" s="90" customFormat="1" ht="154.5" customHeight="1" x14ac:dyDescent="0.25">
      <c r="A327" s="86"/>
      <c r="B327" s="86" t="s">
        <v>85</v>
      </c>
      <c r="C327" s="129" t="s">
        <v>710</v>
      </c>
      <c r="D327" s="129" t="s">
        <v>937</v>
      </c>
      <c r="E327" s="109" t="s">
        <v>2434</v>
      </c>
      <c r="F327" s="85">
        <v>2020</v>
      </c>
      <c r="G327" s="146">
        <v>44029</v>
      </c>
      <c r="H327" s="85" t="s">
        <v>2354</v>
      </c>
      <c r="I327" s="86" t="s">
        <v>2355</v>
      </c>
      <c r="J327" s="86" t="s">
        <v>77</v>
      </c>
      <c r="K327" s="36" t="s">
        <v>313</v>
      </c>
      <c r="L327" s="139" t="s">
        <v>658</v>
      </c>
      <c r="M327" s="146">
        <v>44029</v>
      </c>
      <c r="N327" s="110" t="s">
        <v>306</v>
      </c>
      <c r="O327" s="110" t="s">
        <v>77</v>
      </c>
      <c r="P327" s="86" t="s">
        <v>1363</v>
      </c>
      <c r="Q327" s="86" t="s">
        <v>148</v>
      </c>
      <c r="R327" s="86" t="s">
        <v>2435</v>
      </c>
      <c r="S327" s="86" t="s">
        <v>1128</v>
      </c>
      <c r="T327" s="123">
        <v>0</v>
      </c>
      <c r="U327" s="107">
        <v>0</v>
      </c>
      <c r="V327" s="108">
        <v>0</v>
      </c>
      <c r="W327" s="108">
        <v>0</v>
      </c>
      <c r="X327" s="145" t="s">
        <v>319</v>
      </c>
      <c r="Y327" s="86" t="s">
        <v>871</v>
      </c>
      <c r="Z327" s="86" t="s">
        <v>1200</v>
      </c>
      <c r="AA327" s="86" t="s">
        <v>1200</v>
      </c>
      <c r="AB327" s="86" t="s">
        <v>1227</v>
      </c>
      <c r="AC327" s="86" t="s">
        <v>2436</v>
      </c>
      <c r="AD327" s="86" t="s">
        <v>2437</v>
      </c>
      <c r="AE327" s="86" t="s">
        <v>2064</v>
      </c>
      <c r="AF327" s="86" t="s">
        <v>148</v>
      </c>
      <c r="AG327" s="86" t="s">
        <v>342</v>
      </c>
      <c r="AH327" s="132">
        <v>44483</v>
      </c>
      <c r="AI327" s="86" t="s">
        <v>415</v>
      </c>
      <c r="AJ327" s="87" t="s">
        <v>85</v>
      </c>
      <c r="AK327" s="88" t="s">
        <v>77</v>
      </c>
      <c r="AL327" s="87" t="s">
        <v>77</v>
      </c>
      <c r="AM327" s="88" t="s">
        <v>77</v>
      </c>
      <c r="AN327" s="88" t="s">
        <v>77</v>
      </c>
      <c r="AO327" s="88" t="s">
        <v>77</v>
      </c>
      <c r="AP327" s="88" t="s">
        <v>77</v>
      </c>
      <c r="AQ327" s="88" t="s">
        <v>77</v>
      </c>
      <c r="AR327" s="88" t="s">
        <v>77</v>
      </c>
      <c r="AS327" s="88" t="s">
        <v>77</v>
      </c>
      <c r="AT327" s="88" t="s">
        <v>77</v>
      </c>
      <c r="AU327" s="88" t="s">
        <v>77</v>
      </c>
      <c r="AV327" s="88"/>
      <c r="AW327" s="88" t="s">
        <v>77</v>
      </c>
      <c r="AX327" s="88"/>
      <c r="AY327" s="88" t="s">
        <v>77</v>
      </c>
      <c r="AZ327" s="88"/>
      <c r="BA327" s="88" t="s">
        <v>77</v>
      </c>
      <c r="BB327" s="88"/>
      <c r="BC327" s="88" t="s">
        <v>77</v>
      </c>
      <c r="BD327" s="88"/>
      <c r="BE327" s="88" t="s">
        <v>77</v>
      </c>
      <c r="BF327" s="88" t="s">
        <v>77</v>
      </c>
      <c r="BG327" s="88" t="s">
        <v>77</v>
      </c>
      <c r="BH327" s="88" t="s">
        <v>77</v>
      </c>
      <c r="BI327" s="88" t="s">
        <v>77</v>
      </c>
      <c r="BJ327" s="88" t="s">
        <v>77</v>
      </c>
      <c r="BK327" s="88" t="s">
        <v>77</v>
      </c>
      <c r="BL327" s="88" t="s">
        <v>77</v>
      </c>
      <c r="BM327" s="88" t="s">
        <v>77</v>
      </c>
      <c r="BN327" s="88" t="s">
        <v>77</v>
      </c>
      <c r="BO327" s="86"/>
      <c r="BP327" s="86"/>
      <c r="BQ327" s="86"/>
    </row>
    <row r="328" spans="1:69" s="90" customFormat="1" ht="154.5" customHeight="1" x14ac:dyDescent="0.25">
      <c r="A328" s="86"/>
      <c r="B328" s="86" t="s">
        <v>89</v>
      </c>
      <c r="C328" s="129" t="s">
        <v>2438</v>
      </c>
      <c r="D328" s="129" t="s">
        <v>937</v>
      </c>
      <c r="E328" s="109" t="s">
        <v>2439</v>
      </c>
      <c r="F328" s="85">
        <v>2020</v>
      </c>
      <c r="G328" s="146">
        <v>43895</v>
      </c>
      <c r="H328" s="85" t="s">
        <v>2440</v>
      </c>
      <c r="I328" s="86" t="s">
        <v>1134</v>
      </c>
      <c r="J328" s="86" t="s">
        <v>77</v>
      </c>
      <c r="K328" s="85" t="s">
        <v>75</v>
      </c>
      <c r="L328" s="36" t="s">
        <v>156</v>
      </c>
      <c r="M328" s="132">
        <v>43895</v>
      </c>
      <c r="N328" s="110" t="s">
        <v>157</v>
      </c>
      <c r="O328" s="110" t="s">
        <v>77</v>
      </c>
      <c r="P328" s="86" t="s">
        <v>1704</v>
      </c>
      <c r="Q328" s="86" t="s">
        <v>148</v>
      </c>
      <c r="R328" s="86" t="s">
        <v>2441</v>
      </c>
      <c r="S328" s="86" t="s">
        <v>680</v>
      </c>
      <c r="T328" s="123">
        <v>0</v>
      </c>
      <c r="U328" s="107">
        <v>0</v>
      </c>
      <c r="V328" s="139">
        <v>0</v>
      </c>
      <c r="W328" s="199">
        <v>0</v>
      </c>
      <c r="X328" s="145"/>
      <c r="Y328" s="86" t="s">
        <v>973</v>
      </c>
      <c r="Z328" s="86" t="s">
        <v>628</v>
      </c>
      <c r="AA328" s="86" t="s">
        <v>628</v>
      </c>
      <c r="AB328" s="86" t="s">
        <v>1227</v>
      </c>
      <c r="AC328" s="86" t="s">
        <v>1385</v>
      </c>
      <c r="AD328" s="86" t="s">
        <v>2442</v>
      </c>
      <c r="AE328" s="86" t="s">
        <v>2372</v>
      </c>
      <c r="AF328" s="86" t="s">
        <v>148</v>
      </c>
      <c r="AG328" s="86" t="s">
        <v>578</v>
      </c>
      <c r="AH328" s="132">
        <v>44183</v>
      </c>
      <c r="AI328" s="86" t="s">
        <v>415</v>
      </c>
      <c r="AJ328" s="87" t="s">
        <v>85</v>
      </c>
      <c r="AK328" s="88" t="s">
        <v>77</v>
      </c>
      <c r="AL328" s="88" t="s">
        <v>77</v>
      </c>
      <c r="AM328" s="86" t="s">
        <v>77</v>
      </c>
      <c r="AN328" s="88" t="s">
        <v>77</v>
      </c>
      <c r="AO328" s="88" t="s">
        <v>77</v>
      </c>
      <c r="AP328" s="88" t="s">
        <v>77</v>
      </c>
      <c r="AQ328" s="88" t="s">
        <v>77</v>
      </c>
      <c r="AR328" s="86"/>
      <c r="AS328" s="88" t="s">
        <v>77</v>
      </c>
      <c r="AT328" s="88" t="s">
        <v>77</v>
      </c>
      <c r="AU328" s="88" t="s">
        <v>77</v>
      </c>
      <c r="AV328" s="88"/>
      <c r="AW328" s="88" t="s">
        <v>77</v>
      </c>
      <c r="AX328" s="88"/>
      <c r="AY328" s="88" t="s">
        <v>77</v>
      </c>
      <c r="AZ328" s="88"/>
      <c r="BA328" s="88" t="s">
        <v>77</v>
      </c>
      <c r="BB328" s="88"/>
      <c r="BC328" s="88" t="s">
        <v>77</v>
      </c>
      <c r="BD328" s="88"/>
      <c r="BE328" s="88" t="s">
        <v>77</v>
      </c>
      <c r="BF328" s="88" t="s">
        <v>77</v>
      </c>
      <c r="BG328" s="88" t="s">
        <v>77</v>
      </c>
      <c r="BH328" s="88" t="s">
        <v>77</v>
      </c>
      <c r="BI328" s="88" t="s">
        <v>77</v>
      </c>
      <c r="BJ328" s="88" t="s">
        <v>77</v>
      </c>
      <c r="BK328" s="88" t="s">
        <v>77</v>
      </c>
      <c r="BL328" s="88" t="s">
        <v>77</v>
      </c>
      <c r="BM328" s="88" t="s">
        <v>77</v>
      </c>
      <c r="BN328" s="86"/>
      <c r="BO328" s="86"/>
      <c r="BP328" s="86"/>
      <c r="BQ328" s="86"/>
    </row>
    <row r="329" spans="1:69" s="90" customFormat="1" ht="154.5" customHeight="1" x14ac:dyDescent="0.25">
      <c r="A329" s="86"/>
      <c r="B329" s="86" t="s">
        <v>89</v>
      </c>
      <c r="C329" s="129" t="s">
        <v>2443</v>
      </c>
      <c r="D329" s="129" t="s">
        <v>71</v>
      </c>
      <c r="E329" s="109" t="s">
        <v>2444</v>
      </c>
      <c r="F329" s="85">
        <v>2020</v>
      </c>
      <c r="G329" s="146">
        <v>43874</v>
      </c>
      <c r="H329" s="85" t="s">
        <v>2445</v>
      </c>
      <c r="I329" s="86" t="s">
        <v>2446</v>
      </c>
      <c r="J329" s="86" t="s">
        <v>2447</v>
      </c>
      <c r="K329" s="85" t="s">
        <v>75</v>
      </c>
      <c r="L329" s="86" t="s">
        <v>102</v>
      </c>
      <c r="M329" s="132">
        <v>43874</v>
      </c>
      <c r="N329" s="110" t="s">
        <v>256</v>
      </c>
      <c r="O329" s="126">
        <v>0.01</v>
      </c>
      <c r="P329" s="86" t="s">
        <v>1363</v>
      </c>
      <c r="Q329" s="86" t="s">
        <v>148</v>
      </c>
      <c r="R329" s="86" t="s">
        <v>2448</v>
      </c>
      <c r="S329" s="86" t="s">
        <v>2449</v>
      </c>
      <c r="T329" s="147">
        <v>315114362512</v>
      </c>
      <c r="U329" s="162">
        <v>425015045123.16998</v>
      </c>
      <c r="V329" s="163">
        <v>3765179921</v>
      </c>
      <c r="W329" s="163">
        <v>0</v>
      </c>
      <c r="X329" s="145" t="s">
        <v>681</v>
      </c>
      <c r="Y329" s="86" t="s">
        <v>973</v>
      </c>
      <c r="Z329" s="86" t="s">
        <v>2450</v>
      </c>
      <c r="AA329" s="86" t="s">
        <v>2450</v>
      </c>
      <c r="AB329" s="86" t="s">
        <v>113</v>
      </c>
      <c r="AC329" s="86" t="s">
        <v>294</v>
      </c>
      <c r="AD329" s="86" t="s">
        <v>1909</v>
      </c>
      <c r="AE329" s="86" t="s">
        <v>1130</v>
      </c>
      <c r="AF329" s="86" t="s">
        <v>148</v>
      </c>
      <c r="AG329" s="86" t="s">
        <v>86</v>
      </c>
      <c r="AH329" s="132"/>
      <c r="AI329" s="86" t="s">
        <v>88</v>
      </c>
      <c r="AJ329" s="87" t="s">
        <v>89</v>
      </c>
      <c r="AK329" s="88" t="s">
        <v>77</v>
      </c>
      <c r="AL329" s="88" t="s">
        <v>77</v>
      </c>
      <c r="AM329" s="88" t="s">
        <v>77</v>
      </c>
      <c r="AN329" s="88" t="s">
        <v>77</v>
      </c>
      <c r="AO329" s="88" t="s">
        <v>77</v>
      </c>
      <c r="AP329" s="88" t="s">
        <v>77</v>
      </c>
      <c r="AQ329" s="88" t="s">
        <v>77</v>
      </c>
      <c r="AR329" s="88" t="s">
        <v>77</v>
      </c>
      <c r="AS329" s="88" t="s">
        <v>77</v>
      </c>
      <c r="AT329" s="88" t="s">
        <v>77</v>
      </c>
      <c r="AU329" s="88" t="s">
        <v>77</v>
      </c>
      <c r="AV329" s="88"/>
      <c r="AW329" s="88" t="s">
        <v>77</v>
      </c>
      <c r="AX329" s="88"/>
      <c r="AY329" s="88" t="s">
        <v>77</v>
      </c>
      <c r="AZ329" s="88"/>
      <c r="BA329" s="88" t="s">
        <v>77</v>
      </c>
      <c r="BB329" s="88"/>
      <c r="BC329" s="88" t="s">
        <v>77</v>
      </c>
      <c r="BD329" s="88"/>
      <c r="BE329" s="88" t="s">
        <v>77</v>
      </c>
      <c r="BF329" s="88" t="s">
        <v>77</v>
      </c>
      <c r="BG329" s="88" t="s">
        <v>77</v>
      </c>
      <c r="BH329" s="88" t="s">
        <v>77</v>
      </c>
      <c r="BI329" s="88" t="s">
        <v>77</v>
      </c>
      <c r="BJ329" s="88" t="s">
        <v>77</v>
      </c>
      <c r="BK329" s="88" t="s">
        <v>77</v>
      </c>
      <c r="BL329" s="88" t="s">
        <v>77</v>
      </c>
      <c r="BM329" s="88" t="s">
        <v>77</v>
      </c>
      <c r="BN329" s="86"/>
      <c r="BO329" s="86"/>
      <c r="BP329" s="86"/>
      <c r="BQ329" s="86"/>
    </row>
    <row r="330" spans="1:69" s="90" customFormat="1" ht="154.5" customHeight="1" x14ac:dyDescent="0.25">
      <c r="A330" s="86"/>
      <c r="B330" s="86" t="s">
        <v>89</v>
      </c>
      <c r="C330" s="129" t="s">
        <v>2451</v>
      </c>
      <c r="D330" s="129" t="s">
        <v>71</v>
      </c>
      <c r="E330" s="109" t="s">
        <v>2452</v>
      </c>
      <c r="F330" s="85">
        <v>2020</v>
      </c>
      <c r="G330" s="146">
        <v>44169</v>
      </c>
      <c r="H330" s="85" t="s">
        <v>2453</v>
      </c>
      <c r="I330" s="86" t="s">
        <v>2454</v>
      </c>
      <c r="J330" s="86" t="s">
        <v>77</v>
      </c>
      <c r="K330" s="85" t="s">
        <v>75</v>
      </c>
      <c r="L330" s="86" t="s">
        <v>346</v>
      </c>
      <c r="M330" s="132">
        <v>44161</v>
      </c>
      <c r="N330" s="110" t="s">
        <v>698</v>
      </c>
      <c r="O330" s="110" t="s">
        <v>77</v>
      </c>
      <c r="P330" s="86" t="s">
        <v>1363</v>
      </c>
      <c r="Q330" s="86" t="s">
        <v>148</v>
      </c>
      <c r="R330" s="86" t="s">
        <v>2455</v>
      </c>
      <c r="S330" s="86" t="s">
        <v>2456</v>
      </c>
      <c r="T330" s="123">
        <v>135084279</v>
      </c>
      <c r="U330" s="107">
        <v>175565993.97999999</v>
      </c>
      <c r="V330" s="139">
        <v>175270715</v>
      </c>
      <c r="W330" s="108"/>
      <c r="X330" s="145" t="s">
        <v>160</v>
      </c>
      <c r="Y330" s="86" t="s">
        <v>973</v>
      </c>
      <c r="Z330" s="86" t="s">
        <v>1829</v>
      </c>
      <c r="AA330" s="86" t="s">
        <v>1829</v>
      </c>
      <c r="AB330" s="86" t="s">
        <v>113</v>
      </c>
      <c r="AC330" s="86" t="s">
        <v>294</v>
      </c>
      <c r="AD330" s="86" t="s">
        <v>2457</v>
      </c>
      <c r="AE330" s="86" t="s">
        <v>1154</v>
      </c>
      <c r="AF330" s="86" t="s">
        <v>148</v>
      </c>
      <c r="AG330" s="86" t="s">
        <v>578</v>
      </c>
      <c r="AH330" s="132">
        <v>45267</v>
      </c>
      <c r="AI330" s="86" t="s">
        <v>88</v>
      </c>
      <c r="AJ330" s="87" t="s">
        <v>89</v>
      </c>
      <c r="AK330" s="88" t="s">
        <v>77</v>
      </c>
      <c r="AL330" s="88" t="s">
        <v>77</v>
      </c>
      <c r="AM330" s="88" t="s">
        <v>77</v>
      </c>
      <c r="AN330" s="88" t="s">
        <v>77</v>
      </c>
      <c r="AO330" s="88" t="s">
        <v>77</v>
      </c>
      <c r="AP330" s="88" t="s">
        <v>77</v>
      </c>
      <c r="AQ330" s="88" t="s">
        <v>77</v>
      </c>
      <c r="AR330" s="88" t="s">
        <v>77</v>
      </c>
      <c r="AS330" s="88" t="s">
        <v>77</v>
      </c>
      <c r="AT330" s="88" t="s">
        <v>77</v>
      </c>
      <c r="AU330" s="88" t="s">
        <v>77</v>
      </c>
      <c r="AV330" s="88"/>
      <c r="AW330" s="88" t="s">
        <v>77</v>
      </c>
      <c r="AX330" s="88"/>
      <c r="AY330" s="88" t="s">
        <v>77</v>
      </c>
      <c r="AZ330" s="88"/>
      <c r="BA330" s="88" t="s">
        <v>77</v>
      </c>
      <c r="BB330" s="88"/>
      <c r="BC330" s="88" t="s">
        <v>77</v>
      </c>
      <c r="BD330" s="88"/>
      <c r="BE330" s="88" t="s">
        <v>77</v>
      </c>
      <c r="BF330" s="88" t="s">
        <v>77</v>
      </c>
      <c r="BG330" s="88" t="s">
        <v>77</v>
      </c>
      <c r="BH330" s="88" t="s">
        <v>77</v>
      </c>
      <c r="BI330" s="88" t="s">
        <v>77</v>
      </c>
      <c r="BJ330" s="88" t="s">
        <v>77</v>
      </c>
      <c r="BK330" s="88" t="s">
        <v>77</v>
      </c>
      <c r="BL330" s="88" t="s">
        <v>77</v>
      </c>
      <c r="BM330" s="88" t="s">
        <v>77</v>
      </c>
      <c r="BN330" s="86"/>
      <c r="BO330" s="86"/>
      <c r="BP330" s="86"/>
      <c r="BQ330" s="86"/>
    </row>
    <row r="331" spans="1:69" s="90" customFormat="1" ht="154.5" customHeight="1" x14ac:dyDescent="0.25">
      <c r="A331" s="86"/>
      <c r="B331" s="86" t="s">
        <v>89</v>
      </c>
      <c r="C331" s="129" t="s">
        <v>2458</v>
      </c>
      <c r="D331" s="129" t="s">
        <v>71</v>
      </c>
      <c r="E331" s="109" t="s">
        <v>2459</v>
      </c>
      <c r="F331" s="85">
        <v>2019</v>
      </c>
      <c r="G331" s="146" t="s">
        <v>1042</v>
      </c>
      <c r="H331" s="85" t="s">
        <v>2460</v>
      </c>
      <c r="I331" s="86" t="s">
        <v>2461</v>
      </c>
      <c r="J331" s="86" t="s">
        <v>77</v>
      </c>
      <c r="K331" s="85" t="s">
        <v>75</v>
      </c>
      <c r="L331" s="86" t="s">
        <v>1077</v>
      </c>
      <c r="M331" s="132">
        <v>43693</v>
      </c>
      <c r="N331" s="110" t="s">
        <v>203</v>
      </c>
      <c r="O331" s="110" t="s">
        <v>77</v>
      </c>
      <c r="P331" s="86" t="s">
        <v>1489</v>
      </c>
      <c r="Q331" s="86" t="s">
        <v>148</v>
      </c>
      <c r="R331" s="86" t="s">
        <v>2462</v>
      </c>
      <c r="S331" s="86" t="s">
        <v>1459</v>
      </c>
      <c r="T331" s="123">
        <v>65669290</v>
      </c>
      <c r="U331" s="107">
        <v>87183810.299999997</v>
      </c>
      <c r="V331" s="139">
        <v>0</v>
      </c>
      <c r="W331" s="108">
        <v>78983969</v>
      </c>
      <c r="X331" s="145" t="s">
        <v>681</v>
      </c>
      <c r="Y331" s="86" t="s">
        <v>973</v>
      </c>
      <c r="Z331" s="86" t="s">
        <v>2463</v>
      </c>
      <c r="AA331" s="86" t="s">
        <v>2463</v>
      </c>
      <c r="AB331" s="86" t="s">
        <v>113</v>
      </c>
      <c r="AC331" s="86" t="s">
        <v>294</v>
      </c>
      <c r="AD331" s="86" t="s">
        <v>2464</v>
      </c>
      <c r="AE331" s="86" t="s">
        <v>2465</v>
      </c>
      <c r="AF331" s="86" t="s">
        <v>148</v>
      </c>
      <c r="AG331" s="86" t="s">
        <v>86</v>
      </c>
      <c r="AH331" s="132"/>
      <c r="AI331" s="86" t="s">
        <v>88</v>
      </c>
      <c r="AJ331" s="87" t="s">
        <v>89</v>
      </c>
      <c r="AK331" s="88"/>
      <c r="AL331" s="87"/>
      <c r="AM331" s="86"/>
      <c r="AN331" s="86"/>
      <c r="AO331" s="86"/>
      <c r="AP331" s="143"/>
      <c r="AQ331" s="143"/>
      <c r="AR331" s="86"/>
      <c r="AS331" s="86"/>
      <c r="AT331" s="86"/>
      <c r="AU331" s="88"/>
      <c r="AV331" s="88"/>
      <c r="AW331" s="86"/>
      <c r="AX331" s="86"/>
      <c r="AY331" s="86"/>
      <c r="AZ331" s="86"/>
      <c r="BA331" s="86"/>
      <c r="BB331" s="86"/>
      <c r="BC331" s="86"/>
      <c r="BD331" s="86"/>
      <c r="BE331" s="86"/>
      <c r="BF331" s="86"/>
      <c r="BG331" s="86"/>
      <c r="BH331" s="86"/>
      <c r="BI331" s="86"/>
      <c r="BJ331" s="86"/>
      <c r="BK331" s="86"/>
      <c r="BL331" s="86"/>
      <c r="BM331" s="86"/>
      <c r="BN331" s="86"/>
      <c r="BO331" s="86"/>
      <c r="BP331" s="86"/>
      <c r="BQ331" s="86"/>
    </row>
    <row r="332" spans="1:69" s="90" customFormat="1" ht="154.5" customHeight="1" x14ac:dyDescent="0.25">
      <c r="A332" s="86"/>
      <c r="B332" s="86" t="s">
        <v>89</v>
      </c>
      <c r="C332" s="129" t="s">
        <v>2466</v>
      </c>
      <c r="D332" s="129" t="s">
        <v>71</v>
      </c>
      <c r="E332" s="109" t="s">
        <v>2467</v>
      </c>
      <c r="F332" s="85">
        <v>2019</v>
      </c>
      <c r="G332" s="146">
        <v>43766</v>
      </c>
      <c r="H332" s="85" t="s">
        <v>2468</v>
      </c>
      <c r="I332" s="86" t="s">
        <v>2469</v>
      </c>
      <c r="J332" s="86" t="s">
        <v>77</v>
      </c>
      <c r="K332" s="85" t="s">
        <v>75</v>
      </c>
      <c r="L332" s="86" t="s">
        <v>102</v>
      </c>
      <c r="M332" s="132">
        <v>43742</v>
      </c>
      <c r="N332" s="110" t="s">
        <v>256</v>
      </c>
      <c r="O332" s="110" t="s">
        <v>77</v>
      </c>
      <c r="P332" s="86" t="s">
        <v>1190</v>
      </c>
      <c r="Q332" s="86" t="s">
        <v>148</v>
      </c>
      <c r="R332" s="86" t="s">
        <v>2470</v>
      </c>
      <c r="S332" s="86" t="s">
        <v>2177</v>
      </c>
      <c r="T332" s="123">
        <v>308834577</v>
      </c>
      <c r="U332" s="107">
        <v>409340952.36000001</v>
      </c>
      <c r="V332" s="139">
        <v>391428720</v>
      </c>
      <c r="W332" s="139">
        <v>0</v>
      </c>
      <c r="X332" s="145" t="s">
        <v>338</v>
      </c>
      <c r="Y332" s="86" t="s">
        <v>871</v>
      </c>
      <c r="Z332" s="86" t="s">
        <v>701</v>
      </c>
      <c r="AA332" s="86" t="s">
        <v>2471</v>
      </c>
      <c r="AB332" s="86" t="s">
        <v>145</v>
      </c>
      <c r="AC332" s="86" t="s">
        <v>146</v>
      </c>
      <c r="AD332" s="86" t="s">
        <v>1846</v>
      </c>
      <c r="AE332" s="86" t="s">
        <v>1799</v>
      </c>
      <c r="AF332" s="86" t="s">
        <v>148</v>
      </c>
      <c r="AG332" s="86" t="s">
        <v>578</v>
      </c>
      <c r="AH332" s="132">
        <v>45152</v>
      </c>
      <c r="AI332" s="86" t="s">
        <v>88</v>
      </c>
      <c r="AJ332" s="87" t="s">
        <v>89</v>
      </c>
      <c r="AK332" s="88" t="s">
        <v>77</v>
      </c>
      <c r="AL332" s="88" t="s">
        <v>77</v>
      </c>
      <c r="AM332" s="88" t="s">
        <v>77</v>
      </c>
      <c r="AN332" s="88" t="s">
        <v>77</v>
      </c>
      <c r="AO332" s="88" t="s">
        <v>77</v>
      </c>
      <c r="AP332" s="88" t="s">
        <v>77</v>
      </c>
      <c r="AQ332" s="88" t="s">
        <v>77</v>
      </c>
      <c r="AR332" s="88" t="s">
        <v>77</v>
      </c>
      <c r="AS332" s="88" t="s">
        <v>77</v>
      </c>
      <c r="AT332" s="88" t="s">
        <v>77</v>
      </c>
      <c r="AU332" s="88" t="s">
        <v>77</v>
      </c>
      <c r="AV332" s="88"/>
      <c r="AW332" s="88" t="s">
        <v>77</v>
      </c>
      <c r="AX332" s="88"/>
      <c r="AY332" s="88" t="s">
        <v>77</v>
      </c>
      <c r="AZ332" s="88"/>
      <c r="BA332" s="88" t="s">
        <v>77</v>
      </c>
      <c r="BB332" s="88"/>
      <c r="BC332" s="88" t="s">
        <v>77</v>
      </c>
      <c r="BD332" s="88"/>
      <c r="BE332" s="88" t="s">
        <v>77</v>
      </c>
      <c r="BF332" s="88" t="s">
        <v>77</v>
      </c>
      <c r="BG332" s="88" t="s">
        <v>77</v>
      </c>
      <c r="BH332" s="88" t="s">
        <v>77</v>
      </c>
      <c r="BI332" s="88" t="s">
        <v>77</v>
      </c>
      <c r="BJ332" s="88" t="s">
        <v>77</v>
      </c>
      <c r="BK332" s="88" t="s">
        <v>77</v>
      </c>
      <c r="BL332" s="88" t="s">
        <v>77</v>
      </c>
      <c r="BM332" s="88" t="s">
        <v>77</v>
      </c>
      <c r="BN332" s="86"/>
      <c r="BO332" s="86"/>
      <c r="BP332" s="86"/>
      <c r="BQ332" s="86"/>
    </row>
    <row r="333" spans="1:69" s="90" customFormat="1" ht="154.5" customHeight="1" x14ac:dyDescent="0.25">
      <c r="A333" s="86"/>
      <c r="B333" s="86" t="s">
        <v>89</v>
      </c>
      <c r="C333" s="129" t="s">
        <v>2472</v>
      </c>
      <c r="D333" s="129" t="s">
        <v>71</v>
      </c>
      <c r="E333" s="109" t="s">
        <v>2473</v>
      </c>
      <c r="F333" s="85">
        <v>2020</v>
      </c>
      <c r="G333" s="146">
        <v>44081</v>
      </c>
      <c r="H333" s="85" t="s">
        <v>2474</v>
      </c>
      <c r="I333" s="86" t="s">
        <v>2475</v>
      </c>
      <c r="J333" s="86" t="s">
        <v>2476</v>
      </c>
      <c r="K333" s="85" t="s">
        <v>75</v>
      </c>
      <c r="L333" s="86" t="s">
        <v>989</v>
      </c>
      <c r="M333" s="132">
        <v>44077</v>
      </c>
      <c r="N333" s="110" t="s">
        <v>698</v>
      </c>
      <c r="O333" s="126">
        <v>0.1</v>
      </c>
      <c r="P333" s="86" t="s">
        <v>1704</v>
      </c>
      <c r="Q333" s="86" t="s">
        <v>148</v>
      </c>
      <c r="R333" s="86" t="s">
        <v>2477</v>
      </c>
      <c r="S333" s="86" t="s">
        <v>2478</v>
      </c>
      <c r="T333" s="123">
        <v>3081088530</v>
      </c>
      <c r="U333" s="107">
        <v>4071600000</v>
      </c>
      <c r="V333" s="139">
        <v>402518826</v>
      </c>
      <c r="W333" s="139">
        <v>0</v>
      </c>
      <c r="X333" s="145" t="s">
        <v>160</v>
      </c>
      <c r="Y333" s="86" t="s">
        <v>973</v>
      </c>
      <c r="Z333" s="86" t="s">
        <v>1852</v>
      </c>
      <c r="AA333" s="86" t="s">
        <v>1852</v>
      </c>
      <c r="AB333" s="86" t="s">
        <v>113</v>
      </c>
      <c r="AC333" s="86" t="s">
        <v>294</v>
      </c>
      <c r="AD333" s="86" t="s">
        <v>250</v>
      </c>
      <c r="AE333" s="86" t="s">
        <v>250</v>
      </c>
      <c r="AF333" s="86" t="s">
        <v>148</v>
      </c>
      <c r="AG333" s="86" t="s">
        <v>86</v>
      </c>
      <c r="AH333" s="132"/>
      <c r="AI333" s="86" t="s">
        <v>88</v>
      </c>
      <c r="AJ333" s="87" t="s">
        <v>89</v>
      </c>
      <c r="AK333" s="88" t="s">
        <v>77</v>
      </c>
      <c r="AL333" s="88" t="s">
        <v>77</v>
      </c>
      <c r="AM333" s="88" t="s">
        <v>77</v>
      </c>
      <c r="AN333" s="88" t="s">
        <v>77</v>
      </c>
      <c r="AO333" s="88" t="s">
        <v>77</v>
      </c>
      <c r="AP333" s="88" t="s">
        <v>77</v>
      </c>
      <c r="AQ333" s="88" t="s">
        <v>77</v>
      </c>
      <c r="AR333" s="88" t="s">
        <v>77</v>
      </c>
      <c r="AS333" s="88" t="s">
        <v>77</v>
      </c>
      <c r="AT333" s="88" t="s">
        <v>77</v>
      </c>
      <c r="AU333" s="88" t="s">
        <v>77</v>
      </c>
      <c r="AV333" s="88"/>
      <c r="AW333" s="88" t="s">
        <v>77</v>
      </c>
      <c r="AX333" s="88"/>
      <c r="AY333" s="88" t="s">
        <v>77</v>
      </c>
      <c r="AZ333" s="88"/>
      <c r="BA333" s="88" t="s">
        <v>77</v>
      </c>
      <c r="BB333" s="88"/>
      <c r="BC333" s="88" t="s">
        <v>77</v>
      </c>
      <c r="BD333" s="88"/>
      <c r="BE333" s="88" t="s">
        <v>77</v>
      </c>
      <c r="BF333" s="88" t="s">
        <v>77</v>
      </c>
      <c r="BG333" s="88" t="s">
        <v>77</v>
      </c>
      <c r="BH333" s="88" t="s">
        <v>77</v>
      </c>
      <c r="BI333" s="88" t="s">
        <v>77</v>
      </c>
      <c r="BJ333" s="88" t="s">
        <v>77</v>
      </c>
      <c r="BK333" s="88" t="s">
        <v>77</v>
      </c>
      <c r="BL333" s="88" t="s">
        <v>77</v>
      </c>
      <c r="BM333" s="88" t="s">
        <v>77</v>
      </c>
      <c r="BN333" s="86"/>
      <c r="BO333" s="86"/>
      <c r="BP333" s="86"/>
      <c r="BQ333" s="86"/>
    </row>
    <row r="334" spans="1:69" s="90" customFormat="1" ht="154.5" customHeight="1" x14ac:dyDescent="0.25">
      <c r="A334" s="86"/>
      <c r="B334" s="86" t="s">
        <v>85</v>
      </c>
      <c r="C334" s="129" t="s">
        <v>710</v>
      </c>
      <c r="D334" s="129" t="s">
        <v>937</v>
      </c>
      <c r="E334" s="109" t="s">
        <v>2479</v>
      </c>
      <c r="F334" s="85">
        <v>2019</v>
      </c>
      <c r="G334" s="146">
        <v>43802</v>
      </c>
      <c r="H334" s="85" t="s">
        <v>2480</v>
      </c>
      <c r="I334" s="86" t="s">
        <v>1134</v>
      </c>
      <c r="J334" s="86" t="s">
        <v>77</v>
      </c>
      <c r="K334" s="85" t="s">
        <v>75</v>
      </c>
      <c r="L334" s="86" t="s">
        <v>111</v>
      </c>
      <c r="M334" s="132">
        <v>43801</v>
      </c>
      <c r="N334" s="86" t="s">
        <v>306</v>
      </c>
      <c r="O334" s="110" t="s">
        <v>77</v>
      </c>
      <c r="P334" s="86" t="s">
        <v>1631</v>
      </c>
      <c r="Q334" s="86" t="s">
        <v>148</v>
      </c>
      <c r="R334" s="86" t="s">
        <v>2481</v>
      </c>
      <c r="S334" s="86" t="s">
        <v>1192</v>
      </c>
      <c r="T334" s="123">
        <v>0</v>
      </c>
      <c r="U334" s="107">
        <v>0</v>
      </c>
      <c r="V334" s="139">
        <v>0</v>
      </c>
      <c r="W334" s="139">
        <v>0</v>
      </c>
      <c r="X334" s="145"/>
      <c r="Y334" s="86" t="s">
        <v>973</v>
      </c>
      <c r="Z334" s="86" t="s">
        <v>961</v>
      </c>
      <c r="AA334" s="86" t="s">
        <v>961</v>
      </c>
      <c r="AB334" s="86" t="s">
        <v>113</v>
      </c>
      <c r="AC334" s="86" t="s">
        <v>294</v>
      </c>
      <c r="AD334" s="86" t="s">
        <v>2482</v>
      </c>
      <c r="AE334" s="86" t="s">
        <v>2483</v>
      </c>
      <c r="AF334" s="86" t="s">
        <v>148</v>
      </c>
      <c r="AG334" s="86" t="s">
        <v>342</v>
      </c>
      <c r="AH334" s="132">
        <v>44614</v>
      </c>
      <c r="AI334" s="86" t="s">
        <v>415</v>
      </c>
      <c r="AJ334" s="87" t="s">
        <v>85</v>
      </c>
      <c r="AK334" s="88" t="s">
        <v>77</v>
      </c>
      <c r="AL334" s="88" t="s">
        <v>77</v>
      </c>
      <c r="AM334" s="86" t="s">
        <v>965</v>
      </c>
      <c r="AN334" s="86" t="s">
        <v>2484</v>
      </c>
      <c r="AO334" s="86" t="s">
        <v>2485</v>
      </c>
      <c r="AP334" s="143" t="s">
        <v>77</v>
      </c>
      <c r="AQ334" s="143" t="s">
        <v>77</v>
      </c>
      <c r="AR334" s="143" t="s">
        <v>77</v>
      </c>
      <c r="AS334" s="143" t="s">
        <v>77</v>
      </c>
      <c r="AT334" s="143" t="s">
        <v>77</v>
      </c>
      <c r="AU334" s="143" t="s">
        <v>77</v>
      </c>
      <c r="AV334" s="143"/>
      <c r="AW334" s="143" t="s">
        <v>77</v>
      </c>
      <c r="AX334" s="143"/>
      <c r="AY334" s="143" t="s">
        <v>77</v>
      </c>
      <c r="AZ334" s="143"/>
      <c r="BA334" s="143" t="s">
        <v>77</v>
      </c>
      <c r="BB334" s="143"/>
      <c r="BC334" s="143" t="s">
        <v>77</v>
      </c>
      <c r="BD334" s="143"/>
      <c r="BE334" s="143" t="s">
        <v>77</v>
      </c>
      <c r="BF334" s="143" t="s">
        <v>77</v>
      </c>
      <c r="BG334" s="143" t="s">
        <v>77</v>
      </c>
      <c r="BH334" s="86"/>
      <c r="BI334" s="86"/>
      <c r="BJ334" s="86"/>
      <c r="BK334" s="86"/>
      <c r="BL334" s="86"/>
      <c r="BM334" s="86"/>
      <c r="BN334" s="86"/>
      <c r="BO334" s="86"/>
      <c r="BP334" s="86"/>
      <c r="BQ334" s="86"/>
    </row>
    <row r="335" spans="1:69" s="90" customFormat="1" ht="154.5" customHeight="1" x14ac:dyDescent="0.25">
      <c r="A335" s="86"/>
      <c r="B335" s="86" t="s">
        <v>89</v>
      </c>
      <c r="C335" s="129" t="s">
        <v>2486</v>
      </c>
      <c r="D335" s="129" t="s">
        <v>71</v>
      </c>
      <c r="E335" s="109" t="s">
        <v>2487</v>
      </c>
      <c r="F335" s="85">
        <v>2019</v>
      </c>
      <c r="G335" s="146">
        <v>43480</v>
      </c>
      <c r="H335" s="85" t="s">
        <v>2488</v>
      </c>
      <c r="I335" s="86" t="s">
        <v>1134</v>
      </c>
      <c r="J335" s="86" t="s">
        <v>77</v>
      </c>
      <c r="K335" s="85" t="s">
        <v>75</v>
      </c>
      <c r="L335" s="86" t="s">
        <v>102</v>
      </c>
      <c r="M335" s="132">
        <v>43815</v>
      </c>
      <c r="N335" s="110" t="s">
        <v>157</v>
      </c>
      <c r="O335" s="110" t="s">
        <v>77</v>
      </c>
      <c r="P335" s="86" t="s">
        <v>959</v>
      </c>
      <c r="Q335" s="86" t="s">
        <v>148</v>
      </c>
      <c r="R335" s="86" t="s">
        <v>2489</v>
      </c>
      <c r="S335" s="86" t="s">
        <v>2490</v>
      </c>
      <c r="T335" s="147">
        <v>2010100000</v>
      </c>
      <c r="U335" s="162">
        <v>2643558643.4499998</v>
      </c>
      <c r="V335" s="163">
        <v>2384839254</v>
      </c>
      <c r="W335" s="199">
        <v>0</v>
      </c>
      <c r="X335" s="145" t="s">
        <v>338</v>
      </c>
      <c r="Y335" s="86" t="s">
        <v>973</v>
      </c>
      <c r="Z335" s="86" t="s">
        <v>1003</v>
      </c>
      <c r="AA335" s="86" t="s">
        <v>992</v>
      </c>
      <c r="AB335" s="86" t="s">
        <v>119</v>
      </c>
      <c r="AC335" s="86" t="s">
        <v>114</v>
      </c>
      <c r="AD335" s="86" t="s">
        <v>2491</v>
      </c>
      <c r="AE335" s="86" t="s">
        <v>309</v>
      </c>
      <c r="AF335" s="86" t="s">
        <v>148</v>
      </c>
      <c r="AG335" s="86" t="s">
        <v>86</v>
      </c>
      <c r="AH335" s="132"/>
      <c r="AI335" s="86" t="s">
        <v>88</v>
      </c>
      <c r="AJ335" s="87" t="s">
        <v>89</v>
      </c>
      <c r="AK335" s="88" t="s">
        <v>77</v>
      </c>
      <c r="AL335" s="88" t="s">
        <v>77</v>
      </c>
      <c r="AM335" s="88" t="s">
        <v>77</v>
      </c>
      <c r="AN335" s="88" t="s">
        <v>77</v>
      </c>
      <c r="AO335" s="88" t="s">
        <v>77</v>
      </c>
      <c r="AP335" s="88" t="s">
        <v>77</v>
      </c>
      <c r="AQ335" s="88" t="s">
        <v>77</v>
      </c>
      <c r="AR335" s="88" t="s">
        <v>77</v>
      </c>
      <c r="AS335" s="88" t="s">
        <v>77</v>
      </c>
      <c r="AT335" s="88" t="s">
        <v>77</v>
      </c>
      <c r="AU335" s="88" t="s">
        <v>77</v>
      </c>
      <c r="AV335" s="88"/>
      <c r="AW335" s="88" t="s">
        <v>77</v>
      </c>
      <c r="AX335" s="88"/>
      <c r="AY335" s="88" t="s">
        <v>77</v>
      </c>
      <c r="AZ335" s="88"/>
      <c r="BA335" s="88" t="s">
        <v>77</v>
      </c>
      <c r="BB335" s="88"/>
      <c r="BC335" s="88" t="s">
        <v>77</v>
      </c>
      <c r="BD335" s="88"/>
      <c r="BE335" s="88" t="s">
        <v>77</v>
      </c>
      <c r="BF335" s="88" t="s">
        <v>77</v>
      </c>
      <c r="BG335" s="88" t="s">
        <v>77</v>
      </c>
      <c r="BH335" s="88" t="s">
        <v>77</v>
      </c>
      <c r="BI335" s="88" t="s">
        <v>77</v>
      </c>
      <c r="BJ335" s="88" t="s">
        <v>77</v>
      </c>
      <c r="BK335" s="88" t="s">
        <v>77</v>
      </c>
      <c r="BL335" s="88" t="s">
        <v>77</v>
      </c>
      <c r="BM335" s="88" t="s">
        <v>77</v>
      </c>
      <c r="BN335" s="86"/>
      <c r="BO335" s="86"/>
      <c r="BP335" s="86"/>
      <c r="BQ335" s="86"/>
    </row>
    <row r="336" spans="1:69" s="90" customFormat="1" ht="154.5" customHeight="1" x14ac:dyDescent="0.25">
      <c r="A336" s="86"/>
      <c r="B336" s="86" t="s">
        <v>85</v>
      </c>
      <c r="C336" s="129" t="s">
        <v>710</v>
      </c>
      <c r="D336" s="129" t="s">
        <v>937</v>
      </c>
      <c r="E336" s="109" t="s">
        <v>2492</v>
      </c>
      <c r="F336" s="85">
        <v>2019</v>
      </c>
      <c r="G336" s="146">
        <v>43792</v>
      </c>
      <c r="H336" s="85" t="s">
        <v>2493</v>
      </c>
      <c r="I336" s="85" t="s">
        <v>2493</v>
      </c>
      <c r="J336" s="86" t="s">
        <v>77</v>
      </c>
      <c r="K336" s="85" t="s">
        <v>75</v>
      </c>
      <c r="L336" s="36" t="s">
        <v>156</v>
      </c>
      <c r="M336" s="146">
        <v>43805</v>
      </c>
      <c r="N336" s="86" t="s">
        <v>306</v>
      </c>
      <c r="O336" s="110" t="s">
        <v>77</v>
      </c>
      <c r="P336" s="86" t="s">
        <v>1045</v>
      </c>
      <c r="Q336" s="86" t="s">
        <v>148</v>
      </c>
      <c r="R336" s="86" t="s">
        <v>2494</v>
      </c>
      <c r="S336" s="86" t="s">
        <v>680</v>
      </c>
      <c r="T336" s="147">
        <v>0</v>
      </c>
      <c r="U336" s="162">
        <v>0</v>
      </c>
      <c r="V336" s="163">
        <v>0</v>
      </c>
      <c r="W336" s="199">
        <v>0</v>
      </c>
      <c r="X336" s="145"/>
      <c r="Y336" s="86" t="s">
        <v>973</v>
      </c>
      <c r="Z336" s="86" t="s">
        <v>1200</v>
      </c>
      <c r="AA336" s="86" t="s">
        <v>1200</v>
      </c>
      <c r="AB336" s="86" t="s">
        <v>113</v>
      </c>
      <c r="AC336" s="86" t="s">
        <v>294</v>
      </c>
      <c r="AD336" s="86" t="s">
        <v>2495</v>
      </c>
      <c r="AE336" s="86" t="s">
        <v>309</v>
      </c>
      <c r="AF336" s="86" t="s">
        <v>148</v>
      </c>
      <c r="AG336" s="86" t="s">
        <v>578</v>
      </c>
      <c r="AH336" s="132">
        <v>43847</v>
      </c>
      <c r="AI336" s="86" t="s">
        <v>415</v>
      </c>
      <c r="AJ336" s="87" t="s">
        <v>85</v>
      </c>
      <c r="AK336" s="87" t="s">
        <v>77</v>
      </c>
      <c r="AL336" s="87" t="s">
        <v>77</v>
      </c>
      <c r="AM336" s="86" t="s">
        <v>77</v>
      </c>
      <c r="AN336" s="87" t="s">
        <v>77</v>
      </c>
      <c r="AO336" s="87" t="s">
        <v>77</v>
      </c>
      <c r="AP336" s="87" t="s">
        <v>77</v>
      </c>
      <c r="AQ336" s="87" t="s">
        <v>77</v>
      </c>
      <c r="AR336" s="87" t="s">
        <v>77</v>
      </c>
      <c r="AS336" s="87" t="s">
        <v>77</v>
      </c>
      <c r="AT336" s="87" t="s">
        <v>77</v>
      </c>
      <c r="AU336" s="87" t="s">
        <v>77</v>
      </c>
      <c r="AV336" s="87"/>
      <c r="AW336" s="87" t="s">
        <v>77</v>
      </c>
      <c r="AX336" s="87"/>
      <c r="AY336" s="87" t="s">
        <v>77</v>
      </c>
      <c r="AZ336" s="87"/>
      <c r="BA336" s="87" t="s">
        <v>77</v>
      </c>
      <c r="BB336" s="87"/>
      <c r="BC336" s="87" t="s">
        <v>77</v>
      </c>
      <c r="BD336" s="87"/>
      <c r="BE336" s="87" t="s">
        <v>77</v>
      </c>
      <c r="BF336" s="87" t="s">
        <v>77</v>
      </c>
      <c r="BG336" s="87" t="s">
        <v>77</v>
      </c>
      <c r="BH336" s="87" t="s">
        <v>77</v>
      </c>
      <c r="BI336" s="87" t="s">
        <v>77</v>
      </c>
      <c r="BJ336" s="87" t="s">
        <v>77</v>
      </c>
      <c r="BK336" s="87" t="s">
        <v>77</v>
      </c>
      <c r="BL336" s="87" t="s">
        <v>77</v>
      </c>
      <c r="BM336" s="87" t="s">
        <v>77</v>
      </c>
      <c r="BN336" s="86"/>
      <c r="BO336" s="86"/>
      <c r="BP336" s="86"/>
      <c r="BQ336" s="86"/>
    </row>
    <row r="337" spans="1:69" s="90" customFormat="1" ht="154.5" customHeight="1" x14ac:dyDescent="0.25">
      <c r="A337" s="86"/>
      <c r="B337" s="86" t="s">
        <v>85</v>
      </c>
      <c r="C337" s="129" t="s">
        <v>710</v>
      </c>
      <c r="D337" s="129" t="s">
        <v>937</v>
      </c>
      <c r="E337" s="109" t="s">
        <v>2496</v>
      </c>
      <c r="F337" s="85">
        <v>2020</v>
      </c>
      <c r="G337" s="146">
        <v>44126</v>
      </c>
      <c r="H337" s="85" t="s">
        <v>2497</v>
      </c>
      <c r="I337" s="86" t="s">
        <v>2497</v>
      </c>
      <c r="J337" s="86" t="s">
        <v>77</v>
      </c>
      <c r="K337" s="85" t="s">
        <v>75</v>
      </c>
      <c r="L337" s="36" t="s">
        <v>156</v>
      </c>
      <c r="M337" s="132">
        <v>44126</v>
      </c>
      <c r="N337" s="110" t="s">
        <v>698</v>
      </c>
      <c r="O337" s="110" t="s">
        <v>77</v>
      </c>
      <c r="P337" s="86" t="s">
        <v>1045</v>
      </c>
      <c r="Q337" s="86" t="s">
        <v>148</v>
      </c>
      <c r="R337" s="86" t="s">
        <v>2498</v>
      </c>
      <c r="S337" s="86" t="s">
        <v>809</v>
      </c>
      <c r="T337" s="123">
        <v>0</v>
      </c>
      <c r="U337" s="107">
        <v>0</v>
      </c>
      <c r="V337" s="139">
        <v>0</v>
      </c>
      <c r="W337" s="139">
        <v>0</v>
      </c>
      <c r="X337" s="145"/>
      <c r="Y337" s="86" t="s">
        <v>973</v>
      </c>
      <c r="Z337" s="86" t="s">
        <v>787</v>
      </c>
      <c r="AA337" s="86" t="s">
        <v>787</v>
      </c>
      <c r="AB337" s="86" t="s">
        <v>145</v>
      </c>
      <c r="AC337" s="86" t="s">
        <v>146</v>
      </c>
      <c r="AD337" s="86" t="s">
        <v>2499</v>
      </c>
      <c r="AE337" s="86" t="s">
        <v>309</v>
      </c>
      <c r="AF337" s="86" t="s">
        <v>148</v>
      </c>
      <c r="AG337" s="86" t="s">
        <v>578</v>
      </c>
      <c r="AH337" s="132">
        <v>44152</v>
      </c>
      <c r="AI337" s="86" t="s">
        <v>415</v>
      </c>
      <c r="AJ337" s="87" t="s">
        <v>85</v>
      </c>
      <c r="AK337" s="88" t="s">
        <v>77</v>
      </c>
      <c r="AL337" s="88" t="s">
        <v>77</v>
      </c>
      <c r="AM337" s="86" t="s">
        <v>77</v>
      </c>
      <c r="AN337" s="88" t="s">
        <v>77</v>
      </c>
      <c r="AO337" s="88" t="s">
        <v>77</v>
      </c>
      <c r="AP337" s="88" t="s">
        <v>77</v>
      </c>
      <c r="AQ337" s="88" t="s">
        <v>77</v>
      </c>
      <c r="AR337" s="86"/>
      <c r="AS337" s="88">
        <v>0</v>
      </c>
      <c r="AT337" s="88" t="s">
        <v>77</v>
      </c>
      <c r="AU337" s="88" t="s">
        <v>77</v>
      </c>
      <c r="AV337" s="88"/>
      <c r="AW337" s="88" t="s">
        <v>77</v>
      </c>
      <c r="AX337" s="88"/>
      <c r="AY337" s="88" t="s">
        <v>77</v>
      </c>
      <c r="AZ337" s="88"/>
      <c r="BA337" s="88" t="s">
        <v>77</v>
      </c>
      <c r="BB337" s="88"/>
      <c r="BC337" s="88" t="s">
        <v>77</v>
      </c>
      <c r="BD337" s="88"/>
      <c r="BE337" s="88" t="s">
        <v>77</v>
      </c>
      <c r="BF337" s="88" t="s">
        <v>77</v>
      </c>
      <c r="BG337" s="88" t="s">
        <v>77</v>
      </c>
      <c r="BH337" s="88" t="s">
        <v>77</v>
      </c>
      <c r="BI337" s="88" t="s">
        <v>77</v>
      </c>
      <c r="BJ337" s="88" t="s">
        <v>77</v>
      </c>
      <c r="BK337" s="88" t="s">
        <v>77</v>
      </c>
      <c r="BL337" s="88" t="s">
        <v>77</v>
      </c>
      <c r="BM337" s="88" t="s">
        <v>77</v>
      </c>
      <c r="BN337" s="86"/>
      <c r="BO337" s="86"/>
      <c r="BP337" s="86"/>
      <c r="BQ337" s="86"/>
    </row>
    <row r="338" spans="1:69" s="90" customFormat="1" ht="154.5" customHeight="1" x14ac:dyDescent="0.25">
      <c r="A338" s="86"/>
      <c r="B338" s="86" t="s">
        <v>89</v>
      </c>
      <c r="C338" s="129" t="s">
        <v>2500</v>
      </c>
      <c r="D338" s="129" t="s">
        <v>71</v>
      </c>
      <c r="E338" s="109" t="s">
        <v>2501</v>
      </c>
      <c r="F338" s="85">
        <v>2019</v>
      </c>
      <c r="G338" s="146">
        <v>43670</v>
      </c>
      <c r="H338" s="85" t="s">
        <v>2502</v>
      </c>
      <c r="I338" s="86" t="s">
        <v>1920</v>
      </c>
      <c r="J338" s="86" t="s">
        <v>77</v>
      </c>
      <c r="K338" s="85" t="s">
        <v>254</v>
      </c>
      <c r="L338" s="86" t="s">
        <v>418</v>
      </c>
      <c r="M338" s="132">
        <v>43650</v>
      </c>
      <c r="N338" s="110" t="s">
        <v>203</v>
      </c>
      <c r="O338" s="110" t="s">
        <v>77</v>
      </c>
      <c r="P338" s="86" t="s">
        <v>1045</v>
      </c>
      <c r="Q338" s="86" t="s">
        <v>148</v>
      </c>
      <c r="R338" s="86" t="s">
        <v>2503</v>
      </c>
      <c r="S338" s="86" t="s">
        <v>1028</v>
      </c>
      <c r="T338" s="123">
        <f>28150287+88972133</f>
        <v>117122420</v>
      </c>
      <c r="U338" s="107">
        <v>152973703.40000001</v>
      </c>
      <c r="V338" s="139">
        <v>0</v>
      </c>
      <c r="W338" s="139">
        <v>0</v>
      </c>
      <c r="X338" s="145"/>
      <c r="Y338" s="86" t="s">
        <v>871</v>
      </c>
      <c r="Z338" s="86" t="s">
        <v>935</v>
      </c>
      <c r="AA338" s="86" t="s">
        <v>2504</v>
      </c>
      <c r="AB338" s="86" t="s">
        <v>113</v>
      </c>
      <c r="AC338" s="86" t="s">
        <v>294</v>
      </c>
      <c r="AD338" s="86" t="s">
        <v>2505</v>
      </c>
      <c r="AE338" s="86" t="s">
        <v>2506</v>
      </c>
      <c r="AF338" s="86" t="s">
        <v>148</v>
      </c>
      <c r="AG338" s="86" t="s">
        <v>342</v>
      </c>
      <c r="AH338" s="132">
        <v>44714</v>
      </c>
      <c r="AI338" s="86" t="s">
        <v>415</v>
      </c>
      <c r="AJ338" s="87" t="s">
        <v>85</v>
      </c>
      <c r="AK338" s="88">
        <v>55258443.329999998</v>
      </c>
      <c r="AL338" s="87" t="s">
        <v>77</v>
      </c>
      <c r="AM338" s="86" t="s">
        <v>965</v>
      </c>
      <c r="AN338" s="86" t="s">
        <v>2507</v>
      </c>
      <c r="AO338" s="86" t="s">
        <v>2320</v>
      </c>
      <c r="AP338" s="143"/>
      <c r="AQ338" s="143">
        <v>45061</v>
      </c>
      <c r="AR338" s="86"/>
      <c r="AS338" s="197" t="s">
        <v>2508</v>
      </c>
      <c r="AT338" s="86" t="s">
        <v>77</v>
      </c>
      <c r="AU338" s="88">
        <v>4564885</v>
      </c>
      <c r="AV338" s="88" t="s">
        <v>2509</v>
      </c>
      <c r="AW338" s="86" t="s">
        <v>2509</v>
      </c>
      <c r="AX338" s="86" t="s">
        <v>2510</v>
      </c>
      <c r="AY338" s="86" t="s">
        <v>2510</v>
      </c>
      <c r="AZ338" s="97">
        <v>45061</v>
      </c>
      <c r="BA338" s="97">
        <v>45061</v>
      </c>
      <c r="BB338" s="86" t="s">
        <v>2511</v>
      </c>
      <c r="BC338" s="86" t="s">
        <v>2511</v>
      </c>
      <c r="BD338" s="86" t="s">
        <v>2512</v>
      </c>
      <c r="BE338" s="86" t="s">
        <v>2512</v>
      </c>
      <c r="BF338" s="86" t="s">
        <v>1165</v>
      </c>
      <c r="BG338" s="86" t="s">
        <v>2513</v>
      </c>
      <c r="BH338" s="88">
        <v>55258443.329999998</v>
      </c>
      <c r="BI338" s="86"/>
      <c r="BJ338" s="86" t="s">
        <v>2514</v>
      </c>
      <c r="BK338" s="97">
        <v>45076</v>
      </c>
      <c r="BL338" s="97">
        <v>45198</v>
      </c>
      <c r="BM338" s="97">
        <v>45190</v>
      </c>
      <c r="BN338" s="86"/>
      <c r="BO338" s="86"/>
      <c r="BP338" s="86"/>
      <c r="BQ338" s="86"/>
    </row>
    <row r="339" spans="1:69" s="90" customFormat="1" ht="154.5" customHeight="1" x14ac:dyDescent="0.25">
      <c r="A339" s="86"/>
      <c r="B339" s="86" t="s">
        <v>89</v>
      </c>
      <c r="C339" s="129" t="s">
        <v>2515</v>
      </c>
      <c r="D339" s="129" t="s">
        <v>71</v>
      </c>
      <c r="E339" s="109" t="s">
        <v>2516</v>
      </c>
      <c r="F339" s="85">
        <v>2020</v>
      </c>
      <c r="G339" s="146">
        <v>44106</v>
      </c>
      <c r="H339" s="85" t="s">
        <v>2517</v>
      </c>
      <c r="I339" s="86" t="s">
        <v>2518</v>
      </c>
      <c r="J339" s="86" t="s">
        <v>77</v>
      </c>
      <c r="K339" s="85" t="s">
        <v>75</v>
      </c>
      <c r="L339" s="86" t="s">
        <v>102</v>
      </c>
      <c r="M339" s="132">
        <v>44099</v>
      </c>
      <c r="N339" s="110" t="s">
        <v>203</v>
      </c>
      <c r="O339" s="110" t="s">
        <v>77</v>
      </c>
      <c r="P339" s="86" t="s">
        <v>1045</v>
      </c>
      <c r="Q339" s="86" t="s">
        <v>148</v>
      </c>
      <c r="R339" s="86" t="s">
        <v>2519</v>
      </c>
      <c r="S339" s="86" t="s">
        <v>2388</v>
      </c>
      <c r="T339" s="123">
        <v>449085000</v>
      </c>
      <c r="U339" s="107">
        <v>584718887.92999995</v>
      </c>
      <c r="V339" s="139">
        <v>0</v>
      </c>
      <c r="W339" s="108">
        <v>81200000</v>
      </c>
      <c r="X339" s="145" t="s">
        <v>338</v>
      </c>
      <c r="Y339" s="86" t="s">
        <v>973</v>
      </c>
      <c r="Z339" s="86" t="s">
        <v>1021</v>
      </c>
      <c r="AA339" s="86" t="s">
        <v>1021</v>
      </c>
      <c r="AB339" s="86" t="s">
        <v>119</v>
      </c>
      <c r="AC339" s="86" t="s">
        <v>114</v>
      </c>
      <c r="AD339" s="86" t="s">
        <v>2100</v>
      </c>
      <c r="AE339" s="86" t="s">
        <v>2520</v>
      </c>
      <c r="AF339" s="86" t="s">
        <v>148</v>
      </c>
      <c r="AG339" s="86" t="s">
        <v>342</v>
      </c>
      <c r="AH339" s="132">
        <v>45093</v>
      </c>
      <c r="AI339" s="86" t="s">
        <v>88</v>
      </c>
      <c r="AJ339" s="87" t="s">
        <v>89</v>
      </c>
      <c r="AK339" s="88" t="s">
        <v>77</v>
      </c>
      <c r="AL339" s="88" t="s">
        <v>77</v>
      </c>
      <c r="AM339" s="88" t="s">
        <v>77</v>
      </c>
      <c r="AN339" s="88" t="s">
        <v>77</v>
      </c>
      <c r="AO339" s="88" t="s">
        <v>77</v>
      </c>
      <c r="AP339" s="88" t="s">
        <v>77</v>
      </c>
      <c r="AQ339" s="88" t="s">
        <v>77</v>
      </c>
      <c r="AR339" s="88" t="s">
        <v>77</v>
      </c>
      <c r="AS339" s="88" t="s">
        <v>77</v>
      </c>
      <c r="AT339" s="88" t="s">
        <v>77</v>
      </c>
      <c r="AU339" s="88" t="s">
        <v>77</v>
      </c>
      <c r="AV339" s="88"/>
      <c r="AW339" s="88" t="s">
        <v>77</v>
      </c>
      <c r="AX339" s="88"/>
      <c r="AY339" s="88" t="s">
        <v>77</v>
      </c>
      <c r="AZ339" s="88"/>
      <c r="BA339" s="88" t="s">
        <v>77</v>
      </c>
      <c r="BB339" s="88"/>
      <c r="BC339" s="88" t="s">
        <v>77</v>
      </c>
      <c r="BD339" s="88"/>
      <c r="BE339" s="88" t="s">
        <v>77</v>
      </c>
      <c r="BF339" s="88" t="s">
        <v>77</v>
      </c>
      <c r="BG339" s="88" t="s">
        <v>77</v>
      </c>
      <c r="BH339" s="88" t="s">
        <v>77</v>
      </c>
      <c r="BI339" s="88" t="s">
        <v>77</v>
      </c>
      <c r="BJ339" s="88" t="s">
        <v>77</v>
      </c>
      <c r="BK339" s="88" t="s">
        <v>77</v>
      </c>
      <c r="BL339" s="88" t="s">
        <v>77</v>
      </c>
      <c r="BM339" s="88" t="s">
        <v>77</v>
      </c>
      <c r="BN339" s="86"/>
      <c r="BO339" s="86"/>
      <c r="BP339" s="86"/>
      <c r="BQ339" s="86"/>
    </row>
    <row r="340" spans="1:69" s="90" customFormat="1" ht="154.5" customHeight="1" x14ac:dyDescent="0.25">
      <c r="A340" s="86"/>
      <c r="B340" s="86" t="s">
        <v>89</v>
      </c>
      <c r="C340" s="129" t="s">
        <v>2521</v>
      </c>
      <c r="D340" s="129" t="s">
        <v>71</v>
      </c>
      <c r="E340" s="109" t="s">
        <v>2522</v>
      </c>
      <c r="F340" s="85">
        <v>2019</v>
      </c>
      <c r="G340" s="146">
        <v>43682</v>
      </c>
      <c r="H340" s="85" t="s">
        <v>2523</v>
      </c>
      <c r="I340" s="86" t="s">
        <v>2524</v>
      </c>
      <c r="J340" s="86" t="s">
        <v>77</v>
      </c>
      <c r="K340" s="85" t="s">
        <v>75</v>
      </c>
      <c r="L340" s="86" t="s">
        <v>346</v>
      </c>
      <c r="M340" s="132">
        <v>43678</v>
      </c>
      <c r="N340" s="110" t="s">
        <v>698</v>
      </c>
      <c r="O340" s="110" t="s">
        <v>77</v>
      </c>
      <c r="P340" s="86" t="s">
        <v>959</v>
      </c>
      <c r="Q340" s="86" t="s">
        <v>148</v>
      </c>
      <c r="R340" s="86" t="s">
        <v>2525</v>
      </c>
      <c r="S340" s="86" t="s">
        <v>1797</v>
      </c>
      <c r="T340" s="123">
        <v>3929087682</v>
      </c>
      <c r="U340" s="107">
        <v>5233792270.4499998</v>
      </c>
      <c r="V340" s="139">
        <v>4708333684</v>
      </c>
      <c r="W340" s="139">
        <v>0</v>
      </c>
      <c r="X340" s="145" t="s">
        <v>338</v>
      </c>
      <c r="Y340" s="86" t="s">
        <v>973</v>
      </c>
      <c r="Z340" s="86" t="s">
        <v>1852</v>
      </c>
      <c r="AA340" s="86" t="s">
        <v>1852</v>
      </c>
      <c r="AB340" s="86" t="s">
        <v>113</v>
      </c>
      <c r="AC340" s="86" t="s">
        <v>294</v>
      </c>
      <c r="AD340" s="86" t="s">
        <v>2526</v>
      </c>
      <c r="AE340" s="86" t="s">
        <v>2064</v>
      </c>
      <c r="AF340" s="86" t="s">
        <v>148</v>
      </c>
      <c r="AG340" s="86" t="s">
        <v>86</v>
      </c>
      <c r="AH340" s="132"/>
      <c r="AI340" s="86" t="s">
        <v>88</v>
      </c>
      <c r="AJ340" s="87" t="s">
        <v>89</v>
      </c>
      <c r="AK340" s="88" t="s">
        <v>77</v>
      </c>
      <c r="AL340" s="88" t="s">
        <v>77</v>
      </c>
      <c r="AM340" s="88" t="s">
        <v>77</v>
      </c>
      <c r="AN340" s="88" t="s">
        <v>77</v>
      </c>
      <c r="AO340" s="88" t="s">
        <v>77</v>
      </c>
      <c r="AP340" s="88" t="s">
        <v>77</v>
      </c>
      <c r="AQ340" s="88" t="s">
        <v>77</v>
      </c>
      <c r="AR340" s="88" t="s">
        <v>77</v>
      </c>
      <c r="AS340" s="88" t="s">
        <v>77</v>
      </c>
      <c r="AT340" s="88" t="s">
        <v>77</v>
      </c>
      <c r="AU340" s="88" t="s">
        <v>77</v>
      </c>
      <c r="AV340" s="88"/>
      <c r="AW340" s="88" t="s">
        <v>77</v>
      </c>
      <c r="AX340" s="88"/>
      <c r="AY340" s="88" t="s">
        <v>77</v>
      </c>
      <c r="AZ340" s="88"/>
      <c r="BA340" s="88" t="s">
        <v>77</v>
      </c>
      <c r="BB340" s="88"/>
      <c r="BC340" s="88" t="s">
        <v>77</v>
      </c>
      <c r="BD340" s="88"/>
      <c r="BE340" s="88" t="s">
        <v>77</v>
      </c>
      <c r="BF340" s="88" t="s">
        <v>77</v>
      </c>
      <c r="BG340" s="88" t="s">
        <v>77</v>
      </c>
      <c r="BH340" s="88" t="s">
        <v>77</v>
      </c>
      <c r="BI340" s="88" t="s">
        <v>77</v>
      </c>
      <c r="BJ340" s="88" t="s">
        <v>77</v>
      </c>
      <c r="BK340" s="88" t="s">
        <v>77</v>
      </c>
      <c r="BL340" s="88" t="s">
        <v>77</v>
      </c>
      <c r="BM340" s="88" t="s">
        <v>77</v>
      </c>
      <c r="BN340" s="86"/>
      <c r="BO340" s="86"/>
      <c r="BP340" s="86"/>
      <c r="BQ340" s="86"/>
    </row>
    <row r="341" spans="1:69" s="90" customFormat="1" ht="154.5" customHeight="1" x14ac:dyDescent="0.25">
      <c r="A341" s="86"/>
      <c r="B341" s="86" t="s">
        <v>89</v>
      </c>
      <c r="C341" s="129" t="s">
        <v>2527</v>
      </c>
      <c r="D341" s="129" t="s">
        <v>71</v>
      </c>
      <c r="E341" s="109" t="s">
        <v>2528</v>
      </c>
      <c r="F341" s="85">
        <v>2021</v>
      </c>
      <c r="G341" s="146">
        <v>44295</v>
      </c>
      <c r="H341" s="85" t="s">
        <v>2529</v>
      </c>
      <c r="I341" s="86" t="s">
        <v>2530</v>
      </c>
      <c r="J341" s="86" t="s">
        <v>77</v>
      </c>
      <c r="K341" s="85" t="s">
        <v>75</v>
      </c>
      <c r="L341" s="86" t="s">
        <v>346</v>
      </c>
      <c r="M341" s="132">
        <v>44278</v>
      </c>
      <c r="N341" s="110" t="s">
        <v>203</v>
      </c>
      <c r="O341" s="110" t="s">
        <v>77</v>
      </c>
      <c r="P341" s="86" t="s">
        <v>1010</v>
      </c>
      <c r="Q341" s="86" t="s">
        <v>148</v>
      </c>
      <c r="R341" s="86" t="s">
        <v>2531</v>
      </c>
      <c r="S341" s="86" t="s">
        <v>1028</v>
      </c>
      <c r="T341" s="123">
        <v>87402574</v>
      </c>
      <c r="U341" s="107">
        <v>108887877.47</v>
      </c>
      <c r="V341" s="139">
        <v>0</v>
      </c>
      <c r="W341" s="108">
        <v>98021794</v>
      </c>
      <c r="X341" s="145" t="s">
        <v>338</v>
      </c>
      <c r="Y341" s="86" t="s">
        <v>973</v>
      </c>
      <c r="Z341" s="86" t="s">
        <v>701</v>
      </c>
      <c r="AA341" s="86" t="s">
        <v>974</v>
      </c>
      <c r="AB341" s="86" t="s">
        <v>145</v>
      </c>
      <c r="AC341" s="86" t="s">
        <v>146</v>
      </c>
      <c r="AD341" s="86" t="s">
        <v>2084</v>
      </c>
      <c r="AE341" s="86" t="s">
        <v>2532</v>
      </c>
      <c r="AF341" s="86" t="s">
        <v>148</v>
      </c>
      <c r="AG341" s="86" t="s">
        <v>342</v>
      </c>
      <c r="AH341" s="132">
        <v>44763</v>
      </c>
      <c r="AI341" s="86" t="s">
        <v>491</v>
      </c>
      <c r="AJ341" s="87" t="s">
        <v>89</v>
      </c>
      <c r="AK341" s="88" t="s">
        <v>77</v>
      </c>
      <c r="AL341" s="88" t="s">
        <v>77</v>
      </c>
      <c r="AM341" s="88" t="s">
        <v>77</v>
      </c>
      <c r="AN341" s="88" t="s">
        <v>77</v>
      </c>
      <c r="AO341" s="88" t="s">
        <v>77</v>
      </c>
      <c r="AP341" s="88" t="s">
        <v>77</v>
      </c>
      <c r="AQ341" s="88" t="s">
        <v>77</v>
      </c>
      <c r="AR341" s="88" t="s">
        <v>77</v>
      </c>
      <c r="AS341" s="88" t="s">
        <v>77</v>
      </c>
      <c r="AT341" s="88" t="s">
        <v>77</v>
      </c>
      <c r="AU341" s="88" t="s">
        <v>77</v>
      </c>
      <c r="AV341" s="88"/>
      <c r="AW341" s="88" t="s">
        <v>77</v>
      </c>
      <c r="AX341" s="88"/>
      <c r="AY341" s="88" t="s">
        <v>77</v>
      </c>
      <c r="AZ341" s="88"/>
      <c r="BA341" s="88" t="s">
        <v>77</v>
      </c>
      <c r="BB341" s="88"/>
      <c r="BC341" s="88" t="s">
        <v>77</v>
      </c>
      <c r="BD341" s="88"/>
      <c r="BE341" s="88" t="s">
        <v>77</v>
      </c>
      <c r="BF341" s="88" t="s">
        <v>77</v>
      </c>
      <c r="BG341" s="88" t="s">
        <v>77</v>
      </c>
      <c r="BH341" s="88" t="s">
        <v>77</v>
      </c>
      <c r="BI341" s="88" t="s">
        <v>77</v>
      </c>
      <c r="BJ341" s="88" t="s">
        <v>77</v>
      </c>
      <c r="BK341" s="88" t="s">
        <v>77</v>
      </c>
      <c r="BL341" s="88" t="s">
        <v>77</v>
      </c>
      <c r="BM341" s="88" t="s">
        <v>77</v>
      </c>
      <c r="BN341" s="86"/>
      <c r="BO341" s="86"/>
      <c r="BP341" s="86"/>
      <c r="BQ341" s="86"/>
    </row>
    <row r="342" spans="1:69" s="90" customFormat="1" ht="154.5" customHeight="1" x14ac:dyDescent="0.25">
      <c r="A342" s="86"/>
      <c r="B342" s="86" t="s">
        <v>89</v>
      </c>
      <c r="C342" s="129" t="s">
        <v>2533</v>
      </c>
      <c r="D342" s="129" t="s">
        <v>71</v>
      </c>
      <c r="E342" s="109" t="s">
        <v>2534</v>
      </c>
      <c r="F342" s="85">
        <v>2013</v>
      </c>
      <c r="G342" s="146">
        <v>44874</v>
      </c>
      <c r="H342" s="85" t="s">
        <v>2535</v>
      </c>
      <c r="I342" s="86" t="s">
        <v>2536</v>
      </c>
      <c r="J342" s="86" t="s">
        <v>2537</v>
      </c>
      <c r="K342" s="85" t="s">
        <v>75</v>
      </c>
      <c r="L342" s="86" t="s">
        <v>102</v>
      </c>
      <c r="M342" s="132">
        <v>45013</v>
      </c>
      <c r="N342" s="110" t="s">
        <v>256</v>
      </c>
      <c r="O342" s="126">
        <v>0.33</v>
      </c>
      <c r="P342" s="86" t="s">
        <v>2538</v>
      </c>
      <c r="Q342" s="86" t="s">
        <v>148</v>
      </c>
      <c r="R342" s="86" t="s">
        <v>2539</v>
      </c>
      <c r="S342" s="86" t="s">
        <v>2540</v>
      </c>
      <c r="T342" s="123">
        <v>3187525000</v>
      </c>
      <c r="U342" s="107">
        <v>3824763056.1399999</v>
      </c>
      <c r="V342" s="139">
        <v>1098474426</v>
      </c>
      <c r="W342" s="139">
        <v>0</v>
      </c>
      <c r="X342" s="145" t="s">
        <v>93</v>
      </c>
      <c r="Y342" s="86" t="s">
        <v>2541</v>
      </c>
      <c r="Z342" s="86" t="s">
        <v>701</v>
      </c>
      <c r="AA342" s="86" t="s">
        <v>701</v>
      </c>
      <c r="AB342" s="86" t="s">
        <v>145</v>
      </c>
      <c r="AC342" s="86" t="s">
        <v>146</v>
      </c>
      <c r="AD342" s="86" t="s">
        <v>2542</v>
      </c>
      <c r="AE342" s="86" t="s">
        <v>1130</v>
      </c>
      <c r="AF342" s="86" t="s">
        <v>107</v>
      </c>
      <c r="AG342" s="86" t="s">
        <v>578</v>
      </c>
      <c r="AH342" s="132"/>
      <c r="AI342" s="86" t="s">
        <v>88</v>
      </c>
      <c r="AJ342" s="87" t="s">
        <v>89</v>
      </c>
      <c r="AK342" s="86" t="s">
        <v>77</v>
      </c>
      <c r="AL342" s="86" t="s">
        <v>77</v>
      </c>
      <c r="AM342" s="88" t="s">
        <v>77</v>
      </c>
      <c r="AN342" s="88" t="s">
        <v>77</v>
      </c>
      <c r="AO342" s="88" t="s">
        <v>77</v>
      </c>
      <c r="AP342" s="88" t="s">
        <v>77</v>
      </c>
      <c r="AQ342" s="88" t="s">
        <v>77</v>
      </c>
      <c r="AR342" s="88" t="s">
        <v>77</v>
      </c>
      <c r="AS342" s="88" t="s">
        <v>77</v>
      </c>
      <c r="AT342" s="88" t="s">
        <v>77</v>
      </c>
      <c r="AU342" s="88" t="s">
        <v>77</v>
      </c>
      <c r="AV342" s="88"/>
      <c r="AW342" s="88" t="s">
        <v>77</v>
      </c>
      <c r="AX342" s="88"/>
      <c r="AY342" s="88" t="s">
        <v>77</v>
      </c>
      <c r="AZ342" s="88"/>
      <c r="BA342" s="88" t="s">
        <v>77</v>
      </c>
      <c r="BB342" s="88"/>
      <c r="BC342" s="88" t="s">
        <v>77</v>
      </c>
      <c r="BD342" s="88"/>
      <c r="BE342" s="88" t="s">
        <v>77</v>
      </c>
      <c r="BF342" s="88" t="s">
        <v>77</v>
      </c>
      <c r="BG342" s="88" t="s">
        <v>77</v>
      </c>
      <c r="BH342" s="88" t="s">
        <v>77</v>
      </c>
      <c r="BI342" s="88" t="s">
        <v>77</v>
      </c>
      <c r="BJ342" s="88" t="s">
        <v>77</v>
      </c>
      <c r="BK342" s="88" t="s">
        <v>77</v>
      </c>
      <c r="BL342" s="88" t="s">
        <v>77</v>
      </c>
      <c r="BM342" s="88" t="s">
        <v>77</v>
      </c>
      <c r="BN342" s="88" t="s">
        <v>77</v>
      </c>
      <c r="BO342" s="86"/>
      <c r="BP342" s="86"/>
      <c r="BQ342" s="86"/>
    </row>
    <row r="343" spans="1:69" s="90" customFormat="1" ht="154.5" customHeight="1" x14ac:dyDescent="0.25">
      <c r="A343" s="86"/>
      <c r="B343" s="86" t="s">
        <v>89</v>
      </c>
      <c r="C343" s="129" t="s">
        <v>2543</v>
      </c>
      <c r="D343" s="129" t="s">
        <v>71</v>
      </c>
      <c r="E343" s="109" t="s">
        <v>2544</v>
      </c>
      <c r="F343" s="85">
        <v>2020</v>
      </c>
      <c r="G343" s="146">
        <v>44014</v>
      </c>
      <c r="H343" s="85" t="s">
        <v>2545</v>
      </c>
      <c r="I343" s="86" t="s">
        <v>2392</v>
      </c>
      <c r="J343" s="86" t="s">
        <v>2546</v>
      </c>
      <c r="K343" s="85" t="s">
        <v>75</v>
      </c>
      <c r="L343" s="86" t="s">
        <v>102</v>
      </c>
      <c r="M343" s="132">
        <v>43907</v>
      </c>
      <c r="N343" s="110" t="s">
        <v>698</v>
      </c>
      <c r="O343" s="126">
        <v>0.3</v>
      </c>
      <c r="P343" s="86" t="s">
        <v>1190</v>
      </c>
      <c r="Q343" s="86" t="s">
        <v>148</v>
      </c>
      <c r="R343" s="86" t="s">
        <v>2547</v>
      </c>
      <c r="S343" s="86" t="s">
        <v>1727</v>
      </c>
      <c r="T343" s="123">
        <v>123789636</v>
      </c>
      <c r="U343" s="162">
        <v>157713643.38999999</v>
      </c>
      <c r="V343" s="163" t="s">
        <v>2548</v>
      </c>
      <c r="W343" s="139">
        <v>0</v>
      </c>
      <c r="X343" s="145"/>
      <c r="Y343" s="86" t="s">
        <v>973</v>
      </c>
      <c r="Z343" s="86" t="s">
        <v>1200</v>
      </c>
      <c r="AA343" s="86" t="s">
        <v>1200</v>
      </c>
      <c r="AB343" s="86" t="s">
        <v>113</v>
      </c>
      <c r="AC343" s="86" t="s">
        <v>294</v>
      </c>
      <c r="AD343" s="86" t="s">
        <v>1780</v>
      </c>
      <c r="AE343" s="86" t="s">
        <v>2064</v>
      </c>
      <c r="AF343" s="86" t="s">
        <v>148</v>
      </c>
      <c r="AG343" s="86" t="s">
        <v>578</v>
      </c>
      <c r="AH343" s="132">
        <v>44964</v>
      </c>
      <c r="AI343" s="86" t="s">
        <v>415</v>
      </c>
      <c r="AJ343" s="87" t="s">
        <v>85</v>
      </c>
      <c r="AK343" s="88" t="s">
        <v>77</v>
      </c>
      <c r="AL343" s="88" t="s">
        <v>77</v>
      </c>
      <c r="AM343" s="88" t="s">
        <v>77</v>
      </c>
      <c r="AN343" s="88" t="s">
        <v>77</v>
      </c>
      <c r="AO343" s="88" t="s">
        <v>77</v>
      </c>
      <c r="AP343" s="88" t="s">
        <v>77</v>
      </c>
      <c r="AQ343" s="88" t="s">
        <v>77</v>
      </c>
      <c r="AR343" s="88" t="s">
        <v>77</v>
      </c>
      <c r="AS343" s="88" t="s">
        <v>77</v>
      </c>
      <c r="AT343" s="88" t="s">
        <v>77</v>
      </c>
      <c r="AU343" s="88" t="s">
        <v>77</v>
      </c>
      <c r="AV343" s="88"/>
      <c r="AW343" s="88" t="s">
        <v>77</v>
      </c>
      <c r="AX343" s="88"/>
      <c r="AY343" s="88" t="s">
        <v>77</v>
      </c>
      <c r="AZ343" s="88"/>
      <c r="BA343" s="88" t="s">
        <v>77</v>
      </c>
      <c r="BB343" s="88"/>
      <c r="BC343" s="88" t="s">
        <v>77</v>
      </c>
      <c r="BD343" s="88"/>
      <c r="BE343" s="88" t="s">
        <v>77</v>
      </c>
      <c r="BF343" s="88" t="s">
        <v>77</v>
      </c>
      <c r="BG343" s="88" t="s">
        <v>77</v>
      </c>
      <c r="BH343" s="88" t="s">
        <v>77</v>
      </c>
      <c r="BI343" s="88" t="s">
        <v>77</v>
      </c>
      <c r="BJ343" s="88" t="s">
        <v>77</v>
      </c>
      <c r="BK343" s="88" t="s">
        <v>77</v>
      </c>
      <c r="BL343" s="88" t="s">
        <v>77</v>
      </c>
      <c r="BM343" s="88" t="s">
        <v>77</v>
      </c>
      <c r="BN343" s="86"/>
      <c r="BO343" s="86"/>
      <c r="BP343" s="86"/>
      <c r="BQ343" s="86"/>
    </row>
    <row r="344" spans="1:69" s="90" customFormat="1" ht="154.5" customHeight="1" x14ac:dyDescent="0.25">
      <c r="A344" s="86"/>
      <c r="B344" s="86" t="s">
        <v>89</v>
      </c>
      <c r="C344" s="129" t="s">
        <v>2549</v>
      </c>
      <c r="D344" s="129" t="s">
        <v>71</v>
      </c>
      <c r="E344" s="109" t="s">
        <v>2550</v>
      </c>
      <c r="F344" s="85">
        <v>2020</v>
      </c>
      <c r="G344" s="146">
        <v>44025</v>
      </c>
      <c r="H344" s="85" t="s">
        <v>2551</v>
      </c>
      <c r="I344" s="86" t="s">
        <v>2552</v>
      </c>
      <c r="J344" s="86" t="s">
        <v>77</v>
      </c>
      <c r="K344" s="85" t="s">
        <v>75</v>
      </c>
      <c r="L344" s="86" t="s">
        <v>195</v>
      </c>
      <c r="M344" s="132">
        <v>43895</v>
      </c>
      <c r="N344" s="110" t="s">
        <v>698</v>
      </c>
      <c r="O344" s="110" t="s">
        <v>77</v>
      </c>
      <c r="P344" s="86" t="s">
        <v>1190</v>
      </c>
      <c r="Q344" s="86" t="s">
        <v>148</v>
      </c>
      <c r="R344" s="86" t="s">
        <v>2553</v>
      </c>
      <c r="S344" s="86" t="s">
        <v>2554</v>
      </c>
      <c r="T344" s="123">
        <v>70518126</v>
      </c>
      <c r="U344" s="107">
        <v>89128287.310000002</v>
      </c>
      <c r="V344" s="139">
        <v>82346974</v>
      </c>
      <c r="W344" s="139">
        <v>0</v>
      </c>
      <c r="X344" s="145"/>
      <c r="Y344" s="86" t="s">
        <v>973</v>
      </c>
      <c r="Z344" s="86" t="s">
        <v>132</v>
      </c>
      <c r="AA344" s="86" t="s">
        <v>132</v>
      </c>
      <c r="AB344" s="85" t="s">
        <v>138</v>
      </c>
      <c r="AC344" s="86" t="s">
        <v>139</v>
      </c>
      <c r="AD344" s="86" t="s">
        <v>1780</v>
      </c>
      <c r="AE344" s="86" t="s">
        <v>2555</v>
      </c>
      <c r="AF344" s="86" t="s">
        <v>148</v>
      </c>
      <c r="AG344" s="86" t="s">
        <v>578</v>
      </c>
      <c r="AH344" s="132">
        <v>44904</v>
      </c>
      <c r="AI344" s="86" t="s">
        <v>415</v>
      </c>
      <c r="AJ344" s="87" t="s">
        <v>85</v>
      </c>
      <c r="AK344" s="143" t="s">
        <v>2556</v>
      </c>
      <c r="AL344" s="143" t="s">
        <v>2556</v>
      </c>
      <c r="AM344" s="86" t="s">
        <v>77</v>
      </c>
      <c r="AN344" s="143" t="s">
        <v>2556</v>
      </c>
      <c r="AO344" s="143" t="s">
        <v>2556</v>
      </c>
      <c r="AP344" s="143" t="s">
        <v>2556</v>
      </c>
      <c r="AQ344" s="143" t="s">
        <v>2556</v>
      </c>
      <c r="AR344" s="143" t="s">
        <v>2556</v>
      </c>
      <c r="AS344" s="143" t="s">
        <v>2556</v>
      </c>
      <c r="AT344" s="143" t="s">
        <v>2556</v>
      </c>
      <c r="AU344" s="143" t="s">
        <v>2556</v>
      </c>
      <c r="AV344" s="143"/>
      <c r="AW344" s="143" t="s">
        <v>2556</v>
      </c>
      <c r="AX344" s="143"/>
      <c r="AY344" s="143" t="s">
        <v>2556</v>
      </c>
      <c r="AZ344" s="143"/>
      <c r="BA344" s="143" t="s">
        <v>2556</v>
      </c>
      <c r="BB344" s="143"/>
      <c r="BC344" s="143" t="s">
        <v>2556</v>
      </c>
      <c r="BD344" s="143"/>
      <c r="BE344" s="143" t="s">
        <v>2556</v>
      </c>
      <c r="BF344" s="143" t="s">
        <v>2556</v>
      </c>
      <c r="BG344" s="143" t="s">
        <v>2556</v>
      </c>
      <c r="BH344" s="143" t="s">
        <v>2556</v>
      </c>
      <c r="BI344" s="143" t="s">
        <v>2556</v>
      </c>
      <c r="BJ344" s="143" t="s">
        <v>2556</v>
      </c>
      <c r="BK344" s="143" t="s">
        <v>2556</v>
      </c>
      <c r="BL344" s="143" t="s">
        <v>2556</v>
      </c>
      <c r="BM344" s="143" t="s">
        <v>2556</v>
      </c>
      <c r="BN344" s="143" t="s">
        <v>2556</v>
      </c>
      <c r="BO344" s="143" t="s">
        <v>2556</v>
      </c>
      <c r="BP344" s="143" t="s">
        <v>2556</v>
      </c>
      <c r="BQ344" s="143" t="s">
        <v>2556</v>
      </c>
    </row>
    <row r="345" spans="1:69" s="90" customFormat="1" ht="154.5" customHeight="1" x14ac:dyDescent="0.25">
      <c r="A345" s="86"/>
      <c r="B345" s="86" t="s">
        <v>89</v>
      </c>
      <c r="C345" s="129" t="s">
        <v>2557</v>
      </c>
      <c r="D345" s="129" t="s">
        <v>71</v>
      </c>
      <c r="E345" s="109" t="s">
        <v>2558</v>
      </c>
      <c r="F345" s="85">
        <v>2019</v>
      </c>
      <c r="G345" s="146">
        <v>43768</v>
      </c>
      <c r="H345" s="85" t="s">
        <v>2559</v>
      </c>
      <c r="I345" s="86" t="s">
        <v>2560</v>
      </c>
      <c r="J345" s="86" t="s">
        <v>77</v>
      </c>
      <c r="K345" s="85" t="s">
        <v>75</v>
      </c>
      <c r="L345" s="86" t="s">
        <v>346</v>
      </c>
      <c r="M345" s="132">
        <v>43767</v>
      </c>
      <c r="N345" s="110" t="s">
        <v>256</v>
      </c>
      <c r="O345" s="110" t="s">
        <v>77</v>
      </c>
      <c r="P345" s="86" t="s">
        <v>959</v>
      </c>
      <c r="Q345" s="86" t="s">
        <v>148</v>
      </c>
      <c r="R345" s="86" t="s">
        <v>2561</v>
      </c>
      <c r="S345" s="86" t="s">
        <v>1797</v>
      </c>
      <c r="T345" s="123">
        <v>0</v>
      </c>
      <c r="U345" s="107">
        <v>0</v>
      </c>
      <c r="V345" s="139">
        <v>0</v>
      </c>
      <c r="W345" s="199">
        <v>0</v>
      </c>
      <c r="X345" s="145" t="s">
        <v>160</v>
      </c>
      <c r="Y345" s="86" t="s">
        <v>973</v>
      </c>
      <c r="Z345" s="86" t="s">
        <v>1829</v>
      </c>
      <c r="AA345" s="86" t="s">
        <v>1829</v>
      </c>
      <c r="AB345" s="86" t="s">
        <v>1227</v>
      </c>
      <c r="AC345" s="86" t="s">
        <v>1385</v>
      </c>
      <c r="AD345" s="86" t="s">
        <v>1004</v>
      </c>
      <c r="AE345" s="86" t="s">
        <v>1532</v>
      </c>
      <c r="AF345" s="86" t="s">
        <v>148</v>
      </c>
      <c r="AG345" s="86" t="s">
        <v>578</v>
      </c>
      <c r="AH345" s="132">
        <v>45016</v>
      </c>
      <c r="AI345" s="86" t="s">
        <v>415</v>
      </c>
      <c r="AJ345" s="87" t="s">
        <v>89</v>
      </c>
      <c r="AK345" s="88" t="s">
        <v>77</v>
      </c>
      <c r="AL345" s="88" t="s">
        <v>77</v>
      </c>
      <c r="AM345" s="86"/>
      <c r="AN345" s="86"/>
      <c r="AO345" s="86"/>
      <c r="AP345" s="143"/>
      <c r="AQ345" s="143"/>
      <c r="AR345" s="86"/>
      <c r="AS345" s="86"/>
      <c r="AT345" s="86"/>
      <c r="AU345" s="88"/>
      <c r="AV345" s="88"/>
      <c r="AW345" s="86"/>
      <c r="AX345" s="86"/>
      <c r="AY345" s="86"/>
      <c r="AZ345" s="86"/>
      <c r="BA345" s="86"/>
      <c r="BB345" s="86"/>
      <c r="BC345" s="86"/>
      <c r="BD345" s="86"/>
      <c r="BE345" s="86"/>
      <c r="BF345" s="86"/>
      <c r="BG345" s="86"/>
      <c r="BH345" s="86"/>
      <c r="BI345" s="86"/>
      <c r="BJ345" s="86"/>
      <c r="BK345" s="86"/>
      <c r="BL345" s="86"/>
      <c r="BM345" s="86"/>
      <c r="BN345" s="86"/>
      <c r="BO345" s="86"/>
      <c r="BP345" s="86"/>
      <c r="BQ345" s="86"/>
    </row>
    <row r="346" spans="1:69" s="90" customFormat="1" ht="154.5" customHeight="1" x14ac:dyDescent="0.25">
      <c r="A346" s="86"/>
      <c r="B346" s="86" t="s">
        <v>89</v>
      </c>
      <c r="C346" s="129" t="s">
        <v>2562</v>
      </c>
      <c r="D346" s="129" t="s">
        <v>71</v>
      </c>
      <c r="E346" s="109" t="s">
        <v>2563</v>
      </c>
      <c r="F346" s="85">
        <v>2019</v>
      </c>
      <c r="G346" s="146">
        <v>43775</v>
      </c>
      <c r="H346" s="85" t="s">
        <v>2564</v>
      </c>
      <c r="I346" s="86" t="s">
        <v>2565</v>
      </c>
      <c r="J346" s="86" t="s">
        <v>77</v>
      </c>
      <c r="K346" s="85" t="s">
        <v>75</v>
      </c>
      <c r="L346" s="86" t="s">
        <v>111</v>
      </c>
      <c r="M346" s="132">
        <v>43775</v>
      </c>
      <c r="N346" s="110" t="s">
        <v>203</v>
      </c>
      <c r="O346" s="110" t="s">
        <v>77</v>
      </c>
      <c r="P346" s="86" t="s">
        <v>1190</v>
      </c>
      <c r="Q346" s="86" t="s">
        <v>148</v>
      </c>
      <c r="R346" s="86" t="s">
        <v>2566</v>
      </c>
      <c r="S346" s="86" t="s">
        <v>1633</v>
      </c>
      <c r="T346" s="123">
        <v>0</v>
      </c>
      <c r="U346" s="107">
        <v>0</v>
      </c>
      <c r="V346" s="139">
        <v>0</v>
      </c>
      <c r="W346" s="139">
        <v>0</v>
      </c>
      <c r="X346" s="145"/>
      <c r="Y346" s="86" t="s">
        <v>973</v>
      </c>
      <c r="Z346" s="86" t="s">
        <v>628</v>
      </c>
      <c r="AA346" s="86" t="s">
        <v>628</v>
      </c>
      <c r="AB346" s="85" t="s">
        <v>138</v>
      </c>
      <c r="AC346" s="86" t="s">
        <v>139</v>
      </c>
      <c r="AD346" s="86" t="s">
        <v>2567</v>
      </c>
      <c r="AE346" s="86" t="s">
        <v>2568</v>
      </c>
      <c r="AF346" s="86" t="s">
        <v>148</v>
      </c>
      <c r="AG346" s="86" t="s">
        <v>342</v>
      </c>
      <c r="AH346" s="132">
        <v>44854</v>
      </c>
      <c r="AI346" s="86" t="s">
        <v>415</v>
      </c>
      <c r="AJ346" s="87" t="s">
        <v>85</v>
      </c>
      <c r="AK346" s="88" t="s">
        <v>77</v>
      </c>
      <c r="AL346" s="88" t="s">
        <v>77</v>
      </c>
      <c r="AM346" s="86" t="s">
        <v>87</v>
      </c>
      <c r="AN346" s="86" t="s">
        <v>2569</v>
      </c>
      <c r="AO346" s="86" t="s">
        <v>2570</v>
      </c>
      <c r="AP346" s="143" t="s">
        <v>77</v>
      </c>
      <c r="AQ346" s="143" t="s">
        <v>77</v>
      </c>
      <c r="AR346" s="86"/>
      <c r="AS346" s="86" t="s">
        <v>77</v>
      </c>
      <c r="AT346" s="86" t="s">
        <v>77</v>
      </c>
      <c r="AU346" s="86" t="s">
        <v>77</v>
      </c>
      <c r="AV346" s="86"/>
      <c r="AW346" s="86" t="s">
        <v>77</v>
      </c>
      <c r="AX346" s="86"/>
      <c r="AY346" s="86" t="s">
        <v>77</v>
      </c>
      <c r="AZ346" s="86"/>
      <c r="BA346" s="86" t="s">
        <v>77</v>
      </c>
      <c r="BB346" s="86"/>
      <c r="BC346" s="86" t="s">
        <v>77</v>
      </c>
      <c r="BD346" s="86"/>
      <c r="BE346" s="86" t="s">
        <v>77</v>
      </c>
      <c r="BF346" s="86" t="s">
        <v>77</v>
      </c>
      <c r="BG346" s="86" t="s">
        <v>77</v>
      </c>
      <c r="BH346" s="86" t="s">
        <v>77</v>
      </c>
      <c r="BI346" s="86" t="s">
        <v>77</v>
      </c>
      <c r="BJ346" s="86" t="s">
        <v>77</v>
      </c>
      <c r="BK346" s="86" t="s">
        <v>77</v>
      </c>
      <c r="BL346" s="86" t="s">
        <v>77</v>
      </c>
      <c r="BM346" s="86" t="s">
        <v>77</v>
      </c>
      <c r="BN346" s="86"/>
      <c r="BO346" s="86"/>
      <c r="BP346" s="86"/>
      <c r="BQ346" s="86"/>
    </row>
    <row r="347" spans="1:69" s="90" customFormat="1" ht="154.5" customHeight="1" x14ac:dyDescent="0.25">
      <c r="A347" s="86"/>
      <c r="B347" s="86" t="s">
        <v>89</v>
      </c>
      <c r="C347" s="129" t="s">
        <v>2571</v>
      </c>
      <c r="D347" s="129" t="s">
        <v>71</v>
      </c>
      <c r="E347" s="109" t="s">
        <v>2572</v>
      </c>
      <c r="F347" s="85">
        <v>2006</v>
      </c>
      <c r="G347" s="146">
        <v>38845</v>
      </c>
      <c r="H347" s="85" t="s">
        <v>2573</v>
      </c>
      <c r="I347" s="86" t="s">
        <v>2574</v>
      </c>
      <c r="J347" s="86" t="s">
        <v>2575</v>
      </c>
      <c r="K347" s="85" t="s">
        <v>75</v>
      </c>
      <c r="L347" s="86" t="s">
        <v>111</v>
      </c>
      <c r="M347" s="86" t="s">
        <v>1034</v>
      </c>
      <c r="N347" s="110" t="s">
        <v>203</v>
      </c>
      <c r="O347" s="126">
        <v>0.5</v>
      </c>
      <c r="P347" s="86" t="s">
        <v>1190</v>
      </c>
      <c r="Q347" s="86" t="s">
        <v>148</v>
      </c>
      <c r="R347" s="86" t="s">
        <v>2576</v>
      </c>
      <c r="S347" s="86" t="s">
        <v>1117</v>
      </c>
      <c r="T347" s="123">
        <v>0</v>
      </c>
      <c r="U347" s="107">
        <v>0</v>
      </c>
      <c r="V347" s="139">
        <v>0</v>
      </c>
      <c r="W347" s="139">
        <v>0</v>
      </c>
      <c r="X347" s="128" t="s">
        <v>77</v>
      </c>
      <c r="Y347" s="86" t="s">
        <v>973</v>
      </c>
      <c r="Z347" s="86" t="s">
        <v>1200</v>
      </c>
      <c r="AA347" s="86" t="s">
        <v>1200</v>
      </c>
      <c r="AB347" s="86" t="s">
        <v>145</v>
      </c>
      <c r="AC347" s="86" t="s">
        <v>146</v>
      </c>
      <c r="AD347" s="86" t="s">
        <v>2577</v>
      </c>
      <c r="AE347" s="86" t="s">
        <v>2578</v>
      </c>
      <c r="AF347" s="86" t="s">
        <v>148</v>
      </c>
      <c r="AG347" s="86" t="s">
        <v>578</v>
      </c>
      <c r="AH347" s="132">
        <v>44882</v>
      </c>
      <c r="AI347" s="86" t="s">
        <v>415</v>
      </c>
      <c r="AJ347" s="87" t="s">
        <v>85</v>
      </c>
      <c r="AK347" s="88" t="s">
        <v>77</v>
      </c>
      <c r="AL347" s="88" t="s">
        <v>77</v>
      </c>
      <c r="AM347" s="86" t="s">
        <v>87</v>
      </c>
      <c r="AN347" s="88" t="s">
        <v>2579</v>
      </c>
      <c r="AO347" s="88" t="s">
        <v>2580</v>
      </c>
      <c r="AP347" s="88" t="s">
        <v>77</v>
      </c>
      <c r="AQ347" s="88" t="s">
        <v>77</v>
      </c>
      <c r="AR347" s="88" t="s">
        <v>77</v>
      </c>
      <c r="AS347" s="88" t="s">
        <v>77</v>
      </c>
      <c r="AT347" s="88" t="s">
        <v>77</v>
      </c>
      <c r="AU347" s="88" t="s">
        <v>77</v>
      </c>
      <c r="AV347" s="88"/>
      <c r="AW347" s="88" t="s">
        <v>77</v>
      </c>
      <c r="AX347" s="88"/>
      <c r="AY347" s="88" t="s">
        <v>77</v>
      </c>
      <c r="AZ347" s="88"/>
      <c r="BA347" s="88" t="s">
        <v>77</v>
      </c>
      <c r="BB347" s="88"/>
      <c r="BC347" s="88" t="s">
        <v>77</v>
      </c>
      <c r="BD347" s="88"/>
      <c r="BE347" s="88" t="s">
        <v>77</v>
      </c>
      <c r="BF347" s="88" t="s">
        <v>77</v>
      </c>
      <c r="BG347" s="88" t="s">
        <v>77</v>
      </c>
      <c r="BH347" s="88" t="s">
        <v>77</v>
      </c>
      <c r="BI347" s="88" t="s">
        <v>77</v>
      </c>
      <c r="BJ347" s="88" t="s">
        <v>77</v>
      </c>
      <c r="BK347" s="88" t="s">
        <v>77</v>
      </c>
      <c r="BL347" s="88" t="s">
        <v>77</v>
      </c>
      <c r="BM347" s="88" t="s">
        <v>77</v>
      </c>
      <c r="BN347" s="88" t="s">
        <v>77</v>
      </c>
      <c r="BO347" s="86"/>
      <c r="BP347" s="86"/>
      <c r="BQ347" s="86"/>
    </row>
    <row r="348" spans="1:69" s="90" customFormat="1" ht="154.5" customHeight="1" x14ac:dyDescent="0.25">
      <c r="A348" s="86"/>
      <c r="B348" s="86" t="s">
        <v>89</v>
      </c>
      <c r="C348" s="129" t="s">
        <v>2581</v>
      </c>
      <c r="D348" s="129" t="s">
        <v>71</v>
      </c>
      <c r="E348" s="109" t="s">
        <v>2582</v>
      </c>
      <c r="F348" s="146"/>
      <c r="G348" s="146">
        <v>43775</v>
      </c>
      <c r="H348" s="85" t="s">
        <v>2583</v>
      </c>
      <c r="I348" s="86" t="s">
        <v>2420</v>
      </c>
      <c r="J348" s="86" t="s">
        <v>2584</v>
      </c>
      <c r="K348" s="85" t="s">
        <v>75</v>
      </c>
      <c r="L348" s="86" t="s">
        <v>346</v>
      </c>
      <c r="M348" s="132">
        <v>43762</v>
      </c>
      <c r="N348" s="110" t="s">
        <v>157</v>
      </c>
      <c r="O348" s="126">
        <v>0.1</v>
      </c>
      <c r="P348" s="86"/>
      <c r="Q348" s="86" t="s">
        <v>148</v>
      </c>
      <c r="R348" s="86" t="s">
        <v>2585</v>
      </c>
      <c r="S348" s="86" t="s">
        <v>972</v>
      </c>
      <c r="T348" s="123">
        <v>12759977</v>
      </c>
      <c r="U348" s="107">
        <v>16912552.949999999</v>
      </c>
      <c r="V348" s="139">
        <v>1526909</v>
      </c>
      <c r="W348" s="139">
        <v>0</v>
      </c>
      <c r="X348" s="145" t="s">
        <v>681</v>
      </c>
      <c r="Y348" s="86" t="s">
        <v>871</v>
      </c>
      <c r="Z348" s="86" t="s">
        <v>701</v>
      </c>
      <c r="AA348" s="86" t="s">
        <v>2586</v>
      </c>
      <c r="AB348" s="85" t="s">
        <v>138</v>
      </c>
      <c r="AC348" s="86" t="s">
        <v>139</v>
      </c>
      <c r="AD348" s="86" t="s">
        <v>2587</v>
      </c>
      <c r="AE348" s="86" t="s">
        <v>2588</v>
      </c>
      <c r="AF348" s="86" t="s">
        <v>148</v>
      </c>
      <c r="AG348" s="86" t="s">
        <v>578</v>
      </c>
      <c r="AH348" s="132">
        <v>44742</v>
      </c>
      <c r="AI348" s="86" t="s">
        <v>88</v>
      </c>
      <c r="AJ348" s="87" t="s">
        <v>89</v>
      </c>
      <c r="AK348" s="88" t="s">
        <v>77</v>
      </c>
      <c r="AL348" s="88" t="s">
        <v>77</v>
      </c>
      <c r="AM348" s="88" t="s">
        <v>77</v>
      </c>
      <c r="AN348" s="88" t="s">
        <v>77</v>
      </c>
      <c r="AO348" s="88" t="s">
        <v>77</v>
      </c>
      <c r="AP348" s="88" t="s">
        <v>77</v>
      </c>
      <c r="AQ348" s="88" t="s">
        <v>77</v>
      </c>
      <c r="AR348" s="88" t="s">
        <v>77</v>
      </c>
      <c r="AS348" s="88" t="s">
        <v>77</v>
      </c>
      <c r="AT348" s="88" t="s">
        <v>77</v>
      </c>
      <c r="AU348" s="88" t="s">
        <v>77</v>
      </c>
      <c r="AV348" s="88"/>
      <c r="AW348" s="88" t="s">
        <v>77</v>
      </c>
      <c r="AX348" s="88"/>
      <c r="AY348" s="88" t="s">
        <v>77</v>
      </c>
      <c r="AZ348" s="88"/>
      <c r="BA348" s="88" t="s">
        <v>77</v>
      </c>
      <c r="BB348" s="88"/>
      <c r="BC348" s="88" t="s">
        <v>77</v>
      </c>
      <c r="BD348" s="88"/>
      <c r="BE348" s="88" t="s">
        <v>77</v>
      </c>
      <c r="BF348" s="88" t="s">
        <v>77</v>
      </c>
      <c r="BG348" s="88" t="s">
        <v>77</v>
      </c>
      <c r="BH348" s="88" t="s">
        <v>77</v>
      </c>
      <c r="BI348" s="88" t="s">
        <v>77</v>
      </c>
      <c r="BJ348" s="88" t="s">
        <v>77</v>
      </c>
      <c r="BK348" s="88" t="s">
        <v>77</v>
      </c>
      <c r="BL348" s="88" t="s">
        <v>77</v>
      </c>
      <c r="BM348" s="88" t="s">
        <v>77</v>
      </c>
      <c r="BN348" s="86"/>
      <c r="BO348" s="86"/>
      <c r="BP348" s="86"/>
      <c r="BQ348" s="86"/>
    </row>
    <row r="349" spans="1:69" s="90" customFormat="1" ht="154.5" customHeight="1" x14ac:dyDescent="0.25">
      <c r="A349" s="86"/>
      <c r="B349" s="86" t="s">
        <v>85</v>
      </c>
      <c r="C349" s="129" t="s">
        <v>710</v>
      </c>
      <c r="D349" s="129" t="s">
        <v>937</v>
      </c>
      <c r="E349" s="109" t="s">
        <v>2589</v>
      </c>
      <c r="F349" s="146"/>
      <c r="G349" s="146">
        <v>43818</v>
      </c>
      <c r="H349" s="85" t="s">
        <v>2590</v>
      </c>
      <c r="I349" s="86" t="s">
        <v>2591</v>
      </c>
      <c r="J349" s="86" t="s">
        <v>77</v>
      </c>
      <c r="K349" s="85" t="s">
        <v>75</v>
      </c>
      <c r="L349" s="86" t="s">
        <v>346</v>
      </c>
      <c r="M349" s="132">
        <v>43812</v>
      </c>
      <c r="N349" s="110" t="s">
        <v>157</v>
      </c>
      <c r="O349" s="110" t="s">
        <v>77</v>
      </c>
      <c r="P349" s="86" t="s">
        <v>1045</v>
      </c>
      <c r="Q349" s="86" t="s">
        <v>148</v>
      </c>
      <c r="R349" s="86" t="s">
        <v>2592</v>
      </c>
      <c r="S349" s="86" t="s">
        <v>1182</v>
      </c>
      <c r="T349" s="123">
        <v>90591600</v>
      </c>
      <c r="U349" s="107">
        <v>0</v>
      </c>
      <c r="V349" s="139">
        <v>0</v>
      </c>
      <c r="W349" s="199">
        <v>0</v>
      </c>
      <c r="X349" s="145"/>
      <c r="Y349" s="86" t="s">
        <v>973</v>
      </c>
      <c r="Z349" s="86" t="s">
        <v>787</v>
      </c>
      <c r="AA349" s="86" t="s">
        <v>787</v>
      </c>
      <c r="AB349" s="86" t="s">
        <v>1227</v>
      </c>
      <c r="AC349" s="86" t="s">
        <v>1385</v>
      </c>
      <c r="AD349" s="86" t="s">
        <v>1805</v>
      </c>
      <c r="AE349" s="86" t="s">
        <v>1532</v>
      </c>
      <c r="AF349" s="86" t="s">
        <v>148</v>
      </c>
      <c r="AG349" s="86" t="s">
        <v>578</v>
      </c>
      <c r="AH349" s="132">
        <v>44651</v>
      </c>
      <c r="AI349" s="86" t="s">
        <v>415</v>
      </c>
      <c r="AJ349" s="87" t="s">
        <v>85</v>
      </c>
      <c r="AK349" s="88" t="s">
        <v>77</v>
      </c>
      <c r="AL349" s="88" t="s">
        <v>77</v>
      </c>
      <c r="AM349" s="86" t="s">
        <v>77</v>
      </c>
      <c r="AN349" s="86" t="s">
        <v>77</v>
      </c>
      <c r="AO349" s="86" t="s">
        <v>77</v>
      </c>
      <c r="AP349" s="86" t="s">
        <v>77</v>
      </c>
      <c r="AQ349" s="86" t="s">
        <v>77</v>
      </c>
      <c r="AR349" s="86"/>
      <c r="AS349" s="86" t="s">
        <v>77</v>
      </c>
      <c r="AT349" s="88" t="s">
        <v>77</v>
      </c>
      <c r="AU349" s="88" t="s">
        <v>77</v>
      </c>
      <c r="AV349" s="88"/>
      <c r="AW349" s="86" t="s">
        <v>77</v>
      </c>
      <c r="AX349" s="86"/>
      <c r="AY349" s="86" t="s">
        <v>77</v>
      </c>
      <c r="AZ349" s="86"/>
      <c r="BA349" s="86" t="s">
        <v>77</v>
      </c>
      <c r="BB349" s="86"/>
      <c r="BC349" s="86" t="s">
        <v>77</v>
      </c>
      <c r="BD349" s="86"/>
      <c r="BE349" s="86" t="s">
        <v>77</v>
      </c>
      <c r="BF349" s="86" t="s">
        <v>77</v>
      </c>
      <c r="BG349" s="86" t="s">
        <v>77</v>
      </c>
      <c r="BH349" s="86" t="s">
        <v>77</v>
      </c>
      <c r="BI349" s="86" t="s">
        <v>77</v>
      </c>
      <c r="BJ349" s="86" t="s">
        <v>77</v>
      </c>
      <c r="BK349" s="86" t="s">
        <v>77</v>
      </c>
      <c r="BL349" s="86" t="s">
        <v>77</v>
      </c>
      <c r="BM349" s="86" t="s">
        <v>77</v>
      </c>
      <c r="BN349" s="86"/>
      <c r="BO349" s="86"/>
      <c r="BP349" s="86"/>
      <c r="BQ349" s="86"/>
    </row>
    <row r="350" spans="1:69" s="90" customFormat="1" ht="154.5" customHeight="1" x14ac:dyDescent="0.25">
      <c r="A350" s="86"/>
      <c r="B350" s="86" t="s">
        <v>89</v>
      </c>
      <c r="C350" s="129" t="s">
        <v>2593</v>
      </c>
      <c r="D350" s="129" t="s">
        <v>71</v>
      </c>
      <c r="E350" s="109" t="s">
        <v>2594</v>
      </c>
      <c r="F350" s="146"/>
      <c r="G350" s="146">
        <v>43768</v>
      </c>
      <c r="H350" s="85" t="s">
        <v>2595</v>
      </c>
      <c r="I350" s="86" t="s">
        <v>2596</v>
      </c>
      <c r="J350" s="86" t="s">
        <v>77</v>
      </c>
      <c r="K350" s="85" t="s">
        <v>75</v>
      </c>
      <c r="L350" s="86" t="s">
        <v>346</v>
      </c>
      <c r="M350" s="132">
        <v>43756</v>
      </c>
      <c r="N350" s="110" t="s">
        <v>157</v>
      </c>
      <c r="O350" s="110" t="s">
        <v>77</v>
      </c>
      <c r="P350" s="86" t="s">
        <v>1045</v>
      </c>
      <c r="Q350" s="86" t="s">
        <v>148</v>
      </c>
      <c r="R350" s="86" t="s">
        <v>2597</v>
      </c>
      <c r="S350" s="86" t="s">
        <v>1182</v>
      </c>
      <c r="T350" s="123">
        <v>37507608</v>
      </c>
      <c r="U350" s="107">
        <v>49713992.93</v>
      </c>
      <c r="V350" s="139">
        <v>44880772</v>
      </c>
      <c r="W350" s="139">
        <v>0</v>
      </c>
      <c r="X350" s="145" t="s">
        <v>681</v>
      </c>
      <c r="Y350" s="86" t="s">
        <v>871</v>
      </c>
      <c r="Z350" s="86" t="s">
        <v>1429</v>
      </c>
      <c r="AA350" s="86" t="s">
        <v>1048</v>
      </c>
      <c r="AB350" s="86" t="s">
        <v>113</v>
      </c>
      <c r="AC350" s="86" t="s">
        <v>294</v>
      </c>
      <c r="AD350" s="86" t="s">
        <v>1647</v>
      </c>
      <c r="AE350" s="86" t="s">
        <v>976</v>
      </c>
      <c r="AF350" s="86" t="s">
        <v>148</v>
      </c>
      <c r="AG350" s="86" t="s">
        <v>578</v>
      </c>
      <c r="AH350" s="132">
        <v>44599</v>
      </c>
      <c r="AI350" s="86" t="s">
        <v>88</v>
      </c>
      <c r="AJ350" s="87" t="s">
        <v>89</v>
      </c>
      <c r="AK350" s="88" t="s">
        <v>77</v>
      </c>
      <c r="AL350" s="88" t="s">
        <v>77</v>
      </c>
      <c r="AM350" s="88" t="s">
        <v>77</v>
      </c>
      <c r="AN350" s="88" t="s">
        <v>77</v>
      </c>
      <c r="AO350" s="88" t="s">
        <v>77</v>
      </c>
      <c r="AP350" s="88" t="s">
        <v>77</v>
      </c>
      <c r="AQ350" s="88" t="s">
        <v>77</v>
      </c>
      <c r="AR350" s="88" t="s">
        <v>77</v>
      </c>
      <c r="AS350" s="88" t="s">
        <v>77</v>
      </c>
      <c r="AT350" s="88" t="s">
        <v>77</v>
      </c>
      <c r="AU350" s="88" t="s">
        <v>77</v>
      </c>
      <c r="AV350" s="88"/>
      <c r="AW350" s="88" t="s">
        <v>77</v>
      </c>
      <c r="AX350" s="88"/>
      <c r="AY350" s="88" t="s">
        <v>77</v>
      </c>
      <c r="AZ350" s="88"/>
      <c r="BA350" s="88" t="s">
        <v>77</v>
      </c>
      <c r="BB350" s="88"/>
      <c r="BC350" s="88" t="s">
        <v>77</v>
      </c>
      <c r="BD350" s="88"/>
      <c r="BE350" s="88" t="s">
        <v>77</v>
      </c>
      <c r="BF350" s="88" t="s">
        <v>77</v>
      </c>
      <c r="BG350" s="88" t="s">
        <v>77</v>
      </c>
      <c r="BH350" s="88" t="s">
        <v>77</v>
      </c>
      <c r="BI350" s="88" t="s">
        <v>77</v>
      </c>
      <c r="BJ350" s="88" t="s">
        <v>77</v>
      </c>
      <c r="BK350" s="88" t="s">
        <v>77</v>
      </c>
      <c r="BL350" s="88" t="s">
        <v>77</v>
      </c>
      <c r="BM350" s="88" t="s">
        <v>77</v>
      </c>
      <c r="BN350" s="86"/>
      <c r="BO350" s="86"/>
      <c r="BP350" s="86"/>
      <c r="BQ350" s="86"/>
    </row>
    <row r="351" spans="1:69" s="90" customFormat="1" ht="154.5" customHeight="1" x14ac:dyDescent="0.25">
      <c r="A351" s="86"/>
      <c r="B351" s="86" t="s">
        <v>89</v>
      </c>
      <c r="C351" s="129" t="s">
        <v>2598</v>
      </c>
      <c r="D351" s="129" t="s">
        <v>71</v>
      </c>
      <c r="E351" s="109" t="s">
        <v>2599</v>
      </c>
      <c r="F351" s="132"/>
      <c r="G351" s="132">
        <v>42251</v>
      </c>
      <c r="H351" s="86" t="s">
        <v>2600</v>
      </c>
      <c r="I351" s="86" t="s">
        <v>2601</v>
      </c>
      <c r="J351" s="86" t="s">
        <v>77</v>
      </c>
      <c r="K351" s="85" t="s">
        <v>75</v>
      </c>
      <c r="L351" s="86" t="s">
        <v>102</v>
      </c>
      <c r="M351" s="132">
        <v>42250</v>
      </c>
      <c r="N351" s="110" t="s">
        <v>157</v>
      </c>
      <c r="O351" s="110" t="s">
        <v>77</v>
      </c>
      <c r="P351" s="86" t="s">
        <v>1607</v>
      </c>
      <c r="Q351" s="86" t="s">
        <v>148</v>
      </c>
      <c r="R351" s="86" t="s">
        <v>2602</v>
      </c>
      <c r="S351" s="86" t="s">
        <v>1727</v>
      </c>
      <c r="T351" s="147">
        <v>256294148</v>
      </c>
      <c r="U351" s="162">
        <v>454828011</v>
      </c>
      <c r="V351" s="163">
        <v>391067080</v>
      </c>
      <c r="W351" s="163">
        <v>0</v>
      </c>
      <c r="X351" s="145" t="s">
        <v>338</v>
      </c>
      <c r="Y351" s="86" t="s">
        <v>871</v>
      </c>
      <c r="Z351" s="86" t="s">
        <v>1200</v>
      </c>
      <c r="AA351" s="86" t="s">
        <v>992</v>
      </c>
      <c r="AB351" s="86" t="s">
        <v>145</v>
      </c>
      <c r="AC351" s="86" t="s">
        <v>146</v>
      </c>
      <c r="AD351" s="86" t="s">
        <v>2603</v>
      </c>
      <c r="AE351" s="86" t="s">
        <v>964</v>
      </c>
      <c r="AF351" s="86" t="s">
        <v>148</v>
      </c>
      <c r="AG351" s="86" t="s">
        <v>578</v>
      </c>
      <c r="AH351" s="132">
        <v>42989</v>
      </c>
      <c r="AI351" s="86" t="s">
        <v>491</v>
      </c>
      <c r="AJ351" s="87" t="s">
        <v>89</v>
      </c>
      <c r="AK351" s="88" t="s">
        <v>77</v>
      </c>
      <c r="AL351" s="87"/>
      <c r="AM351" s="86"/>
      <c r="AN351" s="86"/>
      <c r="AO351" s="86"/>
      <c r="AP351" s="143"/>
      <c r="AQ351" s="143"/>
      <c r="AR351" s="86"/>
      <c r="AS351" s="86"/>
      <c r="AT351" s="86"/>
      <c r="AU351" s="88"/>
      <c r="AV351" s="88"/>
      <c r="AW351" s="86"/>
      <c r="AX351" s="86"/>
      <c r="AY351" s="86"/>
      <c r="AZ351" s="86"/>
      <c r="BA351" s="86"/>
      <c r="BB351" s="86"/>
      <c r="BC351" s="86"/>
      <c r="BD351" s="86"/>
      <c r="BE351" s="86"/>
      <c r="BF351" s="86"/>
      <c r="BG351" s="86"/>
      <c r="BH351" s="86"/>
      <c r="BI351" s="86"/>
      <c r="BJ351" s="86"/>
      <c r="BK351" s="86"/>
      <c r="BL351" s="86"/>
      <c r="BM351" s="86"/>
      <c r="BN351" s="86"/>
      <c r="BO351" s="86"/>
      <c r="BP351" s="86"/>
      <c r="BQ351" s="86"/>
    </row>
    <row r="352" spans="1:69" s="90" customFormat="1" ht="154.5" customHeight="1" x14ac:dyDescent="0.25">
      <c r="A352" s="86"/>
      <c r="B352" s="86" t="s">
        <v>89</v>
      </c>
      <c r="C352" s="129" t="s">
        <v>2604</v>
      </c>
      <c r="D352" s="129" t="s">
        <v>71</v>
      </c>
      <c r="E352" s="109" t="s">
        <v>2605</v>
      </c>
      <c r="F352" s="146"/>
      <c r="G352" s="146">
        <v>43742</v>
      </c>
      <c r="H352" s="85" t="s">
        <v>2606</v>
      </c>
      <c r="I352" s="86" t="s">
        <v>2607</v>
      </c>
      <c r="J352" s="86" t="s">
        <v>77</v>
      </c>
      <c r="K352" s="85" t="s">
        <v>75</v>
      </c>
      <c r="L352" s="86" t="s">
        <v>346</v>
      </c>
      <c r="M352" s="132">
        <v>43739</v>
      </c>
      <c r="N352" s="110" t="s">
        <v>203</v>
      </c>
      <c r="O352" s="110" t="s">
        <v>77</v>
      </c>
      <c r="P352" s="86" t="s">
        <v>1045</v>
      </c>
      <c r="Q352" s="86" t="s">
        <v>148</v>
      </c>
      <c r="R352" s="86" t="s">
        <v>2608</v>
      </c>
      <c r="S352" s="86" t="s">
        <v>1028</v>
      </c>
      <c r="T352" s="123">
        <v>280195725</v>
      </c>
      <c r="U352" s="107">
        <v>396169618.39999998</v>
      </c>
      <c r="V352" s="139">
        <v>386491740</v>
      </c>
      <c r="W352" s="108">
        <v>386491740</v>
      </c>
      <c r="X352" s="145" t="s">
        <v>338</v>
      </c>
      <c r="Y352" s="86" t="s">
        <v>871</v>
      </c>
      <c r="Z352" s="86" t="s">
        <v>1200</v>
      </c>
      <c r="AA352" s="86" t="s">
        <v>1200</v>
      </c>
      <c r="AB352" s="85" t="s">
        <v>138</v>
      </c>
      <c r="AC352" s="86" t="s">
        <v>139</v>
      </c>
      <c r="AD352" s="86" t="s">
        <v>2609</v>
      </c>
      <c r="AE352" s="86" t="s">
        <v>1393</v>
      </c>
      <c r="AF352" s="86" t="s">
        <v>148</v>
      </c>
      <c r="AG352" s="86" t="s">
        <v>342</v>
      </c>
      <c r="AH352" s="132">
        <v>45091</v>
      </c>
      <c r="AI352" s="86" t="s">
        <v>88</v>
      </c>
      <c r="AJ352" s="87" t="s">
        <v>89</v>
      </c>
      <c r="AK352" s="88">
        <v>50007669</v>
      </c>
      <c r="AL352" s="88">
        <v>40132502</v>
      </c>
      <c r="AM352" s="88" t="s">
        <v>2610</v>
      </c>
      <c r="AN352" s="88" t="s">
        <v>2610</v>
      </c>
      <c r="AO352" s="88" t="s">
        <v>2611</v>
      </c>
      <c r="AP352" s="88" t="s">
        <v>77</v>
      </c>
      <c r="AQ352" s="88" t="s">
        <v>2612</v>
      </c>
      <c r="AR352" s="88" t="s">
        <v>2612</v>
      </c>
      <c r="AS352" s="88">
        <v>40132502</v>
      </c>
      <c r="AT352" s="88">
        <v>9875464</v>
      </c>
      <c r="AU352" s="88">
        <v>9875464</v>
      </c>
      <c r="AV352" s="88">
        <v>2025004438</v>
      </c>
      <c r="AW352" s="88">
        <v>2025004438</v>
      </c>
      <c r="AX352" s="88" t="s">
        <v>2613</v>
      </c>
      <c r="AY352" s="88" t="s">
        <v>2613</v>
      </c>
      <c r="AZ352" s="88" t="s">
        <v>2614</v>
      </c>
      <c r="BA352" s="88" t="s">
        <v>2614</v>
      </c>
      <c r="BB352" s="88">
        <v>2025005769</v>
      </c>
      <c r="BC352" s="88">
        <v>2025005769</v>
      </c>
      <c r="BD352" s="88">
        <v>2025014589</v>
      </c>
      <c r="BE352" s="88">
        <v>2025014589</v>
      </c>
      <c r="BF352" s="88" t="s">
        <v>1900</v>
      </c>
      <c r="BG352" s="88" t="s">
        <v>2615</v>
      </c>
      <c r="BH352" s="88">
        <v>50007669</v>
      </c>
      <c r="BI352" s="88" t="s">
        <v>77</v>
      </c>
      <c r="BJ352" s="88" t="s">
        <v>77</v>
      </c>
      <c r="BK352" s="88" t="s">
        <v>2616</v>
      </c>
      <c r="BL352" s="88" t="s">
        <v>77</v>
      </c>
      <c r="BM352" s="88" t="s">
        <v>77</v>
      </c>
      <c r="BN352" s="86"/>
      <c r="BO352" s="86"/>
      <c r="BP352" s="86"/>
      <c r="BQ352" s="86"/>
    </row>
    <row r="353" spans="1:69" s="90" customFormat="1" ht="154.5" customHeight="1" x14ac:dyDescent="0.25">
      <c r="A353" s="86"/>
      <c r="B353" s="86" t="s">
        <v>89</v>
      </c>
      <c r="C353" s="129" t="s">
        <v>2617</v>
      </c>
      <c r="D353" s="129" t="s">
        <v>71</v>
      </c>
      <c r="E353" s="109" t="s">
        <v>2618</v>
      </c>
      <c r="F353" s="146"/>
      <c r="G353" s="146">
        <v>42424</v>
      </c>
      <c r="H353" s="85" t="s">
        <v>2619</v>
      </c>
      <c r="I353" s="86" t="s">
        <v>2620</v>
      </c>
      <c r="J353" s="86" t="s">
        <v>77</v>
      </c>
      <c r="K353" s="85" t="s">
        <v>75</v>
      </c>
      <c r="L353" s="86" t="s">
        <v>102</v>
      </c>
      <c r="M353" s="132">
        <v>42423</v>
      </c>
      <c r="N353" s="110" t="s">
        <v>203</v>
      </c>
      <c r="O353" s="110" t="s">
        <v>77</v>
      </c>
      <c r="P353" s="86" t="s">
        <v>1045</v>
      </c>
      <c r="Q353" s="86" t="s">
        <v>148</v>
      </c>
      <c r="R353" s="86" t="s">
        <v>2621</v>
      </c>
      <c r="S353" s="86" t="s">
        <v>1427</v>
      </c>
      <c r="T353" s="123">
        <v>193951454</v>
      </c>
      <c r="U353" s="107">
        <v>294352473.80000001</v>
      </c>
      <c r="V353" s="139">
        <v>0</v>
      </c>
      <c r="W353" s="108">
        <v>5381059</v>
      </c>
      <c r="X353" s="145" t="s">
        <v>338</v>
      </c>
      <c r="Y353" s="86" t="s">
        <v>871</v>
      </c>
      <c r="Z353" s="86" t="s">
        <v>1200</v>
      </c>
      <c r="AA353" s="86" t="s">
        <v>1852</v>
      </c>
      <c r="AB353" s="86" t="s">
        <v>145</v>
      </c>
      <c r="AC353" s="86" t="s">
        <v>146</v>
      </c>
      <c r="AD353" s="86" t="s">
        <v>975</v>
      </c>
      <c r="AE353" s="86" t="s">
        <v>2622</v>
      </c>
      <c r="AF353" s="86" t="s">
        <v>148</v>
      </c>
      <c r="AG353" s="86" t="s">
        <v>342</v>
      </c>
      <c r="AH353" s="132">
        <v>43383</v>
      </c>
      <c r="AI353" s="86" t="s">
        <v>88</v>
      </c>
      <c r="AJ353" s="87" t="s">
        <v>89</v>
      </c>
      <c r="AK353" s="88">
        <v>7160754717</v>
      </c>
      <c r="AL353" s="88">
        <v>7160754717</v>
      </c>
      <c r="AM353" s="88" t="s">
        <v>2623</v>
      </c>
      <c r="AN353" s="88" t="s">
        <v>2623</v>
      </c>
      <c r="AO353" s="88" t="s">
        <v>2611</v>
      </c>
      <c r="AP353" s="88" t="s">
        <v>1894</v>
      </c>
      <c r="AQ353" s="88" t="s">
        <v>2624</v>
      </c>
      <c r="AR353" s="88" t="s">
        <v>2624</v>
      </c>
      <c r="AS353" s="88" t="s">
        <v>2625</v>
      </c>
      <c r="AT353" s="88">
        <v>358037</v>
      </c>
      <c r="AU353" s="88">
        <v>358037</v>
      </c>
      <c r="AV353" s="88">
        <v>2025002230</v>
      </c>
      <c r="AW353" s="88">
        <v>2025002230</v>
      </c>
      <c r="AX353" s="88" t="s">
        <v>2623</v>
      </c>
      <c r="AY353" s="88" t="s">
        <v>2623</v>
      </c>
      <c r="AZ353" s="88"/>
      <c r="BA353" s="88" t="s">
        <v>77</v>
      </c>
      <c r="BB353" s="88"/>
      <c r="BC353" s="88"/>
      <c r="BD353" s="88"/>
      <c r="BE353" s="88"/>
      <c r="BF353" s="88" t="s">
        <v>77</v>
      </c>
      <c r="BG353" s="88" t="s">
        <v>2626</v>
      </c>
      <c r="BH353" s="88" t="s">
        <v>2625</v>
      </c>
      <c r="BI353" s="88" t="s">
        <v>77</v>
      </c>
      <c r="BJ353" s="88" t="s">
        <v>77</v>
      </c>
      <c r="BK353" s="88" t="s">
        <v>77</v>
      </c>
      <c r="BL353" s="88" t="s">
        <v>77</v>
      </c>
      <c r="BM353" s="88" t="s">
        <v>77</v>
      </c>
      <c r="BN353" s="86"/>
      <c r="BO353" s="86"/>
      <c r="BP353" s="86"/>
      <c r="BQ353" s="86"/>
    </row>
    <row r="354" spans="1:69" s="90" customFormat="1" ht="154.5" customHeight="1" x14ac:dyDescent="0.25">
      <c r="A354" s="86"/>
      <c r="B354" s="86" t="s">
        <v>89</v>
      </c>
      <c r="C354" s="129" t="s">
        <v>2627</v>
      </c>
      <c r="D354" s="129" t="s">
        <v>71</v>
      </c>
      <c r="E354" s="109" t="s">
        <v>2628</v>
      </c>
      <c r="F354" s="146"/>
      <c r="G354" s="146">
        <v>43900</v>
      </c>
      <c r="H354" s="85" t="s">
        <v>2629</v>
      </c>
      <c r="I354" s="86" t="s">
        <v>2630</v>
      </c>
      <c r="J354" s="86" t="s">
        <v>77</v>
      </c>
      <c r="K354" s="85" t="s">
        <v>75</v>
      </c>
      <c r="L354" s="86" t="s">
        <v>346</v>
      </c>
      <c r="M354" s="132">
        <v>43899</v>
      </c>
      <c r="N354" s="110" t="s">
        <v>203</v>
      </c>
      <c r="O354" s="110" t="s">
        <v>77</v>
      </c>
      <c r="P354" s="86" t="s">
        <v>1045</v>
      </c>
      <c r="Q354" s="86" t="s">
        <v>148</v>
      </c>
      <c r="R354" s="86" t="s">
        <v>2631</v>
      </c>
      <c r="S354" s="86" t="s">
        <v>2262</v>
      </c>
      <c r="T354" s="123">
        <v>185600600</v>
      </c>
      <c r="U354" s="107">
        <v>245042582.19</v>
      </c>
      <c r="V354" s="139">
        <v>0</v>
      </c>
      <c r="W354" s="108">
        <v>210413526</v>
      </c>
      <c r="X354" s="145" t="s">
        <v>338</v>
      </c>
      <c r="Y354" s="86" t="s">
        <v>973</v>
      </c>
      <c r="Z354" s="86" t="s">
        <v>628</v>
      </c>
      <c r="AA354" s="86" t="s">
        <v>628</v>
      </c>
      <c r="AB354" s="85" t="s">
        <v>138</v>
      </c>
      <c r="AC354" s="86" t="s">
        <v>139</v>
      </c>
      <c r="AD354" s="86" t="s">
        <v>2632</v>
      </c>
      <c r="AE354" s="86" t="s">
        <v>2248</v>
      </c>
      <c r="AF354" s="86" t="s">
        <v>148</v>
      </c>
      <c r="AG354" s="86" t="s">
        <v>162</v>
      </c>
      <c r="AH354" s="132"/>
      <c r="AI354" s="86" t="s">
        <v>88</v>
      </c>
      <c r="AJ354" s="87" t="s">
        <v>89</v>
      </c>
      <c r="AK354" s="88" t="s">
        <v>77</v>
      </c>
      <c r="AL354" s="88" t="s">
        <v>77</v>
      </c>
      <c r="AM354" s="88" t="s">
        <v>77</v>
      </c>
      <c r="AN354" s="88" t="s">
        <v>77</v>
      </c>
      <c r="AO354" s="88" t="s">
        <v>77</v>
      </c>
      <c r="AP354" s="88" t="s">
        <v>77</v>
      </c>
      <c r="AQ354" s="88" t="s">
        <v>77</v>
      </c>
      <c r="AR354" s="88" t="s">
        <v>77</v>
      </c>
      <c r="AS354" s="88" t="s">
        <v>77</v>
      </c>
      <c r="AT354" s="88" t="s">
        <v>77</v>
      </c>
      <c r="AU354" s="88" t="s">
        <v>77</v>
      </c>
      <c r="AV354" s="88"/>
      <c r="AW354" s="88" t="s">
        <v>77</v>
      </c>
      <c r="AX354" s="88"/>
      <c r="AY354" s="88" t="s">
        <v>77</v>
      </c>
      <c r="AZ354" s="88"/>
      <c r="BA354" s="88" t="s">
        <v>77</v>
      </c>
      <c r="BB354" s="88"/>
      <c r="BC354" s="88" t="s">
        <v>77</v>
      </c>
      <c r="BD354" s="88"/>
      <c r="BE354" s="88" t="s">
        <v>77</v>
      </c>
      <c r="BF354" s="88" t="s">
        <v>77</v>
      </c>
      <c r="BG354" s="88" t="s">
        <v>77</v>
      </c>
      <c r="BH354" s="88" t="s">
        <v>77</v>
      </c>
      <c r="BI354" s="88" t="s">
        <v>77</v>
      </c>
      <c r="BJ354" s="88" t="s">
        <v>77</v>
      </c>
      <c r="BK354" s="88" t="s">
        <v>77</v>
      </c>
      <c r="BL354" s="88" t="s">
        <v>77</v>
      </c>
      <c r="BM354" s="88" t="s">
        <v>77</v>
      </c>
      <c r="BN354" s="86"/>
      <c r="BO354" s="86"/>
      <c r="BP354" s="86"/>
      <c r="BQ354" s="86"/>
    </row>
    <row r="355" spans="1:69" s="90" customFormat="1" ht="154.5" customHeight="1" x14ac:dyDescent="0.25">
      <c r="A355" s="86"/>
      <c r="B355" s="86" t="s">
        <v>89</v>
      </c>
      <c r="C355" s="129" t="s">
        <v>2633</v>
      </c>
      <c r="D355" s="129" t="s">
        <v>71</v>
      </c>
      <c r="E355" s="109" t="s">
        <v>2634</v>
      </c>
      <c r="F355" s="146"/>
      <c r="G355" s="146">
        <v>43886</v>
      </c>
      <c r="H355" s="85" t="s">
        <v>2635</v>
      </c>
      <c r="I355" s="86" t="s">
        <v>2636</v>
      </c>
      <c r="J355" s="86" t="s">
        <v>77</v>
      </c>
      <c r="K355" s="85" t="s">
        <v>75</v>
      </c>
      <c r="L355" s="86" t="s">
        <v>346</v>
      </c>
      <c r="M355" s="132">
        <v>43882</v>
      </c>
      <c r="N355" s="110" t="s">
        <v>157</v>
      </c>
      <c r="O355" s="110" t="s">
        <v>77</v>
      </c>
      <c r="P355" s="86" t="s">
        <v>1045</v>
      </c>
      <c r="Q355" s="86" t="s">
        <v>148</v>
      </c>
      <c r="R355" s="86" t="s">
        <v>2637</v>
      </c>
      <c r="S355" s="86" t="s">
        <v>1028</v>
      </c>
      <c r="T355" s="123">
        <v>17345280</v>
      </c>
      <c r="U355" s="107">
        <v>22659281.68</v>
      </c>
      <c r="V355" s="139">
        <v>22580739</v>
      </c>
      <c r="W355" s="139">
        <v>0</v>
      </c>
      <c r="X355" s="145" t="s">
        <v>338</v>
      </c>
      <c r="Y355" s="86" t="s">
        <v>973</v>
      </c>
      <c r="Z355" s="86" t="s">
        <v>787</v>
      </c>
      <c r="AA355" s="86" t="s">
        <v>787</v>
      </c>
      <c r="AB355" s="86" t="s">
        <v>113</v>
      </c>
      <c r="AC355" s="86" t="s">
        <v>294</v>
      </c>
      <c r="AD355" s="86" t="s">
        <v>2638</v>
      </c>
      <c r="AE355" s="86" t="s">
        <v>1799</v>
      </c>
      <c r="AF355" s="86" t="s">
        <v>148</v>
      </c>
      <c r="AG355" s="86" t="s">
        <v>578</v>
      </c>
      <c r="AH355" s="132">
        <v>45196</v>
      </c>
      <c r="AI355" s="86" t="s">
        <v>88</v>
      </c>
      <c r="AJ355" s="87" t="s">
        <v>89</v>
      </c>
      <c r="AK355" s="88" t="s">
        <v>77</v>
      </c>
      <c r="AL355" s="88" t="s">
        <v>77</v>
      </c>
      <c r="AM355" s="88" t="s">
        <v>77</v>
      </c>
      <c r="AN355" s="88" t="s">
        <v>77</v>
      </c>
      <c r="AO355" s="88" t="s">
        <v>77</v>
      </c>
      <c r="AP355" s="88" t="s">
        <v>77</v>
      </c>
      <c r="AQ355" s="88" t="s">
        <v>77</v>
      </c>
      <c r="AR355" s="88" t="s">
        <v>77</v>
      </c>
      <c r="AS355" s="88" t="s">
        <v>77</v>
      </c>
      <c r="AT355" s="88" t="s">
        <v>77</v>
      </c>
      <c r="AU355" s="88" t="s">
        <v>77</v>
      </c>
      <c r="AV355" s="88"/>
      <c r="AW355" s="88" t="s">
        <v>77</v>
      </c>
      <c r="AX355" s="88"/>
      <c r="AY355" s="88" t="s">
        <v>77</v>
      </c>
      <c r="AZ355" s="88"/>
      <c r="BA355" s="88" t="s">
        <v>77</v>
      </c>
      <c r="BB355" s="88"/>
      <c r="BC355" s="88" t="s">
        <v>77</v>
      </c>
      <c r="BD355" s="88"/>
      <c r="BE355" s="88" t="s">
        <v>77</v>
      </c>
      <c r="BF355" s="88" t="s">
        <v>77</v>
      </c>
      <c r="BG355" s="88" t="s">
        <v>77</v>
      </c>
      <c r="BH355" s="88" t="s">
        <v>77</v>
      </c>
      <c r="BI355" s="88" t="s">
        <v>77</v>
      </c>
      <c r="BJ355" s="88" t="s">
        <v>77</v>
      </c>
      <c r="BK355" s="88" t="s">
        <v>77</v>
      </c>
      <c r="BL355" s="88" t="s">
        <v>77</v>
      </c>
      <c r="BM355" s="88" t="s">
        <v>77</v>
      </c>
      <c r="BN355" s="86"/>
      <c r="BO355" s="86"/>
      <c r="BP355" s="86"/>
      <c r="BQ355" s="86"/>
    </row>
    <row r="356" spans="1:69" s="90" customFormat="1" ht="154.5" customHeight="1" x14ac:dyDescent="0.25">
      <c r="A356" s="86"/>
      <c r="B356" s="86" t="s">
        <v>89</v>
      </c>
      <c r="C356" s="129" t="s">
        <v>2639</v>
      </c>
      <c r="D356" s="129" t="s">
        <v>71</v>
      </c>
      <c r="E356" s="109" t="s">
        <v>2640</v>
      </c>
      <c r="F356" s="146"/>
      <c r="G356" s="146">
        <v>43500</v>
      </c>
      <c r="H356" s="85" t="s">
        <v>2392</v>
      </c>
      <c r="I356" s="86" t="s">
        <v>2641</v>
      </c>
      <c r="J356" s="86" t="s">
        <v>2642</v>
      </c>
      <c r="K356" s="85" t="s">
        <v>75</v>
      </c>
      <c r="L356" s="86" t="s">
        <v>246</v>
      </c>
      <c r="M356" s="132">
        <v>43499</v>
      </c>
      <c r="N356" s="110" t="s">
        <v>256</v>
      </c>
      <c r="O356" s="126">
        <v>0.3</v>
      </c>
      <c r="P356" s="86" t="s">
        <v>2643</v>
      </c>
      <c r="Q356" s="86" t="s">
        <v>148</v>
      </c>
      <c r="R356" s="86" t="s">
        <v>2644</v>
      </c>
      <c r="S356" s="86" t="s">
        <v>2645</v>
      </c>
      <c r="T356" s="123">
        <v>0</v>
      </c>
      <c r="U356" s="107">
        <v>0</v>
      </c>
      <c r="V356" s="139">
        <v>0</v>
      </c>
      <c r="W356" s="139">
        <v>0</v>
      </c>
      <c r="X356" s="145" t="s">
        <v>160</v>
      </c>
      <c r="Y356" s="86" t="s">
        <v>973</v>
      </c>
      <c r="Z356" s="86" t="s">
        <v>628</v>
      </c>
      <c r="AA356" s="86" t="s">
        <v>2646</v>
      </c>
      <c r="AB356" s="86" t="s">
        <v>113</v>
      </c>
      <c r="AC356" s="86" t="s">
        <v>294</v>
      </c>
      <c r="AD356" s="86" t="s">
        <v>2647</v>
      </c>
      <c r="AE356" s="86" t="s">
        <v>309</v>
      </c>
      <c r="AF356" s="86" t="s">
        <v>148</v>
      </c>
      <c r="AG356" s="86" t="s">
        <v>86</v>
      </c>
      <c r="AH356" s="132"/>
      <c r="AI356" s="86" t="s">
        <v>88</v>
      </c>
      <c r="AJ356" s="87" t="s">
        <v>89</v>
      </c>
      <c r="AK356" s="88" t="s">
        <v>77</v>
      </c>
      <c r="AL356" s="88" t="s">
        <v>77</v>
      </c>
      <c r="AM356" s="88" t="s">
        <v>77</v>
      </c>
      <c r="AN356" s="88" t="s">
        <v>77</v>
      </c>
      <c r="AO356" s="88" t="s">
        <v>77</v>
      </c>
      <c r="AP356" s="88" t="s">
        <v>77</v>
      </c>
      <c r="AQ356" s="88" t="s">
        <v>77</v>
      </c>
      <c r="AR356" s="88" t="s">
        <v>77</v>
      </c>
      <c r="AS356" s="88" t="s">
        <v>77</v>
      </c>
      <c r="AT356" s="88" t="s">
        <v>77</v>
      </c>
      <c r="AU356" s="88" t="s">
        <v>77</v>
      </c>
      <c r="AV356" s="88"/>
      <c r="AW356" s="88" t="s">
        <v>77</v>
      </c>
      <c r="AX356" s="88"/>
      <c r="AY356" s="88" t="s">
        <v>77</v>
      </c>
      <c r="AZ356" s="88"/>
      <c r="BA356" s="88" t="s">
        <v>77</v>
      </c>
      <c r="BB356" s="88"/>
      <c r="BC356" s="88" t="s">
        <v>77</v>
      </c>
      <c r="BD356" s="88"/>
      <c r="BE356" s="88" t="s">
        <v>77</v>
      </c>
      <c r="BF356" s="88" t="s">
        <v>77</v>
      </c>
      <c r="BG356" s="88" t="s">
        <v>77</v>
      </c>
      <c r="BH356" s="88" t="s">
        <v>77</v>
      </c>
      <c r="BI356" s="88" t="s">
        <v>77</v>
      </c>
      <c r="BJ356" s="88" t="s">
        <v>77</v>
      </c>
      <c r="BK356" s="88" t="s">
        <v>77</v>
      </c>
      <c r="BL356" s="88" t="s">
        <v>77</v>
      </c>
      <c r="BM356" s="88" t="s">
        <v>77</v>
      </c>
      <c r="BN356" s="86"/>
      <c r="BO356" s="86"/>
      <c r="BP356" s="86"/>
      <c r="BQ356" s="86"/>
    </row>
    <row r="357" spans="1:69" s="90" customFormat="1" ht="154.5" customHeight="1" x14ac:dyDescent="0.25">
      <c r="A357" s="86"/>
      <c r="B357" s="86" t="s">
        <v>89</v>
      </c>
      <c r="C357" s="129" t="s">
        <v>2648</v>
      </c>
      <c r="D357" s="129" t="s">
        <v>71</v>
      </c>
      <c r="E357" s="109" t="s">
        <v>2649</v>
      </c>
      <c r="F357" s="146"/>
      <c r="G357" s="146">
        <v>43719</v>
      </c>
      <c r="H357" s="85" t="s">
        <v>2650</v>
      </c>
      <c r="I357" s="86" t="s">
        <v>2607</v>
      </c>
      <c r="J357" s="86" t="s">
        <v>77</v>
      </c>
      <c r="K357" s="85" t="s">
        <v>75</v>
      </c>
      <c r="L357" s="86" t="s">
        <v>346</v>
      </c>
      <c r="M357" s="132">
        <v>43717</v>
      </c>
      <c r="N357" s="110" t="s">
        <v>157</v>
      </c>
      <c r="O357" s="110" t="s">
        <v>77</v>
      </c>
      <c r="P357" s="86" t="s">
        <v>1045</v>
      </c>
      <c r="Q357" s="86" t="s">
        <v>148</v>
      </c>
      <c r="R357" s="86" t="s">
        <v>2651</v>
      </c>
      <c r="S357" s="86" t="s">
        <v>1028</v>
      </c>
      <c r="T357" s="123">
        <v>133450514</v>
      </c>
      <c r="U357" s="107">
        <v>177567079.03</v>
      </c>
      <c r="V357" s="139">
        <v>166866906</v>
      </c>
      <c r="W357" s="139">
        <v>0</v>
      </c>
      <c r="X357" s="145" t="s">
        <v>338</v>
      </c>
      <c r="Y357" s="86" t="s">
        <v>973</v>
      </c>
      <c r="Z357" s="86" t="s">
        <v>132</v>
      </c>
      <c r="AA357" s="86" t="s">
        <v>132</v>
      </c>
      <c r="AB357" s="85" t="s">
        <v>138</v>
      </c>
      <c r="AC357" s="86" t="s">
        <v>139</v>
      </c>
      <c r="AD357" s="86" t="s">
        <v>2652</v>
      </c>
      <c r="AE357" s="86" t="s">
        <v>2064</v>
      </c>
      <c r="AF357" s="86" t="s">
        <v>148</v>
      </c>
      <c r="AG357" s="86" t="s">
        <v>162</v>
      </c>
      <c r="AH357" s="132">
        <v>45125</v>
      </c>
      <c r="AI357" s="86" t="s">
        <v>88</v>
      </c>
      <c r="AJ357" s="87" t="s">
        <v>89</v>
      </c>
      <c r="AK357" s="88" t="s">
        <v>77</v>
      </c>
      <c r="AL357" s="88" t="s">
        <v>77</v>
      </c>
      <c r="AM357" s="88" t="s">
        <v>77</v>
      </c>
      <c r="AN357" s="88" t="s">
        <v>77</v>
      </c>
      <c r="AO357" s="88" t="s">
        <v>77</v>
      </c>
      <c r="AP357" s="88" t="s">
        <v>77</v>
      </c>
      <c r="AQ357" s="88" t="s">
        <v>77</v>
      </c>
      <c r="AR357" s="88" t="s">
        <v>77</v>
      </c>
      <c r="AS357" s="88" t="s">
        <v>77</v>
      </c>
      <c r="AT357" s="88" t="s">
        <v>77</v>
      </c>
      <c r="AU357" s="88" t="s">
        <v>77</v>
      </c>
      <c r="AV357" s="88"/>
      <c r="AW357" s="88" t="s">
        <v>77</v>
      </c>
      <c r="AX357" s="88"/>
      <c r="AY357" s="88" t="s">
        <v>77</v>
      </c>
      <c r="AZ357" s="88"/>
      <c r="BA357" s="88" t="s">
        <v>77</v>
      </c>
      <c r="BB357" s="88"/>
      <c r="BC357" s="88" t="s">
        <v>77</v>
      </c>
      <c r="BD357" s="88"/>
      <c r="BE357" s="88" t="s">
        <v>77</v>
      </c>
      <c r="BF357" s="88" t="s">
        <v>77</v>
      </c>
      <c r="BG357" s="88" t="s">
        <v>77</v>
      </c>
      <c r="BH357" s="88" t="s">
        <v>77</v>
      </c>
      <c r="BI357" s="88" t="s">
        <v>77</v>
      </c>
      <c r="BJ357" s="88" t="s">
        <v>77</v>
      </c>
      <c r="BK357" s="88" t="s">
        <v>77</v>
      </c>
      <c r="BL357" s="88" t="s">
        <v>77</v>
      </c>
      <c r="BM357" s="88" t="s">
        <v>77</v>
      </c>
      <c r="BN357" s="86"/>
      <c r="BO357" s="86"/>
      <c r="BP357" s="86"/>
      <c r="BQ357" s="86"/>
    </row>
    <row r="358" spans="1:69" s="90" customFormat="1" ht="154.5" customHeight="1" x14ac:dyDescent="0.25">
      <c r="A358" s="86"/>
      <c r="B358" s="86" t="s">
        <v>85</v>
      </c>
      <c r="C358" s="129" t="s">
        <v>710</v>
      </c>
      <c r="D358" s="129" t="s">
        <v>937</v>
      </c>
      <c r="E358" s="109" t="s">
        <v>2653</v>
      </c>
      <c r="F358" s="146"/>
      <c r="G358" s="146">
        <v>43615</v>
      </c>
      <c r="H358" s="85" t="s">
        <v>2654</v>
      </c>
      <c r="I358" s="86" t="s">
        <v>1731</v>
      </c>
      <c r="J358" s="86" t="s">
        <v>77</v>
      </c>
      <c r="K358" s="85" t="s">
        <v>254</v>
      </c>
      <c r="L358" s="86" t="s">
        <v>418</v>
      </c>
      <c r="M358" s="132">
        <v>43605</v>
      </c>
      <c r="N358" s="110" t="s">
        <v>203</v>
      </c>
      <c r="O358" s="110" t="s">
        <v>77</v>
      </c>
      <c r="P358" s="86" t="s">
        <v>1190</v>
      </c>
      <c r="Q358" s="86" t="s">
        <v>148</v>
      </c>
      <c r="R358" s="86" t="s">
        <v>1608</v>
      </c>
      <c r="S358" s="86" t="s">
        <v>1028</v>
      </c>
      <c r="T358" s="123">
        <v>71984952.579999998</v>
      </c>
      <c r="U358" s="107">
        <v>0</v>
      </c>
      <c r="V358" s="139">
        <v>0</v>
      </c>
      <c r="W358" s="139">
        <v>0</v>
      </c>
      <c r="X358" s="145"/>
      <c r="Y358" s="86" t="s">
        <v>973</v>
      </c>
      <c r="Z358" s="86" t="s">
        <v>935</v>
      </c>
      <c r="AA358" s="86" t="s">
        <v>935</v>
      </c>
      <c r="AB358" s="85" t="s">
        <v>138</v>
      </c>
      <c r="AC358" s="86" t="s">
        <v>139</v>
      </c>
      <c r="AD358" s="86" t="s">
        <v>1609</v>
      </c>
      <c r="AE358" s="86" t="s">
        <v>1610</v>
      </c>
      <c r="AF358" s="86" t="s">
        <v>692</v>
      </c>
      <c r="AG358" s="86" t="s">
        <v>86</v>
      </c>
      <c r="AH358" s="132"/>
      <c r="AI358" s="86" t="s">
        <v>415</v>
      </c>
      <c r="AJ358" s="87"/>
      <c r="AK358" s="88">
        <v>2000000</v>
      </c>
      <c r="AL358" s="87"/>
      <c r="AM358" s="86" t="s">
        <v>965</v>
      </c>
      <c r="AN358" s="86" t="s">
        <v>2655</v>
      </c>
      <c r="AO358" s="86" t="s">
        <v>2320</v>
      </c>
      <c r="AP358" s="143"/>
      <c r="AQ358" s="143"/>
      <c r="AR358" s="86" t="s">
        <v>148</v>
      </c>
      <c r="AS358" s="86" t="s">
        <v>2656</v>
      </c>
      <c r="AT358" s="86" t="s">
        <v>77</v>
      </c>
      <c r="AU358" s="86" t="s">
        <v>77</v>
      </c>
      <c r="AV358" s="86"/>
      <c r="AW358" s="86">
        <v>2020000558</v>
      </c>
      <c r="AX358" s="86"/>
      <c r="AY358" s="86" t="s">
        <v>77</v>
      </c>
      <c r="AZ358" s="86"/>
      <c r="BA358" s="143">
        <v>43889</v>
      </c>
      <c r="BB358" s="143"/>
      <c r="BC358" s="86">
        <v>2020000787</v>
      </c>
      <c r="BD358" s="86"/>
      <c r="BE358" s="86">
        <v>2020001232</v>
      </c>
      <c r="BF358" s="86" t="s">
        <v>1165</v>
      </c>
      <c r="BG358" s="85" t="s">
        <v>2654</v>
      </c>
      <c r="BH358" s="86" t="s">
        <v>2656</v>
      </c>
      <c r="BI358" s="86">
        <v>0</v>
      </c>
      <c r="BJ358" s="86" t="s">
        <v>2656</v>
      </c>
      <c r="BK358" s="216">
        <v>43895</v>
      </c>
      <c r="BL358" s="86"/>
      <c r="BM358" s="216">
        <v>44078</v>
      </c>
      <c r="BN358" s="86"/>
      <c r="BO358" s="86"/>
      <c r="BP358" s="86"/>
      <c r="BQ358" s="86"/>
    </row>
    <row r="359" spans="1:69" s="90" customFormat="1" ht="154.5" customHeight="1" x14ac:dyDescent="0.25">
      <c r="A359" s="86"/>
      <c r="B359" s="86" t="s">
        <v>89</v>
      </c>
      <c r="C359" s="129" t="s">
        <v>2657</v>
      </c>
      <c r="D359" s="129" t="s">
        <v>71</v>
      </c>
      <c r="E359" s="109" t="s">
        <v>2658</v>
      </c>
      <c r="F359" s="146"/>
      <c r="G359" s="146">
        <v>43724</v>
      </c>
      <c r="H359" s="85" t="s">
        <v>2659</v>
      </c>
      <c r="I359" s="86" t="s">
        <v>2660</v>
      </c>
      <c r="J359" s="86" t="s">
        <v>77</v>
      </c>
      <c r="K359" s="85" t="s">
        <v>75</v>
      </c>
      <c r="L359" s="86" t="s">
        <v>102</v>
      </c>
      <c r="M359" s="132">
        <v>43706</v>
      </c>
      <c r="N359" s="110" t="s">
        <v>157</v>
      </c>
      <c r="O359" s="126">
        <v>0.1</v>
      </c>
      <c r="P359" s="86" t="s">
        <v>1010</v>
      </c>
      <c r="Q359" s="86" t="s">
        <v>148</v>
      </c>
      <c r="R359" s="86" t="s">
        <v>2661</v>
      </c>
      <c r="S359" s="86" t="s">
        <v>1175</v>
      </c>
      <c r="T359" s="123">
        <v>388498700</v>
      </c>
      <c r="U359" s="107">
        <v>540178977.30999994</v>
      </c>
      <c r="V359" s="139" t="s">
        <v>2662</v>
      </c>
      <c r="W359" s="139">
        <v>0</v>
      </c>
      <c r="X359" s="145" t="s">
        <v>93</v>
      </c>
      <c r="Y359" s="86" t="s">
        <v>973</v>
      </c>
      <c r="Z359" s="86" t="s">
        <v>1193</v>
      </c>
      <c r="AA359" s="86" t="s">
        <v>1193</v>
      </c>
      <c r="AB359" s="86" t="s">
        <v>119</v>
      </c>
      <c r="AC359" s="86" t="s">
        <v>114</v>
      </c>
      <c r="AD359" s="86" t="s">
        <v>2663</v>
      </c>
      <c r="AE359" s="86" t="s">
        <v>1799</v>
      </c>
      <c r="AF359" s="86" t="s">
        <v>148</v>
      </c>
      <c r="AG359" s="86" t="s">
        <v>86</v>
      </c>
      <c r="AH359" s="132"/>
      <c r="AI359" s="86" t="s">
        <v>88</v>
      </c>
      <c r="AJ359" s="87" t="s">
        <v>89</v>
      </c>
      <c r="AK359" s="88" t="s">
        <v>77</v>
      </c>
      <c r="AL359" s="88" t="s">
        <v>77</v>
      </c>
      <c r="AM359" s="88" t="s">
        <v>77</v>
      </c>
      <c r="AN359" s="88" t="s">
        <v>77</v>
      </c>
      <c r="AO359" s="88" t="s">
        <v>77</v>
      </c>
      <c r="AP359" s="88" t="s">
        <v>77</v>
      </c>
      <c r="AQ359" s="88" t="s">
        <v>77</v>
      </c>
      <c r="AR359" s="88" t="s">
        <v>77</v>
      </c>
      <c r="AS359" s="88" t="s">
        <v>77</v>
      </c>
      <c r="AT359" s="88" t="s">
        <v>77</v>
      </c>
      <c r="AU359" s="88" t="s">
        <v>77</v>
      </c>
      <c r="AV359" s="88"/>
      <c r="AW359" s="88" t="s">
        <v>77</v>
      </c>
      <c r="AX359" s="88"/>
      <c r="AY359" s="88" t="s">
        <v>77</v>
      </c>
      <c r="AZ359" s="88"/>
      <c r="BA359" s="88" t="s">
        <v>77</v>
      </c>
      <c r="BB359" s="88"/>
      <c r="BC359" s="88" t="s">
        <v>77</v>
      </c>
      <c r="BD359" s="88"/>
      <c r="BE359" s="88" t="s">
        <v>77</v>
      </c>
      <c r="BF359" s="88" t="s">
        <v>77</v>
      </c>
      <c r="BG359" s="88" t="s">
        <v>77</v>
      </c>
      <c r="BH359" s="88" t="s">
        <v>77</v>
      </c>
      <c r="BI359" s="88" t="s">
        <v>77</v>
      </c>
      <c r="BJ359" s="88" t="s">
        <v>77</v>
      </c>
      <c r="BK359" s="88" t="s">
        <v>77</v>
      </c>
      <c r="BL359" s="88" t="s">
        <v>77</v>
      </c>
      <c r="BM359" s="88" t="s">
        <v>77</v>
      </c>
      <c r="BN359" s="86"/>
      <c r="BO359" s="86"/>
      <c r="BP359" s="86"/>
      <c r="BQ359" s="86"/>
    </row>
    <row r="360" spans="1:69" s="90" customFormat="1" ht="154.5" customHeight="1" x14ac:dyDescent="0.25">
      <c r="A360" s="86"/>
      <c r="B360" s="86" t="s">
        <v>89</v>
      </c>
      <c r="C360" s="129" t="s">
        <v>2664</v>
      </c>
      <c r="D360" s="129" t="s">
        <v>71</v>
      </c>
      <c r="E360" s="109" t="s">
        <v>2665</v>
      </c>
      <c r="F360" s="146"/>
      <c r="G360" s="146" t="s">
        <v>2666</v>
      </c>
      <c r="H360" s="85" t="s">
        <v>2667</v>
      </c>
      <c r="I360" s="86" t="s">
        <v>2620</v>
      </c>
      <c r="J360" s="86" t="s">
        <v>77</v>
      </c>
      <c r="K360" s="85" t="s">
        <v>75</v>
      </c>
      <c r="L360" s="86" t="s">
        <v>346</v>
      </c>
      <c r="M360" s="132">
        <v>43656</v>
      </c>
      <c r="N360" s="110" t="s">
        <v>203</v>
      </c>
      <c r="O360" s="110" t="s">
        <v>77</v>
      </c>
      <c r="P360" s="86" t="s">
        <v>1045</v>
      </c>
      <c r="Q360" s="86" t="s">
        <v>148</v>
      </c>
      <c r="R360" s="86" t="s">
        <v>2668</v>
      </c>
      <c r="S360" s="86" t="s">
        <v>1530</v>
      </c>
      <c r="T360" s="123">
        <v>111481474</v>
      </c>
      <c r="U360" s="107">
        <v>163884531.46000001</v>
      </c>
      <c r="V360" s="108">
        <v>163884531.46000001</v>
      </c>
      <c r="W360" s="108">
        <v>163884531.46000001</v>
      </c>
      <c r="X360" s="145" t="s">
        <v>338</v>
      </c>
      <c r="Y360" s="86" t="s">
        <v>871</v>
      </c>
      <c r="Z360" s="86" t="s">
        <v>132</v>
      </c>
      <c r="AA360" s="86" t="s">
        <v>2586</v>
      </c>
      <c r="AB360" s="85" t="s">
        <v>138</v>
      </c>
      <c r="AC360" s="86" t="s">
        <v>139</v>
      </c>
      <c r="AD360" s="86" t="s">
        <v>1647</v>
      </c>
      <c r="AE360" s="86" t="s">
        <v>2352</v>
      </c>
      <c r="AF360" s="86" t="s">
        <v>148</v>
      </c>
      <c r="AG360" s="86" t="s">
        <v>342</v>
      </c>
      <c r="AH360" s="132">
        <v>45051</v>
      </c>
      <c r="AI360" s="86" t="s">
        <v>491</v>
      </c>
      <c r="AJ360" s="87" t="s">
        <v>89</v>
      </c>
      <c r="AK360" s="88" t="s">
        <v>77</v>
      </c>
      <c r="AL360" s="88" t="s">
        <v>77</v>
      </c>
      <c r="AM360" s="88" t="s">
        <v>77</v>
      </c>
      <c r="AN360" s="88" t="s">
        <v>77</v>
      </c>
      <c r="AO360" s="88" t="s">
        <v>77</v>
      </c>
      <c r="AP360" s="88" t="s">
        <v>77</v>
      </c>
      <c r="AQ360" s="88" t="s">
        <v>77</v>
      </c>
      <c r="AR360" s="88" t="s">
        <v>77</v>
      </c>
      <c r="AS360" s="88" t="s">
        <v>77</v>
      </c>
      <c r="AT360" s="88" t="s">
        <v>77</v>
      </c>
      <c r="AU360" s="88" t="s">
        <v>77</v>
      </c>
      <c r="AV360" s="88"/>
      <c r="AW360" s="88" t="s">
        <v>77</v>
      </c>
      <c r="AX360" s="88"/>
      <c r="AY360" s="88" t="s">
        <v>77</v>
      </c>
      <c r="AZ360" s="88"/>
      <c r="BA360" s="88" t="s">
        <v>77</v>
      </c>
      <c r="BB360" s="88"/>
      <c r="BC360" s="88" t="s">
        <v>77</v>
      </c>
      <c r="BD360" s="88"/>
      <c r="BE360" s="88" t="s">
        <v>77</v>
      </c>
      <c r="BF360" s="88" t="s">
        <v>77</v>
      </c>
      <c r="BG360" s="88" t="s">
        <v>77</v>
      </c>
      <c r="BH360" s="88" t="s">
        <v>77</v>
      </c>
      <c r="BI360" s="88" t="s">
        <v>77</v>
      </c>
      <c r="BJ360" s="88" t="s">
        <v>77</v>
      </c>
      <c r="BK360" s="88" t="s">
        <v>77</v>
      </c>
      <c r="BL360" s="88" t="s">
        <v>77</v>
      </c>
      <c r="BM360" s="88" t="s">
        <v>77</v>
      </c>
      <c r="BN360" s="86"/>
      <c r="BO360" s="86"/>
      <c r="BP360" s="86"/>
      <c r="BQ360" s="86"/>
    </row>
    <row r="361" spans="1:69" s="90" customFormat="1" ht="154.5" customHeight="1" x14ac:dyDescent="0.25">
      <c r="A361" s="86"/>
      <c r="B361" s="86" t="s">
        <v>85</v>
      </c>
      <c r="C361" s="129" t="s">
        <v>710</v>
      </c>
      <c r="D361" s="129" t="s">
        <v>937</v>
      </c>
      <c r="E361" s="109" t="s">
        <v>2669</v>
      </c>
      <c r="F361" s="146"/>
      <c r="G361" s="146">
        <v>42524</v>
      </c>
      <c r="H361" s="85" t="s">
        <v>2670</v>
      </c>
      <c r="I361" s="86" t="s">
        <v>2671</v>
      </c>
      <c r="J361" s="86" t="s">
        <v>1827</v>
      </c>
      <c r="K361" s="85" t="s">
        <v>75</v>
      </c>
      <c r="L361" s="86" t="s">
        <v>102</v>
      </c>
      <c r="M361" s="132">
        <v>42523</v>
      </c>
      <c r="N361" s="110" t="s">
        <v>698</v>
      </c>
      <c r="O361" s="110"/>
      <c r="P361" s="86"/>
      <c r="Q361" s="86" t="s">
        <v>148</v>
      </c>
      <c r="R361" s="86" t="s">
        <v>2672</v>
      </c>
      <c r="S361" s="86" t="s">
        <v>1037</v>
      </c>
      <c r="T361" s="123">
        <v>388558300</v>
      </c>
      <c r="U361" s="107">
        <v>0</v>
      </c>
      <c r="V361" s="139">
        <v>0</v>
      </c>
      <c r="W361" s="139">
        <v>0</v>
      </c>
      <c r="X361" s="145"/>
      <c r="Y361" s="86" t="s">
        <v>871</v>
      </c>
      <c r="Z361" s="86" t="s">
        <v>1200</v>
      </c>
      <c r="AA361" s="86" t="s">
        <v>974</v>
      </c>
      <c r="AB361" s="86" t="s">
        <v>145</v>
      </c>
      <c r="AC361" s="86" t="s">
        <v>146</v>
      </c>
      <c r="AD361" s="86" t="s">
        <v>2673</v>
      </c>
      <c r="AE361" s="86" t="s">
        <v>2674</v>
      </c>
      <c r="AF361" s="86" t="s">
        <v>148</v>
      </c>
      <c r="AG361" s="86" t="s">
        <v>578</v>
      </c>
      <c r="AH361" s="132">
        <v>44232</v>
      </c>
      <c r="AI361" s="86" t="s">
        <v>415</v>
      </c>
      <c r="AJ361" s="87"/>
      <c r="AK361" s="88" t="s">
        <v>77</v>
      </c>
      <c r="AL361" s="87" t="s">
        <v>77</v>
      </c>
      <c r="AM361" s="86" t="s">
        <v>77</v>
      </c>
      <c r="AN361" s="87" t="s">
        <v>77</v>
      </c>
      <c r="AO361" s="87" t="s">
        <v>77</v>
      </c>
      <c r="AP361" s="87" t="s">
        <v>77</v>
      </c>
      <c r="AQ361" s="87" t="s">
        <v>77</v>
      </c>
      <c r="AR361" s="86" t="s">
        <v>148</v>
      </c>
      <c r="AS361" s="87">
        <v>1753252</v>
      </c>
      <c r="AT361" s="87" t="s">
        <v>77</v>
      </c>
      <c r="AU361" s="87" t="s">
        <v>77</v>
      </c>
      <c r="AV361" s="87"/>
      <c r="AW361" s="87" t="s">
        <v>77</v>
      </c>
      <c r="AX361" s="87"/>
      <c r="AY361" s="87" t="s">
        <v>77</v>
      </c>
      <c r="AZ361" s="87"/>
      <c r="BA361" s="87" t="s">
        <v>77</v>
      </c>
      <c r="BB361" s="87"/>
      <c r="BC361" s="87" t="s">
        <v>77</v>
      </c>
      <c r="BD361" s="87"/>
      <c r="BE361" s="87" t="s">
        <v>77</v>
      </c>
      <c r="BF361" s="87" t="s">
        <v>77</v>
      </c>
      <c r="BG361" s="87" t="s">
        <v>77</v>
      </c>
      <c r="BH361" s="87" t="s">
        <v>77</v>
      </c>
      <c r="BI361" s="87" t="s">
        <v>77</v>
      </c>
      <c r="BJ361" s="87" t="s">
        <v>77</v>
      </c>
      <c r="BK361" s="87" t="s">
        <v>77</v>
      </c>
      <c r="BL361" s="87" t="s">
        <v>77</v>
      </c>
      <c r="BM361" s="87" t="s">
        <v>77</v>
      </c>
      <c r="BN361" s="86"/>
      <c r="BO361" s="86"/>
      <c r="BP361" s="86"/>
      <c r="BQ361" s="86"/>
    </row>
    <row r="362" spans="1:69" s="90" customFormat="1" ht="154.5" customHeight="1" x14ac:dyDescent="0.25">
      <c r="A362" s="86"/>
      <c r="B362" s="86" t="s">
        <v>85</v>
      </c>
      <c r="C362" s="129" t="s">
        <v>710</v>
      </c>
      <c r="D362" s="129" t="s">
        <v>937</v>
      </c>
      <c r="E362" s="109" t="s">
        <v>2675</v>
      </c>
      <c r="F362" s="146"/>
      <c r="G362" s="146">
        <v>43740</v>
      </c>
      <c r="H362" s="85" t="s">
        <v>2676</v>
      </c>
      <c r="I362" s="86" t="s">
        <v>1606</v>
      </c>
      <c r="J362" s="86" t="s">
        <v>77</v>
      </c>
      <c r="K362" s="85" t="s">
        <v>254</v>
      </c>
      <c r="L362" s="86" t="s">
        <v>418</v>
      </c>
      <c r="M362" s="132">
        <v>43588</v>
      </c>
      <c r="N362" s="110" t="s">
        <v>203</v>
      </c>
      <c r="O362" s="110" t="s">
        <v>77</v>
      </c>
      <c r="P362" s="86" t="s">
        <v>1190</v>
      </c>
      <c r="Q362" s="86" t="s">
        <v>148</v>
      </c>
      <c r="R362" s="86" t="s">
        <v>1608</v>
      </c>
      <c r="S362" s="86" t="s">
        <v>1530</v>
      </c>
      <c r="T362" s="123">
        <v>159293100.71000001</v>
      </c>
      <c r="U362" s="107">
        <v>0</v>
      </c>
      <c r="V362" s="139">
        <v>0</v>
      </c>
      <c r="W362" s="199">
        <v>0</v>
      </c>
      <c r="X362" s="145"/>
      <c r="Y362" s="86" t="s">
        <v>973</v>
      </c>
      <c r="Z362" s="86" t="s">
        <v>1412</v>
      </c>
      <c r="AA362" s="86" t="s">
        <v>1412</v>
      </c>
      <c r="AB362" s="86" t="s">
        <v>1227</v>
      </c>
      <c r="AC362" s="86" t="s">
        <v>1385</v>
      </c>
      <c r="AD362" s="86" t="s">
        <v>1609</v>
      </c>
      <c r="AE362" s="86" t="s">
        <v>2248</v>
      </c>
      <c r="AF362" s="86" t="s">
        <v>692</v>
      </c>
      <c r="AG362" s="86" t="s">
        <v>86</v>
      </c>
      <c r="AH362" s="132"/>
      <c r="AI362" s="86" t="s">
        <v>415</v>
      </c>
      <c r="AJ362" s="87" t="s">
        <v>85</v>
      </c>
      <c r="AK362" s="88">
        <v>23550093</v>
      </c>
      <c r="AL362" s="87" t="s">
        <v>77</v>
      </c>
      <c r="AM362" s="86" t="s">
        <v>965</v>
      </c>
      <c r="AN362" s="86" t="s">
        <v>2677</v>
      </c>
      <c r="AO362" s="86" t="s">
        <v>1612</v>
      </c>
      <c r="AP362" s="143" t="s">
        <v>77</v>
      </c>
      <c r="AQ362" s="143">
        <v>44509</v>
      </c>
      <c r="AR362" s="86" t="s">
        <v>85</v>
      </c>
      <c r="AS362" s="86" t="s">
        <v>77</v>
      </c>
      <c r="AT362" s="86" t="s">
        <v>77</v>
      </c>
      <c r="AU362" s="88" t="s">
        <v>77</v>
      </c>
      <c r="AV362" s="88"/>
      <c r="AW362" s="86">
        <v>2021003588</v>
      </c>
      <c r="AX362" s="86"/>
      <c r="AY362" s="86" t="s">
        <v>77</v>
      </c>
      <c r="AZ362" s="86"/>
      <c r="BA362" s="86" t="s">
        <v>77</v>
      </c>
      <c r="BB362" s="86"/>
      <c r="BC362" s="86">
        <v>2021004263</v>
      </c>
      <c r="BD362" s="86"/>
      <c r="BE362" s="86">
        <v>2021014781</v>
      </c>
      <c r="BF362" s="86" t="s">
        <v>1165</v>
      </c>
      <c r="BG362" s="86" t="s">
        <v>2676</v>
      </c>
      <c r="BH362" s="86">
        <v>12674181</v>
      </c>
      <c r="BI362" s="86">
        <v>0</v>
      </c>
      <c r="BJ362" s="86">
        <v>23550093</v>
      </c>
      <c r="BK362" s="143">
        <v>44533</v>
      </c>
      <c r="BL362" s="86"/>
      <c r="BM362" s="143">
        <v>44627</v>
      </c>
      <c r="BN362" s="86"/>
      <c r="BO362" s="86"/>
      <c r="BP362" s="86"/>
      <c r="BQ362" s="86"/>
    </row>
    <row r="363" spans="1:69" s="90" customFormat="1" ht="154.5" customHeight="1" x14ac:dyDescent="0.25">
      <c r="A363" s="86"/>
      <c r="B363" s="86" t="s">
        <v>89</v>
      </c>
      <c r="C363" s="129" t="s">
        <v>2678</v>
      </c>
      <c r="D363" s="129" t="s">
        <v>71</v>
      </c>
      <c r="E363" s="109" t="s">
        <v>2679</v>
      </c>
      <c r="F363" s="146"/>
      <c r="G363" s="146">
        <v>43698</v>
      </c>
      <c r="H363" s="85" t="s">
        <v>2680</v>
      </c>
      <c r="I363" s="86" t="s">
        <v>2681</v>
      </c>
      <c r="J363" s="86" t="s">
        <v>2682</v>
      </c>
      <c r="K363" s="85" t="s">
        <v>75</v>
      </c>
      <c r="L363" s="86" t="s">
        <v>102</v>
      </c>
      <c r="M363" s="132">
        <v>43615</v>
      </c>
      <c r="N363" s="110" t="s">
        <v>203</v>
      </c>
      <c r="O363" s="126">
        <v>0.85250000000000004</v>
      </c>
      <c r="P363" s="86" t="s">
        <v>1363</v>
      </c>
      <c r="Q363" s="86" t="s">
        <v>148</v>
      </c>
      <c r="R363" s="86" t="s">
        <v>2683</v>
      </c>
      <c r="S363" s="86" t="s">
        <v>1942</v>
      </c>
      <c r="T363" s="123">
        <v>646176695</v>
      </c>
      <c r="U363" s="107">
        <v>1043114986.15</v>
      </c>
      <c r="V363" s="139">
        <v>691163944</v>
      </c>
      <c r="W363" s="108">
        <v>136552203</v>
      </c>
      <c r="X363" s="145" t="s">
        <v>160</v>
      </c>
      <c r="Y363" s="86" t="s">
        <v>973</v>
      </c>
      <c r="Z363" s="86" t="s">
        <v>1193</v>
      </c>
      <c r="AA363" s="86" t="s">
        <v>1193</v>
      </c>
      <c r="AB363" s="86" t="s">
        <v>113</v>
      </c>
      <c r="AC363" s="86" t="s">
        <v>139</v>
      </c>
      <c r="AD363" s="86" t="s">
        <v>2684</v>
      </c>
      <c r="AE363" s="86" t="s">
        <v>2685</v>
      </c>
      <c r="AF363" s="86" t="s">
        <v>148</v>
      </c>
      <c r="AG363" s="86" t="s">
        <v>342</v>
      </c>
      <c r="AH363" s="132"/>
      <c r="AI363" s="86" t="s">
        <v>88</v>
      </c>
      <c r="AJ363" s="87" t="s">
        <v>89</v>
      </c>
      <c r="AK363" s="88" t="s">
        <v>77</v>
      </c>
      <c r="AL363" s="88" t="s">
        <v>77</v>
      </c>
      <c r="AM363" s="88" t="s">
        <v>77</v>
      </c>
      <c r="AN363" s="88" t="s">
        <v>77</v>
      </c>
      <c r="AO363" s="88" t="s">
        <v>77</v>
      </c>
      <c r="AP363" s="88" t="s">
        <v>77</v>
      </c>
      <c r="AQ363" s="88" t="s">
        <v>77</v>
      </c>
      <c r="AR363" s="88" t="s">
        <v>77</v>
      </c>
      <c r="AS363" s="88" t="s">
        <v>77</v>
      </c>
      <c r="AT363" s="88" t="s">
        <v>77</v>
      </c>
      <c r="AU363" s="88" t="s">
        <v>77</v>
      </c>
      <c r="AV363" s="88"/>
      <c r="AW363" s="88" t="s">
        <v>77</v>
      </c>
      <c r="AX363" s="88"/>
      <c r="AY363" s="88" t="s">
        <v>77</v>
      </c>
      <c r="AZ363" s="88"/>
      <c r="BA363" s="88" t="s">
        <v>77</v>
      </c>
      <c r="BB363" s="88"/>
      <c r="BC363" s="88" t="s">
        <v>77</v>
      </c>
      <c r="BD363" s="88"/>
      <c r="BE363" s="88" t="s">
        <v>77</v>
      </c>
      <c r="BF363" s="88" t="s">
        <v>77</v>
      </c>
      <c r="BG363" s="88" t="s">
        <v>77</v>
      </c>
      <c r="BH363" s="88" t="s">
        <v>77</v>
      </c>
      <c r="BI363" s="88" t="s">
        <v>77</v>
      </c>
      <c r="BJ363" s="88" t="s">
        <v>77</v>
      </c>
      <c r="BK363" s="88" t="s">
        <v>77</v>
      </c>
      <c r="BL363" s="88" t="s">
        <v>77</v>
      </c>
      <c r="BM363" s="88" t="s">
        <v>77</v>
      </c>
      <c r="BN363" s="86"/>
      <c r="BO363" s="86"/>
      <c r="BP363" s="86"/>
      <c r="BQ363" s="86"/>
    </row>
    <row r="364" spans="1:69" s="90" customFormat="1" ht="154.5" customHeight="1" x14ac:dyDescent="0.25">
      <c r="A364" s="86"/>
      <c r="B364" s="86" t="s">
        <v>89</v>
      </c>
      <c r="C364" s="129" t="s">
        <v>2686</v>
      </c>
      <c r="D364" s="129" t="s">
        <v>71</v>
      </c>
      <c r="E364" s="109" t="s">
        <v>2687</v>
      </c>
      <c r="F364" s="146"/>
      <c r="G364" s="146">
        <v>42956</v>
      </c>
      <c r="H364" s="85" t="s">
        <v>2688</v>
      </c>
      <c r="I364" s="86" t="s">
        <v>2689</v>
      </c>
      <c r="J364" s="86" t="s">
        <v>77</v>
      </c>
      <c r="K364" s="85" t="s">
        <v>75</v>
      </c>
      <c r="L364" s="86" t="s">
        <v>346</v>
      </c>
      <c r="M364" s="132">
        <v>42956</v>
      </c>
      <c r="N364" s="110" t="s">
        <v>157</v>
      </c>
      <c r="O364" s="110" t="s">
        <v>77</v>
      </c>
      <c r="P364" s="86" t="s">
        <v>1045</v>
      </c>
      <c r="Q364" s="86" t="s">
        <v>148</v>
      </c>
      <c r="R364" s="86" t="s">
        <v>2690</v>
      </c>
      <c r="S364" s="86" t="s">
        <v>1530</v>
      </c>
      <c r="T364" s="123">
        <v>235973558</v>
      </c>
      <c r="U364" s="107">
        <v>333458012.41000003</v>
      </c>
      <c r="V364" s="139">
        <v>0</v>
      </c>
      <c r="W364" s="108">
        <v>151229849</v>
      </c>
      <c r="X364" s="145" t="s">
        <v>338</v>
      </c>
      <c r="Y364" s="86" t="s">
        <v>871</v>
      </c>
      <c r="Z364" s="86" t="s">
        <v>1200</v>
      </c>
      <c r="AA364" s="86" t="s">
        <v>1003</v>
      </c>
      <c r="AB364" s="86" t="s">
        <v>145</v>
      </c>
      <c r="AC364" s="86" t="s">
        <v>146</v>
      </c>
      <c r="AD364" s="86" t="s">
        <v>2691</v>
      </c>
      <c r="AE364" s="86" t="s">
        <v>1532</v>
      </c>
      <c r="AF364" s="86" t="s">
        <v>148</v>
      </c>
      <c r="AG364" s="86" t="s">
        <v>342</v>
      </c>
      <c r="AH364" s="132">
        <v>45254</v>
      </c>
      <c r="AI364" s="86" t="s">
        <v>415</v>
      </c>
      <c r="AJ364" s="87" t="s">
        <v>89</v>
      </c>
      <c r="AK364" s="88" t="s">
        <v>77</v>
      </c>
      <c r="AL364" s="88" t="s">
        <v>77</v>
      </c>
      <c r="AM364" s="88" t="s">
        <v>77</v>
      </c>
      <c r="AN364" s="88" t="s">
        <v>77</v>
      </c>
      <c r="AO364" s="88" t="s">
        <v>77</v>
      </c>
      <c r="AP364" s="88" t="s">
        <v>77</v>
      </c>
      <c r="AQ364" s="88" t="s">
        <v>77</v>
      </c>
      <c r="AR364" s="88" t="s">
        <v>77</v>
      </c>
      <c r="AS364" s="88" t="s">
        <v>77</v>
      </c>
      <c r="AT364" s="88" t="s">
        <v>77</v>
      </c>
      <c r="AU364" s="88" t="s">
        <v>77</v>
      </c>
      <c r="AV364" s="88"/>
      <c r="AW364" s="88" t="s">
        <v>77</v>
      </c>
      <c r="AX364" s="88"/>
      <c r="AY364" s="88" t="s">
        <v>77</v>
      </c>
      <c r="AZ364" s="88"/>
      <c r="BA364" s="88" t="s">
        <v>77</v>
      </c>
      <c r="BB364" s="88"/>
      <c r="BC364" s="88" t="s">
        <v>77</v>
      </c>
      <c r="BD364" s="88"/>
      <c r="BE364" s="88" t="s">
        <v>77</v>
      </c>
      <c r="BF364" s="88" t="s">
        <v>77</v>
      </c>
      <c r="BG364" s="88" t="s">
        <v>77</v>
      </c>
      <c r="BH364" s="88" t="s">
        <v>77</v>
      </c>
      <c r="BI364" s="88" t="s">
        <v>77</v>
      </c>
      <c r="BJ364" s="88" t="s">
        <v>77</v>
      </c>
      <c r="BK364" s="88" t="s">
        <v>77</v>
      </c>
      <c r="BL364" s="88" t="s">
        <v>77</v>
      </c>
      <c r="BM364" s="88" t="s">
        <v>77</v>
      </c>
      <c r="BN364" s="86"/>
      <c r="BO364" s="86"/>
      <c r="BP364" s="86"/>
      <c r="BQ364" s="86"/>
    </row>
    <row r="365" spans="1:69" s="90" customFormat="1" ht="154.5" customHeight="1" x14ac:dyDescent="0.25">
      <c r="A365" s="86"/>
      <c r="B365" s="86" t="s">
        <v>107</v>
      </c>
      <c r="C365" s="129" t="s">
        <v>2692</v>
      </c>
      <c r="D365" s="129" t="s">
        <v>71</v>
      </c>
      <c r="E365" s="109" t="s">
        <v>2693</v>
      </c>
      <c r="F365" s="146"/>
      <c r="G365" s="146">
        <v>43609</v>
      </c>
      <c r="H365" s="85" t="s">
        <v>2694</v>
      </c>
      <c r="I365" s="86" t="s">
        <v>2695</v>
      </c>
      <c r="J365" s="86" t="s">
        <v>77</v>
      </c>
      <c r="K365" s="85" t="s">
        <v>75</v>
      </c>
      <c r="L365" s="86" t="s">
        <v>102</v>
      </c>
      <c r="M365" s="132">
        <v>43608</v>
      </c>
      <c r="N365" s="110" t="s">
        <v>157</v>
      </c>
      <c r="O365" s="110" t="s">
        <v>77</v>
      </c>
      <c r="P365" s="86" t="s">
        <v>1010</v>
      </c>
      <c r="Q365" s="86" t="s">
        <v>148</v>
      </c>
      <c r="R365" s="86" t="s">
        <v>2696</v>
      </c>
      <c r="S365" s="86" t="s">
        <v>2697</v>
      </c>
      <c r="T365" s="123">
        <f>(75000000+685204)+(150*828211)</f>
        <v>199916854</v>
      </c>
      <c r="U365" s="107">
        <v>0</v>
      </c>
      <c r="V365" s="139">
        <v>0</v>
      </c>
      <c r="W365" s="139">
        <v>0</v>
      </c>
      <c r="X365" s="145"/>
      <c r="Y365" s="86" t="s">
        <v>871</v>
      </c>
      <c r="Z365" s="86" t="s">
        <v>1200</v>
      </c>
      <c r="AA365" s="86" t="s">
        <v>1003</v>
      </c>
      <c r="AB365" s="86" t="s">
        <v>113</v>
      </c>
      <c r="AC365" s="86" t="s">
        <v>294</v>
      </c>
      <c r="AD365" s="86" t="s">
        <v>1619</v>
      </c>
      <c r="AE365" s="86" t="s">
        <v>976</v>
      </c>
      <c r="AF365" s="86" t="s">
        <v>148</v>
      </c>
      <c r="AG365" s="86" t="s">
        <v>578</v>
      </c>
      <c r="AH365" s="132">
        <v>44446</v>
      </c>
      <c r="AI365" s="86" t="s">
        <v>415</v>
      </c>
      <c r="AJ365" s="87" t="s">
        <v>85</v>
      </c>
      <c r="AK365" s="88" t="s">
        <v>77</v>
      </c>
      <c r="AL365" s="87" t="s">
        <v>77</v>
      </c>
      <c r="AM365" s="86" t="s">
        <v>77</v>
      </c>
      <c r="AN365" s="87" t="s">
        <v>77</v>
      </c>
      <c r="AO365" s="87" t="s">
        <v>77</v>
      </c>
      <c r="AP365" s="87" t="s">
        <v>77</v>
      </c>
      <c r="AQ365" s="87" t="s">
        <v>77</v>
      </c>
      <c r="AR365" s="86" t="s">
        <v>148</v>
      </c>
      <c r="AS365" s="87" t="s">
        <v>77</v>
      </c>
      <c r="AT365" s="87" t="s">
        <v>77</v>
      </c>
      <c r="AU365" s="87">
        <v>4000000</v>
      </c>
      <c r="AV365" s="87"/>
      <c r="AW365" s="87" t="s">
        <v>77</v>
      </c>
      <c r="AX365" s="87"/>
      <c r="AY365" s="87" t="s">
        <v>77</v>
      </c>
      <c r="AZ365" s="87"/>
      <c r="BA365" s="87" t="s">
        <v>77</v>
      </c>
      <c r="BB365" s="87"/>
      <c r="BC365" s="87" t="s">
        <v>77</v>
      </c>
      <c r="BD365" s="87"/>
      <c r="BE365" s="87" t="s">
        <v>77</v>
      </c>
      <c r="BF365" s="87" t="s">
        <v>77</v>
      </c>
      <c r="BG365" s="87" t="s">
        <v>77</v>
      </c>
      <c r="BH365" s="87" t="s">
        <v>77</v>
      </c>
      <c r="BI365" s="87" t="s">
        <v>77</v>
      </c>
      <c r="BJ365" s="87" t="s">
        <v>77</v>
      </c>
      <c r="BK365" s="87" t="s">
        <v>77</v>
      </c>
      <c r="BL365" s="87" t="s">
        <v>77</v>
      </c>
      <c r="BM365" s="87" t="s">
        <v>77</v>
      </c>
      <c r="BN365" s="86"/>
      <c r="BO365" s="86"/>
      <c r="BP365" s="86"/>
      <c r="BQ365" s="86"/>
    </row>
    <row r="366" spans="1:69" s="90" customFormat="1" ht="154.5" customHeight="1" x14ac:dyDescent="0.25">
      <c r="A366" s="86"/>
      <c r="B366" s="86" t="s">
        <v>89</v>
      </c>
      <c r="C366" s="129" t="s">
        <v>2698</v>
      </c>
      <c r="D366" s="129" t="s">
        <v>71</v>
      </c>
      <c r="E366" s="109" t="s">
        <v>2699</v>
      </c>
      <c r="F366" s="146"/>
      <c r="G366" s="146">
        <v>43418</v>
      </c>
      <c r="H366" s="85" t="s">
        <v>2700</v>
      </c>
      <c r="I366" s="86" t="s">
        <v>2701</v>
      </c>
      <c r="J366" s="86" t="s">
        <v>77</v>
      </c>
      <c r="K366" s="85" t="s">
        <v>75</v>
      </c>
      <c r="L366" s="86" t="s">
        <v>346</v>
      </c>
      <c r="M366" s="132">
        <v>43417</v>
      </c>
      <c r="N366" s="110" t="s">
        <v>203</v>
      </c>
      <c r="O366" s="110" t="s">
        <v>77</v>
      </c>
      <c r="P366" s="86" t="s">
        <v>1045</v>
      </c>
      <c r="Q366" s="86" t="s">
        <v>148</v>
      </c>
      <c r="R366" s="86" t="s">
        <v>2702</v>
      </c>
      <c r="S366" s="86" t="s">
        <v>1182</v>
      </c>
      <c r="T366" s="123">
        <v>0</v>
      </c>
      <c r="U366" s="107">
        <v>0</v>
      </c>
      <c r="V366" s="139">
        <v>0</v>
      </c>
      <c r="W366" s="139">
        <v>0</v>
      </c>
      <c r="X366" s="145" t="s">
        <v>338</v>
      </c>
      <c r="Y366" s="86" t="s">
        <v>871</v>
      </c>
      <c r="Z366" s="86" t="s">
        <v>1200</v>
      </c>
      <c r="AA366" s="86" t="s">
        <v>992</v>
      </c>
      <c r="AB366" s="86" t="s">
        <v>145</v>
      </c>
      <c r="AC366" s="86" t="s">
        <v>146</v>
      </c>
      <c r="AD366" s="86" t="s">
        <v>2255</v>
      </c>
      <c r="AE366" s="86" t="s">
        <v>2703</v>
      </c>
      <c r="AF366" s="86" t="s">
        <v>148</v>
      </c>
      <c r="AG366" s="86" t="s">
        <v>342</v>
      </c>
      <c r="AH366" s="132">
        <v>44355</v>
      </c>
      <c r="AI366" s="86" t="s">
        <v>88</v>
      </c>
      <c r="AJ366" s="87" t="s">
        <v>89</v>
      </c>
      <c r="AK366" s="88" t="s">
        <v>77</v>
      </c>
      <c r="AL366" s="88" t="s">
        <v>77</v>
      </c>
      <c r="AM366" s="88" t="s">
        <v>77</v>
      </c>
      <c r="AN366" s="88" t="s">
        <v>77</v>
      </c>
      <c r="AO366" s="88" t="s">
        <v>77</v>
      </c>
      <c r="AP366" s="88" t="s">
        <v>77</v>
      </c>
      <c r="AQ366" s="88" t="s">
        <v>77</v>
      </c>
      <c r="AR366" s="88" t="s">
        <v>77</v>
      </c>
      <c r="AS366" s="88" t="s">
        <v>77</v>
      </c>
      <c r="AT366" s="88" t="s">
        <v>77</v>
      </c>
      <c r="AU366" s="88" t="s">
        <v>77</v>
      </c>
      <c r="AV366" s="88"/>
      <c r="AW366" s="88" t="s">
        <v>77</v>
      </c>
      <c r="AX366" s="88"/>
      <c r="AY366" s="88" t="s">
        <v>77</v>
      </c>
      <c r="AZ366" s="88"/>
      <c r="BA366" s="88" t="s">
        <v>77</v>
      </c>
      <c r="BB366" s="88"/>
      <c r="BC366" s="88" t="s">
        <v>77</v>
      </c>
      <c r="BD366" s="88"/>
      <c r="BE366" s="88" t="s">
        <v>77</v>
      </c>
      <c r="BF366" s="88" t="s">
        <v>77</v>
      </c>
      <c r="BG366" s="88" t="s">
        <v>77</v>
      </c>
      <c r="BH366" s="88" t="s">
        <v>77</v>
      </c>
      <c r="BI366" s="88" t="s">
        <v>77</v>
      </c>
      <c r="BJ366" s="88" t="s">
        <v>77</v>
      </c>
      <c r="BK366" s="88" t="s">
        <v>77</v>
      </c>
      <c r="BL366" s="88" t="s">
        <v>77</v>
      </c>
      <c r="BM366" s="88" t="s">
        <v>77</v>
      </c>
      <c r="BN366" s="86"/>
      <c r="BO366" s="86"/>
      <c r="BP366" s="86"/>
      <c r="BQ366" s="86"/>
    </row>
    <row r="367" spans="1:69" s="90" customFormat="1" ht="154.5" customHeight="1" x14ac:dyDescent="0.25">
      <c r="A367" s="86"/>
      <c r="B367" s="86" t="s">
        <v>85</v>
      </c>
      <c r="C367" s="129" t="s">
        <v>710</v>
      </c>
      <c r="D367" s="129" t="s">
        <v>71</v>
      </c>
      <c r="E367" s="109" t="s">
        <v>2704</v>
      </c>
      <c r="F367" s="146"/>
      <c r="G367" s="146">
        <v>43740</v>
      </c>
      <c r="H367" s="85" t="s">
        <v>2146</v>
      </c>
      <c r="I367" s="86" t="s">
        <v>2705</v>
      </c>
      <c r="J367" s="86" t="s">
        <v>77</v>
      </c>
      <c r="K367" s="85" t="s">
        <v>254</v>
      </c>
      <c r="L367" s="86" t="s">
        <v>418</v>
      </c>
      <c r="M367" s="132">
        <v>43543</v>
      </c>
      <c r="N367" s="110" t="s">
        <v>203</v>
      </c>
      <c r="O367" s="110" t="s">
        <v>77</v>
      </c>
      <c r="P367" s="86" t="s">
        <v>1190</v>
      </c>
      <c r="Q367" s="86" t="s">
        <v>148</v>
      </c>
      <c r="R367" s="86" t="s">
        <v>2147</v>
      </c>
      <c r="S367" s="86" t="s">
        <v>1530</v>
      </c>
      <c r="T367" s="123">
        <f>122050444+82811600</f>
        <v>204862044</v>
      </c>
      <c r="U367" s="107">
        <v>0</v>
      </c>
      <c r="V367" s="139">
        <v>0</v>
      </c>
      <c r="W367" s="139">
        <v>0</v>
      </c>
      <c r="X367" s="145"/>
      <c r="Y367" s="86" t="s">
        <v>973</v>
      </c>
      <c r="Z367" s="86" t="s">
        <v>1412</v>
      </c>
      <c r="AA367" s="86" t="s">
        <v>1412</v>
      </c>
      <c r="AB367" s="86" t="s">
        <v>113</v>
      </c>
      <c r="AC367" s="86" t="s">
        <v>294</v>
      </c>
      <c r="AD367" s="86" t="s">
        <v>2706</v>
      </c>
      <c r="AE367" s="86" t="s">
        <v>2707</v>
      </c>
      <c r="AF367" s="86" t="s">
        <v>148</v>
      </c>
      <c r="AG367" s="86" t="s">
        <v>86</v>
      </c>
      <c r="AH367" s="132"/>
      <c r="AI367" s="86" t="s">
        <v>415</v>
      </c>
      <c r="AJ367" s="87" t="s">
        <v>85</v>
      </c>
      <c r="AK367" s="88" t="s">
        <v>77</v>
      </c>
      <c r="AL367" s="88" t="s">
        <v>77</v>
      </c>
      <c r="AM367" s="86" t="s">
        <v>77</v>
      </c>
      <c r="AN367" s="88" t="s">
        <v>77</v>
      </c>
      <c r="AO367" s="88" t="s">
        <v>77</v>
      </c>
      <c r="AP367" s="88" t="s">
        <v>77</v>
      </c>
      <c r="AQ367" s="88" t="s">
        <v>77</v>
      </c>
      <c r="AR367" s="86"/>
      <c r="AS367" s="88" t="s">
        <v>77</v>
      </c>
      <c r="AT367" s="88" t="s">
        <v>77</v>
      </c>
      <c r="AU367" s="88" t="s">
        <v>77</v>
      </c>
      <c r="AV367" s="88"/>
      <c r="AW367" s="88" t="s">
        <v>77</v>
      </c>
      <c r="AX367" s="88"/>
      <c r="AY367" s="88" t="s">
        <v>77</v>
      </c>
      <c r="AZ367" s="88"/>
      <c r="BA367" s="88" t="s">
        <v>77</v>
      </c>
      <c r="BB367" s="88"/>
      <c r="BC367" s="88" t="s">
        <v>77</v>
      </c>
      <c r="BD367" s="88"/>
      <c r="BE367" s="88" t="s">
        <v>77</v>
      </c>
      <c r="BF367" s="88" t="s">
        <v>77</v>
      </c>
      <c r="BG367" s="88" t="s">
        <v>77</v>
      </c>
      <c r="BH367" s="88" t="s">
        <v>77</v>
      </c>
      <c r="BI367" s="88" t="s">
        <v>77</v>
      </c>
      <c r="BJ367" s="88" t="s">
        <v>77</v>
      </c>
      <c r="BK367" s="88" t="s">
        <v>77</v>
      </c>
      <c r="BL367" s="88" t="s">
        <v>77</v>
      </c>
      <c r="BM367" s="88" t="s">
        <v>77</v>
      </c>
      <c r="BN367" s="86"/>
      <c r="BO367" s="86"/>
      <c r="BP367" s="86"/>
      <c r="BQ367" s="86"/>
    </row>
    <row r="368" spans="1:69" s="90" customFormat="1" ht="154.5" customHeight="1" x14ac:dyDescent="0.25">
      <c r="A368" s="86"/>
      <c r="B368" s="86" t="s">
        <v>89</v>
      </c>
      <c r="C368" s="129" t="s">
        <v>2708</v>
      </c>
      <c r="D368" s="129" t="s">
        <v>71</v>
      </c>
      <c r="E368" s="109" t="s">
        <v>2709</v>
      </c>
      <c r="F368" s="146"/>
      <c r="G368" s="146">
        <v>43605</v>
      </c>
      <c r="H368" s="85" t="s">
        <v>2710</v>
      </c>
      <c r="I368" s="86" t="s">
        <v>2711</v>
      </c>
      <c r="J368" s="86" t="s">
        <v>77</v>
      </c>
      <c r="K368" s="85" t="s">
        <v>75</v>
      </c>
      <c r="L368" s="86" t="s">
        <v>102</v>
      </c>
      <c r="M368" s="132">
        <v>43602</v>
      </c>
      <c r="N368" s="110" t="s">
        <v>256</v>
      </c>
      <c r="O368" s="110" t="s">
        <v>77</v>
      </c>
      <c r="P368" s="86" t="s">
        <v>1363</v>
      </c>
      <c r="Q368" s="86" t="s">
        <v>148</v>
      </c>
      <c r="R368" s="86" t="s">
        <v>2712</v>
      </c>
      <c r="S368" s="86" t="s">
        <v>2713</v>
      </c>
      <c r="T368" s="123">
        <v>984942539</v>
      </c>
      <c r="U368" s="162">
        <v>1353624011.8800001</v>
      </c>
      <c r="V368" s="163">
        <v>1319806320</v>
      </c>
      <c r="W368" s="199">
        <v>0</v>
      </c>
      <c r="X368" s="145" t="s">
        <v>338</v>
      </c>
      <c r="Y368" s="86" t="s">
        <v>973</v>
      </c>
      <c r="Z368" s="86" t="s">
        <v>132</v>
      </c>
      <c r="AA368" s="86" t="s">
        <v>132</v>
      </c>
      <c r="AB368" s="86" t="s">
        <v>119</v>
      </c>
      <c r="AC368" s="86" t="s">
        <v>114</v>
      </c>
      <c r="AD368" s="86" t="s">
        <v>2010</v>
      </c>
      <c r="AE368" s="86" t="s">
        <v>1154</v>
      </c>
      <c r="AF368" s="86" t="s">
        <v>148</v>
      </c>
      <c r="AG368" s="86" t="s">
        <v>578</v>
      </c>
      <c r="AH368" s="132">
        <v>45163</v>
      </c>
      <c r="AI368" s="86" t="s">
        <v>88</v>
      </c>
      <c r="AJ368" s="87" t="s">
        <v>89</v>
      </c>
      <c r="AK368" s="88" t="s">
        <v>77</v>
      </c>
      <c r="AL368" s="87" t="s">
        <v>77</v>
      </c>
      <c r="AM368" s="87" t="s">
        <v>77</v>
      </c>
      <c r="AN368" s="87" t="s">
        <v>77</v>
      </c>
      <c r="AO368" s="87" t="s">
        <v>77</v>
      </c>
      <c r="AP368" s="87" t="s">
        <v>77</v>
      </c>
      <c r="AQ368" s="87" t="s">
        <v>77</v>
      </c>
      <c r="AR368" s="86"/>
      <c r="AS368" s="87" t="s">
        <v>77</v>
      </c>
      <c r="AT368" s="87" t="s">
        <v>77</v>
      </c>
      <c r="AU368" s="87" t="s">
        <v>77</v>
      </c>
      <c r="AV368" s="88"/>
      <c r="AW368" s="87" t="s">
        <v>77</v>
      </c>
      <c r="AX368" s="86"/>
      <c r="AY368" s="87" t="s">
        <v>77</v>
      </c>
      <c r="AZ368" s="86"/>
      <c r="BA368" s="87" t="s">
        <v>77</v>
      </c>
      <c r="BB368" s="86"/>
      <c r="BC368" s="87" t="s">
        <v>77</v>
      </c>
      <c r="BD368" s="86"/>
      <c r="BE368" s="87" t="s">
        <v>77</v>
      </c>
      <c r="BF368" s="87" t="s">
        <v>77</v>
      </c>
      <c r="BG368" s="87" t="s">
        <v>77</v>
      </c>
      <c r="BH368" s="87" t="s">
        <v>77</v>
      </c>
      <c r="BI368" s="87" t="s">
        <v>77</v>
      </c>
      <c r="BJ368" s="87" t="s">
        <v>77</v>
      </c>
      <c r="BK368" s="87" t="s">
        <v>77</v>
      </c>
      <c r="BL368" s="87" t="s">
        <v>77</v>
      </c>
      <c r="BM368" s="87" t="s">
        <v>77</v>
      </c>
      <c r="BN368" s="86"/>
      <c r="BO368" s="86"/>
      <c r="BP368" s="86"/>
      <c r="BQ368" s="86"/>
    </row>
    <row r="369" spans="1:69" s="90" customFormat="1" ht="154.5" customHeight="1" x14ac:dyDescent="0.25">
      <c r="A369" s="86"/>
      <c r="B369" s="86" t="s">
        <v>89</v>
      </c>
      <c r="C369" s="129" t="s">
        <v>2714</v>
      </c>
      <c r="D369" s="129" t="s">
        <v>71</v>
      </c>
      <c r="E369" s="109" t="s">
        <v>2715</v>
      </c>
      <c r="F369" s="146"/>
      <c r="G369" s="146">
        <v>43697</v>
      </c>
      <c r="H369" s="85" t="s">
        <v>2716</v>
      </c>
      <c r="I369" s="86" t="s">
        <v>2717</v>
      </c>
      <c r="J369" s="86" t="s">
        <v>2718</v>
      </c>
      <c r="K369" s="85" t="s">
        <v>75</v>
      </c>
      <c r="L369" s="86" t="s">
        <v>102</v>
      </c>
      <c r="M369" s="132">
        <v>43697</v>
      </c>
      <c r="N369" s="110" t="s">
        <v>203</v>
      </c>
      <c r="O369" s="126">
        <v>0.5</v>
      </c>
      <c r="P369" s="86" t="s">
        <v>2719</v>
      </c>
      <c r="Q369" s="86" t="s">
        <v>148</v>
      </c>
      <c r="R369" s="86" t="s">
        <v>2720</v>
      </c>
      <c r="S369" s="86" t="s">
        <v>2721</v>
      </c>
      <c r="T369" s="123">
        <v>837839371</v>
      </c>
      <c r="U369" s="107">
        <v>1114815416.45</v>
      </c>
      <c r="V369" s="139">
        <v>0</v>
      </c>
      <c r="W369" s="108">
        <v>501967364</v>
      </c>
      <c r="X369" s="145" t="s">
        <v>338</v>
      </c>
      <c r="Y369" s="86" t="s">
        <v>973</v>
      </c>
      <c r="Z369" s="86" t="s">
        <v>1829</v>
      </c>
      <c r="AA369" s="86" t="s">
        <v>1829</v>
      </c>
      <c r="AB369" s="86" t="s">
        <v>119</v>
      </c>
      <c r="AC369" s="86" t="s">
        <v>114</v>
      </c>
      <c r="AD369" s="86" t="s">
        <v>2722</v>
      </c>
      <c r="AE369" s="86" t="s">
        <v>2723</v>
      </c>
      <c r="AF369" s="86" t="s">
        <v>148</v>
      </c>
      <c r="AG369" s="86" t="s">
        <v>86</v>
      </c>
      <c r="AH369" s="132"/>
      <c r="AI369" s="86" t="s">
        <v>88</v>
      </c>
      <c r="AJ369" s="87" t="s">
        <v>89</v>
      </c>
      <c r="AK369" s="88" t="s">
        <v>77</v>
      </c>
      <c r="AL369" s="88" t="s">
        <v>77</v>
      </c>
      <c r="AM369" s="88" t="s">
        <v>77</v>
      </c>
      <c r="AN369" s="88" t="s">
        <v>77</v>
      </c>
      <c r="AO369" s="88" t="s">
        <v>77</v>
      </c>
      <c r="AP369" s="88" t="s">
        <v>77</v>
      </c>
      <c r="AQ369" s="88" t="s">
        <v>77</v>
      </c>
      <c r="AR369" s="88" t="s">
        <v>77</v>
      </c>
      <c r="AS369" s="88" t="s">
        <v>77</v>
      </c>
      <c r="AT369" s="88" t="s">
        <v>77</v>
      </c>
      <c r="AU369" s="88" t="s">
        <v>77</v>
      </c>
      <c r="AV369" s="88"/>
      <c r="AW369" s="88" t="s">
        <v>77</v>
      </c>
      <c r="AX369" s="88"/>
      <c r="AY369" s="88" t="s">
        <v>77</v>
      </c>
      <c r="AZ369" s="88"/>
      <c r="BA369" s="88" t="s">
        <v>77</v>
      </c>
      <c r="BB369" s="88"/>
      <c r="BC369" s="88" t="s">
        <v>77</v>
      </c>
      <c r="BD369" s="88"/>
      <c r="BE369" s="88" t="s">
        <v>77</v>
      </c>
      <c r="BF369" s="88" t="s">
        <v>77</v>
      </c>
      <c r="BG369" s="88" t="s">
        <v>77</v>
      </c>
      <c r="BH369" s="88" t="s">
        <v>77</v>
      </c>
      <c r="BI369" s="88" t="s">
        <v>77</v>
      </c>
      <c r="BJ369" s="88" t="s">
        <v>77</v>
      </c>
      <c r="BK369" s="88" t="s">
        <v>77</v>
      </c>
      <c r="BL369" s="88" t="s">
        <v>77</v>
      </c>
      <c r="BM369" s="88" t="s">
        <v>77</v>
      </c>
      <c r="BN369" s="86"/>
      <c r="BO369" s="86"/>
      <c r="BP369" s="86"/>
      <c r="BQ369" s="86"/>
    </row>
    <row r="370" spans="1:69" s="90" customFormat="1" ht="154.5" customHeight="1" x14ac:dyDescent="0.25">
      <c r="A370" s="86"/>
      <c r="B370" s="86" t="s">
        <v>89</v>
      </c>
      <c r="C370" s="129" t="s">
        <v>2724</v>
      </c>
      <c r="D370" s="129" t="s">
        <v>71</v>
      </c>
      <c r="E370" s="109" t="s">
        <v>2725</v>
      </c>
      <c r="F370" s="146"/>
      <c r="G370" s="146">
        <v>43521</v>
      </c>
      <c r="H370" s="85" t="s">
        <v>2726</v>
      </c>
      <c r="I370" s="86" t="s">
        <v>2727</v>
      </c>
      <c r="J370" s="86" t="s">
        <v>77</v>
      </c>
      <c r="K370" s="85" t="s">
        <v>75</v>
      </c>
      <c r="L370" s="86" t="s">
        <v>346</v>
      </c>
      <c r="M370" s="132">
        <v>43584</v>
      </c>
      <c r="N370" s="110" t="s">
        <v>157</v>
      </c>
      <c r="O370" s="110" t="s">
        <v>77</v>
      </c>
      <c r="P370" s="86" t="s">
        <v>1363</v>
      </c>
      <c r="Q370" s="86" t="s">
        <v>148</v>
      </c>
      <c r="R370" s="86" t="s">
        <v>2728</v>
      </c>
      <c r="S370" s="86" t="s">
        <v>1002</v>
      </c>
      <c r="T370" s="123">
        <v>128909800</v>
      </c>
      <c r="U370" s="107">
        <v>175468904.59</v>
      </c>
      <c r="V370" s="139">
        <v>156516036</v>
      </c>
      <c r="W370" s="199">
        <v>0</v>
      </c>
      <c r="X370" s="145" t="s">
        <v>681</v>
      </c>
      <c r="Y370" s="86" t="s">
        <v>973</v>
      </c>
      <c r="Z370" s="86" t="s">
        <v>1021</v>
      </c>
      <c r="AA370" s="86" t="s">
        <v>1021</v>
      </c>
      <c r="AB370" s="86" t="s">
        <v>119</v>
      </c>
      <c r="AC370" s="86" t="s">
        <v>114</v>
      </c>
      <c r="AD370" s="86" t="s">
        <v>2729</v>
      </c>
      <c r="AE370" s="86" t="s">
        <v>1154</v>
      </c>
      <c r="AF370" s="86" t="s">
        <v>148</v>
      </c>
      <c r="AG370" s="86" t="s">
        <v>578</v>
      </c>
      <c r="AH370" s="132">
        <v>44881</v>
      </c>
      <c r="AI370" s="86" t="s">
        <v>88</v>
      </c>
      <c r="AJ370" s="87" t="s">
        <v>89</v>
      </c>
      <c r="AK370" s="88" t="s">
        <v>77</v>
      </c>
      <c r="AL370" s="88" t="s">
        <v>77</v>
      </c>
      <c r="AM370" s="88" t="s">
        <v>77</v>
      </c>
      <c r="AN370" s="88" t="s">
        <v>77</v>
      </c>
      <c r="AO370" s="88" t="s">
        <v>77</v>
      </c>
      <c r="AP370" s="88" t="s">
        <v>77</v>
      </c>
      <c r="AQ370" s="88" t="s">
        <v>77</v>
      </c>
      <c r="AR370" s="88" t="s">
        <v>77</v>
      </c>
      <c r="AS370" s="88" t="s">
        <v>77</v>
      </c>
      <c r="AT370" s="88" t="s">
        <v>77</v>
      </c>
      <c r="AU370" s="88" t="s">
        <v>77</v>
      </c>
      <c r="AV370" s="88"/>
      <c r="AW370" s="88" t="s">
        <v>77</v>
      </c>
      <c r="AX370" s="88"/>
      <c r="AY370" s="88" t="s">
        <v>77</v>
      </c>
      <c r="AZ370" s="88"/>
      <c r="BA370" s="88" t="s">
        <v>77</v>
      </c>
      <c r="BB370" s="88"/>
      <c r="BC370" s="88" t="s">
        <v>77</v>
      </c>
      <c r="BD370" s="88"/>
      <c r="BE370" s="88" t="s">
        <v>77</v>
      </c>
      <c r="BF370" s="88" t="s">
        <v>77</v>
      </c>
      <c r="BG370" s="88" t="s">
        <v>77</v>
      </c>
      <c r="BH370" s="88" t="s">
        <v>77</v>
      </c>
      <c r="BI370" s="88" t="s">
        <v>77</v>
      </c>
      <c r="BJ370" s="88" t="s">
        <v>77</v>
      </c>
      <c r="BK370" s="88" t="s">
        <v>77</v>
      </c>
      <c r="BL370" s="88" t="s">
        <v>77</v>
      </c>
      <c r="BM370" s="88" t="s">
        <v>77</v>
      </c>
      <c r="BN370" s="86"/>
      <c r="BO370" s="86"/>
      <c r="BP370" s="86"/>
      <c r="BQ370" s="86"/>
    </row>
    <row r="371" spans="1:69" s="90" customFormat="1" ht="154.5" customHeight="1" x14ac:dyDescent="0.25">
      <c r="A371" s="86"/>
      <c r="B371" s="86" t="s">
        <v>89</v>
      </c>
      <c r="C371" s="129" t="s">
        <v>2730</v>
      </c>
      <c r="D371" s="129" t="s">
        <v>71</v>
      </c>
      <c r="E371" s="109" t="s">
        <v>2731</v>
      </c>
      <c r="F371" s="146"/>
      <c r="G371" s="146">
        <v>43508</v>
      </c>
      <c r="H371" s="85" t="s">
        <v>2732</v>
      </c>
      <c r="I371" s="86" t="s">
        <v>1920</v>
      </c>
      <c r="J371" s="86" t="s">
        <v>77</v>
      </c>
      <c r="K371" s="85" t="s">
        <v>75</v>
      </c>
      <c r="L371" s="86" t="s">
        <v>346</v>
      </c>
      <c r="M371" s="132">
        <v>43530</v>
      </c>
      <c r="N371" s="110" t="s">
        <v>157</v>
      </c>
      <c r="O371" s="110" t="s">
        <v>77</v>
      </c>
      <c r="P371" s="86" t="s">
        <v>2407</v>
      </c>
      <c r="Q371" s="86" t="s">
        <v>148</v>
      </c>
      <c r="R371" s="86" t="s">
        <v>2733</v>
      </c>
      <c r="S371" s="86" t="s">
        <v>1706</v>
      </c>
      <c r="T371" s="123">
        <v>4800000</v>
      </c>
      <c r="U371" s="107">
        <v>6475417.3600000003</v>
      </c>
      <c r="V371" s="139">
        <v>5839028</v>
      </c>
      <c r="W371" s="139">
        <v>0</v>
      </c>
      <c r="X371" s="145" t="s">
        <v>338</v>
      </c>
      <c r="Y371" s="86" t="s">
        <v>881</v>
      </c>
      <c r="Z371" s="86" t="s">
        <v>628</v>
      </c>
      <c r="AA371" s="86" t="s">
        <v>628</v>
      </c>
      <c r="AB371" s="86" t="s">
        <v>113</v>
      </c>
      <c r="AC371" s="86" t="s">
        <v>294</v>
      </c>
      <c r="AD371" s="86" t="s">
        <v>2734</v>
      </c>
      <c r="AE371" s="86" t="s">
        <v>2735</v>
      </c>
      <c r="AF371" s="86" t="s">
        <v>148</v>
      </c>
      <c r="AG371" s="86" t="s">
        <v>578</v>
      </c>
      <c r="AH371" s="86" t="s">
        <v>2736</v>
      </c>
      <c r="AI371" s="86" t="s">
        <v>88</v>
      </c>
      <c r="AJ371" s="87" t="s">
        <v>89</v>
      </c>
      <c r="AK371" s="88" t="s">
        <v>77</v>
      </c>
      <c r="AL371" s="88" t="s">
        <v>77</v>
      </c>
      <c r="AM371" s="88" t="s">
        <v>77</v>
      </c>
      <c r="AN371" s="88" t="s">
        <v>77</v>
      </c>
      <c r="AO371" s="88" t="s">
        <v>77</v>
      </c>
      <c r="AP371" s="88" t="s">
        <v>77</v>
      </c>
      <c r="AQ371" s="88" t="s">
        <v>77</v>
      </c>
      <c r="AR371" s="88" t="s">
        <v>77</v>
      </c>
      <c r="AS371" s="88" t="s">
        <v>77</v>
      </c>
      <c r="AT371" s="88" t="s">
        <v>77</v>
      </c>
      <c r="AU371" s="88" t="s">
        <v>77</v>
      </c>
      <c r="AV371" s="88"/>
      <c r="AW371" s="88" t="s">
        <v>77</v>
      </c>
      <c r="AX371" s="88"/>
      <c r="AY371" s="88" t="s">
        <v>77</v>
      </c>
      <c r="AZ371" s="88"/>
      <c r="BA371" s="88" t="s">
        <v>77</v>
      </c>
      <c r="BB371" s="88"/>
      <c r="BC371" s="88" t="s">
        <v>77</v>
      </c>
      <c r="BD371" s="88"/>
      <c r="BE371" s="88" t="s">
        <v>77</v>
      </c>
      <c r="BF371" s="88" t="s">
        <v>77</v>
      </c>
      <c r="BG371" s="88" t="s">
        <v>77</v>
      </c>
      <c r="BH371" s="88" t="s">
        <v>77</v>
      </c>
      <c r="BI371" s="88" t="s">
        <v>77</v>
      </c>
      <c r="BJ371" s="88" t="s">
        <v>77</v>
      </c>
      <c r="BK371" s="88" t="s">
        <v>77</v>
      </c>
      <c r="BL371" s="88" t="s">
        <v>77</v>
      </c>
      <c r="BM371" s="88" t="s">
        <v>77</v>
      </c>
      <c r="BN371" s="86"/>
      <c r="BO371" s="86"/>
      <c r="BP371" s="86"/>
      <c r="BQ371" s="86"/>
    </row>
    <row r="372" spans="1:69" s="90" customFormat="1" ht="154.5" customHeight="1" x14ac:dyDescent="0.25">
      <c r="A372" s="86"/>
      <c r="B372" s="86" t="s">
        <v>85</v>
      </c>
      <c r="C372" s="129" t="s">
        <v>710</v>
      </c>
      <c r="D372" s="129" t="s">
        <v>71</v>
      </c>
      <c r="E372" s="109" t="s">
        <v>2737</v>
      </c>
      <c r="F372" s="146"/>
      <c r="G372" s="146">
        <v>43909</v>
      </c>
      <c r="H372" s="85" t="s">
        <v>2738</v>
      </c>
      <c r="I372" s="86" t="s">
        <v>1841</v>
      </c>
      <c r="J372" s="86" t="s">
        <v>77</v>
      </c>
      <c r="K372" s="85" t="s">
        <v>254</v>
      </c>
      <c r="L372" s="86" t="s">
        <v>418</v>
      </c>
      <c r="M372" s="132">
        <v>44332</v>
      </c>
      <c r="N372" s="110" t="s">
        <v>203</v>
      </c>
      <c r="O372" s="110" t="s">
        <v>77</v>
      </c>
      <c r="P372" s="86" t="s">
        <v>1363</v>
      </c>
      <c r="Q372" s="86" t="s">
        <v>148</v>
      </c>
      <c r="R372" s="86" t="s">
        <v>2739</v>
      </c>
      <c r="S372" s="86" t="s">
        <v>1530</v>
      </c>
      <c r="T372" s="123">
        <f>10691976+1266915+10691976+5278813+88243866</f>
        <v>116173546</v>
      </c>
      <c r="U372" s="107">
        <v>0</v>
      </c>
      <c r="V372" s="139">
        <v>0</v>
      </c>
      <c r="W372" s="139">
        <v>0</v>
      </c>
      <c r="X372" s="145"/>
      <c r="Y372" s="86" t="s">
        <v>973</v>
      </c>
      <c r="Z372" s="86" t="s">
        <v>1078</v>
      </c>
      <c r="AA372" s="86" t="s">
        <v>1078</v>
      </c>
      <c r="AB372" s="86" t="s">
        <v>113</v>
      </c>
      <c r="AC372" s="86" t="s">
        <v>294</v>
      </c>
      <c r="AD372" s="86" t="s">
        <v>2740</v>
      </c>
      <c r="AE372" s="86" t="s">
        <v>1610</v>
      </c>
      <c r="AF372" s="86" t="s">
        <v>148</v>
      </c>
      <c r="AG372" s="86" t="s">
        <v>86</v>
      </c>
      <c r="AH372" s="132"/>
      <c r="AI372" s="86" t="s">
        <v>415</v>
      </c>
      <c r="AJ372" s="87" t="s">
        <v>85</v>
      </c>
      <c r="AK372" s="88" t="s">
        <v>77</v>
      </c>
      <c r="AL372" s="88" t="s">
        <v>77</v>
      </c>
      <c r="AM372" s="86" t="s">
        <v>77</v>
      </c>
      <c r="AN372" s="88" t="s">
        <v>77</v>
      </c>
      <c r="AO372" s="88" t="s">
        <v>77</v>
      </c>
      <c r="AP372" s="88" t="s">
        <v>77</v>
      </c>
      <c r="AQ372" s="88" t="s">
        <v>77</v>
      </c>
      <c r="AR372" s="86"/>
      <c r="AS372" s="88" t="s">
        <v>77</v>
      </c>
      <c r="AT372" s="88" t="s">
        <v>77</v>
      </c>
      <c r="AU372" s="88" t="s">
        <v>77</v>
      </c>
      <c r="AV372" s="88"/>
      <c r="AW372" s="88" t="s">
        <v>77</v>
      </c>
      <c r="AX372" s="88"/>
      <c r="AY372" s="88" t="s">
        <v>77</v>
      </c>
      <c r="AZ372" s="88"/>
      <c r="BA372" s="88" t="s">
        <v>77</v>
      </c>
      <c r="BB372" s="88"/>
      <c r="BC372" s="88" t="s">
        <v>77</v>
      </c>
      <c r="BD372" s="88"/>
      <c r="BE372" s="88" t="s">
        <v>77</v>
      </c>
      <c r="BF372" s="88" t="s">
        <v>77</v>
      </c>
      <c r="BG372" s="88" t="s">
        <v>77</v>
      </c>
      <c r="BH372" s="88" t="s">
        <v>77</v>
      </c>
      <c r="BI372" s="88" t="s">
        <v>77</v>
      </c>
      <c r="BJ372" s="88" t="s">
        <v>77</v>
      </c>
      <c r="BK372" s="88" t="s">
        <v>77</v>
      </c>
      <c r="BL372" s="88" t="s">
        <v>77</v>
      </c>
      <c r="BM372" s="88" t="s">
        <v>77</v>
      </c>
      <c r="BN372" s="86"/>
      <c r="BO372" s="86"/>
      <c r="BP372" s="86"/>
      <c r="BQ372" s="86"/>
    </row>
    <row r="373" spans="1:69" s="90" customFormat="1" ht="154.5" customHeight="1" x14ac:dyDescent="0.25">
      <c r="A373" s="86"/>
      <c r="B373" s="86" t="s">
        <v>89</v>
      </c>
      <c r="C373" s="129" t="s">
        <v>2741</v>
      </c>
      <c r="D373" s="129" t="s">
        <v>71</v>
      </c>
      <c r="E373" s="109" t="s">
        <v>2742</v>
      </c>
      <c r="F373" s="146"/>
      <c r="G373" s="146" t="s">
        <v>2743</v>
      </c>
      <c r="H373" s="85" t="s">
        <v>2744</v>
      </c>
      <c r="I373" s="86" t="s">
        <v>2745</v>
      </c>
      <c r="J373" s="86" t="s">
        <v>2746</v>
      </c>
      <c r="K373" s="85" t="s">
        <v>75</v>
      </c>
      <c r="L373" s="86" t="s">
        <v>102</v>
      </c>
      <c r="M373" s="132">
        <v>43714</v>
      </c>
      <c r="N373" s="110" t="s">
        <v>203</v>
      </c>
      <c r="O373" s="126">
        <v>1</v>
      </c>
      <c r="P373" s="86" t="s">
        <v>1363</v>
      </c>
      <c r="Q373" s="86" t="s">
        <v>148</v>
      </c>
      <c r="R373" s="86" t="s">
        <v>2747</v>
      </c>
      <c r="S373" s="86" t="s">
        <v>1942</v>
      </c>
      <c r="T373" s="217">
        <v>785233541</v>
      </c>
      <c r="U373" s="107">
        <v>1090952964.47</v>
      </c>
      <c r="V373" s="139">
        <v>0</v>
      </c>
      <c r="W373" s="108">
        <v>937085292</v>
      </c>
      <c r="X373" s="145" t="s">
        <v>160</v>
      </c>
      <c r="Y373" s="86" t="s">
        <v>973</v>
      </c>
      <c r="Z373" s="86" t="s">
        <v>1200</v>
      </c>
      <c r="AA373" s="86" t="s">
        <v>1200</v>
      </c>
      <c r="AB373" s="86" t="s">
        <v>145</v>
      </c>
      <c r="AC373" s="86" t="s">
        <v>146</v>
      </c>
      <c r="AD373" s="86" t="s">
        <v>2748</v>
      </c>
      <c r="AE373" s="86" t="s">
        <v>2219</v>
      </c>
      <c r="AF373" s="86" t="s">
        <v>148</v>
      </c>
      <c r="AG373" s="86" t="s">
        <v>342</v>
      </c>
      <c r="AH373" s="132">
        <v>45358</v>
      </c>
      <c r="AI373" s="86" t="s">
        <v>88</v>
      </c>
      <c r="AJ373" s="87" t="s">
        <v>89</v>
      </c>
      <c r="AK373" s="88" t="s">
        <v>77</v>
      </c>
      <c r="AL373" s="88" t="s">
        <v>77</v>
      </c>
      <c r="AM373" s="88" t="s">
        <v>77</v>
      </c>
      <c r="AN373" s="88" t="s">
        <v>77</v>
      </c>
      <c r="AO373" s="88" t="s">
        <v>77</v>
      </c>
      <c r="AP373" s="88" t="s">
        <v>77</v>
      </c>
      <c r="AQ373" s="88" t="s">
        <v>77</v>
      </c>
      <c r="AR373" s="88" t="s">
        <v>77</v>
      </c>
      <c r="AS373" s="88" t="s">
        <v>77</v>
      </c>
      <c r="AT373" s="88" t="s">
        <v>77</v>
      </c>
      <c r="AU373" s="88" t="s">
        <v>77</v>
      </c>
      <c r="AV373" s="88"/>
      <c r="AW373" s="88" t="s">
        <v>77</v>
      </c>
      <c r="AX373" s="88"/>
      <c r="AY373" s="88" t="s">
        <v>77</v>
      </c>
      <c r="AZ373" s="88"/>
      <c r="BA373" s="88" t="s">
        <v>77</v>
      </c>
      <c r="BB373" s="88"/>
      <c r="BC373" s="88" t="s">
        <v>77</v>
      </c>
      <c r="BD373" s="88"/>
      <c r="BE373" s="88" t="s">
        <v>77</v>
      </c>
      <c r="BF373" s="88" t="s">
        <v>77</v>
      </c>
      <c r="BG373" s="88" t="s">
        <v>77</v>
      </c>
      <c r="BH373" s="88" t="s">
        <v>77</v>
      </c>
      <c r="BI373" s="88" t="s">
        <v>77</v>
      </c>
      <c r="BJ373" s="88" t="s">
        <v>77</v>
      </c>
      <c r="BK373" s="88" t="s">
        <v>77</v>
      </c>
      <c r="BL373" s="88" t="s">
        <v>77</v>
      </c>
      <c r="BM373" s="88" t="s">
        <v>77</v>
      </c>
      <c r="BN373" s="86"/>
      <c r="BO373" s="86"/>
      <c r="BP373" s="86"/>
      <c r="BQ373" s="86"/>
    </row>
    <row r="374" spans="1:69" s="90" customFormat="1" ht="154.5" customHeight="1" x14ac:dyDescent="0.25">
      <c r="A374" s="86"/>
      <c r="B374" s="86" t="s">
        <v>85</v>
      </c>
      <c r="C374" s="129" t="s">
        <v>710</v>
      </c>
      <c r="D374" s="129" t="s">
        <v>71</v>
      </c>
      <c r="E374" s="109" t="s">
        <v>2749</v>
      </c>
      <c r="F374" s="146"/>
      <c r="G374" s="146">
        <v>43514</v>
      </c>
      <c r="H374" s="85" t="s">
        <v>2750</v>
      </c>
      <c r="I374" s="86" t="s">
        <v>2751</v>
      </c>
      <c r="J374" s="86" t="s">
        <v>77</v>
      </c>
      <c r="K374" s="85" t="s">
        <v>75</v>
      </c>
      <c r="L374" s="86" t="s">
        <v>346</v>
      </c>
      <c r="M374" s="132">
        <v>43501</v>
      </c>
      <c r="N374" s="110" t="s">
        <v>157</v>
      </c>
      <c r="O374" s="110" t="s">
        <v>77</v>
      </c>
      <c r="P374" s="86" t="s">
        <v>1045</v>
      </c>
      <c r="Q374" s="86" t="s">
        <v>148</v>
      </c>
      <c r="R374" s="86" t="s">
        <v>2752</v>
      </c>
      <c r="S374" s="86" t="s">
        <v>2753</v>
      </c>
      <c r="T374" s="123">
        <v>35409600</v>
      </c>
      <c r="U374" s="107">
        <v>0</v>
      </c>
      <c r="V374" s="139">
        <v>0</v>
      </c>
      <c r="W374" s="139">
        <v>0</v>
      </c>
      <c r="X374" s="145"/>
      <c r="Y374" s="86" t="s">
        <v>871</v>
      </c>
      <c r="Z374" s="86" t="s">
        <v>1429</v>
      </c>
      <c r="AA374" s="86" t="s">
        <v>961</v>
      </c>
      <c r="AB374" s="85" t="s">
        <v>138</v>
      </c>
      <c r="AC374" s="86" t="s">
        <v>139</v>
      </c>
      <c r="AD374" s="86" t="s">
        <v>2754</v>
      </c>
      <c r="AE374" s="86" t="s">
        <v>2271</v>
      </c>
      <c r="AF374" s="86" t="s">
        <v>148</v>
      </c>
      <c r="AG374" s="86" t="s">
        <v>578</v>
      </c>
      <c r="AH374" s="132">
        <v>44750</v>
      </c>
      <c r="AI374" s="86" t="s">
        <v>415</v>
      </c>
      <c r="AJ374" s="87"/>
      <c r="AK374" s="88" t="s">
        <v>77</v>
      </c>
      <c r="AL374" s="87" t="s">
        <v>77</v>
      </c>
      <c r="AM374" s="86" t="s">
        <v>77</v>
      </c>
      <c r="AN374" s="87" t="s">
        <v>77</v>
      </c>
      <c r="AO374" s="87" t="s">
        <v>77</v>
      </c>
      <c r="AP374" s="87" t="s">
        <v>77</v>
      </c>
      <c r="AQ374" s="87" t="s">
        <v>77</v>
      </c>
      <c r="AR374" s="86" t="s">
        <v>148</v>
      </c>
      <c r="AS374" s="88">
        <v>0</v>
      </c>
      <c r="AT374" s="87" t="s">
        <v>77</v>
      </c>
      <c r="AU374" s="87">
        <v>849830</v>
      </c>
      <c r="AV374" s="87"/>
      <c r="AW374" s="87" t="s">
        <v>77</v>
      </c>
      <c r="AX374" s="87"/>
      <c r="AY374" s="87" t="s">
        <v>77</v>
      </c>
      <c r="AZ374" s="87"/>
      <c r="BA374" s="87" t="s">
        <v>77</v>
      </c>
      <c r="BB374" s="87"/>
      <c r="BC374" s="87" t="s">
        <v>77</v>
      </c>
      <c r="BD374" s="87"/>
      <c r="BE374" s="87" t="s">
        <v>77</v>
      </c>
      <c r="BF374" s="87" t="s">
        <v>77</v>
      </c>
      <c r="BG374" s="87" t="s">
        <v>77</v>
      </c>
      <c r="BH374" s="87" t="s">
        <v>77</v>
      </c>
      <c r="BI374" s="87" t="s">
        <v>77</v>
      </c>
      <c r="BJ374" s="87" t="s">
        <v>77</v>
      </c>
      <c r="BK374" s="87" t="s">
        <v>77</v>
      </c>
      <c r="BL374" s="87" t="s">
        <v>77</v>
      </c>
      <c r="BM374" s="87" t="s">
        <v>77</v>
      </c>
      <c r="BN374" s="86"/>
      <c r="BO374" s="86"/>
      <c r="BP374" s="86"/>
      <c r="BQ374" s="86"/>
    </row>
    <row r="375" spans="1:69" s="90" customFormat="1" ht="103.5" customHeight="1" x14ac:dyDescent="0.25">
      <c r="A375" s="86"/>
      <c r="B375" s="86" t="s">
        <v>89</v>
      </c>
      <c r="C375" s="129" t="s">
        <v>2755</v>
      </c>
      <c r="D375" s="129" t="s">
        <v>71</v>
      </c>
      <c r="E375" s="109" t="s">
        <v>2756</v>
      </c>
      <c r="F375" s="146"/>
      <c r="G375" s="146">
        <v>43789</v>
      </c>
      <c r="H375" s="85" t="s">
        <v>2757</v>
      </c>
      <c r="I375" s="86" t="s">
        <v>2758</v>
      </c>
      <c r="J375" s="86" t="s">
        <v>77</v>
      </c>
      <c r="K375" s="85" t="s">
        <v>75</v>
      </c>
      <c r="L375" s="86" t="s">
        <v>102</v>
      </c>
      <c r="M375" s="132">
        <v>43799</v>
      </c>
      <c r="N375" s="110" t="s">
        <v>157</v>
      </c>
      <c r="O375" s="110" t="s">
        <v>77</v>
      </c>
      <c r="P375" s="86" t="s">
        <v>1704</v>
      </c>
      <c r="Q375" s="86" t="s">
        <v>148</v>
      </c>
      <c r="R375" s="86" t="s">
        <v>2759</v>
      </c>
      <c r="S375" s="86" t="s">
        <v>2760</v>
      </c>
      <c r="T375" s="123">
        <v>399647017</v>
      </c>
      <c r="U375" s="107">
        <v>545031913.89999998</v>
      </c>
      <c r="V375" s="139" t="s">
        <v>2761</v>
      </c>
      <c r="W375" s="139">
        <v>0</v>
      </c>
      <c r="X375" s="145" t="s">
        <v>338</v>
      </c>
      <c r="Y375" s="86" t="s">
        <v>973</v>
      </c>
      <c r="Z375" s="86" t="s">
        <v>1200</v>
      </c>
      <c r="AA375" s="86" t="s">
        <v>1200</v>
      </c>
      <c r="AB375" s="86" t="s">
        <v>145</v>
      </c>
      <c r="AC375" s="86" t="s">
        <v>146</v>
      </c>
      <c r="AD375" s="86" t="s">
        <v>2729</v>
      </c>
      <c r="AE375" s="86" t="s">
        <v>2064</v>
      </c>
      <c r="AF375" s="86" t="s">
        <v>148</v>
      </c>
      <c r="AG375" s="86" t="s">
        <v>578</v>
      </c>
      <c r="AH375" s="132">
        <v>44798</v>
      </c>
      <c r="AI375" s="86" t="s">
        <v>88</v>
      </c>
      <c r="AJ375" s="87" t="s">
        <v>89</v>
      </c>
      <c r="AK375" s="88" t="s">
        <v>77</v>
      </c>
      <c r="AL375" s="88" t="s">
        <v>77</v>
      </c>
      <c r="AM375" s="88" t="s">
        <v>77</v>
      </c>
      <c r="AN375" s="88" t="s">
        <v>77</v>
      </c>
      <c r="AO375" s="88" t="s">
        <v>77</v>
      </c>
      <c r="AP375" s="88" t="s">
        <v>77</v>
      </c>
      <c r="AQ375" s="88" t="s">
        <v>77</v>
      </c>
      <c r="AR375" s="88" t="s">
        <v>77</v>
      </c>
      <c r="AS375" s="88" t="s">
        <v>77</v>
      </c>
      <c r="AT375" s="88" t="s">
        <v>77</v>
      </c>
      <c r="AU375" s="88" t="s">
        <v>77</v>
      </c>
      <c r="AV375" s="88"/>
      <c r="AW375" s="88" t="s">
        <v>77</v>
      </c>
      <c r="AX375" s="88"/>
      <c r="AY375" s="88" t="s">
        <v>77</v>
      </c>
      <c r="AZ375" s="88"/>
      <c r="BA375" s="88" t="s">
        <v>77</v>
      </c>
      <c r="BB375" s="88"/>
      <c r="BC375" s="88" t="s">
        <v>77</v>
      </c>
      <c r="BD375" s="88"/>
      <c r="BE375" s="88" t="s">
        <v>77</v>
      </c>
      <c r="BF375" s="88" t="s">
        <v>77</v>
      </c>
      <c r="BG375" s="88" t="s">
        <v>77</v>
      </c>
      <c r="BH375" s="88" t="s">
        <v>77</v>
      </c>
      <c r="BI375" s="88" t="s">
        <v>77</v>
      </c>
      <c r="BJ375" s="88" t="s">
        <v>77</v>
      </c>
      <c r="BK375" s="88" t="s">
        <v>77</v>
      </c>
      <c r="BL375" s="88" t="s">
        <v>77</v>
      </c>
      <c r="BM375" s="88" t="s">
        <v>77</v>
      </c>
      <c r="BN375" s="86"/>
      <c r="BO375" s="86"/>
      <c r="BP375" s="86"/>
      <c r="BQ375" s="86"/>
    </row>
    <row r="376" spans="1:69" s="90" customFormat="1" ht="154.5" customHeight="1" x14ac:dyDescent="0.25">
      <c r="A376" s="86"/>
      <c r="B376" s="86" t="s">
        <v>89</v>
      </c>
      <c r="C376" s="129" t="s">
        <v>2762</v>
      </c>
      <c r="D376" s="129" t="s">
        <v>71</v>
      </c>
      <c r="E376" s="109" t="s">
        <v>2763</v>
      </c>
      <c r="F376" s="146"/>
      <c r="G376" s="146">
        <v>43630</v>
      </c>
      <c r="H376" s="85" t="s">
        <v>2764</v>
      </c>
      <c r="I376" s="86" t="s">
        <v>2765</v>
      </c>
      <c r="J376" s="86" t="s">
        <v>2766</v>
      </c>
      <c r="K376" s="85" t="s">
        <v>75</v>
      </c>
      <c r="L376" s="86" t="s">
        <v>102</v>
      </c>
      <c r="M376" s="132">
        <v>43628</v>
      </c>
      <c r="N376" s="110" t="s">
        <v>203</v>
      </c>
      <c r="O376" s="126">
        <v>0.2</v>
      </c>
      <c r="P376" s="86" t="s">
        <v>959</v>
      </c>
      <c r="Q376" s="86" t="s">
        <v>148</v>
      </c>
      <c r="R376" s="86" t="s">
        <v>2767</v>
      </c>
      <c r="S376" s="86" t="s">
        <v>2768</v>
      </c>
      <c r="T376" s="123">
        <v>296385118</v>
      </c>
      <c r="U376" s="107">
        <v>405711343.63999999</v>
      </c>
      <c r="V376" s="139">
        <v>0</v>
      </c>
      <c r="W376" s="139">
        <v>638000000</v>
      </c>
      <c r="X376" s="145" t="s">
        <v>160</v>
      </c>
      <c r="Y376" s="86" t="s">
        <v>973</v>
      </c>
      <c r="Z376" s="86" t="s">
        <v>1829</v>
      </c>
      <c r="AA376" s="86" t="s">
        <v>1829</v>
      </c>
      <c r="AB376" s="85" t="s">
        <v>138</v>
      </c>
      <c r="AC376" s="86" t="s">
        <v>139</v>
      </c>
      <c r="AD376" s="86" t="s">
        <v>2769</v>
      </c>
      <c r="AE376" s="86" t="s">
        <v>2770</v>
      </c>
      <c r="AF376" s="86" t="s">
        <v>148</v>
      </c>
      <c r="AG376" s="86" t="s">
        <v>578</v>
      </c>
      <c r="AH376" s="208">
        <v>45196</v>
      </c>
      <c r="AI376" s="86" t="s">
        <v>71</v>
      </c>
      <c r="AJ376" s="87" t="s">
        <v>89</v>
      </c>
      <c r="AK376" s="88" t="s">
        <v>77</v>
      </c>
      <c r="AL376" s="88" t="s">
        <v>77</v>
      </c>
      <c r="AM376" s="88" t="s">
        <v>77</v>
      </c>
      <c r="AN376" s="88" t="s">
        <v>77</v>
      </c>
      <c r="AO376" s="88" t="s">
        <v>77</v>
      </c>
      <c r="AP376" s="88" t="s">
        <v>77</v>
      </c>
      <c r="AQ376" s="88" t="s">
        <v>77</v>
      </c>
      <c r="AR376" s="88" t="s">
        <v>77</v>
      </c>
      <c r="AS376" s="88" t="s">
        <v>77</v>
      </c>
      <c r="AT376" s="88" t="s">
        <v>77</v>
      </c>
      <c r="AU376" s="88" t="s">
        <v>77</v>
      </c>
      <c r="AV376" s="88"/>
      <c r="AW376" s="88" t="s">
        <v>77</v>
      </c>
      <c r="AX376" s="88"/>
      <c r="AY376" s="88" t="s">
        <v>77</v>
      </c>
      <c r="AZ376" s="88"/>
      <c r="BA376" s="88" t="s">
        <v>77</v>
      </c>
      <c r="BB376" s="88"/>
      <c r="BC376" s="88" t="s">
        <v>77</v>
      </c>
      <c r="BD376" s="88"/>
      <c r="BE376" s="88" t="s">
        <v>77</v>
      </c>
      <c r="BF376" s="88" t="s">
        <v>77</v>
      </c>
      <c r="BG376" s="88" t="s">
        <v>77</v>
      </c>
      <c r="BH376" s="88" t="s">
        <v>77</v>
      </c>
      <c r="BI376" s="88" t="s">
        <v>77</v>
      </c>
      <c r="BJ376" s="88" t="s">
        <v>77</v>
      </c>
      <c r="BK376" s="88" t="s">
        <v>77</v>
      </c>
      <c r="BL376" s="88" t="s">
        <v>77</v>
      </c>
      <c r="BM376" s="88" t="s">
        <v>77</v>
      </c>
      <c r="BN376" s="86"/>
      <c r="BO376" s="86"/>
      <c r="BP376" s="86"/>
      <c r="BQ376" s="86"/>
    </row>
    <row r="377" spans="1:69" s="90" customFormat="1" ht="154.5" customHeight="1" x14ac:dyDescent="0.25">
      <c r="A377" s="86"/>
      <c r="B377" s="86" t="s">
        <v>89</v>
      </c>
      <c r="C377" s="129" t="s">
        <v>2771</v>
      </c>
      <c r="D377" s="129" t="s">
        <v>937</v>
      </c>
      <c r="E377" s="109" t="s">
        <v>2772</v>
      </c>
      <c r="F377" s="146"/>
      <c r="G377" s="146">
        <v>43706</v>
      </c>
      <c r="H377" s="85" t="s">
        <v>2773</v>
      </c>
      <c r="I377" s="86" t="s">
        <v>2660</v>
      </c>
      <c r="J377" s="86" t="s">
        <v>2774</v>
      </c>
      <c r="K377" s="85" t="s">
        <v>75</v>
      </c>
      <c r="L377" s="86" t="s">
        <v>102</v>
      </c>
      <c r="M377" s="146">
        <v>43706</v>
      </c>
      <c r="N377" s="110" t="s">
        <v>157</v>
      </c>
      <c r="O377" s="126">
        <v>1</v>
      </c>
      <c r="P377" s="86" t="s">
        <v>77</v>
      </c>
      <c r="Q377" s="86" t="s">
        <v>148</v>
      </c>
      <c r="R377" s="86" t="s">
        <v>2775</v>
      </c>
      <c r="S377" s="86" t="s">
        <v>2776</v>
      </c>
      <c r="T377" s="123">
        <v>388498700</v>
      </c>
      <c r="U377" s="107">
        <v>540178977.30999994</v>
      </c>
      <c r="V377" s="139">
        <v>462330497</v>
      </c>
      <c r="W377" s="139">
        <v>0</v>
      </c>
      <c r="X377" s="145" t="s">
        <v>78</v>
      </c>
      <c r="Y377" s="86" t="s">
        <v>871</v>
      </c>
      <c r="Z377" s="86" t="s">
        <v>1193</v>
      </c>
      <c r="AA377" s="86" t="s">
        <v>1646</v>
      </c>
      <c r="AB377" s="86" t="s">
        <v>119</v>
      </c>
      <c r="AC377" s="86" t="s">
        <v>114</v>
      </c>
      <c r="AD377" s="86" t="s">
        <v>2777</v>
      </c>
      <c r="AE377" s="86" t="s">
        <v>1871</v>
      </c>
      <c r="AF377" s="86" t="s">
        <v>148</v>
      </c>
      <c r="AG377" s="86" t="s">
        <v>342</v>
      </c>
      <c r="AH377" s="86" t="s">
        <v>2778</v>
      </c>
      <c r="AI377" s="86" t="s">
        <v>88</v>
      </c>
      <c r="AJ377" s="87" t="s">
        <v>89</v>
      </c>
      <c r="AK377" s="88" t="s">
        <v>77</v>
      </c>
      <c r="AL377" s="88" t="s">
        <v>77</v>
      </c>
      <c r="AM377" s="88" t="s">
        <v>77</v>
      </c>
      <c r="AN377" s="88" t="s">
        <v>77</v>
      </c>
      <c r="AO377" s="88" t="s">
        <v>77</v>
      </c>
      <c r="AP377" s="88" t="s">
        <v>77</v>
      </c>
      <c r="AQ377" s="88" t="s">
        <v>77</v>
      </c>
      <c r="AR377" s="88" t="s">
        <v>77</v>
      </c>
      <c r="AS377" s="88" t="s">
        <v>77</v>
      </c>
      <c r="AT377" s="88" t="s">
        <v>77</v>
      </c>
      <c r="AU377" s="88" t="s">
        <v>77</v>
      </c>
      <c r="AV377" s="88"/>
      <c r="AW377" s="88" t="s">
        <v>77</v>
      </c>
      <c r="AX377" s="88"/>
      <c r="AY377" s="88" t="s">
        <v>77</v>
      </c>
      <c r="AZ377" s="88"/>
      <c r="BA377" s="88" t="s">
        <v>77</v>
      </c>
      <c r="BB377" s="88"/>
      <c r="BC377" s="88" t="s">
        <v>77</v>
      </c>
      <c r="BD377" s="88"/>
      <c r="BE377" s="88" t="s">
        <v>77</v>
      </c>
      <c r="BF377" s="88" t="s">
        <v>77</v>
      </c>
      <c r="BG377" s="88" t="s">
        <v>77</v>
      </c>
      <c r="BH377" s="88" t="s">
        <v>77</v>
      </c>
      <c r="BI377" s="88" t="s">
        <v>77</v>
      </c>
      <c r="BJ377" s="88" t="s">
        <v>77</v>
      </c>
      <c r="BK377" s="88" t="s">
        <v>77</v>
      </c>
      <c r="BL377" s="88" t="s">
        <v>77</v>
      </c>
      <c r="BM377" s="88" t="s">
        <v>77</v>
      </c>
      <c r="BN377" s="86"/>
      <c r="BO377" s="86"/>
      <c r="BP377" s="86"/>
      <c r="BQ377" s="86"/>
    </row>
    <row r="378" spans="1:69" s="90" customFormat="1" ht="154.5" customHeight="1" x14ac:dyDescent="0.25">
      <c r="A378" s="86"/>
      <c r="B378" s="86" t="s">
        <v>89</v>
      </c>
      <c r="C378" s="129" t="s">
        <v>2779</v>
      </c>
      <c r="D378" s="129" t="s">
        <v>71</v>
      </c>
      <c r="E378" s="109" t="s">
        <v>2780</v>
      </c>
      <c r="F378" s="146"/>
      <c r="G378" s="146">
        <v>43847</v>
      </c>
      <c r="H378" s="85" t="s">
        <v>2781</v>
      </c>
      <c r="I378" s="86" t="s">
        <v>2607</v>
      </c>
      <c r="J378" s="86" t="s">
        <v>77</v>
      </c>
      <c r="K378" s="85" t="s">
        <v>75</v>
      </c>
      <c r="L378" s="86" t="s">
        <v>102</v>
      </c>
      <c r="M378" s="132">
        <v>43846</v>
      </c>
      <c r="N378" s="110" t="s">
        <v>157</v>
      </c>
      <c r="O378" s="110" t="s">
        <v>77</v>
      </c>
      <c r="P378" s="86" t="s">
        <v>1704</v>
      </c>
      <c r="Q378" s="86" t="s">
        <v>148</v>
      </c>
      <c r="R378" s="86" t="s">
        <v>2782</v>
      </c>
      <c r="S378" s="86" t="s">
        <v>2760</v>
      </c>
      <c r="T378" s="123">
        <v>1432336330</v>
      </c>
      <c r="U378" s="107">
        <v>1883719757.97</v>
      </c>
      <c r="V378" s="139">
        <v>1812433360</v>
      </c>
      <c r="W378" s="139">
        <v>0</v>
      </c>
      <c r="X378" s="145" t="s">
        <v>681</v>
      </c>
      <c r="Y378" s="86" t="s">
        <v>871</v>
      </c>
      <c r="Z378" s="86" t="s">
        <v>1200</v>
      </c>
      <c r="AA378" s="86" t="s">
        <v>1200</v>
      </c>
      <c r="AB378" s="86" t="s">
        <v>145</v>
      </c>
      <c r="AC378" s="86" t="s">
        <v>146</v>
      </c>
      <c r="AD378" s="86" t="s">
        <v>2783</v>
      </c>
      <c r="AE378" s="86" t="s">
        <v>250</v>
      </c>
      <c r="AF378" s="86" t="s">
        <v>148</v>
      </c>
      <c r="AG378" s="86" t="s">
        <v>578</v>
      </c>
      <c r="AH378" s="132">
        <v>45040</v>
      </c>
      <c r="AI378" s="86" t="s">
        <v>2784</v>
      </c>
      <c r="AJ378" s="87" t="s">
        <v>89</v>
      </c>
      <c r="AK378" s="88" t="s">
        <v>77</v>
      </c>
      <c r="AL378" s="88" t="s">
        <v>77</v>
      </c>
      <c r="AM378" s="88" t="s">
        <v>77</v>
      </c>
      <c r="AN378" s="88" t="s">
        <v>77</v>
      </c>
      <c r="AO378" s="88" t="s">
        <v>77</v>
      </c>
      <c r="AP378" s="88" t="s">
        <v>77</v>
      </c>
      <c r="AQ378" s="88" t="s">
        <v>77</v>
      </c>
      <c r="AR378" s="88" t="s">
        <v>77</v>
      </c>
      <c r="AS378" s="88" t="s">
        <v>77</v>
      </c>
      <c r="AT378" s="88" t="s">
        <v>77</v>
      </c>
      <c r="AU378" s="88" t="s">
        <v>77</v>
      </c>
      <c r="AV378" s="88"/>
      <c r="AW378" s="88" t="s">
        <v>77</v>
      </c>
      <c r="AX378" s="88"/>
      <c r="AY378" s="88" t="s">
        <v>77</v>
      </c>
      <c r="AZ378" s="88"/>
      <c r="BA378" s="88" t="s">
        <v>77</v>
      </c>
      <c r="BB378" s="88"/>
      <c r="BC378" s="88" t="s">
        <v>77</v>
      </c>
      <c r="BD378" s="88"/>
      <c r="BE378" s="88" t="s">
        <v>77</v>
      </c>
      <c r="BF378" s="88" t="s">
        <v>77</v>
      </c>
      <c r="BG378" s="88" t="s">
        <v>77</v>
      </c>
      <c r="BH378" s="88" t="s">
        <v>77</v>
      </c>
      <c r="BI378" s="88" t="s">
        <v>77</v>
      </c>
      <c r="BJ378" s="88" t="s">
        <v>77</v>
      </c>
      <c r="BK378" s="88" t="s">
        <v>77</v>
      </c>
      <c r="BL378" s="88" t="s">
        <v>77</v>
      </c>
      <c r="BM378" s="88" t="s">
        <v>77</v>
      </c>
      <c r="BN378" s="88"/>
      <c r="BO378" s="86"/>
      <c r="BP378" s="86"/>
      <c r="BQ378" s="86"/>
    </row>
    <row r="379" spans="1:69" s="90" customFormat="1" ht="154.5" customHeight="1" x14ac:dyDescent="0.25">
      <c r="A379" s="86"/>
      <c r="B379" s="86" t="s">
        <v>89</v>
      </c>
      <c r="C379" s="129" t="s">
        <v>2785</v>
      </c>
      <c r="D379" s="129" t="s">
        <v>71</v>
      </c>
      <c r="E379" s="109" t="s">
        <v>2786</v>
      </c>
      <c r="F379" s="146"/>
      <c r="G379" s="146">
        <v>43494</v>
      </c>
      <c r="H379" s="85" t="s">
        <v>2787</v>
      </c>
      <c r="I379" s="86" t="s">
        <v>979</v>
      </c>
      <c r="J379" s="86" t="s">
        <v>77</v>
      </c>
      <c r="K379" s="85" t="s">
        <v>75</v>
      </c>
      <c r="L379" s="86" t="s">
        <v>111</v>
      </c>
      <c r="M379" s="132">
        <v>43493</v>
      </c>
      <c r="N379" s="110" t="s">
        <v>203</v>
      </c>
      <c r="O379" s="110" t="s">
        <v>77</v>
      </c>
      <c r="P379" s="86" t="s">
        <v>1607</v>
      </c>
      <c r="Q379" s="86" t="s">
        <v>148</v>
      </c>
      <c r="R379" s="86" t="s">
        <v>2788</v>
      </c>
      <c r="S379" s="86" t="s">
        <v>1633</v>
      </c>
      <c r="T379" s="123">
        <v>0</v>
      </c>
      <c r="U379" s="107">
        <v>0</v>
      </c>
      <c r="V379" s="139">
        <v>0</v>
      </c>
      <c r="W379" s="199">
        <v>0</v>
      </c>
      <c r="X379" s="145" t="s">
        <v>681</v>
      </c>
      <c r="Y379" s="86" t="s">
        <v>871</v>
      </c>
      <c r="Z379" s="86" t="s">
        <v>1200</v>
      </c>
      <c r="AA379" s="86" t="s">
        <v>974</v>
      </c>
      <c r="AB379" s="86" t="s">
        <v>119</v>
      </c>
      <c r="AC379" s="86" t="s">
        <v>114</v>
      </c>
      <c r="AD379" s="86"/>
      <c r="AE379" s="86" t="s">
        <v>1871</v>
      </c>
      <c r="AF379" s="86" t="s">
        <v>148</v>
      </c>
      <c r="AG379" s="86" t="s">
        <v>342</v>
      </c>
      <c r="AH379" s="86" t="s">
        <v>2778</v>
      </c>
      <c r="AI379" s="86" t="s">
        <v>88</v>
      </c>
      <c r="AJ379" s="87" t="s">
        <v>89</v>
      </c>
      <c r="AK379" s="88" t="s">
        <v>77</v>
      </c>
      <c r="AL379" s="88" t="s">
        <v>77</v>
      </c>
      <c r="AM379" s="88" t="s">
        <v>77</v>
      </c>
      <c r="AN379" s="88" t="s">
        <v>77</v>
      </c>
      <c r="AO379" s="88" t="s">
        <v>77</v>
      </c>
      <c r="AP379" s="88" t="s">
        <v>77</v>
      </c>
      <c r="AQ379" s="88" t="s">
        <v>77</v>
      </c>
      <c r="AR379" s="88" t="s">
        <v>77</v>
      </c>
      <c r="AS379" s="88" t="s">
        <v>77</v>
      </c>
      <c r="AT379" s="88">
        <v>0</v>
      </c>
      <c r="AU379" s="88">
        <v>0</v>
      </c>
      <c r="AV379" s="88">
        <v>0</v>
      </c>
      <c r="AW379" s="88">
        <v>0</v>
      </c>
      <c r="AX379" s="88">
        <v>0</v>
      </c>
      <c r="AY379" s="88">
        <v>0</v>
      </c>
      <c r="AZ379" s="88">
        <v>0</v>
      </c>
      <c r="BA379" s="88">
        <v>0</v>
      </c>
      <c r="BB379" s="88">
        <v>0</v>
      </c>
      <c r="BC379" s="88">
        <v>0</v>
      </c>
      <c r="BD379" s="88"/>
      <c r="BE379" s="88" t="s">
        <v>77</v>
      </c>
      <c r="BF379" s="88" t="s">
        <v>77</v>
      </c>
      <c r="BG379" s="88" t="s">
        <v>77</v>
      </c>
      <c r="BH379" s="88" t="s">
        <v>77</v>
      </c>
      <c r="BI379" s="88" t="s">
        <v>77</v>
      </c>
      <c r="BJ379" s="88" t="s">
        <v>77</v>
      </c>
      <c r="BK379" s="88" t="s">
        <v>77</v>
      </c>
      <c r="BL379" s="88" t="s">
        <v>77</v>
      </c>
      <c r="BM379" s="88" t="s">
        <v>77</v>
      </c>
      <c r="BN379" s="86"/>
      <c r="BO379" s="86"/>
      <c r="BP379" s="86"/>
      <c r="BQ379" s="86"/>
    </row>
    <row r="380" spans="1:69" s="90" customFormat="1" ht="154.5" customHeight="1" x14ac:dyDescent="0.25">
      <c r="A380" s="86"/>
      <c r="B380" s="86" t="s">
        <v>85</v>
      </c>
      <c r="C380" s="129" t="s">
        <v>710</v>
      </c>
      <c r="D380" s="129" t="s">
        <v>937</v>
      </c>
      <c r="E380" s="109" t="s">
        <v>2789</v>
      </c>
      <c r="F380" s="146"/>
      <c r="G380" s="146">
        <v>43558</v>
      </c>
      <c r="H380" s="85" t="s">
        <v>2790</v>
      </c>
      <c r="I380" s="86" t="s">
        <v>1606</v>
      </c>
      <c r="J380" s="86" t="s">
        <v>77</v>
      </c>
      <c r="K380" s="85" t="s">
        <v>254</v>
      </c>
      <c r="L380" s="86" t="s">
        <v>418</v>
      </c>
      <c r="M380" s="132">
        <v>43514</v>
      </c>
      <c r="N380" s="110" t="s">
        <v>203</v>
      </c>
      <c r="O380" s="110" t="s">
        <v>77</v>
      </c>
      <c r="P380" s="86" t="s">
        <v>1607</v>
      </c>
      <c r="Q380" s="86" t="s">
        <v>148</v>
      </c>
      <c r="R380" s="86" t="s">
        <v>1608</v>
      </c>
      <c r="S380" s="86" t="s">
        <v>1530</v>
      </c>
      <c r="T380" s="123">
        <v>71681026.859999999</v>
      </c>
      <c r="U380" s="107"/>
      <c r="V380" s="139"/>
      <c r="W380" s="199"/>
      <c r="X380" s="145"/>
      <c r="Y380" s="86" t="s">
        <v>973</v>
      </c>
      <c r="Z380" s="86" t="s">
        <v>935</v>
      </c>
      <c r="AA380" s="86" t="s">
        <v>935</v>
      </c>
      <c r="AB380" s="86" t="s">
        <v>1227</v>
      </c>
      <c r="AC380" s="86" t="s">
        <v>2791</v>
      </c>
      <c r="AD380" s="86" t="s">
        <v>1609</v>
      </c>
      <c r="AE380" s="86" t="s">
        <v>1799</v>
      </c>
      <c r="AF380" s="86" t="s">
        <v>692</v>
      </c>
      <c r="AG380" s="86" t="s">
        <v>86</v>
      </c>
      <c r="AH380" s="132">
        <v>43789</v>
      </c>
      <c r="AI380" s="86" t="s">
        <v>415</v>
      </c>
      <c r="AJ380" s="87" t="s">
        <v>85</v>
      </c>
      <c r="AK380" s="88">
        <v>2000000</v>
      </c>
      <c r="AL380" s="87" t="s">
        <v>77</v>
      </c>
      <c r="AM380" s="86" t="s">
        <v>965</v>
      </c>
      <c r="AN380" s="86" t="s">
        <v>2792</v>
      </c>
      <c r="AO380" s="86" t="s">
        <v>1612</v>
      </c>
      <c r="AP380" s="143"/>
      <c r="AQ380" s="143">
        <v>43817</v>
      </c>
      <c r="AR380" s="86" t="s">
        <v>2793</v>
      </c>
      <c r="AS380" s="86" t="s">
        <v>77</v>
      </c>
      <c r="AT380" s="86" t="s">
        <v>77</v>
      </c>
      <c r="AU380" s="88" t="s">
        <v>77</v>
      </c>
      <c r="AV380" s="88"/>
      <c r="AW380" s="86">
        <v>2019002064</v>
      </c>
      <c r="AX380" s="86"/>
      <c r="AY380" s="86"/>
      <c r="AZ380" s="86"/>
      <c r="BA380" s="143">
        <v>43819</v>
      </c>
      <c r="BB380" s="143"/>
      <c r="BC380" s="86"/>
      <c r="BD380" s="86"/>
      <c r="BE380" s="86">
        <v>2019017763</v>
      </c>
      <c r="BF380" s="86"/>
      <c r="BG380" s="86" t="s">
        <v>1613</v>
      </c>
      <c r="BH380" s="86">
        <v>2000000</v>
      </c>
      <c r="BI380" s="86" t="s">
        <v>77</v>
      </c>
      <c r="BJ380" s="86">
        <v>2000000</v>
      </c>
      <c r="BK380" s="143">
        <v>43830</v>
      </c>
      <c r="BL380" s="86" t="s">
        <v>2794</v>
      </c>
      <c r="BM380" s="143">
        <v>43887</v>
      </c>
      <c r="BN380" s="86"/>
      <c r="BO380" s="86"/>
      <c r="BP380" s="86"/>
      <c r="BQ380" s="86"/>
    </row>
    <row r="381" spans="1:69" s="90" customFormat="1" ht="154.5" customHeight="1" x14ac:dyDescent="0.25">
      <c r="A381" s="86"/>
      <c r="B381" s="86" t="s">
        <v>85</v>
      </c>
      <c r="C381" s="129" t="s">
        <v>710</v>
      </c>
      <c r="D381" s="129" t="s">
        <v>937</v>
      </c>
      <c r="E381" s="109" t="s">
        <v>2795</v>
      </c>
      <c r="F381" s="146"/>
      <c r="G381" s="146">
        <v>43740</v>
      </c>
      <c r="H381" s="85" t="s">
        <v>2796</v>
      </c>
      <c r="I381" s="86" t="s">
        <v>1606</v>
      </c>
      <c r="J381" s="86" t="s">
        <v>77</v>
      </c>
      <c r="K381" s="85" t="s">
        <v>254</v>
      </c>
      <c r="L381" s="86" t="s">
        <v>418</v>
      </c>
      <c r="M381" s="132">
        <v>43514</v>
      </c>
      <c r="N381" s="110" t="s">
        <v>203</v>
      </c>
      <c r="O381" s="110" t="s">
        <v>77</v>
      </c>
      <c r="P381" s="86" t="s">
        <v>1607</v>
      </c>
      <c r="Q381" s="86" t="s">
        <v>148</v>
      </c>
      <c r="R381" s="86" t="s">
        <v>1608</v>
      </c>
      <c r="S381" s="86" t="s">
        <v>1530</v>
      </c>
      <c r="T381" s="123">
        <v>165365564.56</v>
      </c>
      <c r="U381" s="107">
        <v>0</v>
      </c>
      <c r="V381" s="139">
        <v>0</v>
      </c>
      <c r="W381" s="139">
        <v>0</v>
      </c>
      <c r="X381" s="145"/>
      <c r="Y381" s="86" t="s">
        <v>973</v>
      </c>
      <c r="Z381" s="86" t="s">
        <v>1412</v>
      </c>
      <c r="AA381" s="86" t="s">
        <v>1412</v>
      </c>
      <c r="AB381" s="85" t="s">
        <v>138</v>
      </c>
      <c r="AC381" s="86" t="s">
        <v>139</v>
      </c>
      <c r="AD381" s="86" t="s">
        <v>1609</v>
      </c>
      <c r="AE381" s="86" t="s">
        <v>1610</v>
      </c>
      <c r="AF381" s="86" t="s">
        <v>692</v>
      </c>
      <c r="AG381" s="86" t="s">
        <v>86</v>
      </c>
      <c r="AH381" s="132"/>
      <c r="AI381" s="86" t="s">
        <v>415</v>
      </c>
      <c r="AJ381" s="87"/>
      <c r="AK381" s="88">
        <v>11538398</v>
      </c>
      <c r="AL381" s="87" t="s">
        <v>77</v>
      </c>
      <c r="AM381" s="86" t="s">
        <v>965</v>
      </c>
      <c r="AN381" s="86" t="s">
        <v>2797</v>
      </c>
      <c r="AO381" s="86" t="s">
        <v>2320</v>
      </c>
      <c r="AP381" s="143"/>
      <c r="AQ381" s="143">
        <v>44307</v>
      </c>
      <c r="AR381" s="86" t="s">
        <v>148</v>
      </c>
      <c r="AS381" s="196">
        <v>11538398</v>
      </c>
      <c r="AT381" s="86" t="s">
        <v>77</v>
      </c>
      <c r="AU381" s="88" t="s">
        <v>77</v>
      </c>
      <c r="AV381" s="88"/>
      <c r="AW381" s="86" t="s">
        <v>2798</v>
      </c>
      <c r="AX381" s="86"/>
      <c r="AY381" s="86"/>
      <c r="AZ381" s="86"/>
      <c r="BA381" s="86"/>
      <c r="BB381" s="86"/>
      <c r="BC381" s="86" t="s">
        <v>2799</v>
      </c>
      <c r="BD381" s="86"/>
      <c r="BE381" s="86" t="s">
        <v>2800</v>
      </c>
      <c r="BF381" s="86" t="s">
        <v>1165</v>
      </c>
      <c r="BG381" s="86" t="s">
        <v>2801</v>
      </c>
      <c r="BH381" s="196">
        <v>11538398</v>
      </c>
      <c r="BI381" s="197">
        <v>0</v>
      </c>
      <c r="BJ381" s="86">
        <v>11538398</v>
      </c>
      <c r="BK381" s="143">
        <v>44322</v>
      </c>
      <c r="BL381" s="143">
        <v>44475</v>
      </c>
      <c r="BM381" s="143">
        <v>44434</v>
      </c>
      <c r="BN381" s="86"/>
      <c r="BO381" s="86"/>
      <c r="BP381" s="86"/>
      <c r="BQ381" s="86"/>
    </row>
    <row r="382" spans="1:69" s="90" customFormat="1" ht="154.5" customHeight="1" x14ac:dyDescent="0.25">
      <c r="A382" s="86"/>
      <c r="B382" s="86" t="s">
        <v>89</v>
      </c>
      <c r="C382" s="129" t="s">
        <v>2802</v>
      </c>
      <c r="D382" s="129" t="s">
        <v>71</v>
      </c>
      <c r="E382" s="109" t="s">
        <v>2803</v>
      </c>
      <c r="F382" s="132"/>
      <c r="G382" s="132">
        <v>44014</v>
      </c>
      <c r="H382" s="86" t="s">
        <v>2804</v>
      </c>
      <c r="I382" s="86" t="s">
        <v>1841</v>
      </c>
      <c r="J382" s="86" t="s">
        <v>77</v>
      </c>
      <c r="K382" s="85" t="s">
        <v>75</v>
      </c>
      <c r="L382" s="86" t="s">
        <v>346</v>
      </c>
      <c r="M382" s="132">
        <v>43907</v>
      </c>
      <c r="N382" s="110" t="s">
        <v>203</v>
      </c>
      <c r="O382" s="110" t="s">
        <v>77</v>
      </c>
      <c r="P382" s="86" t="s">
        <v>1363</v>
      </c>
      <c r="Q382" s="86" t="s">
        <v>148</v>
      </c>
      <c r="R382" s="86" t="s">
        <v>2805</v>
      </c>
      <c r="S382" s="86" t="s">
        <v>1530</v>
      </c>
      <c r="T382" s="147">
        <v>9953675</v>
      </c>
      <c r="U382" s="162">
        <v>1268143650</v>
      </c>
      <c r="V382" s="139">
        <v>0</v>
      </c>
      <c r="W382" s="163" t="s">
        <v>2806</v>
      </c>
      <c r="X382" s="145"/>
      <c r="Y382" s="86" t="s">
        <v>973</v>
      </c>
      <c r="Z382" s="86" t="s">
        <v>1200</v>
      </c>
      <c r="AA382" s="86" t="s">
        <v>974</v>
      </c>
      <c r="AB382" s="86" t="s">
        <v>145</v>
      </c>
      <c r="AC382" s="86" t="s">
        <v>146</v>
      </c>
      <c r="AD382" s="86" t="s">
        <v>2807</v>
      </c>
      <c r="AE382" s="86" t="s">
        <v>2808</v>
      </c>
      <c r="AF382" s="86" t="s">
        <v>148</v>
      </c>
      <c r="AG382" s="86" t="s">
        <v>342</v>
      </c>
      <c r="AH382" s="132">
        <v>44967</v>
      </c>
      <c r="AI382" s="86" t="s">
        <v>415</v>
      </c>
      <c r="AJ382" s="87" t="s">
        <v>85</v>
      </c>
      <c r="AK382" s="88">
        <v>110955518</v>
      </c>
      <c r="AL382" s="87">
        <v>106315518</v>
      </c>
      <c r="AM382" s="86" t="s">
        <v>87</v>
      </c>
      <c r="AN382" s="86" t="s">
        <v>2809</v>
      </c>
      <c r="AO382" s="86" t="s">
        <v>1612</v>
      </c>
      <c r="AP382" s="143">
        <v>45248</v>
      </c>
      <c r="AQ382" s="143">
        <v>45069</v>
      </c>
      <c r="AR382" s="86" t="s">
        <v>148</v>
      </c>
      <c r="AS382" s="86" t="s">
        <v>2810</v>
      </c>
      <c r="AT382" s="86"/>
      <c r="AU382" s="88">
        <v>4640000</v>
      </c>
      <c r="AV382" s="88" t="s">
        <v>2811</v>
      </c>
      <c r="AW382" s="86" t="s">
        <v>2812</v>
      </c>
      <c r="AX382" s="86" t="s">
        <v>2813</v>
      </c>
      <c r="AY382" s="86" t="s">
        <v>2814</v>
      </c>
      <c r="AZ382" s="97">
        <v>45167</v>
      </c>
      <c r="BA382" s="86" t="s">
        <v>2815</v>
      </c>
      <c r="BB382" s="86" t="s">
        <v>87</v>
      </c>
      <c r="BC382" s="86" t="s">
        <v>87</v>
      </c>
      <c r="BD382" s="86" t="s">
        <v>87</v>
      </c>
      <c r="BE382" s="86" t="s">
        <v>87</v>
      </c>
      <c r="BF382" s="86"/>
      <c r="BG382" s="86"/>
      <c r="BH382" s="86"/>
      <c r="BI382" s="86"/>
      <c r="BJ382" s="86"/>
      <c r="BK382" s="86"/>
      <c r="BL382" s="86"/>
      <c r="BM382" s="86"/>
      <c r="BN382" s="86"/>
      <c r="BO382" s="86"/>
      <c r="BP382" s="86"/>
      <c r="BQ382" s="86"/>
    </row>
    <row r="383" spans="1:69" s="90" customFormat="1" ht="154.5" customHeight="1" x14ac:dyDescent="0.25">
      <c r="A383" s="86"/>
      <c r="B383" s="86" t="s">
        <v>89</v>
      </c>
      <c r="C383" s="129" t="s">
        <v>2816</v>
      </c>
      <c r="D383" s="129" t="s">
        <v>71</v>
      </c>
      <c r="E383" s="109" t="s">
        <v>2817</v>
      </c>
      <c r="F383" s="85">
        <v>2019</v>
      </c>
      <c r="G383" s="146">
        <v>43518</v>
      </c>
      <c r="H383" s="85" t="s">
        <v>2818</v>
      </c>
      <c r="I383" s="86" t="s">
        <v>2701</v>
      </c>
      <c r="J383" s="86" t="s">
        <v>77</v>
      </c>
      <c r="K383" s="85" t="s">
        <v>75</v>
      </c>
      <c r="L383" s="86" t="s">
        <v>246</v>
      </c>
      <c r="M383" s="132">
        <v>43518</v>
      </c>
      <c r="N383" s="110" t="s">
        <v>157</v>
      </c>
      <c r="O383" s="110" t="s">
        <v>77</v>
      </c>
      <c r="P383" s="86" t="s">
        <v>1105</v>
      </c>
      <c r="Q383" s="86" t="s">
        <v>148</v>
      </c>
      <c r="R383" s="86" t="s">
        <v>2819</v>
      </c>
      <c r="S383" s="86" t="s">
        <v>2820</v>
      </c>
      <c r="T383" s="123">
        <v>0</v>
      </c>
      <c r="U383" s="107">
        <v>0</v>
      </c>
      <c r="V383" s="139">
        <v>0</v>
      </c>
      <c r="W383" s="199">
        <v>0</v>
      </c>
      <c r="X383" s="145" t="s">
        <v>681</v>
      </c>
      <c r="Y383" s="86" t="s">
        <v>973</v>
      </c>
      <c r="Z383" s="86" t="s">
        <v>132</v>
      </c>
      <c r="AA383" s="86" t="s">
        <v>132</v>
      </c>
      <c r="AB383" s="86" t="s">
        <v>119</v>
      </c>
      <c r="AC383" s="86" t="s">
        <v>114</v>
      </c>
      <c r="AD383" s="86" t="s">
        <v>1153</v>
      </c>
      <c r="AE383" s="86" t="s">
        <v>2821</v>
      </c>
      <c r="AF383" s="86" t="s">
        <v>148</v>
      </c>
      <c r="AG383" s="86" t="s">
        <v>578</v>
      </c>
      <c r="AH383" s="132">
        <v>44691</v>
      </c>
      <c r="AI383" s="86" t="s">
        <v>88</v>
      </c>
      <c r="AJ383" s="87" t="s">
        <v>89</v>
      </c>
      <c r="AK383" s="88" t="s">
        <v>77</v>
      </c>
      <c r="AL383" s="88" t="s">
        <v>77</v>
      </c>
      <c r="AM383" s="88" t="s">
        <v>77</v>
      </c>
      <c r="AN383" s="88" t="s">
        <v>77</v>
      </c>
      <c r="AO383" s="88" t="s">
        <v>77</v>
      </c>
      <c r="AP383" s="88" t="s">
        <v>77</v>
      </c>
      <c r="AQ383" s="88" t="s">
        <v>77</v>
      </c>
      <c r="AR383" s="88" t="s">
        <v>77</v>
      </c>
      <c r="AS383" s="88" t="s">
        <v>77</v>
      </c>
      <c r="AT383" s="88" t="s">
        <v>77</v>
      </c>
      <c r="AU383" s="88" t="s">
        <v>77</v>
      </c>
      <c r="AV383" s="88"/>
      <c r="AW383" s="88" t="s">
        <v>77</v>
      </c>
      <c r="AX383" s="88"/>
      <c r="AY383" s="88" t="s">
        <v>77</v>
      </c>
      <c r="AZ383" s="88"/>
      <c r="BA383" s="88" t="s">
        <v>77</v>
      </c>
      <c r="BB383" s="88"/>
      <c r="BC383" s="88" t="s">
        <v>77</v>
      </c>
      <c r="BD383" s="88"/>
      <c r="BE383" s="88" t="s">
        <v>77</v>
      </c>
      <c r="BF383" s="88" t="s">
        <v>77</v>
      </c>
      <c r="BG383" s="88" t="s">
        <v>77</v>
      </c>
      <c r="BH383" s="88" t="s">
        <v>77</v>
      </c>
      <c r="BI383" s="88" t="s">
        <v>77</v>
      </c>
      <c r="BJ383" s="88" t="s">
        <v>77</v>
      </c>
      <c r="BK383" s="88" t="s">
        <v>77</v>
      </c>
      <c r="BL383" s="88" t="s">
        <v>77</v>
      </c>
      <c r="BM383" s="88" t="s">
        <v>77</v>
      </c>
      <c r="BN383" s="86"/>
      <c r="BO383" s="86"/>
      <c r="BP383" s="86"/>
      <c r="BQ383" s="86"/>
    </row>
    <row r="384" spans="1:69" s="90" customFormat="1" ht="154.5" customHeight="1" x14ac:dyDescent="0.25">
      <c r="A384" s="86"/>
      <c r="B384" s="86" t="s">
        <v>89</v>
      </c>
      <c r="C384" s="129" t="s">
        <v>2822</v>
      </c>
      <c r="D384" s="129" t="s">
        <v>71</v>
      </c>
      <c r="E384" s="109" t="s">
        <v>2823</v>
      </c>
      <c r="F384" s="85">
        <v>2018</v>
      </c>
      <c r="G384" s="146">
        <v>43427</v>
      </c>
      <c r="H384" s="85" t="s">
        <v>2824</v>
      </c>
      <c r="I384" s="86" t="s">
        <v>2825</v>
      </c>
      <c r="J384" s="86" t="s">
        <v>2826</v>
      </c>
      <c r="K384" s="85" t="s">
        <v>75</v>
      </c>
      <c r="L384" s="86" t="s">
        <v>111</v>
      </c>
      <c r="M384" s="132">
        <v>43122</v>
      </c>
      <c r="N384" s="110" t="s">
        <v>698</v>
      </c>
      <c r="O384" s="126">
        <v>1</v>
      </c>
      <c r="P384" s="86" t="s">
        <v>1010</v>
      </c>
      <c r="Q384" s="86" t="s">
        <v>148</v>
      </c>
      <c r="R384" s="86" t="s">
        <v>2827</v>
      </c>
      <c r="S384" s="86" t="s">
        <v>1384</v>
      </c>
      <c r="T384" s="123">
        <v>0</v>
      </c>
      <c r="U384" s="107">
        <v>0</v>
      </c>
      <c r="V384" s="139">
        <v>0</v>
      </c>
      <c r="W384" s="199">
        <v>0</v>
      </c>
      <c r="X384" s="145" t="s">
        <v>78</v>
      </c>
      <c r="Y384" s="86" t="s">
        <v>973</v>
      </c>
      <c r="Z384" s="86" t="s">
        <v>974</v>
      </c>
      <c r="AA384" s="86" t="s">
        <v>974</v>
      </c>
      <c r="AB384" s="86" t="s">
        <v>119</v>
      </c>
      <c r="AC384" s="86" t="s">
        <v>114</v>
      </c>
      <c r="AD384" s="86" t="s">
        <v>2828</v>
      </c>
      <c r="AE384" s="86" t="s">
        <v>309</v>
      </c>
      <c r="AF384" s="86" t="s">
        <v>148</v>
      </c>
      <c r="AG384" s="86" t="s">
        <v>86</v>
      </c>
      <c r="AH384" s="132"/>
      <c r="AI384" s="86" t="s">
        <v>88</v>
      </c>
      <c r="AJ384" s="87" t="s">
        <v>89</v>
      </c>
      <c r="AK384" s="87" t="s">
        <v>77</v>
      </c>
      <c r="AL384" s="87" t="s">
        <v>77</v>
      </c>
      <c r="AM384" s="87" t="s">
        <v>77</v>
      </c>
      <c r="AN384" s="87" t="s">
        <v>77</v>
      </c>
      <c r="AO384" s="87" t="s">
        <v>77</v>
      </c>
      <c r="AP384" s="87" t="s">
        <v>77</v>
      </c>
      <c r="AQ384" s="87" t="s">
        <v>77</v>
      </c>
      <c r="AR384" s="87" t="s">
        <v>77</v>
      </c>
      <c r="AS384" s="87" t="s">
        <v>77</v>
      </c>
      <c r="AT384" s="87" t="s">
        <v>77</v>
      </c>
      <c r="AU384" s="87" t="s">
        <v>77</v>
      </c>
      <c r="AV384" s="87"/>
      <c r="AW384" s="87" t="s">
        <v>77</v>
      </c>
      <c r="AX384" s="87"/>
      <c r="AY384" s="87" t="s">
        <v>77</v>
      </c>
      <c r="AZ384" s="87"/>
      <c r="BA384" s="87" t="s">
        <v>77</v>
      </c>
      <c r="BB384" s="87"/>
      <c r="BC384" s="87" t="s">
        <v>77</v>
      </c>
      <c r="BD384" s="87"/>
      <c r="BE384" s="87" t="s">
        <v>77</v>
      </c>
      <c r="BF384" s="87" t="s">
        <v>77</v>
      </c>
      <c r="BG384" s="87" t="s">
        <v>77</v>
      </c>
      <c r="BH384" s="87" t="s">
        <v>77</v>
      </c>
      <c r="BI384" s="87" t="s">
        <v>77</v>
      </c>
      <c r="BJ384" s="87" t="s">
        <v>77</v>
      </c>
      <c r="BK384" s="87" t="s">
        <v>77</v>
      </c>
      <c r="BL384" s="87" t="s">
        <v>77</v>
      </c>
      <c r="BM384" s="87" t="s">
        <v>77</v>
      </c>
      <c r="BN384" s="87" t="s">
        <v>77</v>
      </c>
      <c r="BO384" s="87" t="s">
        <v>77</v>
      </c>
      <c r="BP384" s="87" t="s">
        <v>77</v>
      </c>
      <c r="BQ384" s="86"/>
    </row>
    <row r="385" spans="1:69" s="90" customFormat="1" ht="154.5" customHeight="1" x14ac:dyDescent="0.25">
      <c r="A385" s="86"/>
      <c r="B385" s="86" t="s">
        <v>89</v>
      </c>
      <c r="C385" s="129" t="s">
        <v>2829</v>
      </c>
      <c r="D385" s="129" t="s">
        <v>71</v>
      </c>
      <c r="E385" s="109" t="s">
        <v>2830</v>
      </c>
      <c r="F385" s="85">
        <v>2018</v>
      </c>
      <c r="G385" s="146">
        <v>43493</v>
      </c>
      <c r="H385" s="85" t="s">
        <v>2831</v>
      </c>
      <c r="I385" s="86" t="s">
        <v>2420</v>
      </c>
      <c r="J385" s="86" t="s">
        <v>77</v>
      </c>
      <c r="K385" s="85" t="s">
        <v>75</v>
      </c>
      <c r="L385" s="86" t="s">
        <v>195</v>
      </c>
      <c r="M385" s="132">
        <v>43489</v>
      </c>
      <c r="N385" s="110" t="s">
        <v>698</v>
      </c>
      <c r="O385" s="110" t="s">
        <v>77</v>
      </c>
      <c r="P385" s="86" t="s">
        <v>1607</v>
      </c>
      <c r="Q385" s="86" t="s">
        <v>148</v>
      </c>
      <c r="R385" s="86" t="s">
        <v>2832</v>
      </c>
      <c r="S385" s="86" t="s">
        <v>2833</v>
      </c>
      <c r="T385" s="123">
        <v>99373920</v>
      </c>
      <c r="U385" s="107">
        <v>139200000</v>
      </c>
      <c r="V385" s="139">
        <v>119237126</v>
      </c>
      <c r="W385" s="139">
        <v>0</v>
      </c>
      <c r="X385" s="145" t="s">
        <v>338</v>
      </c>
      <c r="Y385" s="86" t="s">
        <v>973</v>
      </c>
      <c r="Z385" s="86" t="s">
        <v>132</v>
      </c>
      <c r="AA385" s="86" t="s">
        <v>132</v>
      </c>
      <c r="AB385" s="86" t="s">
        <v>113</v>
      </c>
      <c r="AC385" s="86" t="s">
        <v>294</v>
      </c>
      <c r="AD385" s="86" t="s">
        <v>2834</v>
      </c>
      <c r="AE385" s="86" t="s">
        <v>1799</v>
      </c>
      <c r="AF385" s="86" t="s">
        <v>148</v>
      </c>
      <c r="AG385" s="86" t="s">
        <v>342</v>
      </c>
      <c r="AH385" s="132"/>
      <c r="AI385" s="86" t="s">
        <v>88</v>
      </c>
      <c r="AJ385" s="87" t="s">
        <v>89</v>
      </c>
      <c r="AK385" s="88" t="s">
        <v>77</v>
      </c>
      <c r="AL385" s="88" t="s">
        <v>77</v>
      </c>
      <c r="AM385" s="88" t="s">
        <v>77</v>
      </c>
      <c r="AN385" s="88" t="s">
        <v>77</v>
      </c>
      <c r="AO385" s="88" t="s">
        <v>77</v>
      </c>
      <c r="AP385" s="88" t="s">
        <v>77</v>
      </c>
      <c r="AQ385" s="88" t="s">
        <v>77</v>
      </c>
      <c r="AR385" s="88" t="s">
        <v>77</v>
      </c>
      <c r="AS385" s="88" t="s">
        <v>77</v>
      </c>
      <c r="AT385" s="88" t="s">
        <v>77</v>
      </c>
      <c r="AU385" s="88" t="s">
        <v>77</v>
      </c>
      <c r="AV385" s="88"/>
      <c r="AW385" s="88" t="s">
        <v>77</v>
      </c>
      <c r="AX385" s="88"/>
      <c r="AY385" s="88" t="s">
        <v>77</v>
      </c>
      <c r="AZ385" s="88"/>
      <c r="BA385" s="88" t="s">
        <v>77</v>
      </c>
      <c r="BB385" s="88"/>
      <c r="BC385" s="88" t="s">
        <v>77</v>
      </c>
      <c r="BD385" s="88"/>
      <c r="BE385" s="88" t="s">
        <v>77</v>
      </c>
      <c r="BF385" s="88" t="s">
        <v>77</v>
      </c>
      <c r="BG385" s="88" t="s">
        <v>77</v>
      </c>
      <c r="BH385" s="88" t="s">
        <v>77</v>
      </c>
      <c r="BI385" s="88" t="s">
        <v>77</v>
      </c>
      <c r="BJ385" s="88" t="s">
        <v>77</v>
      </c>
      <c r="BK385" s="88" t="s">
        <v>77</v>
      </c>
      <c r="BL385" s="88" t="s">
        <v>77</v>
      </c>
      <c r="BM385" s="88" t="s">
        <v>77</v>
      </c>
      <c r="BN385" s="86"/>
      <c r="BO385" s="86"/>
      <c r="BP385" s="86"/>
      <c r="BQ385" s="86"/>
    </row>
    <row r="386" spans="1:69" s="90" customFormat="1" ht="154.5" customHeight="1" x14ac:dyDescent="0.25">
      <c r="A386" s="86"/>
      <c r="B386" s="86" t="s">
        <v>89</v>
      </c>
      <c r="C386" s="129" t="s">
        <v>2835</v>
      </c>
      <c r="D386" s="129" t="s">
        <v>71</v>
      </c>
      <c r="E386" s="109" t="s">
        <v>2836</v>
      </c>
      <c r="F386" s="85">
        <v>2019</v>
      </c>
      <c r="G386" s="146">
        <v>43523</v>
      </c>
      <c r="H386" s="85" t="s">
        <v>2837</v>
      </c>
      <c r="I386" s="86" t="s">
        <v>1097</v>
      </c>
      <c r="J386" s="86" t="s">
        <v>1827</v>
      </c>
      <c r="K386" s="85" t="s">
        <v>75</v>
      </c>
      <c r="L386" s="86" t="s">
        <v>102</v>
      </c>
      <c r="M386" s="132">
        <v>43522</v>
      </c>
      <c r="N386" s="110" t="s">
        <v>157</v>
      </c>
      <c r="O386" s="126">
        <v>0.2</v>
      </c>
      <c r="P386" s="86" t="s">
        <v>1010</v>
      </c>
      <c r="Q386" s="86" t="s">
        <v>148</v>
      </c>
      <c r="R386" s="86" t="s">
        <v>2838</v>
      </c>
      <c r="S386" s="86" t="s">
        <v>902</v>
      </c>
      <c r="T386" s="123">
        <v>9106755880</v>
      </c>
      <c r="U386" s="162">
        <v>12342651310.049999</v>
      </c>
      <c r="V386" s="163">
        <v>2275320911</v>
      </c>
      <c r="W386" s="139">
        <v>0</v>
      </c>
      <c r="X386" s="145" t="s">
        <v>160</v>
      </c>
      <c r="Y386" s="86" t="s">
        <v>973</v>
      </c>
      <c r="Z386" s="86" t="s">
        <v>961</v>
      </c>
      <c r="AA386" s="86" t="s">
        <v>2839</v>
      </c>
      <c r="AB386" s="86" t="s">
        <v>113</v>
      </c>
      <c r="AC386" s="86" t="s">
        <v>294</v>
      </c>
      <c r="AD386" s="86" t="s">
        <v>2255</v>
      </c>
      <c r="AE386" s="86" t="s">
        <v>976</v>
      </c>
      <c r="AF386" s="86" t="s">
        <v>148</v>
      </c>
      <c r="AG386" s="86" t="s">
        <v>578</v>
      </c>
      <c r="AH386" s="132">
        <v>44960</v>
      </c>
      <c r="AI386" s="86" t="s">
        <v>2784</v>
      </c>
      <c r="AJ386" s="87" t="s">
        <v>89</v>
      </c>
      <c r="AK386" s="88" t="s">
        <v>77</v>
      </c>
      <c r="AL386" s="88" t="s">
        <v>77</v>
      </c>
      <c r="AM386" s="88" t="s">
        <v>77</v>
      </c>
      <c r="AN386" s="88" t="s">
        <v>77</v>
      </c>
      <c r="AO386" s="88" t="s">
        <v>77</v>
      </c>
      <c r="AP386" s="88" t="s">
        <v>77</v>
      </c>
      <c r="AQ386" s="88" t="s">
        <v>77</v>
      </c>
      <c r="AR386" s="88" t="s">
        <v>77</v>
      </c>
      <c r="AS386" s="88" t="s">
        <v>77</v>
      </c>
      <c r="AT386" s="88" t="s">
        <v>77</v>
      </c>
      <c r="AU386" s="88" t="s">
        <v>77</v>
      </c>
      <c r="AV386" s="88"/>
      <c r="AW386" s="88" t="s">
        <v>77</v>
      </c>
      <c r="AX386" s="88"/>
      <c r="AY386" s="88" t="s">
        <v>77</v>
      </c>
      <c r="AZ386" s="88"/>
      <c r="BA386" s="88" t="s">
        <v>77</v>
      </c>
      <c r="BB386" s="88"/>
      <c r="BC386" s="88" t="s">
        <v>77</v>
      </c>
      <c r="BD386" s="88"/>
      <c r="BE386" s="88" t="s">
        <v>77</v>
      </c>
      <c r="BF386" s="88" t="s">
        <v>77</v>
      </c>
      <c r="BG386" s="88" t="s">
        <v>77</v>
      </c>
      <c r="BH386" s="88" t="s">
        <v>77</v>
      </c>
      <c r="BI386" s="88" t="s">
        <v>77</v>
      </c>
      <c r="BJ386" s="88" t="s">
        <v>77</v>
      </c>
      <c r="BK386" s="88" t="s">
        <v>77</v>
      </c>
      <c r="BL386" s="88" t="s">
        <v>77</v>
      </c>
      <c r="BM386" s="88" t="s">
        <v>77</v>
      </c>
      <c r="BN386" s="86"/>
      <c r="BO386" s="86"/>
      <c r="BP386" s="86"/>
      <c r="BQ386" s="86"/>
    </row>
    <row r="387" spans="1:69" s="90" customFormat="1" ht="154.5" customHeight="1" x14ac:dyDescent="0.25">
      <c r="A387" s="86"/>
      <c r="B387" s="86" t="s">
        <v>89</v>
      </c>
      <c r="C387" s="129" t="s">
        <v>2840</v>
      </c>
      <c r="D387" s="129" t="s">
        <v>71</v>
      </c>
      <c r="E387" s="109" t="s">
        <v>2841</v>
      </c>
      <c r="F387" s="85">
        <v>2019</v>
      </c>
      <c r="G387" s="146">
        <v>43532</v>
      </c>
      <c r="H387" s="85" t="s">
        <v>2842</v>
      </c>
      <c r="I387" s="86" t="s">
        <v>2843</v>
      </c>
      <c r="J387" s="86" t="s">
        <v>77</v>
      </c>
      <c r="K387" s="85" t="s">
        <v>75</v>
      </c>
      <c r="L387" s="86" t="s">
        <v>195</v>
      </c>
      <c r="M387" s="132">
        <v>43531</v>
      </c>
      <c r="N387" s="110" t="s">
        <v>203</v>
      </c>
      <c r="O387" s="110" t="s">
        <v>77</v>
      </c>
      <c r="P387" s="86" t="s">
        <v>2844</v>
      </c>
      <c r="Q387" s="86" t="s">
        <v>148</v>
      </c>
      <c r="R387" s="86" t="s">
        <v>2845</v>
      </c>
      <c r="S387" s="86" t="s">
        <v>2846</v>
      </c>
      <c r="T387" s="123">
        <v>1382798280</v>
      </c>
      <c r="U387" s="107">
        <v>1865457497.47</v>
      </c>
      <c r="V387" s="139"/>
      <c r="W387" s="139">
        <v>1792561357</v>
      </c>
      <c r="X387" s="145" t="s">
        <v>338</v>
      </c>
      <c r="Y387" s="86" t="s">
        <v>871</v>
      </c>
      <c r="Z387" s="86" t="s">
        <v>1003</v>
      </c>
      <c r="AA387" s="86" t="s">
        <v>2847</v>
      </c>
      <c r="AB387" s="86" t="s">
        <v>113</v>
      </c>
      <c r="AC387" s="86" t="s">
        <v>294</v>
      </c>
      <c r="AD387" s="86" t="s">
        <v>1647</v>
      </c>
      <c r="AE387" s="86" t="s">
        <v>2848</v>
      </c>
      <c r="AF387" s="86" t="s">
        <v>148</v>
      </c>
      <c r="AG387" s="86" t="s">
        <v>342</v>
      </c>
      <c r="AH387" s="132">
        <v>45149</v>
      </c>
      <c r="AI387" s="86" t="s">
        <v>163</v>
      </c>
      <c r="AJ387" s="87" t="s">
        <v>89</v>
      </c>
      <c r="AK387" s="88">
        <v>27941949</v>
      </c>
      <c r="AL387" s="88" t="s">
        <v>77</v>
      </c>
      <c r="AM387" s="88" t="s">
        <v>77</v>
      </c>
      <c r="AN387" s="88" t="s">
        <v>77</v>
      </c>
      <c r="AO387" s="88" t="s">
        <v>77</v>
      </c>
      <c r="AP387" s="88" t="s">
        <v>77</v>
      </c>
      <c r="AQ387" s="88" t="s">
        <v>77</v>
      </c>
      <c r="AR387" s="88" t="s">
        <v>77</v>
      </c>
      <c r="AS387" s="88" t="s">
        <v>77</v>
      </c>
      <c r="AT387" s="88">
        <v>27941949</v>
      </c>
      <c r="AU387" s="88">
        <v>27941949</v>
      </c>
      <c r="AV387" s="88">
        <v>2025004719</v>
      </c>
      <c r="AW387" s="88" t="s">
        <v>77</v>
      </c>
      <c r="AX387" s="88" t="s">
        <v>2849</v>
      </c>
      <c r="AY387" s="88" t="s">
        <v>77</v>
      </c>
      <c r="AZ387" s="88" t="s">
        <v>2849</v>
      </c>
      <c r="BA387" s="88" t="s">
        <v>77</v>
      </c>
      <c r="BB387" s="88">
        <v>2025006621</v>
      </c>
      <c r="BC387" s="88" t="s">
        <v>77</v>
      </c>
      <c r="BD387" s="88" t="s">
        <v>2850</v>
      </c>
      <c r="BE387" s="88" t="s">
        <v>77</v>
      </c>
      <c r="BF387" s="88" t="s">
        <v>1900</v>
      </c>
      <c r="BG387" s="88" t="s">
        <v>2843</v>
      </c>
      <c r="BH387" s="88" t="s">
        <v>77</v>
      </c>
      <c r="BI387" s="88" t="s">
        <v>77</v>
      </c>
      <c r="BJ387" s="88" t="s">
        <v>77</v>
      </c>
      <c r="BK387" s="88" t="s">
        <v>77</v>
      </c>
      <c r="BL387" s="88" t="s">
        <v>77</v>
      </c>
      <c r="BM387" s="88" t="s">
        <v>77</v>
      </c>
      <c r="BN387" s="86"/>
      <c r="BO387" s="86"/>
      <c r="BP387" s="86"/>
      <c r="BQ387" s="86"/>
    </row>
    <row r="388" spans="1:69" s="90" customFormat="1" ht="154.5" customHeight="1" x14ac:dyDescent="0.25">
      <c r="A388" s="86"/>
      <c r="B388" s="86" t="s">
        <v>89</v>
      </c>
      <c r="C388" s="129" t="s">
        <v>2851</v>
      </c>
      <c r="D388" s="129" t="s">
        <v>71</v>
      </c>
      <c r="E388" s="109" t="s">
        <v>2852</v>
      </c>
      <c r="F388" s="85">
        <v>2018</v>
      </c>
      <c r="G388" s="146">
        <v>43384</v>
      </c>
      <c r="H388" s="85" t="s">
        <v>2285</v>
      </c>
      <c r="I388" s="86" t="s">
        <v>1746</v>
      </c>
      <c r="J388" s="86" t="s">
        <v>77</v>
      </c>
      <c r="K388" s="85" t="s">
        <v>254</v>
      </c>
      <c r="L388" s="86" t="s">
        <v>1077</v>
      </c>
      <c r="M388" s="132">
        <v>43383</v>
      </c>
      <c r="N388" s="110" t="s">
        <v>698</v>
      </c>
      <c r="O388" s="110" t="s">
        <v>77</v>
      </c>
      <c r="P388" s="86" t="s">
        <v>269</v>
      </c>
      <c r="Q388" s="86" t="s">
        <v>148</v>
      </c>
      <c r="R388" s="86" t="s">
        <v>2853</v>
      </c>
      <c r="S388" s="86" t="s">
        <v>2854</v>
      </c>
      <c r="T388" s="123">
        <v>38033772</v>
      </c>
      <c r="U388" s="107">
        <v>52536829.439999998</v>
      </c>
      <c r="V388" s="139">
        <v>47274935</v>
      </c>
      <c r="W388" s="139">
        <v>0</v>
      </c>
      <c r="X388" s="145" t="s">
        <v>681</v>
      </c>
      <c r="Y388" s="86" t="s">
        <v>973</v>
      </c>
      <c r="Z388" s="86" t="s">
        <v>1412</v>
      </c>
      <c r="AA388" s="86" t="s">
        <v>1412</v>
      </c>
      <c r="AB388" s="85" t="s">
        <v>138</v>
      </c>
      <c r="AC388" s="86" t="s">
        <v>139</v>
      </c>
      <c r="AD388" s="86" t="s">
        <v>2855</v>
      </c>
      <c r="AE388" s="86" t="s">
        <v>2856</v>
      </c>
      <c r="AF388" s="86" t="s">
        <v>148</v>
      </c>
      <c r="AG388" s="86" t="s">
        <v>86</v>
      </c>
      <c r="AH388" s="132"/>
      <c r="AI388" s="86" t="s">
        <v>88</v>
      </c>
      <c r="AJ388" s="87" t="s">
        <v>89</v>
      </c>
      <c r="AK388" s="88" t="s">
        <v>77</v>
      </c>
      <c r="AL388" s="88" t="s">
        <v>77</v>
      </c>
      <c r="AM388" s="88" t="s">
        <v>77</v>
      </c>
      <c r="AN388" s="88" t="s">
        <v>77</v>
      </c>
      <c r="AO388" s="88" t="s">
        <v>77</v>
      </c>
      <c r="AP388" s="88" t="s">
        <v>77</v>
      </c>
      <c r="AQ388" s="88" t="s">
        <v>77</v>
      </c>
      <c r="AR388" s="88" t="s">
        <v>77</v>
      </c>
      <c r="AS388" s="88" t="s">
        <v>77</v>
      </c>
      <c r="AT388" s="88" t="s">
        <v>77</v>
      </c>
      <c r="AU388" s="88" t="s">
        <v>77</v>
      </c>
      <c r="AV388" s="88"/>
      <c r="AW388" s="88" t="s">
        <v>77</v>
      </c>
      <c r="AX388" s="88"/>
      <c r="AY388" s="88" t="s">
        <v>77</v>
      </c>
      <c r="AZ388" s="88"/>
      <c r="BA388" s="88" t="s">
        <v>77</v>
      </c>
      <c r="BB388" s="88"/>
      <c r="BC388" s="88" t="s">
        <v>77</v>
      </c>
      <c r="BD388" s="88"/>
      <c r="BE388" s="88" t="s">
        <v>77</v>
      </c>
      <c r="BF388" s="88" t="s">
        <v>77</v>
      </c>
      <c r="BG388" s="88" t="s">
        <v>77</v>
      </c>
      <c r="BH388" s="88" t="s">
        <v>77</v>
      </c>
      <c r="BI388" s="88" t="s">
        <v>77</v>
      </c>
      <c r="BJ388" s="88" t="s">
        <v>77</v>
      </c>
      <c r="BK388" s="88" t="s">
        <v>77</v>
      </c>
      <c r="BL388" s="88" t="s">
        <v>77</v>
      </c>
      <c r="BM388" s="88" t="s">
        <v>77</v>
      </c>
      <c r="BN388" s="86"/>
      <c r="BO388" s="86"/>
      <c r="BP388" s="86"/>
      <c r="BQ388" s="86"/>
    </row>
    <row r="389" spans="1:69" s="90" customFormat="1" ht="154.5" customHeight="1" x14ac:dyDescent="0.25">
      <c r="A389" s="86"/>
      <c r="B389" s="86" t="s">
        <v>89</v>
      </c>
      <c r="C389" s="129" t="s">
        <v>2857</v>
      </c>
      <c r="D389" s="129" t="s">
        <v>71</v>
      </c>
      <c r="E389" s="109" t="s">
        <v>2858</v>
      </c>
      <c r="F389" s="85">
        <v>2019</v>
      </c>
      <c r="G389" s="146">
        <v>43566</v>
      </c>
      <c r="H389" s="85" t="s">
        <v>940</v>
      </c>
      <c r="I389" s="86" t="s">
        <v>677</v>
      </c>
      <c r="J389" s="86" t="s">
        <v>2859</v>
      </c>
      <c r="K389" s="85" t="s">
        <v>75</v>
      </c>
      <c r="L389" s="86" t="s">
        <v>111</v>
      </c>
      <c r="M389" s="132">
        <v>43529</v>
      </c>
      <c r="N389" s="110" t="s">
        <v>157</v>
      </c>
      <c r="O389" s="126">
        <v>0.3</v>
      </c>
      <c r="P389" s="86" t="s">
        <v>1010</v>
      </c>
      <c r="Q389" s="86" t="s">
        <v>148</v>
      </c>
      <c r="R389" s="86" t="s">
        <v>2860</v>
      </c>
      <c r="S389" s="86" t="s">
        <v>2861</v>
      </c>
      <c r="T389" s="123">
        <v>0</v>
      </c>
      <c r="U389" s="107">
        <v>0</v>
      </c>
      <c r="V389" s="139">
        <v>0</v>
      </c>
      <c r="W389" s="139">
        <v>0</v>
      </c>
      <c r="X389" s="145" t="s">
        <v>338</v>
      </c>
      <c r="Y389" s="86" t="s">
        <v>973</v>
      </c>
      <c r="Z389" s="86" t="s">
        <v>2862</v>
      </c>
      <c r="AA389" s="86" t="s">
        <v>2863</v>
      </c>
      <c r="AB389" s="86" t="s">
        <v>113</v>
      </c>
      <c r="AC389" s="86" t="s">
        <v>294</v>
      </c>
      <c r="AD389" s="86" t="s">
        <v>2864</v>
      </c>
      <c r="AE389" s="86" t="s">
        <v>1532</v>
      </c>
      <c r="AF389" s="86" t="s">
        <v>148</v>
      </c>
      <c r="AG389" s="86" t="s">
        <v>578</v>
      </c>
      <c r="AH389" s="132">
        <v>44797</v>
      </c>
      <c r="AI389" s="86" t="s">
        <v>88</v>
      </c>
      <c r="AJ389" s="87" t="s">
        <v>89</v>
      </c>
      <c r="AK389" s="86" t="s">
        <v>77</v>
      </c>
      <c r="AL389" s="86" t="s">
        <v>77</v>
      </c>
      <c r="AM389" s="86" t="s">
        <v>77</v>
      </c>
      <c r="AN389" s="86" t="s">
        <v>77</v>
      </c>
      <c r="AO389" s="86" t="s">
        <v>77</v>
      </c>
      <c r="AP389" s="86" t="s">
        <v>77</v>
      </c>
      <c r="AQ389" s="86" t="s">
        <v>77</v>
      </c>
      <c r="AR389" s="86" t="s">
        <v>77</v>
      </c>
      <c r="AS389" s="86" t="s">
        <v>77</v>
      </c>
      <c r="AT389" s="86" t="s">
        <v>77</v>
      </c>
      <c r="AU389" s="86" t="s">
        <v>77</v>
      </c>
      <c r="AV389" s="86"/>
      <c r="AW389" s="86" t="s">
        <v>77</v>
      </c>
      <c r="AX389" s="86"/>
      <c r="AY389" s="86" t="s">
        <v>77</v>
      </c>
      <c r="AZ389" s="86"/>
      <c r="BA389" s="86" t="s">
        <v>77</v>
      </c>
      <c r="BB389" s="86"/>
      <c r="BC389" s="86" t="s">
        <v>77</v>
      </c>
      <c r="BD389" s="86"/>
      <c r="BE389" s="86" t="s">
        <v>77</v>
      </c>
      <c r="BF389" s="86" t="s">
        <v>77</v>
      </c>
      <c r="BG389" s="86" t="s">
        <v>77</v>
      </c>
      <c r="BH389" s="86" t="s">
        <v>77</v>
      </c>
      <c r="BI389" s="86" t="s">
        <v>77</v>
      </c>
      <c r="BJ389" s="86" t="s">
        <v>77</v>
      </c>
      <c r="BK389" s="86" t="s">
        <v>77</v>
      </c>
      <c r="BL389" s="86" t="s">
        <v>77</v>
      </c>
      <c r="BM389" s="86" t="s">
        <v>77</v>
      </c>
      <c r="BN389" s="86" t="s">
        <v>77</v>
      </c>
      <c r="BO389" s="86"/>
      <c r="BP389" s="86"/>
      <c r="BQ389" s="86"/>
    </row>
    <row r="390" spans="1:69" s="90" customFormat="1" ht="154.5" customHeight="1" x14ac:dyDescent="0.25">
      <c r="A390" s="86"/>
      <c r="B390" s="86" t="s">
        <v>89</v>
      </c>
      <c r="C390" s="129" t="s">
        <v>2865</v>
      </c>
      <c r="D390" s="129" t="s">
        <v>71</v>
      </c>
      <c r="E390" s="109" t="s">
        <v>2866</v>
      </c>
      <c r="F390" s="85">
        <v>2018</v>
      </c>
      <c r="G390" s="146">
        <v>43403</v>
      </c>
      <c r="H390" s="85" t="s">
        <v>2867</v>
      </c>
      <c r="I390" s="86" t="s">
        <v>2392</v>
      </c>
      <c r="J390" s="86" t="s">
        <v>77</v>
      </c>
      <c r="K390" s="85" t="s">
        <v>75</v>
      </c>
      <c r="L390" s="86" t="s">
        <v>102</v>
      </c>
      <c r="M390" s="132">
        <v>43402</v>
      </c>
      <c r="N390" s="110" t="s">
        <v>157</v>
      </c>
      <c r="O390" s="110" t="s">
        <v>77</v>
      </c>
      <c r="P390" s="86" t="s">
        <v>1704</v>
      </c>
      <c r="Q390" s="86" t="s">
        <v>148</v>
      </c>
      <c r="R390" s="86" t="s">
        <v>2868</v>
      </c>
      <c r="S390" s="86" t="s">
        <v>2869</v>
      </c>
      <c r="T390" s="123">
        <v>133188288</v>
      </c>
      <c r="U390" s="107">
        <v>183345382.58000001</v>
      </c>
      <c r="V390" s="139">
        <v>165520121</v>
      </c>
      <c r="W390" s="139">
        <v>0</v>
      </c>
      <c r="X390" s="145" t="s">
        <v>681</v>
      </c>
      <c r="Y390" s="86" t="s">
        <v>871</v>
      </c>
      <c r="Z390" s="86" t="s">
        <v>132</v>
      </c>
      <c r="AA390" s="86" t="s">
        <v>992</v>
      </c>
      <c r="AB390" s="86" t="s">
        <v>113</v>
      </c>
      <c r="AC390" s="86" t="s">
        <v>294</v>
      </c>
      <c r="AD390" s="86" t="s">
        <v>2870</v>
      </c>
      <c r="AE390" s="86" t="s">
        <v>1130</v>
      </c>
      <c r="AF390" s="86" t="s">
        <v>148</v>
      </c>
      <c r="AG390" s="86" t="s">
        <v>578</v>
      </c>
      <c r="AH390" s="132">
        <v>44693</v>
      </c>
      <c r="AI390" s="86" t="s">
        <v>88</v>
      </c>
      <c r="AJ390" s="87" t="s">
        <v>89</v>
      </c>
      <c r="AK390" s="88" t="s">
        <v>77</v>
      </c>
      <c r="AL390" s="88" t="s">
        <v>77</v>
      </c>
      <c r="AM390" s="88" t="s">
        <v>77</v>
      </c>
      <c r="AN390" s="88" t="s">
        <v>77</v>
      </c>
      <c r="AO390" s="88" t="s">
        <v>77</v>
      </c>
      <c r="AP390" s="88" t="s">
        <v>77</v>
      </c>
      <c r="AQ390" s="88" t="s">
        <v>77</v>
      </c>
      <c r="AR390" s="88" t="s">
        <v>77</v>
      </c>
      <c r="AS390" s="88" t="s">
        <v>77</v>
      </c>
      <c r="AT390" s="88" t="s">
        <v>77</v>
      </c>
      <c r="AU390" s="88" t="s">
        <v>77</v>
      </c>
      <c r="AV390" s="88"/>
      <c r="AW390" s="88" t="s">
        <v>77</v>
      </c>
      <c r="AX390" s="88"/>
      <c r="AY390" s="88" t="s">
        <v>77</v>
      </c>
      <c r="AZ390" s="88"/>
      <c r="BA390" s="88" t="s">
        <v>77</v>
      </c>
      <c r="BB390" s="88"/>
      <c r="BC390" s="88" t="s">
        <v>77</v>
      </c>
      <c r="BD390" s="88"/>
      <c r="BE390" s="88" t="s">
        <v>77</v>
      </c>
      <c r="BF390" s="88" t="s">
        <v>77</v>
      </c>
      <c r="BG390" s="88" t="s">
        <v>77</v>
      </c>
      <c r="BH390" s="88" t="s">
        <v>77</v>
      </c>
      <c r="BI390" s="88" t="s">
        <v>77</v>
      </c>
      <c r="BJ390" s="88" t="s">
        <v>77</v>
      </c>
      <c r="BK390" s="88" t="s">
        <v>77</v>
      </c>
      <c r="BL390" s="88" t="s">
        <v>77</v>
      </c>
      <c r="BM390" s="88" t="s">
        <v>77</v>
      </c>
      <c r="BN390" s="86"/>
      <c r="BO390" s="86"/>
      <c r="BP390" s="86"/>
      <c r="BQ390" s="86"/>
    </row>
    <row r="391" spans="1:69" s="90" customFormat="1" ht="154.5" customHeight="1" x14ac:dyDescent="0.25">
      <c r="A391" s="86"/>
      <c r="B391" s="86" t="s">
        <v>89</v>
      </c>
      <c r="C391" s="129" t="s">
        <v>2871</v>
      </c>
      <c r="D391" s="129" t="s">
        <v>71</v>
      </c>
      <c r="E391" s="109" t="s">
        <v>2872</v>
      </c>
      <c r="F391" s="85">
        <v>2018</v>
      </c>
      <c r="G391" s="146">
        <v>43322</v>
      </c>
      <c r="H391" s="85" t="s">
        <v>2873</v>
      </c>
      <c r="I391" s="86" t="s">
        <v>77</v>
      </c>
      <c r="J391" s="86" t="s">
        <v>2874</v>
      </c>
      <c r="K391" s="85" t="s">
        <v>75</v>
      </c>
      <c r="L391" s="86" t="s">
        <v>111</v>
      </c>
      <c r="M391" s="132">
        <v>43321</v>
      </c>
      <c r="N391" s="110" t="s">
        <v>256</v>
      </c>
      <c r="O391" s="126">
        <v>0.25</v>
      </c>
      <c r="P391" s="86" t="s">
        <v>959</v>
      </c>
      <c r="Q391" s="86" t="s">
        <v>148</v>
      </c>
      <c r="R391" s="86" t="s">
        <v>2875</v>
      </c>
      <c r="S391" s="86" t="s">
        <v>2876</v>
      </c>
      <c r="T391" s="123">
        <v>0</v>
      </c>
      <c r="U391" s="107">
        <v>0</v>
      </c>
      <c r="V391" s="139">
        <v>0</v>
      </c>
      <c r="W391" s="139">
        <v>0</v>
      </c>
      <c r="X391" s="145" t="s">
        <v>338</v>
      </c>
      <c r="Y391" s="86" t="s">
        <v>973</v>
      </c>
      <c r="Z391" s="86" t="s">
        <v>974</v>
      </c>
      <c r="AA391" s="86" t="s">
        <v>974</v>
      </c>
      <c r="AB391" s="86" t="s">
        <v>113</v>
      </c>
      <c r="AC391" s="86" t="s">
        <v>294</v>
      </c>
      <c r="AD391" s="86" t="s">
        <v>2877</v>
      </c>
      <c r="AE391" s="86" t="s">
        <v>1485</v>
      </c>
      <c r="AF391" s="86" t="s">
        <v>148</v>
      </c>
      <c r="AG391" s="86" t="s">
        <v>162</v>
      </c>
      <c r="AH391" s="132"/>
      <c r="AI391" s="86" t="s">
        <v>88</v>
      </c>
      <c r="AJ391" s="87" t="s">
        <v>89</v>
      </c>
      <c r="AK391" s="86" t="s">
        <v>77</v>
      </c>
      <c r="AL391" s="86" t="s">
        <v>77</v>
      </c>
      <c r="AM391" s="86" t="s">
        <v>77</v>
      </c>
      <c r="AN391" s="86" t="s">
        <v>77</v>
      </c>
      <c r="AO391" s="86" t="s">
        <v>77</v>
      </c>
      <c r="AP391" s="86" t="s">
        <v>77</v>
      </c>
      <c r="AQ391" s="86" t="s">
        <v>77</v>
      </c>
      <c r="AR391" s="86" t="s">
        <v>77</v>
      </c>
      <c r="AS391" s="86" t="s">
        <v>77</v>
      </c>
      <c r="AT391" s="86" t="s">
        <v>77</v>
      </c>
      <c r="AU391" s="86" t="s">
        <v>77</v>
      </c>
      <c r="AV391" s="86"/>
      <c r="AW391" s="86" t="s">
        <v>77</v>
      </c>
      <c r="AX391" s="86"/>
      <c r="AY391" s="86" t="s">
        <v>77</v>
      </c>
      <c r="AZ391" s="86"/>
      <c r="BA391" s="86" t="s">
        <v>77</v>
      </c>
      <c r="BB391" s="86"/>
      <c r="BC391" s="86" t="s">
        <v>77</v>
      </c>
      <c r="BD391" s="86"/>
      <c r="BE391" s="86" t="s">
        <v>77</v>
      </c>
      <c r="BF391" s="86" t="s">
        <v>77</v>
      </c>
      <c r="BG391" s="86" t="s">
        <v>77</v>
      </c>
      <c r="BH391" s="86" t="s">
        <v>77</v>
      </c>
      <c r="BI391" s="86" t="s">
        <v>77</v>
      </c>
      <c r="BJ391" s="86" t="s">
        <v>77</v>
      </c>
      <c r="BK391" s="86" t="s">
        <v>77</v>
      </c>
      <c r="BL391" s="86" t="s">
        <v>77</v>
      </c>
      <c r="BM391" s="86" t="s">
        <v>77</v>
      </c>
      <c r="BN391" s="86"/>
      <c r="BO391" s="86"/>
      <c r="BP391" s="86"/>
      <c r="BQ391" s="86"/>
    </row>
    <row r="392" spans="1:69" s="90" customFormat="1" ht="74.25" customHeight="1" x14ac:dyDescent="0.25">
      <c r="A392" s="86"/>
      <c r="B392" s="86" t="s">
        <v>89</v>
      </c>
      <c r="C392" s="129" t="s">
        <v>2878</v>
      </c>
      <c r="D392" s="129" t="s">
        <v>937</v>
      </c>
      <c r="E392" s="109" t="s">
        <v>2879</v>
      </c>
      <c r="F392" s="85">
        <v>2018</v>
      </c>
      <c r="G392" s="146">
        <v>43230</v>
      </c>
      <c r="H392" s="85" t="s">
        <v>381</v>
      </c>
      <c r="I392" s="86" t="s">
        <v>1299</v>
      </c>
      <c r="J392" s="86" t="s">
        <v>77</v>
      </c>
      <c r="K392" s="85" t="s">
        <v>75</v>
      </c>
      <c r="L392" s="86" t="s">
        <v>346</v>
      </c>
      <c r="M392" s="132">
        <v>43285</v>
      </c>
      <c r="N392" s="86" t="s">
        <v>306</v>
      </c>
      <c r="O392" s="110" t="s">
        <v>77</v>
      </c>
      <c r="P392" s="86" t="s">
        <v>77</v>
      </c>
      <c r="Q392" s="86" t="s">
        <v>148</v>
      </c>
      <c r="R392" s="86" t="s">
        <v>2880</v>
      </c>
      <c r="S392" s="86" t="s">
        <v>2881</v>
      </c>
      <c r="T392" s="123">
        <v>44943000</v>
      </c>
      <c r="U392" s="107">
        <v>59964929.159999996</v>
      </c>
      <c r="V392" s="139">
        <v>0</v>
      </c>
      <c r="W392" s="199">
        <v>0</v>
      </c>
      <c r="X392" s="128" t="s">
        <v>77</v>
      </c>
      <c r="Y392" s="86" t="s">
        <v>973</v>
      </c>
      <c r="Z392" s="86" t="s">
        <v>1429</v>
      </c>
      <c r="AA392" s="86" t="s">
        <v>1429</v>
      </c>
      <c r="AB392" s="85" t="s">
        <v>138</v>
      </c>
      <c r="AC392" s="86" t="s">
        <v>139</v>
      </c>
      <c r="AD392" s="86" t="s">
        <v>2882</v>
      </c>
      <c r="AE392" s="86"/>
      <c r="AF392" s="86" t="s">
        <v>148</v>
      </c>
      <c r="AG392" s="86" t="s">
        <v>578</v>
      </c>
      <c r="AH392" s="132">
        <v>43655</v>
      </c>
      <c r="AI392" s="86" t="s">
        <v>415</v>
      </c>
      <c r="AJ392" s="87" t="s">
        <v>85</v>
      </c>
      <c r="AK392" s="88"/>
      <c r="AL392" s="139">
        <v>44943000</v>
      </c>
      <c r="AM392" s="86" t="s">
        <v>87</v>
      </c>
      <c r="AN392" s="88"/>
      <c r="AO392" s="88"/>
      <c r="AP392" s="88"/>
      <c r="AQ392" s="88"/>
      <c r="AR392" s="86"/>
      <c r="AS392" s="88"/>
      <c r="AT392" s="88"/>
      <c r="AU392" s="88"/>
      <c r="AV392" s="88"/>
      <c r="AW392" s="88"/>
      <c r="AX392" s="88"/>
      <c r="AY392" s="88"/>
      <c r="AZ392" s="88"/>
      <c r="BA392" s="88"/>
      <c r="BB392" s="88"/>
      <c r="BC392" s="88"/>
      <c r="BD392" s="88"/>
      <c r="BE392" s="88"/>
      <c r="BF392" s="88"/>
      <c r="BG392" s="88"/>
      <c r="BH392" s="88"/>
      <c r="BI392" s="88"/>
      <c r="BJ392" s="88"/>
      <c r="BK392" s="88"/>
      <c r="BL392" s="88" t="s">
        <v>2883</v>
      </c>
      <c r="BM392" s="88"/>
      <c r="BN392" s="86"/>
      <c r="BO392" s="86"/>
      <c r="BP392" s="86"/>
      <c r="BQ392" s="86"/>
    </row>
    <row r="393" spans="1:69" s="90" customFormat="1" ht="154.5" customHeight="1" x14ac:dyDescent="0.25">
      <c r="A393" s="86"/>
      <c r="B393" s="86" t="s">
        <v>85</v>
      </c>
      <c r="C393" s="129" t="s">
        <v>710</v>
      </c>
      <c r="D393" s="129" t="s">
        <v>937</v>
      </c>
      <c r="E393" s="109" t="s">
        <v>2884</v>
      </c>
      <c r="F393" s="85">
        <v>2018</v>
      </c>
      <c r="G393" s="146">
        <v>43381</v>
      </c>
      <c r="H393" s="85" t="s">
        <v>2885</v>
      </c>
      <c r="I393" s="86" t="s">
        <v>2886</v>
      </c>
      <c r="J393" s="86" t="s">
        <v>77</v>
      </c>
      <c r="K393" s="85" t="s">
        <v>254</v>
      </c>
      <c r="L393" s="86" t="s">
        <v>418</v>
      </c>
      <c r="M393" s="132">
        <v>43349</v>
      </c>
      <c r="N393" s="110" t="s">
        <v>698</v>
      </c>
      <c r="O393" s="110" t="s">
        <v>77</v>
      </c>
      <c r="P393" s="86" t="s">
        <v>2887</v>
      </c>
      <c r="Q393" s="86" t="s">
        <v>148</v>
      </c>
      <c r="R393" s="86" t="s">
        <v>2888</v>
      </c>
      <c r="S393" s="86" t="s">
        <v>1028</v>
      </c>
      <c r="T393" s="123">
        <v>81843704</v>
      </c>
      <c r="U393" s="107">
        <v>0</v>
      </c>
      <c r="V393" s="139">
        <v>0</v>
      </c>
      <c r="W393" s="139">
        <v>0</v>
      </c>
      <c r="X393" s="145"/>
      <c r="Y393" s="86" t="s">
        <v>973</v>
      </c>
      <c r="Z393" s="86" t="s">
        <v>1412</v>
      </c>
      <c r="AA393" s="86" t="s">
        <v>2889</v>
      </c>
      <c r="AB393" s="86" t="s">
        <v>113</v>
      </c>
      <c r="AC393" s="86" t="s">
        <v>294</v>
      </c>
      <c r="AD393" s="86" t="s">
        <v>2890</v>
      </c>
      <c r="AE393" s="86" t="s">
        <v>2372</v>
      </c>
      <c r="AF393" s="86" t="s">
        <v>148</v>
      </c>
      <c r="AG393" s="86" t="s">
        <v>578</v>
      </c>
      <c r="AH393" s="132">
        <v>44268</v>
      </c>
      <c r="AI393" s="86" t="s">
        <v>415</v>
      </c>
      <c r="AJ393" s="87" t="s">
        <v>85</v>
      </c>
      <c r="AK393" s="88" t="s">
        <v>77</v>
      </c>
      <c r="AL393" s="87" t="s">
        <v>77</v>
      </c>
      <c r="AM393" s="86" t="s">
        <v>77</v>
      </c>
      <c r="AN393" s="87" t="s">
        <v>77</v>
      </c>
      <c r="AO393" s="87" t="s">
        <v>77</v>
      </c>
      <c r="AP393" s="87" t="s">
        <v>77</v>
      </c>
      <c r="AQ393" s="87" t="s">
        <v>77</v>
      </c>
      <c r="AR393" s="86" t="s">
        <v>148</v>
      </c>
      <c r="AS393" s="87" t="s">
        <v>77</v>
      </c>
      <c r="AT393" s="87" t="s">
        <v>77</v>
      </c>
      <c r="AU393" s="88">
        <v>3321114</v>
      </c>
      <c r="AV393" s="88"/>
      <c r="AW393" s="87" t="s">
        <v>77</v>
      </c>
      <c r="AX393" s="87"/>
      <c r="AY393" s="87" t="s">
        <v>77</v>
      </c>
      <c r="AZ393" s="87"/>
      <c r="BA393" s="87" t="s">
        <v>77</v>
      </c>
      <c r="BB393" s="87"/>
      <c r="BC393" s="87" t="s">
        <v>77</v>
      </c>
      <c r="BD393" s="87"/>
      <c r="BE393" s="87" t="s">
        <v>77</v>
      </c>
      <c r="BF393" s="87" t="s">
        <v>77</v>
      </c>
      <c r="BG393" s="87" t="s">
        <v>77</v>
      </c>
      <c r="BH393" s="87" t="s">
        <v>77</v>
      </c>
      <c r="BI393" s="87" t="s">
        <v>77</v>
      </c>
      <c r="BJ393" s="87" t="s">
        <v>77</v>
      </c>
      <c r="BK393" s="87" t="s">
        <v>77</v>
      </c>
      <c r="BL393" s="87" t="s">
        <v>77</v>
      </c>
      <c r="BM393" s="87" t="s">
        <v>77</v>
      </c>
      <c r="BN393" s="86"/>
      <c r="BO393" s="86"/>
      <c r="BP393" s="86"/>
      <c r="BQ393" s="86"/>
    </row>
    <row r="394" spans="1:69" s="90" customFormat="1" ht="154.5" customHeight="1" x14ac:dyDescent="0.25">
      <c r="A394" s="86"/>
      <c r="B394" s="86" t="s">
        <v>89</v>
      </c>
      <c r="C394" s="129" t="s">
        <v>2891</v>
      </c>
      <c r="D394" s="129" t="s">
        <v>71</v>
      </c>
      <c r="E394" s="109" t="s">
        <v>2892</v>
      </c>
      <c r="F394" s="85">
        <v>2018</v>
      </c>
      <c r="G394" s="146">
        <v>43417</v>
      </c>
      <c r="H394" s="85" t="s">
        <v>2893</v>
      </c>
      <c r="I394" s="86" t="s">
        <v>2894</v>
      </c>
      <c r="J394" s="86" t="s">
        <v>2895</v>
      </c>
      <c r="K394" s="85" t="s">
        <v>254</v>
      </c>
      <c r="L394" s="86" t="s">
        <v>418</v>
      </c>
      <c r="M394" s="132">
        <v>43353</v>
      </c>
      <c r="N394" s="110" t="s">
        <v>203</v>
      </c>
      <c r="O394" s="126">
        <v>0.1</v>
      </c>
      <c r="P394" s="86" t="s">
        <v>1607</v>
      </c>
      <c r="Q394" s="86" t="s">
        <v>148</v>
      </c>
      <c r="R394" s="86" t="s">
        <v>2896</v>
      </c>
      <c r="S394" s="86" t="s">
        <v>1028</v>
      </c>
      <c r="T394" s="123">
        <v>245237957</v>
      </c>
      <c r="U394" s="107">
        <v>337997883.56999999</v>
      </c>
      <c r="V394" s="139">
        <v>0</v>
      </c>
      <c r="W394" s="108">
        <v>30335284</v>
      </c>
      <c r="X394" s="145" t="s">
        <v>160</v>
      </c>
      <c r="Y394" s="86" t="s">
        <v>973</v>
      </c>
      <c r="Z394" s="86" t="s">
        <v>1078</v>
      </c>
      <c r="AA394" s="86" t="s">
        <v>2889</v>
      </c>
      <c r="AB394" s="86" t="s">
        <v>119</v>
      </c>
      <c r="AC394" s="86" t="s">
        <v>114</v>
      </c>
      <c r="AD394" s="86" t="s">
        <v>2897</v>
      </c>
      <c r="AE394" s="86" t="s">
        <v>2372</v>
      </c>
      <c r="AF394" s="86" t="s">
        <v>148</v>
      </c>
      <c r="AG394" s="86" t="s">
        <v>86</v>
      </c>
      <c r="AH394" s="132"/>
      <c r="AI394" s="86" t="s">
        <v>88</v>
      </c>
      <c r="AJ394" s="87" t="s">
        <v>89</v>
      </c>
      <c r="AK394" s="88" t="s">
        <v>77</v>
      </c>
      <c r="AL394" s="88" t="s">
        <v>77</v>
      </c>
      <c r="AM394" s="88" t="s">
        <v>77</v>
      </c>
      <c r="AN394" s="88" t="s">
        <v>77</v>
      </c>
      <c r="AO394" s="88" t="s">
        <v>77</v>
      </c>
      <c r="AP394" s="88" t="s">
        <v>77</v>
      </c>
      <c r="AQ394" s="88" t="s">
        <v>77</v>
      </c>
      <c r="AR394" s="88" t="s">
        <v>77</v>
      </c>
      <c r="AS394" s="88" t="s">
        <v>77</v>
      </c>
      <c r="AT394" s="88" t="s">
        <v>77</v>
      </c>
      <c r="AU394" s="88" t="s">
        <v>77</v>
      </c>
      <c r="AV394" s="88"/>
      <c r="AW394" s="88" t="s">
        <v>77</v>
      </c>
      <c r="AX394" s="88"/>
      <c r="AY394" s="88" t="s">
        <v>77</v>
      </c>
      <c r="AZ394" s="88"/>
      <c r="BA394" s="88" t="s">
        <v>77</v>
      </c>
      <c r="BB394" s="88"/>
      <c r="BC394" s="88" t="s">
        <v>77</v>
      </c>
      <c r="BD394" s="88"/>
      <c r="BE394" s="88" t="s">
        <v>77</v>
      </c>
      <c r="BF394" s="88" t="s">
        <v>77</v>
      </c>
      <c r="BG394" s="88" t="s">
        <v>77</v>
      </c>
      <c r="BH394" s="88" t="s">
        <v>77</v>
      </c>
      <c r="BI394" s="88" t="s">
        <v>77</v>
      </c>
      <c r="BJ394" s="88" t="s">
        <v>77</v>
      </c>
      <c r="BK394" s="88" t="s">
        <v>77</v>
      </c>
      <c r="BL394" s="88" t="s">
        <v>77</v>
      </c>
      <c r="BM394" s="88" t="s">
        <v>77</v>
      </c>
      <c r="BN394" s="86"/>
      <c r="BO394" s="86"/>
      <c r="BP394" s="86"/>
      <c r="BQ394" s="86"/>
    </row>
    <row r="395" spans="1:69" s="90" customFormat="1" ht="154.5" customHeight="1" x14ac:dyDescent="0.25">
      <c r="A395" s="86"/>
      <c r="B395" s="86" t="s">
        <v>85</v>
      </c>
      <c r="C395" s="129" t="s">
        <v>710</v>
      </c>
      <c r="D395" s="129" t="s">
        <v>937</v>
      </c>
      <c r="E395" s="109" t="s">
        <v>2898</v>
      </c>
      <c r="F395" s="85">
        <v>2018</v>
      </c>
      <c r="G395" s="146">
        <v>43311</v>
      </c>
      <c r="H395" s="85" t="s">
        <v>2899</v>
      </c>
      <c r="I395" s="86" t="s">
        <v>200</v>
      </c>
      <c r="J395" s="86" t="s">
        <v>2900</v>
      </c>
      <c r="K395" s="85" t="s">
        <v>75</v>
      </c>
      <c r="L395" s="86" t="s">
        <v>102</v>
      </c>
      <c r="M395" s="132">
        <v>43397</v>
      </c>
      <c r="N395" s="86" t="s">
        <v>306</v>
      </c>
      <c r="O395" s="110" t="s">
        <v>77</v>
      </c>
      <c r="P395" s="86" t="s">
        <v>959</v>
      </c>
      <c r="Q395" s="86" t="s">
        <v>148</v>
      </c>
      <c r="R395" s="86" t="s">
        <v>2901</v>
      </c>
      <c r="S395" s="86" t="s">
        <v>809</v>
      </c>
      <c r="T395" s="123">
        <v>201998919</v>
      </c>
      <c r="U395" s="107">
        <v>0</v>
      </c>
      <c r="V395" s="139">
        <v>0</v>
      </c>
      <c r="W395" s="139">
        <v>0</v>
      </c>
      <c r="X395" s="145"/>
      <c r="Y395" s="86" t="s">
        <v>973</v>
      </c>
      <c r="Z395" s="86" t="s">
        <v>132</v>
      </c>
      <c r="AA395" s="86" t="s">
        <v>132</v>
      </c>
      <c r="AB395" s="86"/>
      <c r="AC395" s="86"/>
      <c r="AD395" s="86" t="s">
        <v>2902</v>
      </c>
      <c r="AE395" s="86" t="s">
        <v>2903</v>
      </c>
      <c r="AF395" s="86" t="s">
        <v>148</v>
      </c>
      <c r="AG395" s="86" t="s">
        <v>86</v>
      </c>
      <c r="AH395" s="132"/>
      <c r="AI395" s="86" t="s">
        <v>415</v>
      </c>
      <c r="AJ395" s="87"/>
      <c r="AK395" s="88" t="s">
        <v>77</v>
      </c>
      <c r="AL395" s="88" t="s">
        <v>77</v>
      </c>
      <c r="AM395" s="86"/>
      <c r="AN395" s="88" t="s">
        <v>77</v>
      </c>
      <c r="AO395" s="88" t="s">
        <v>77</v>
      </c>
      <c r="AP395" s="88" t="s">
        <v>77</v>
      </c>
      <c r="AQ395" s="88" t="s">
        <v>77</v>
      </c>
      <c r="AR395" s="86"/>
      <c r="AS395" s="88" t="s">
        <v>77</v>
      </c>
      <c r="AT395" s="88" t="s">
        <v>77</v>
      </c>
      <c r="AU395" s="88" t="s">
        <v>77</v>
      </c>
      <c r="AV395" s="88"/>
      <c r="AW395" s="88" t="s">
        <v>77</v>
      </c>
      <c r="AX395" s="88"/>
      <c r="AY395" s="88" t="s">
        <v>77</v>
      </c>
      <c r="AZ395" s="88"/>
      <c r="BA395" s="88" t="s">
        <v>77</v>
      </c>
      <c r="BB395" s="88"/>
      <c r="BC395" s="88" t="s">
        <v>77</v>
      </c>
      <c r="BD395" s="88"/>
      <c r="BE395" s="88" t="s">
        <v>77</v>
      </c>
      <c r="BF395" s="88" t="s">
        <v>77</v>
      </c>
      <c r="BG395" s="88" t="s">
        <v>77</v>
      </c>
      <c r="BH395" s="88" t="s">
        <v>77</v>
      </c>
      <c r="BI395" s="88" t="s">
        <v>77</v>
      </c>
      <c r="BJ395" s="88" t="s">
        <v>77</v>
      </c>
      <c r="BK395" s="88" t="s">
        <v>77</v>
      </c>
      <c r="BL395" s="88" t="s">
        <v>77</v>
      </c>
      <c r="BM395" s="88" t="s">
        <v>77</v>
      </c>
      <c r="BN395" s="86"/>
      <c r="BO395" s="86"/>
      <c r="BP395" s="86"/>
      <c r="BQ395" s="86"/>
    </row>
    <row r="396" spans="1:69" s="90" customFormat="1" ht="154.5" customHeight="1" x14ac:dyDescent="0.25">
      <c r="A396" s="86"/>
      <c r="B396" s="86" t="s">
        <v>89</v>
      </c>
      <c r="C396" s="129" t="s">
        <v>2904</v>
      </c>
      <c r="D396" s="129" t="s">
        <v>71</v>
      </c>
      <c r="E396" s="109" t="s">
        <v>2905</v>
      </c>
      <c r="F396" s="85">
        <v>2018</v>
      </c>
      <c r="G396" s="146">
        <v>43378</v>
      </c>
      <c r="H396" s="85" t="s">
        <v>2906</v>
      </c>
      <c r="I396" s="86" t="s">
        <v>2188</v>
      </c>
      <c r="J396" s="86" t="s">
        <v>77</v>
      </c>
      <c r="K396" s="85" t="s">
        <v>75</v>
      </c>
      <c r="L396" s="86" t="s">
        <v>102</v>
      </c>
      <c r="M396" s="132">
        <v>43376</v>
      </c>
      <c r="N396" s="110" t="s">
        <v>157</v>
      </c>
      <c r="O396" s="110" t="s">
        <v>77</v>
      </c>
      <c r="P396" s="86" t="s">
        <v>1704</v>
      </c>
      <c r="Q396" s="86" t="s">
        <v>148</v>
      </c>
      <c r="R396" s="86" t="s">
        <v>2907</v>
      </c>
      <c r="S396" s="86" t="s">
        <v>2254</v>
      </c>
      <c r="T396" s="123">
        <v>397558900</v>
      </c>
      <c r="U396" s="107">
        <v>585323042.33000004</v>
      </c>
      <c r="V396" s="139">
        <v>586099187</v>
      </c>
      <c r="W396" s="199">
        <v>0</v>
      </c>
      <c r="X396" s="145" t="s">
        <v>338</v>
      </c>
      <c r="Y396" s="86" t="s">
        <v>871</v>
      </c>
      <c r="Z396" s="86" t="s">
        <v>132</v>
      </c>
      <c r="AA396" s="86" t="s">
        <v>961</v>
      </c>
      <c r="AB396" s="86" t="s">
        <v>1227</v>
      </c>
      <c r="AC396" s="86" t="s">
        <v>1385</v>
      </c>
      <c r="AD396" s="86" t="s">
        <v>2255</v>
      </c>
      <c r="AE396" s="86" t="s">
        <v>544</v>
      </c>
      <c r="AF396" s="86" t="s">
        <v>148</v>
      </c>
      <c r="AG396" s="86" t="s">
        <v>578</v>
      </c>
      <c r="AH396" s="132">
        <v>44769</v>
      </c>
      <c r="AI396" s="86" t="s">
        <v>491</v>
      </c>
      <c r="AJ396" s="87" t="s">
        <v>89</v>
      </c>
      <c r="AK396" s="88" t="s">
        <v>77</v>
      </c>
      <c r="AL396" s="88" t="s">
        <v>77</v>
      </c>
      <c r="AM396" s="88" t="s">
        <v>77</v>
      </c>
      <c r="AN396" s="88" t="s">
        <v>77</v>
      </c>
      <c r="AO396" s="88" t="s">
        <v>77</v>
      </c>
      <c r="AP396" s="88" t="s">
        <v>77</v>
      </c>
      <c r="AQ396" s="88" t="s">
        <v>77</v>
      </c>
      <c r="AR396" s="88" t="s">
        <v>77</v>
      </c>
      <c r="AS396" s="88" t="s">
        <v>77</v>
      </c>
      <c r="AT396" s="88" t="s">
        <v>77</v>
      </c>
      <c r="AU396" s="88" t="s">
        <v>77</v>
      </c>
      <c r="AV396" s="88"/>
      <c r="AW396" s="88" t="s">
        <v>77</v>
      </c>
      <c r="AX396" s="88"/>
      <c r="AY396" s="88" t="s">
        <v>77</v>
      </c>
      <c r="AZ396" s="88"/>
      <c r="BA396" s="88" t="s">
        <v>77</v>
      </c>
      <c r="BB396" s="88"/>
      <c r="BC396" s="88" t="s">
        <v>77</v>
      </c>
      <c r="BD396" s="88"/>
      <c r="BE396" s="88" t="s">
        <v>77</v>
      </c>
      <c r="BF396" s="88" t="s">
        <v>77</v>
      </c>
      <c r="BG396" s="88" t="s">
        <v>77</v>
      </c>
      <c r="BH396" s="88" t="s">
        <v>77</v>
      </c>
      <c r="BI396" s="88" t="s">
        <v>77</v>
      </c>
      <c r="BJ396" s="88" t="s">
        <v>77</v>
      </c>
      <c r="BK396" s="88" t="s">
        <v>77</v>
      </c>
      <c r="BL396" s="88" t="s">
        <v>77</v>
      </c>
      <c r="BM396" s="88" t="s">
        <v>77</v>
      </c>
      <c r="BN396" s="86"/>
      <c r="BO396" s="86"/>
      <c r="BP396" s="86"/>
      <c r="BQ396" s="86"/>
    </row>
    <row r="397" spans="1:69" s="90" customFormat="1" ht="154.5" customHeight="1" x14ac:dyDescent="0.25">
      <c r="A397" s="86"/>
      <c r="B397" s="86" t="s">
        <v>85</v>
      </c>
      <c r="C397" s="129" t="s">
        <v>710</v>
      </c>
      <c r="D397" s="129" t="s">
        <v>937</v>
      </c>
      <c r="E397" s="109" t="s">
        <v>2908</v>
      </c>
      <c r="F397" s="85">
        <v>2018</v>
      </c>
      <c r="G397" s="146">
        <v>43265</v>
      </c>
      <c r="H397" s="85" t="s">
        <v>2909</v>
      </c>
      <c r="I397" s="86" t="s">
        <v>1697</v>
      </c>
      <c r="J397" s="86" t="s">
        <v>77</v>
      </c>
      <c r="K397" s="85" t="s">
        <v>254</v>
      </c>
      <c r="L397" s="86" t="s">
        <v>418</v>
      </c>
      <c r="M397" s="132">
        <v>43206</v>
      </c>
      <c r="N397" s="110" t="s">
        <v>698</v>
      </c>
      <c r="O397" s="110" t="s">
        <v>77</v>
      </c>
      <c r="P397" s="86" t="s">
        <v>1136</v>
      </c>
      <c r="Q397" s="86" t="s">
        <v>148</v>
      </c>
      <c r="R397" s="86" t="s">
        <v>2910</v>
      </c>
      <c r="S397" s="86" t="s">
        <v>1530</v>
      </c>
      <c r="T397" s="123">
        <v>15624840</v>
      </c>
      <c r="U397" s="107">
        <v>0</v>
      </c>
      <c r="V397" s="139">
        <v>0</v>
      </c>
      <c r="W397" s="139">
        <v>0</v>
      </c>
      <c r="X397" s="145"/>
      <c r="Y397" s="86" t="s">
        <v>973</v>
      </c>
      <c r="Z397" s="86" t="s">
        <v>2911</v>
      </c>
      <c r="AA397" s="86" t="s">
        <v>2911</v>
      </c>
      <c r="AB397" s="85" t="s">
        <v>138</v>
      </c>
      <c r="AC397" s="86" t="s">
        <v>139</v>
      </c>
      <c r="AD397" s="86" t="s">
        <v>1609</v>
      </c>
      <c r="AE397" s="86" t="s">
        <v>309</v>
      </c>
      <c r="AF397" s="86" t="s">
        <v>692</v>
      </c>
      <c r="AG397" s="86" t="s">
        <v>86</v>
      </c>
      <c r="AH397" s="132"/>
      <c r="AI397" s="86" t="s">
        <v>415</v>
      </c>
      <c r="AJ397" s="87"/>
      <c r="AK397" s="88" t="s">
        <v>77</v>
      </c>
      <c r="AL397" s="87" t="s">
        <v>77</v>
      </c>
      <c r="AM397" s="86" t="s">
        <v>77</v>
      </c>
      <c r="AN397" s="86" t="s">
        <v>77</v>
      </c>
      <c r="AO397" s="86" t="s">
        <v>77</v>
      </c>
      <c r="AP397" s="143" t="s">
        <v>77</v>
      </c>
      <c r="AQ397" s="143" t="s">
        <v>77</v>
      </c>
      <c r="AR397" s="86" t="s">
        <v>148</v>
      </c>
      <c r="AS397" s="86" t="s">
        <v>77</v>
      </c>
      <c r="AT397" s="86" t="s">
        <v>77</v>
      </c>
      <c r="AU397" s="88" t="s">
        <v>77</v>
      </c>
      <c r="AV397" s="88"/>
      <c r="AW397" s="86" t="s">
        <v>77</v>
      </c>
      <c r="AX397" s="86"/>
      <c r="AY397" s="86" t="s">
        <v>77</v>
      </c>
      <c r="AZ397" s="86"/>
      <c r="BA397" s="86" t="s">
        <v>77</v>
      </c>
      <c r="BB397" s="86"/>
      <c r="BC397" s="86" t="s">
        <v>77</v>
      </c>
      <c r="BD397" s="86"/>
      <c r="BE397" s="86" t="s">
        <v>77</v>
      </c>
      <c r="BF397" s="86" t="s">
        <v>77</v>
      </c>
      <c r="BG397" s="86" t="s">
        <v>77</v>
      </c>
      <c r="BH397" s="86" t="s">
        <v>77</v>
      </c>
      <c r="BI397" s="86" t="s">
        <v>77</v>
      </c>
      <c r="BJ397" s="86" t="s">
        <v>77</v>
      </c>
      <c r="BK397" s="86" t="s">
        <v>77</v>
      </c>
      <c r="BL397" s="86" t="s">
        <v>77</v>
      </c>
      <c r="BM397" s="86" t="s">
        <v>77</v>
      </c>
      <c r="BN397" s="86"/>
      <c r="BO397" s="86"/>
      <c r="BP397" s="86"/>
      <c r="BQ397" s="86"/>
    </row>
    <row r="398" spans="1:69" s="90" customFormat="1" ht="91.5" customHeight="1" x14ac:dyDescent="0.25">
      <c r="A398" s="86"/>
      <c r="B398" s="86" t="s">
        <v>89</v>
      </c>
      <c r="C398" s="129" t="s">
        <v>2912</v>
      </c>
      <c r="D398" s="129" t="s">
        <v>937</v>
      </c>
      <c r="E398" s="109" t="s">
        <v>2913</v>
      </c>
      <c r="F398" s="85">
        <v>2018</v>
      </c>
      <c r="G398" s="146">
        <v>43263</v>
      </c>
      <c r="H398" s="85" t="s">
        <v>2914</v>
      </c>
      <c r="I398" s="86" t="s">
        <v>2915</v>
      </c>
      <c r="J398" s="86" t="s">
        <v>2916</v>
      </c>
      <c r="K398" s="85" t="s">
        <v>75</v>
      </c>
      <c r="L398" s="86" t="s">
        <v>102</v>
      </c>
      <c r="M398" s="132">
        <v>43396</v>
      </c>
      <c r="N398" s="110" t="s">
        <v>256</v>
      </c>
      <c r="O398" s="126">
        <v>0.1</v>
      </c>
      <c r="P398" s="86" t="s">
        <v>2348</v>
      </c>
      <c r="Q398" s="86" t="s">
        <v>148</v>
      </c>
      <c r="R398" s="86" t="s">
        <v>2917</v>
      </c>
      <c r="S398" s="86" t="s">
        <v>2918</v>
      </c>
      <c r="T398" s="123">
        <v>321836630</v>
      </c>
      <c r="U398" s="107">
        <v>431046717</v>
      </c>
      <c r="V398" s="139">
        <v>39499465</v>
      </c>
      <c r="W398" s="139">
        <v>0</v>
      </c>
      <c r="X398" s="145" t="s">
        <v>77</v>
      </c>
      <c r="Y398" s="86" t="s">
        <v>973</v>
      </c>
      <c r="Z398" s="86" t="s">
        <v>1200</v>
      </c>
      <c r="AA398" s="86" t="s">
        <v>1200</v>
      </c>
      <c r="AB398" s="86" t="s">
        <v>1227</v>
      </c>
      <c r="AC398" s="86" t="s">
        <v>1385</v>
      </c>
      <c r="AD398" s="86" t="s">
        <v>2919</v>
      </c>
      <c r="AE398" s="86" t="s">
        <v>1130</v>
      </c>
      <c r="AF398" s="86" t="s">
        <v>148</v>
      </c>
      <c r="AG398" s="86" t="s">
        <v>86</v>
      </c>
      <c r="AH398" s="132">
        <v>45141</v>
      </c>
      <c r="AI398" s="86" t="s">
        <v>415</v>
      </c>
      <c r="AJ398" s="87" t="s">
        <v>89</v>
      </c>
      <c r="AK398" s="88" t="s">
        <v>77</v>
      </c>
      <c r="AL398" s="88" t="s">
        <v>77</v>
      </c>
      <c r="AM398" s="88" t="s">
        <v>77</v>
      </c>
      <c r="AN398" s="88" t="s">
        <v>77</v>
      </c>
      <c r="AO398" s="88" t="s">
        <v>77</v>
      </c>
      <c r="AP398" s="88" t="s">
        <v>77</v>
      </c>
      <c r="AQ398" s="88" t="s">
        <v>77</v>
      </c>
      <c r="AR398" s="88" t="s">
        <v>77</v>
      </c>
      <c r="AS398" s="88" t="s">
        <v>77</v>
      </c>
      <c r="AT398" s="88" t="s">
        <v>77</v>
      </c>
      <c r="AU398" s="88" t="s">
        <v>77</v>
      </c>
      <c r="AV398" s="88"/>
      <c r="AW398" s="88" t="s">
        <v>77</v>
      </c>
      <c r="AX398" s="88"/>
      <c r="AY398" s="88" t="s">
        <v>77</v>
      </c>
      <c r="AZ398" s="88"/>
      <c r="BA398" s="88" t="s">
        <v>77</v>
      </c>
      <c r="BB398" s="88"/>
      <c r="BC398" s="88" t="s">
        <v>77</v>
      </c>
      <c r="BD398" s="88"/>
      <c r="BE398" s="88" t="s">
        <v>77</v>
      </c>
      <c r="BF398" s="88" t="s">
        <v>77</v>
      </c>
      <c r="BG398" s="88" t="s">
        <v>77</v>
      </c>
      <c r="BH398" s="88" t="s">
        <v>77</v>
      </c>
      <c r="BI398" s="88" t="s">
        <v>77</v>
      </c>
      <c r="BJ398" s="88" t="s">
        <v>77</v>
      </c>
      <c r="BK398" s="88" t="s">
        <v>77</v>
      </c>
      <c r="BL398" s="88" t="s">
        <v>77</v>
      </c>
      <c r="BM398" s="88" t="s">
        <v>77</v>
      </c>
      <c r="BN398" s="88" t="s">
        <v>77</v>
      </c>
      <c r="BO398" s="86"/>
      <c r="BP398" s="86"/>
      <c r="BQ398" s="86"/>
    </row>
    <row r="399" spans="1:69" s="90" customFormat="1" ht="154.5" customHeight="1" x14ac:dyDescent="0.25">
      <c r="A399" s="86"/>
      <c r="B399" s="86" t="s">
        <v>89</v>
      </c>
      <c r="C399" s="129" t="s">
        <v>2920</v>
      </c>
      <c r="D399" s="129" t="s">
        <v>71</v>
      </c>
      <c r="E399" s="109" t="s">
        <v>2921</v>
      </c>
      <c r="F399" s="85">
        <v>2018</v>
      </c>
      <c r="G399" s="146">
        <v>43252</v>
      </c>
      <c r="H399" s="85" t="s">
        <v>2922</v>
      </c>
      <c r="I399" s="86" t="s">
        <v>2923</v>
      </c>
      <c r="J399" s="86" t="s">
        <v>77</v>
      </c>
      <c r="K399" s="85" t="s">
        <v>75</v>
      </c>
      <c r="L399" s="86" t="s">
        <v>346</v>
      </c>
      <c r="M399" s="132">
        <v>43251</v>
      </c>
      <c r="N399" s="110" t="s">
        <v>157</v>
      </c>
      <c r="O399" s="110" t="s">
        <v>77</v>
      </c>
      <c r="P399" s="86" t="s">
        <v>1045</v>
      </c>
      <c r="Q399" s="86" t="s">
        <v>148</v>
      </c>
      <c r="R399" s="86" t="s">
        <v>2924</v>
      </c>
      <c r="S399" s="86" t="s">
        <v>1182</v>
      </c>
      <c r="T399" s="123">
        <v>37499616</v>
      </c>
      <c r="U399" s="107">
        <v>51764793.060000002</v>
      </c>
      <c r="V399" s="139">
        <v>46943043</v>
      </c>
      <c r="W399" s="199">
        <v>0</v>
      </c>
      <c r="X399" s="145" t="s">
        <v>681</v>
      </c>
      <c r="Y399" s="86" t="s">
        <v>973</v>
      </c>
      <c r="Z399" s="86" t="s">
        <v>132</v>
      </c>
      <c r="AA399" s="86" t="s">
        <v>1003</v>
      </c>
      <c r="AB399" s="86" t="s">
        <v>119</v>
      </c>
      <c r="AC399" s="86" t="s">
        <v>114</v>
      </c>
      <c r="AD399" s="86" t="s">
        <v>2255</v>
      </c>
      <c r="AE399" s="86" t="s">
        <v>544</v>
      </c>
      <c r="AF399" s="86" t="s">
        <v>148</v>
      </c>
      <c r="AG399" s="86" t="s">
        <v>578</v>
      </c>
      <c r="AH399" s="132">
        <v>44603</v>
      </c>
      <c r="AI399" s="86" t="s">
        <v>88</v>
      </c>
      <c r="AJ399" s="87" t="s">
        <v>89</v>
      </c>
      <c r="AK399" s="88" t="s">
        <v>77</v>
      </c>
      <c r="AL399" s="88" t="s">
        <v>77</v>
      </c>
      <c r="AM399" s="86"/>
      <c r="AN399" s="86"/>
      <c r="AO399" s="86"/>
      <c r="AP399" s="143"/>
      <c r="AQ399" s="143"/>
      <c r="AR399" s="86"/>
      <c r="AS399" s="86"/>
      <c r="AT399" s="86"/>
      <c r="AU399" s="88"/>
      <c r="AV399" s="88"/>
      <c r="AW399" s="86"/>
      <c r="AX399" s="86"/>
      <c r="AY399" s="86"/>
      <c r="AZ399" s="86"/>
      <c r="BA399" s="86"/>
      <c r="BB399" s="86"/>
      <c r="BC399" s="86"/>
      <c r="BD399" s="86"/>
      <c r="BE399" s="86"/>
      <c r="BF399" s="86"/>
      <c r="BG399" s="86"/>
      <c r="BH399" s="86"/>
      <c r="BI399" s="86"/>
      <c r="BJ399" s="86"/>
      <c r="BK399" s="86"/>
      <c r="BL399" s="86"/>
      <c r="BM399" s="86"/>
      <c r="BN399" s="86"/>
      <c r="BO399" s="86"/>
      <c r="BP399" s="86"/>
      <c r="BQ399" s="86"/>
    </row>
    <row r="400" spans="1:69" s="90" customFormat="1" ht="154.5" customHeight="1" x14ac:dyDescent="0.25">
      <c r="A400" s="86"/>
      <c r="B400" s="86" t="s">
        <v>89</v>
      </c>
      <c r="C400" s="129" t="s">
        <v>2925</v>
      </c>
      <c r="D400" s="129" t="s">
        <v>71</v>
      </c>
      <c r="E400" s="109" t="s">
        <v>2926</v>
      </c>
      <c r="F400" s="85">
        <v>2018</v>
      </c>
      <c r="G400" s="146">
        <v>43320</v>
      </c>
      <c r="H400" s="85" t="s">
        <v>2927</v>
      </c>
      <c r="I400" s="86" t="s">
        <v>2928</v>
      </c>
      <c r="J400" s="86" t="s">
        <v>77</v>
      </c>
      <c r="K400" s="85" t="s">
        <v>75</v>
      </c>
      <c r="L400" s="86" t="s">
        <v>102</v>
      </c>
      <c r="M400" s="132">
        <v>43318</v>
      </c>
      <c r="N400" s="110" t="s">
        <v>203</v>
      </c>
      <c r="O400" s="110" t="s">
        <v>77</v>
      </c>
      <c r="P400" s="86" t="s">
        <v>1363</v>
      </c>
      <c r="Q400" s="86" t="s">
        <v>148</v>
      </c>
      <c r="R400" s="86" t="s">
        <v>2929</v>
      </c>
      <c r="S400" s="86" t="s">
        <v>1002</v>
      </c>
      <c r="T400" s="123">
        <v>1001768732</v>
      </c>
      <c r="U400" s="107">
        <v>1399256256.78</v>
      </c>
      <c r="V400" s="139">
        <v>0</v>
      </c>
      <c r="W400" s="139">
        <v>348000000</v>
      </c>
      <c r="X400" s="145" t="s">
        <v>681</v>
      </c>
      <c r="Y400" s="86" t="s">
        <v>871</v>
      </c>
      <c r="Z400" s="86" t="s">
        <v>132</v>
      </c>
      <c r="AA400" s="86" t="s">
        <v>1003</v>
      </c>
      <c r="AB400" s="91" t="s">
        <v>126</v>
      </c>
      <c r="AC400" s="86"/>
      <c r="AD400" s="86" t="s">
        <v>2437</v>
      </c>
      <c r="AE400" s="86" t="s">
        <v>2930</v>
      </c>
      <c r="AF400" s="86" t="s">
        <v>148</v>
      </c>
      <c r="AG400" s="86" t="s">
        <v>162</v>
      </c>
      <c r="AH400" s="132">
        <v>44896</v>
      </c>
      <c r="AI400" s="86" t="s">
        <v>88</v>
      </c>
      <c r="AJ400" s="87" t="s">
        <v>89</v>
      </c>
      <c r="AK400" s="88" t="s">
        <v>77</v>
      </c>
      <c r="AL400" s="87" t="s">
        <v>2931</v>
      </c>
      <c r="AM400" s="86" t="s">
        <v>87</v>
      </c>
      <c r="AN400" s="86"/>
      <c r="AO400" s="86"/>
      <c r="AP400" s="143"/>
      <c r="AQ400" s="143"/>
      <c r="AR400" s="86"/>
      <c r="AS400" s="86"/>
      <c r="AT400" s="86" t="s">
        <v>87</v>
      </c>
      <c r="AU400" s="86" t="s">
        <v>77</v>
      </c>
      <c r="AV400" s="86"/>
      <c r="AW400" s="86"/>
      <c r="AX400" s="86"/>
      <c r="AY400" s="86"/>
      <c r="AZ400" s="86"/>
      <c r="BA400" s="86"/>
      <c r="BB400" s="86"/>
      <c r="BC400" s="86"/>
      <c r="BD400" s="86"/>
      <c r="BE400" s="86"/>
      <c r="BF400" s="86"/>
      <c r="BG400" s="86"/>
      <c r="BH400" s="86"/>
      <c r="BI400" s="86"/>
      <c r="BJ400" s="86"/>
      <c r="BK400" s="86"/>
      <c r="BL400" s="86"/>
      <c r="BM400" s="86"/>
      <c r="BN400" s="86"/>
      <c r="BO400" s="86"/>
      <c r="BP400" s="86"/>
      <c r="BQ400" s="86"/>
    </row>
    <row r="401" spans="1:69" s="90" customFormat="1" ht="154.5" customHeight="1" x14ac:dyDescent="0.25">
      <c r="A401" s="86"/>
      <c r="B401" s="86" t="s">
        <v>89</v>
      </c>
      <c r="C401" s="129" t="s">
        <v>2932</v>
      </c>
      <c r="D401" s="129" t="s">
        <v>71</v>
      </c>
      <c r="E401" s="109" t="s">
        <v>2933</v>
      </c>
      <c r="F401" s="85">
        <v>2020</v>
      </c>
      <c r="G401" s="146">
        <v>44181</v>
      </c>
      <c r="H401" s="85" t="s">
        <v>2934</v>
      </c>
      <c r="I401" s="86" t="s">
        <v>2935</v>
      </c>
      <c r="J401" s="86" t="s">
        <v>77</v>
      </c>
      <c r="K401" s="85" t="s">
        <v>75</v>
      </c>
      <c r="L401" s="86" t="s">
        <v>102</v>
      </c>
      <c r="M401" s="132">
        <v>44180</v>
      </c>
      <c r="N401" s="110" t="s">
        <v>203</v>
      </c>
      <c r="O401" s="110" t="s">
        <v>77</v>
      </c>
      <c r="P401" s="86" t="s">
        <v>1363</v>
      </c>
      <c r="Q401" s="86" t="s">
        <v>148</v>
      </c>
      <c r="R401" s="86" t="s">
        <v>2936</v>
      </c>
      <c r="S401" s="86" t="s">
        <v>1942</v>
      </c>
      <c r="T401" s="123">
        <v>394221142</v>
      </c>
      <c r="U401" s="107">
        <v>518102101.81</v>
      </c>
      <c r="V401" s="139">
        <v>0</v>
      </c>
      <c r="W401" s="108">
        <v>36816874</v>
      </c>
      <c r="X401" s="145" t="s">
        <v>338</v>
      </c>
      <c r="Y401" s="86" t="s">
        <v>871</v>
      </c>
      <c r="Z401" s="86" t="s">
        <v>1200</v>
      </c>
      <c r="AA401" s="86" t="s">
        <v>992</v>
      </c>
      <c r="AB401" s="86" t="s">
        <v>145</v>
      </c>
      <c r="AC401" s="86" t="s">
        <v>146</v>
      </c>
      <c r="AD401" s="86" t="s">
        <v>1647</v>
      </c>
      <c r="AE401" s="86" t="s">
        <v>2379</v>
      </c>
      <c r="AF401" s="86" t="s">
        <v>148</v>
      </c>
      <c r="AG401" s="86" t="s">
        <v>342</v>
      </c>
      <c r="AH401" s="132">
        <v>44552</v>
      </c>
      <c r="AI401" s="86" t="s">
        <v>88</v>
      </c>
      <c r="AJ401" s="87" t="s">
        <v>89</v>
      </c>
      <c r="AK401" s="88" t="s">
        <v>77</v>
      </c>
      <c r="AL401" s="88" t="s">
        <v>77</v>
      </c>
      <c r="AM401" s="88" t="s">
        <v>77</v>
      </c>
      <c r="AN401" s="88" t="s">
        <v>77</v>
      </c>
      <c r="AO401" s="88" t="s">
        <v>77</v>
      </c>
      <c r="AP401" s="88" t="s">
        <v>77</v>
      </c>
      <c r="AQ401" s="88" t="s">
        <v>77</v>
      </c>
      <c r="AR401" s="88" t="s">
        <v>77</v>
      </c>
      <c r="AS401" s="88" t="s">
        <v>77</v>
      </c>
      <c r="AT401" s="88" t="s">
        <v>77</v>
      </c>
      <c r="AU401" s="88" t="s">
        <v>77</v>
      </c>
      <c r="AV401" s="88"/>
      <c r="AW401" s="88" t="s">
        <v>77</v>
      </c>
      <c r="AX401" s="88"/>
      <c r="AY401" s="88" t="s">
        <v>77</v>
      </c>
      <c r="AZ401" s="88"/>
      <c r="BA401" s="88" t="s">
        <v>77</v>
      </c>
      <c r="BB401" s="88"/>
      <c r="BC401" s="88" t="s">
        <v>77</v>
      </c>
      <c r="BD401" s="88"/>
      <c r="BE401" s="88" t="s">
        <v>77</v>
      </c>
      <c r="BF401" s="88" t="s">
        <v>77</v>
      </c>
      <c r="BG401" s="88" t="s">
        <v>77</v>
      </c>
      <c r="BH401" s="88" t="s">
        <v>77</v>
      </c>
      <c r="BI401" s="88" t="s">
        <v>77</v>
      </c>
      <c r="BJ401" s="88" t="s">
        <v>77</v>
      </c>
      <c r="BK401" s="88" t="s">
        <v>77</v>
      </c>
      <c r="BL401" s="88" t="s">
        <v>77</v>
      </c>
      <c r="BM401" s="88" t="s">
        <v>77</v>
      </c>
      <c r="BN401" s="86"/>
      <c r="BO401" s="86"/>
      <c r="BP401" s="86"/>
      <c r="BQ401" s="86"/>
    </row>
    <row r="402" spans="1:69" s="90" customFormat="1" ht="154.5" customHeight="1" x14ac:dyDescent="0.25">
      <c r="A402" s="86"/>
      <c r="B402" s="86" t="s">
        <v>85</v>
      </c>
      <c r="C402" s="129" t="s">
        <v>710</v>
      </c>
      <c r="D402" s="129" t="s">
        <v>71</v>
      </c>
      <c r="E402" s="109" t="s">
        <v>2937</v>
      </c>
      <c r="F402" s="85">
        <v>2019</v>
      </c>
      <c r="G402" s="146">
        <v>43579</v>
      </c>
      <c r="H402" s="85" t="s">
        <v>2938</v>
      </c>
      <c r="I402" s="86" t="s">
        <v>2939</v>
      </c>
      <c r="J402" s="86" t="s">
        <v>77</v>
      </c>
      <c r="K402" s="85" t="s">
        <v>75</v>
      </c>
      <c r="L402" s="86" t="s">
        <v>346</v>
      </c>
      <c r="M402" s="132">
        <v>43579</v>
      </c>
      <c r="N402" s="110" t="s">
        <v>203</v>
      </c>
      <c r="O402" s="110" t="s">
        <v>77</v>
      </c>
      <c r="P402" s="86" t="s">
        <v>1045</v>
      </c>
      <c r="Q402" s="86" t="s">
        <v>148</v>
      </c>
      <c r="R402" s="86" t="s">
        <v>2940</v>
      </c>
      <c r="S402" s="86" t="s">
        <v>1182</v>
      </c>
      <c r="T402" s="123">
        <f>(1000000*160)</f>
        <v>160000000</v>
      </c>
      <c r="U402" s="107">
        <v>0</v>
      </c>
      <c r="V402" s="139">
        <v>0</v>
      </c>
      <c r="W402" s="139">
        <v>0</v>
      </c>
      <c r="X402" s="145"/>
      <c r="Y402" s="86" t="s">
        <v>871</v>
      </c>
      <c r="Z402" s="86" t="s">
        <v>1829</v>
      </c>
      <c r="AA402" s="86" t="s">
        <v>1003</v>
      </c>
      <c r="AB402" s="85" t="s">
        <v>138</v>
      </c>
      <c r="AC402" s="86" t="s">
        <v>139</v>
      </c>
      <c r="AD402" s="86" t="s">
        <v>2941</v>
      </c>
      <c r="AE402" s="86" t="s">
        <v>2241</v>
      </c>
      <c r="AF402" s="86" t="s">
        <v>148</v>
      </c>
      <c r="AG402" s="86" t="s">
        <v>342</v>
      </c>
      <c r="AH402" s="132">
        <v>44890</v>
      </c>
      <c r="AI402" s="86" t="s">
        <v>415</v>
      </c>
      <c r="AJ402" s="87"/>
      <c r="AK402" s="88" t="s">
        <v>77</v>
      </c>
      <c r="AL402" s="87" t="s">
        <v>87</v>
      </c>
      <c r="AM402" s="86" t="s">
        <v>87</v>
      </c>
      <c r="AN402" s="86"/>
      <c r="AO402" s="86"/>
      <c r="AP402" s="143"/>
      <c r="AQ402" s="143"/>
      <c r="AR402" s="86"/>
      <c r="AS402" s="88" t="s">
        <v>77</v>
      </c>
      <c r="AT402" s="86" t="s">
        <v>87</v>
      </c>
      <c r="AU402" s="88"/>
      <c r="AV402" s="88"/>
      <c r="AW402" s="86"/>
      <c r="AX402" s="86"/>
      <c r="AY402" s="86"/>
      <c r="AZ402" s="86"/>
      <c r="BA402" s="86"/>
      <c r="BB402" s="86"/>
      <c r="BC402" s="86"/>
      <c r="BD402" s="86"/>
      <c r="BE402" s="86"/>
      <c r="BF402" s="86"/>
      <c r="BG402" s="86"/>
      <c r="BH402" s="86"/>
      <c r="BI402" s="86"/>
      <c r="BJ402" s="86"/>
      <c r="BK402" s="86"/>
      <c r="BL402" s="86"/>
      <c r="BM402" s="86"/>
      <c r="BN402" s="86"/>
      <c r="BO402" s="86"/>
      <c r="BP402" s="86"/>
      <c r="BQ402" s="86"/>
    </row>
    <row r="403" spans="1:69" s="90" customFormat="1" ht="154.5" customHeight="1" x14ac:dyDescent="0.25">
      <c r="A403" s="86"/>
      <c r="B403" s="86" t="s">
        <v>89</v>
      </c>
      <c r="C403" s="129" t="s">
        <v>2942</v>
      </c>
      <c r="D403" s="129" t="s">
        <v>71</v>
      </c>
      <c r="E403" s="109" t="s">
        <v>2943</v>
      </c>
      <c r="F403" s="85">
        <v>2021</v>
      </c>
      <c r="G403" s="146">
        <v>44399</v>
      </c>
      <c r="H403" s="85" t="s">
        <v>2944</v>
      </c>
      <c r="I403" s="86" t="s">
        <v>2945</v>
      </c>
      <c r="J403" s="86" t="s">
        <v>77</v>
      </c>
      <c r="K403" s="85" t="s">
        <v>75</v>
      </c>
      <c r="L403" s="86" t="s">
        <v>346</v>
      </c>
      <c r="M403" s="132">
        <v>44398</v>
      </c>
      <c r="N403" s="110" t="s">
        <v>157</v>
      </c>
      <c r="O403" s="110" t="s">
        <v>77</v>
      </c>
      <c r="P403" s="86" t="s">
        <v>990</v>
      </c>
      <c r="Q403" s="86" t="s">
        <v>148</v>
      </c>
      <c r="R403" s="86" t="s">
        <v>2946</v>
      </c>
      <c r="S403" s="86" t="s">
        <v>1028</v>
      </c>
      <c r="T403" s="123">
        <v>221045134</v>
      </c>
      <c r="U403" s="107">
        <v>277653338.23000002</v>
      </c>
      <c r="V403" s="139">
        <v>249286877</v>
      </c>
      <c r="W403" s="139">
        <v>0</v>
      </c>
      <c r="X403" s="145" t="s">
        <v>160</v>
      </c>
      <c r="Y403" s="86" t="s">
        <v>973</v>
      </c>
      <c r="Z403" s="86" t="s">
        <v>1200</v>
      </c>
      <c r="AA403" s="86" t="s">
        <v>1200</v>
      </c>
      <c r="AB403" s="86" t="s">
        <v>145</v>
      </c>
      <c r="AC403" s="86" t="s">
        <v>146</v>
      </c>
      <c r="AD403" s="86" t="s">
        <v>1922</v>
      </c>
      <c r="AE403" s="86" t="s">
        <v>2947</v>
      </c>
      <c r="AF403" s="86" t="s">
        <v>148</v>
      </c>
      <c r="AG403" s="86" t="s">
        <v>86</v>
      </c>
      <c r="AH403" s="132"/>
      <c r="AI403" s="86" t="s">
        <v>88</v>
      </c>
      <c r="AJ403" s="87" t="s">
        <v>89</v>
      </c>
      <c r="AK403" s="88" t="s">
        <v>77</v>
      </c>
      <c r="AL403" s="88" t="s">
        <v>77</v>
      </c>
      <c r="AM403" s="88" t="s">
        <v>77</v>
      </c>
      <c r="AN403" s="88" t="s">
        <v>77</v>
      </c>
      <c r="AO403" s="88" t="s">
        <v>77</v>
      </c>
      <c r="AP403" s="88" t="s">
        <v>77</v>
      </c>
      <c r="AQ403" s="88" t="s">
        <v>77</v>
      </c>
      <c r="AR403" s="88" t="s">
        <v>77</v>
      </c>
      <c r="AS403" s="88" t="s">
        <v>77</v>
      </c>
      <c r="AT403" s="88" t="s">
        <v>77</v>
      </c>
      <c r="AU403" s="88" t="s">
        <v>77</v>
      </c>
      <c r="AV403" s="88"/>
      <c r="AW403" s="88" t="s">
        <v>77</v>
      </c>
      <c r="AX403" s="88"/>
      <c r="AY403" s="88" t="s">
        <v>77</v>
      </c>
      <c r="AZ403" s="88"/>
      <c r="BA403" s="88" t="s">
        <v>77</v>
      </c>
      <c r="BB403" s="88"/>
      <c r="BC403" s="88" t="s">
        <v>77</v>
      </c>
      <c r="BD403" s="88"/>
      <c r="BE403" s="88" t="s">
        <v>77</v>
      </c>
      <c r="BF403" s="88" t="s">
        <v>77</v>
      </c>
      <c r="BG403" s="88" t="s">
        <v>77</v>
      </c>
      <c r="BH403" s="88" t="s">
        <v>77</v>
      </c>
      <c r="BI403" s="88" t="s">
        <v>77</v>
      </c>
      <c r="BJ403" s="88" t="s">
        <v>77</v>
      </c>
      <c r="BK403" s="88" t="s">
        <v>77</v>
      </c>
      <c r="BL403" s="88" t="s">
        <v>77</v>
      </c>
      <c r="BM403" s="88" t="s">
        <v>77</v>
      </c>
      <c r="BN403" s="86"/>
      <c r="BO403" s="86"/>
      <c r="BP403" s="86"/>
      <c r="BQ403" s="86"/>
    </row>
    <row r="404" spans="1:69" s="90" customFormat="1" ht="141.75" customHeight="1" x14ac:dyDescent="0.25">
      <c r="A404" s="86"/>
      <c r="B404" s="86" t="s">
        <v>85</v>
      </c>
      <c r="C404" s="129" t="s">
        <v>710</v>
      </c>
      <c r="D404" s="129" t="s">
        <v>937</v>
      </c>
      <c r="E404" s="109" t="s">
        <v>2948</v>
      </c>
      <c r="F404" s="85">
        <v>2018</v>
      </c>
      <c r="G404" s="146">
        <v>43265</v>
      </c>
      <c r="H404" s="85" t="s">
        <v>2949</v>
      </c>
      <c r="I404" s="86" t="s">
        <v>1697</v>
      </c>
      <c r="J404" s="86" t="s">
        <v>77</v>
      </c>
      <c r="K404" s="85" t="s">
        <v>254</v>
      </c>
      <c r="L404" s="86" t="s">
        <v>418</v>
      </c>
      <c r="M404" s="132">
        <v>43206</v>
      </c>
      <c r="N404" s="110" t="s">
        <v>698</v>
      </c>
      <c r="O404" s="110" t="s">
        <v>77</v>
      </c>
      <c r="P404" s="86" t="s">
        <v>1136</v>
      </c>
      <c r="Q404" s="86" t="s">
        <v>148</v>
      </c>
      <c r="R404" s="86" t="s">
        <v>2910</v>
      </c>
      <c r="S404" s="86" t="s">
        <v>1530</v>
      </c>
      <c r="T404" s="123">
        <f t="shared" ref="T404:T406" si="0">828116*20</f>
        <v>16562320</v>
      </c>
      <c r="U404" s="107">
        <v>0</v>
      </c>
      <c r="V404" s="139">
        <v>0</v>
      </c>
      <c r="W404" s="139">
        <v>0</v>
      </c>
      <c r="X404" s="145"/>
      <c r="Y404" s="86" t="s">
        <v>973</v>
      </c>
      <c r="Z404" s="86" t="s">
        <v>2911</v>
      </c>
      <c r="AA404" s="86" t="s">
        <v>2911</v>
      </c>
      <c r="AB404" s="86" t="s">
        <v>145</v>
      </c>
      <c r="AC404" s="86" t="s">
        <v>146</v>
      </c>
      <c r="AD404" s="86" t="s">
        <v>1609</v>
      </c>
      <c r="AE404" s="86" t="s">
        <v>309</v>
      </c>
      <c r="AF404" s="86" t="s">
        <v>692</v>
      </c>
      <c r="AG404" s="86" t="s">
        <v>86</v>
      </c>
      <c r="AH404" s="132">
        <v>43776</v>
      </c>
      <c r="AI404" s="86" t="s">
        <v>415</v>
      </c>
      <c r="AJ404" s="87"/>
      <c r="AK404" s="88" t="s">
        <v>77</v>
      </c>
      <c r="AL404" s="87" t="s">
        <v>77</v>
      </c>
      <c r="AM404" s="86" t="s">
        <v>77</v>
      </c>
      <c r="AN404" s="86" t="s">
        <v>77</v>
      </c>
      <c r="AO404" s="86" t="s">
        <v>77</v>
      </c>
      <c r="AP404" s="143" t="s">
        <v>77</v>
      </c>
      <c r="AQ404" s="143" t="s">
        <v>77</v>
      </c>
      <c r="AR404" s="86"/>
      <c r="AS404" s="86" t="s">
        <v>77</v>
      </c>
      <c r="AT404" s="86" t="s">
        <v>77</v>
      </c>
      <c r="AU404" s="88" t="s">
        <v>77</v>
      </c>
      <c r="AV404" s="88"/>
      <c r="AW404" s="86" t="s">
        <v>77</v>
      </c>
      <c r="AX404" s="86"/>
      <c r="AY404" s="86" t="s">
        <v>77</v>
      </c>
      <c r="AZ404" s="86"/>
      <c r="BA404" s="86" t="s">
        <v>77</v>
      </c>
      <c r="BB404" s="86"/>
      <c r="BC404" s="86" t="s">
        <v>77</v>
      </c>
      <c r="BD404" s="86"/>
      <c r="BE404" s="86" t="s">
        <v>77</v>
      </c>
      <c r="BF404" s="86" t="s">
        <v>77</v>
      </c>
      <c r="BG404" s="86" t="s">
        <v>77</v>
      </c>
      <c r="BH404" s="86" t="s">
        <v>77</v>
      </c>
      <c r="BI404" s="86" t="s">
        <v>77</v>
      </c>
      <c r="BJ404" s="86" t="s">
        <v>77</v>
      </c>
      <c r="BK404" s="86" t="s">
        <v>77</v>
      </c>
      <c r="BL404" s="86" t="s">
        <v>77</v>
      </c>
      <c r="BM404" s="86" t="s">
        <v>77</v>
      </c>
      <c r="BN404" s="86" t="s">
        <v>77</v>
      </c>
      <c r="BO404" s="86"/>
      <c r="BP404" s="86"/>
      <c r="BQ404" s="86"/>
    </row>
    <row r="405" spans="1:69" s="90" customFormat="1" ht="154.5" customHeight="1" x14ac:dyDescent="0.25">
      <c r="A405" s="86"/>
      <c r="B405" s="86" t="s">
        <v>85</v>
      </c>
      <c r="C405" s="129" t="s">
        <v>710</v>
      </c>
      <c r="D405" s="129" t="s">
        <v>937</v>
      </c>
      <c r="E405" s="109" t="s">
        <v>2950</v>
      </c>
      <c r="F405" s="85">
        <v>2018</v>
      </c>
      <c r="G405" s="146">
        <v>43265</v>
      </c>
      <c r="H405" s="85" t="s">
        <v>2951</v>
      </c>
      <c r="I405" s="86" t="s">
        <v>1697</v>
      </c>
      <c r="J405" s="86" t="s">
        <v>77</v>
      </c>
      <c r="K405" s="85" t="s">
        <v>254</v>
      </c>
      <c r="L405" s="86" t="s">
        <v>418</v>
      </c>
      <c r="M405" s="132">
        <v>43206</v>
      </c>
      <c r="N405" s="110" t="s">
        <v>698</v>
      </c>
      <c r="O405" s="110" t="s">
        <v>77</v>
      </c>
      <c r="P405" s="86" t="s">
        <v>1136</v>
      </c>
      <c r="Q405" s="86" t="s">
        <v>148</v>
      </c>
      <c r="R405" s="86" t="s">
        <v>2910</v>
      </c>
      <c r="S405" s="86" t="s">
        <v>1530</v>
      </c>
      <c r="T405" s="123">
        <f t="shared" si="0"/>
        <v>16562320</v>
      </c>
      <c r="U405" s="107">
        <v>0</v>
      </c>
      <c r="V405" s="139">
        <v>0</v>
      </c>
      <c r="W405" s="199">
        <v>0</v>
      </c>
      <c r="X405" s="145"/>
      <c r="Y405" s="86" t="s">
        <v>973</v>
      </c>
      <c r="Z405" s="86" t="s">
        <v>2911</v>
      </c>
      <c r="AA405" s="86" t="s">
        <v>2911</v>
      </c>
      <c r="AB405" s="86" t="s">
        <v>1227</v>
      </c>
      <c r="AC405" s="86" t="s">
        <v>1385</v>
      </c>
      <c r="AD405" s="86" t="s">
        <v>1609</v>
      </c>
      <c r="AE405" s="86" t="s">
        <v>309</v>
      </c>
      <c r="AF405" s="86" t="s">
        <v>692</v>
      </c>
      <c r="AG405" s="86" t="s">
        <v>86</v>
      </c>
      <c r="AH405" s="132">
        <v>43776</v>
      </c>
      <c r="AI405" s="86" t="s">
        <v>415</v>
      </c>
      <c r="AJ405" s="87" t="s">
        <v>85</v>
      </c>
      <c r="AK405" s="88" t="s">
        <v>77</v>
      </c>
      <c r="AL405" s="87" t="s">
        <v>77</v>
      </c>
      <c r="AM405" s="86" t="s">
        <v>77</v>
      </c>
      <c r="AN405" s="86" t="s">
        <v>77</v>
      </c>
      <c r="AO405" s="86" t="s">
        <v>77</v>
      </c>
      <c r="AP405" s="143" t="s">
        <v>77</v>
      </c>
      <c r="AQ405" s="143" t="s">
        <v>77</v>
      </c>
      <c r="AR405" s="143" t="s">
        <v>77</v>
      </c>
      <c r="AS405" s="86" t="s">
        <v>77</v>
      </c>
      <c r="AT405" s="86" t="s">
        <v>77</v>
      </c>
      <c r="AU405" s="88" t="s">
        <v>77</v>
      </c>
      <c r="AV405" s="88"/>
      <c r="AW405" s="86" t="s">
        <v>77</v>
      </c>
      <c r="AX405" s="86"/>
      <c r="AY405" s="86" t="s">
        <v>77</v>
      </c>
      <c r="AZ405" s="86"/>
      <c r="BA405" s="86" t="s">
        <v>77</v>
      </c>
      <c r="BB405" s="86"/>
      <c r="BC405" s="86" t="s">
        <v>77</v>
      </c>
      <c r="BD405" s="86"/>
      <c r="BE405" s="86" t="s">
        <v>77</v>
      </c>
      <c r="BF405" s="86" t="s">
        <v>77</v>
      </c>
      <c r="BG405" s="86" t="s">
        <v>77</v>
      </c>
      <c r="BH405" s="86" t="s">
        <v>77</v>
      </c>
      <c r="BI405" s="86" t="s">
        <v>77</v>
      </c>
      <c r="BJ405" s="86" t="s">
        <v>77</v>
      </c>
      <c r="BK405" s="86" t="s">
        <v>77</v>
      </c>
      <c r="BL405" s="86" t="s">
        <v>77</v>
      </c>
      <c r="BM405" s="86" t="s">
        <v>77</v>
      </c>
      <c r="BN405" s="143" t="s">
        <v>77</v>
      </c>
      <c r="BO405" s="86"/>
      <c r="BP405" s="86"/>
      <c r="BQ405" s="86"/>
    </row>
    <row r="406" spans="1:69" s="90" customFormat="1" ht="154.5" customHeight="1" x14ac:dyDescent="0.25">
      <c r="A406" s="86"/>
      <c r="B406" s="86" t="s">
        <v>85</v>
      </c>
      <c r="C406" s="129" t="s">
        <v>710</v>
      </c>
      <c r="D406" s="129" t="s">
        <v>937</v>
      </c>
      <c r="E406" s="109" t="s">
        <v>2952</v>
      </c>
      <c r="F406" s="85">
        <v>2018</v>
      </c>
      <c r="G406" s="146">
        <v>43265</v>
      </c>
      <c r="H406" s="85" t="s">
        <v>2953</v>
      </c>
      <c r="I406" s="86" t="s">
        <v>1697</v>
      </c>
      <c r="J406" s="86" t="s">
        <v>77</v>
      </c>
      <c r="K406" s="85" t="s">
        <v>254</v>
      </c>
      <c r="L406" s="86" t="s">
        <v>418</v>
      </c>
      <c r="M406" s="132">
        <v>43206</v>
      </c>
      <c r="N406" s="110" t="s">
        <v>698</v>
      </c>
      <c r="O406" s="110" t="s">
        <v>77</v>
      </c>
      <c r="P406" s="86" t="s">
        <v>1136</v>
      </c>
      <c r="Q406" s="86" t="s">
        <v>148</v>
      </c>
      <c r="R406" s="86" t="s">
        <v>2910</v>
      </c>
      <c r="S406" s="86" t="s">
        <v>1530</v>
      </c>
      <c r="T406" s="123">
        <f t="shared" si="0"/>
        <v>16562320</v>
      </c>
      <c r="U406" s="107">
        <v>0</v>
      </c>
      <c r="V406" s="139">
        <v>0</v>
      </c>
      <c r="W406" s="139">
        <v>0</v>
      </c>
      <c r="X406" s="145"/>
      <c r="Y406" s="86" t="s">
        <v>973</v>
      </c>
      <c r="Z406" s="86" t="s">
        <v>2911</v>
      </c>
      <c r="AA406" s="86" t="s">
        <v>2911</v>
      </c>
      <c r="AB406" s="86" t="s">
        <v>113</v>
      </c>
      <c r="AC406" s="86" t="s">
        <v>294</v>
      </c>
      <c r="AD406" s="86" t="s">
        <v>1609</v>
      </c>
      <c r="AE406" s="86" t="s">
        <v>309</v>
      </c>
      <c r="AF406" s="86" t="s">
        <v>692</v>
      </c>
      <c r="AG406" s="86" t="s">
        <v>86</v>
      </c>
      <c r="AH406" s="132">
        <v>43788</v>
      </c>
      <c r="AI406" s="86" t="s">
        <v>415</v>
      </c>
      <c r="AJ406" s="87" t="s">
        <v>85</v>
      </c>
      <c r="AK406" s="88" t="s">
        <v>77</v>
      </c>
      <c r="AL406" s="87" t="s">
        <v>77</v>
      </c>
      <c r="AM406" s="86" t="s">
        <v>77</v>
      </c>
      <c r="AN406" s="86" t="s">
        <v>77</v>
      </c>
      <c r="AO406" s="86" t="s">
        <v>77</v>
      </c>
      <c r="AP406" s="143" t="s">
        <v>77</v>
      </c>
      <c r="AQ406" s="143" t="s">
        <v>77</v>
      </c>
      <c r="AR406" s="86"/>
      <c r="AS406" s="86" t="s">
        <v>77</v>
      </c>
      <c r="AT406" s="86" t="s">
        <v>77</v>
      </c>
      <c r="AU406" s="88" t="s">
        <v>77</v>
      </c>
      <c r="AV406" s="88"/>
      <c r="AW406" s="86" t="s">
        <v>77</v>
      </c>
      <c r="AX406" s="86"/>
      <c r="AY406" s="86" t="s">
        <v>77</v>
      </c>
      <c r="AZ406" s="86"/>
      <c r="BA406" s="86" t="s">
        <v>77</v>
      </c>
      <c r="BB406" s="86"/>
      <c r="BC406" s="86" t="s">
        <v>77</v>
      </c>
      <c r="BD406" s="86"/>
      <c r="BE406" s="86" t="s">
        <v>77</v>
      </c>
      <c r="BF406" s="86" t="s">
        <v>77</v>
      </c>
      <c r="BG406" s="86" t="s">
        <v>77</v>
      </c>
      <c r="BH406" s="86" t="s">
        <v>77</v>
      </c>
      <c r="BI406" s="86" t="s">
        <v>77</v>
      </c>
      <c r="BJ406" s="86" t="s">
        <v>77</v>
      </c>
      <c r="BK406" s="86" t="s">
        <v>77</v>
      </c>
      <c r="BL406" s="86" t="s">
        <v>77</v>
      </c>
      <c r="BM406" s="86" t="s">
        <v>77</v>
      </c>
      <c r="BN406" s="86"/>
      <c r="BO406" s="86"/>
      <c r="BP406" s="86"/>
      <c r="BQ406" s="86"/>
    </row>
    <row r="407" spans="1:69" s="90" customFormat="1" ht="154.5" customHeight="1" x14ac:dyDescent="0.25">
      <c r="A407" s="86"/>
      <c r="B407" s="86" t="s">
        <v>89</v>
      </c>
      <c r="C407" s="129" t="s">
        <v>2954</v>
      </c>
      <c r="D407" s="129" t="s">
        <v>71</v>
      </c>
      <c r="E407" s="178" t="s">
        <v>2955</v>
      </c>
      <c r="F407" s="85">
        <v>2022</v>
      </c>
      <c r="G407" s="132">
        <v>44607</v>
      </c>
      <c r="H407" s="85" t="s">
        <v>2956</v>
      </c>
      <c r="I407" s="86" t="s">
        <v>2957</v>
      </c>
      <c r="J407" s="129" t="s">
        <v>77</v>
      </c>
      <c r="K407" s="85" t="s">
        <v>75</v>
      </c>
      <c r="L407" s="86" t="s">
        <v>346</v>
      </c>
      <c r="M407" s="132">
        <v>44607</v>
      </c>
      <c r="N407" s="110" t="s">
        <v>203</v>
      </c>
      <c r="O407" s="126" t="s">
        <v>77</v>
      </c>
      <c r="P407" s="86" t="s">
        <v>1010</v>
      </c>
      <c r="Q407" s="86" t="s">
        <v>148</v>
      </c>
      <c r="R407" s="86" t="s">
        <v>1821</v>
      </c>
      <c r="S407" s="86" t="s">
        <v>1028</v>
      </c>
      <c r="T407" s="123">
        <v>59427059</v>
      </c>
      <c r="U407" s="107">
        <v>75496391.790000007</v>
      </c>
      <c r="V407" s="139">
        <v>65260588</v>
      </c>
      <c r="W407" s="108">
        <v>13433601</v>
      </c>
      <c r="X407" s="145" t="s">
        <v>160</v>
      </c>
      <c r="Y407" s="86" t="s">
        <v>871</v>
      </c>
      <c r="Z407" s="86" t="s">
        <v>1200</v>
      </c>
      <c r="AA407" s="86" t="s">
        <v>1646</v>
      </c>
      <c r="AB407" s="86" t="s">
        <v>145</v>
      </c>
      <c r="AC407" s="86" t="s">
        <v>146</v>
      </c>
      <c r="AD407" s="86" t="s">
        <v>2958</v>
      </c>
      <c r="AE407" s="86" t="s">
        <v>1393</v>
      </c>
      <c r="AF407" s="86" t="s">
        <v>148</v>
      </c>
      <c r="AG407" s="86" t="s">
        <v>342</v>
      </c>
      <c r="AH407" s="132">
        <v>45099</v>
      </c>
      <c r="AI407" s="86" t="s">
        <v>415</v>
      </c>
      <c r="AJ407" s="87" t="s">
        <v>89</v>
      </c>
      <c r="AK407" s="88">
        <v>21652506</v>
      </c>
      <c r="AL407" s="88" t="s">
        <v>77</v>
      </c>
      <c r="AM407" s="88" t="s">
        <v>77</v>
      </c>
      <c r="AN407" s="88" t="s">
        <v>77</v>
      </c>
      <c r="AO407" s="88" t="s">
        <v>77</v>
      </c>
      <c r="AP407" s="88" t="s">
        <v>77</v>
      </c>
      <c r="AQ407" s="88" t="s">
        <v>77</v>
      </c>
      <c r="AR407" s="88" t="s">
        <v>77</v>
      </c>
      <c r="AS407" s="88" t="s">
        <v>77</v>
      </c>
      <c r="AT407" s="88" t="s">
        <v>77</v>
      </c>
      <c r="AU407" s="88" t="s">
        <v>77</v>
      </c>
      <c r="AV407" s="88"/>
      <c r="AW407" s="88" t="s">
        <v>77</v>
      </c>
      <c r="AX407" s="88"/>
      <c r="AY407" s="88" t="s">
        <v>77</v>
      </c>
      <c r="AZ407" s="88"/>
      <c r="BA407" s="88" t="s">
        <v>77</v>
      </c>
      <c r="BB407" s="88"/>
      <c r="BC407" s="88" t="s">
        <v>77</v>
      </c>
      <c r="BD407" s="88"/>
      <c r="BE407" s="88" t="s">
        <v>77</v>
      </c>
      <c r="BF407" s="88" t="s">
        <v>77</v>
      </c>
      <c r="BG407" s="88" t="s">
        <v>77</v>
      </c>
      <c r="BH407" s="88" t="s">
        <v>77</v>
      </c>
      <c r="BI407" s="88" t="s">
        <v>77</v>
      </c>
      <c r="BJ407" s="88" t="s">
        <v>77</v>
      </c>
      <c r="BK407" s="88" t="s">
        <v>77</v>
      </c>
      <c r="BL407" s="88" t="s">
        <v>77</v>
      </c>
      <c r="BM407" s="88" t="s">
        <v>77</v>
      </c>
      <c r="BN407" s="86"/>
      <c r="BO407" s="86"/>
      <c r="BP407" s="86"/>
      <c r="BQ407" s="86"/>
    </row>
    <row r="408" spans="1:69" s="90" customFormat="1" ht="154.5" customHeight="1" x14ac:dyDescent="0.25">
      <c r="A408" s="86"/>
      <c r="B408" s="86" t="s">
        <v>89</v>
      </c>
      <c r="C408" s="129" t="s">
        <v>2959</v>
      </c>
      <c r="D408" s="129" t="s">
        <v>71</v>
      </c>
      <c r="E408" s="109" t="s">
        <v>2960</v>
      </c>
      <c r="F408" s="85">
        <v>2023</v>
      </c>
      <c r="G408" s="146">
        <v>45084</v>
      </c>
      <c r="H408" s="85" t="s">
        <v>2961</v>
      </c>
      <c r="I408" s="86" t="s">
        <v>979</v>
      </c>
      <c r="J408" s="86" t="s">
        <v>77</v>
      </c>
      <c r="K408" s="85" t="s">
        <v>75</v>
      </c>
      <c r="L408" s="36" t="s">
        <v>156</v>
      </c>
      <c r="M408" s="132">
        <v>45098</v>
      </c>
      <c r="N408" s="110" t="s">
        <v>256</v>
      </c>
      <c r="O408" s="110" t="s">
        <v>77</v>
      </c>
      <c r="P408" s="86" t="s">
        <v>1045</v>
      </c>
      <c r="Q408" s="86" t="s">
        <v>148</v>
      </c>
      <c r="R408" s="86" t="s">
        <v>1206</v>
      </c>
      <c r="S408" s="86" t="s">
        <v>680</v>
      </c>
      <c r="T408" s="123">
        <v>0</v>
      </c>
      <c r="U408" s="107">
        <v>0</v>
      </c>
      <c r="V408" s="139">
        <v>0</v>
      </c>
      <c r="W408" s="139">
        <v>0</v>
      </c>
      <c r="X408" s="145" t="s">
        <v>1226</v>
      </c>
      <c r="Y408" s="86" t="s">
        <v>871</v>
      </c>
      <c r="Z408" s="86" t="s">
        <v>1200</v>
      </c>
      <c r="AA408" s="85" t="s">
        <v>2962</v>
      </c>
      <c r="AB408" s="86" t="s">
        <v>145</v>
      </c>
      <c r="AC408" s="86" t="s">
        <v>146</v>
      </c>
      <c r="AD408" s="86" t="s">
        <v>2963</v>
      </c>
      <c r="AE408" s="86" t="s">
        <v>1130</v>
      </c>
      <c r="AF408" s="86" t="s">
        <v>148</v>
      </c>
      <c r="AG408" s="86" t="s">
        <v>578</v>
      </c>
      <c r="AH408" s="132">
        <v>45167</v>
      </c>
      <c r="AI408" s="86" t="s">
        <v>163</v>
      </c>
      <c r="AJ408" s="87" t="s">
        <v>89</v>
      </c>
      <c r="AK408" s="88" t="s">
        <v>77</v>
      </c>
      <c r="AL408" s="88" t="s">
        <v>77</v>
      </c>
      <c r="AM408" s="88" t="s">
        <v>77</v>
      </c>
      <c r="AN408" s="88" t="s">
        <v>77</v>
      </c>
      <c r="AO408" s="88" t="s">
        <v>77</v>
      </c>
      <c r="AP408" s="88" t="s">
        <v>77</v>
      </c>
      <c r="AQ408" s="88" t="s">
        <v>77</v>
      </c>
      <c r="AR408" s="88" t="s">
        <v>77</v>
      </c>
      <c r="AS408" s="88" t="s">
        <v>77</v>
      </c>
      <c r="AT408" s="88" t="s">
        <v>77</v>
      </c>
      <c r="AU408" s="88" t="s">
        <v>77</v>
      </c>
      <c r="AV408" s="88"/>
      <c r="AW408" s="88" t="s">
        <v>77</v>
      </c>
      <c r="AX408" s="88"/>
      <c r="AY408" s="88" t="s">
        <v>77</v>
      </c>
      <c r="AZ408" s="88"/>
      <c r="BA408" s="88" t="s">
        <v>77</v>
      </c>
      <c r="BB408" s="88"/>
      <c r="BC408" s="88" t="s">
        <v>77</v>
      </c>
      <c r="BD408" s="88"/>
      <c r="BE408" s="88" t="s">
        <v>77</v>
      </c>
      <c r="BF408" s="88" t="s">
        <v>77</v>
      </c>
      <c r="BG408" s="88" t="s">
        <v>77</v>
      </c>
      <c r="BH408" s="88" t="s">
        <v>77</v>
      </c>
      <c r="BI408" s="88" t="s">
        <v>77</v>
      </c>
      <c r="BJ408" s="88" t="s">
        <v>77</v>
      </c>
      <c r="BK408" s="88" t="s">
        <v>77</v>
      </c>
      <c r="BL408" s="88" t="s">
        <v>77</v>
      </c>
      <c r="BM408" s="88" t="s">
        <v>77</v>
      </c>
      <c r="BN408" s="88" t="s">
        <v>77</v>
      </c>
      <c r="BO408" s="86"/>
      <c r="BP408" s="86"/>
      <c r="BQ408" s="86"/>
    </row>
    <row r="409" spans="1:69" s="90" customFormat="1" ht="154.5" customHeight="1" x14ac:dyDescent="0.25">
      <c r="A409" s="86"/>
      <c r="B409" s="86" t="s">
        <v>89</v>
      </c>
      <c r="C409" s="129" t="s">
        <v>2964</v>
      </c>
      <c r="D409" s="129" t="s">
        <v>71</v>
      </c>
      <c r="E409" s="109" t="s">
        <v>2965</v>
      </c>
      <c r="F409" s="86">
        <v>2023</v>
      </c>
      <c r="G409" s="132">
        <v>45231</v>
      </c>
      <c r="H409" s="85" t="s">
        <v>2966</v>
      </c>
      <c r="I409" s="85" t="s">
        <v>2967</v>
      </c>
      <c r="J409" s="129" t="s">
        <v>77</v>
      </c>
      <c r="K409" s="85" t="s">
        <v>75</v>
      </c>
      <c r="L409" s="86" t="s">
        <v>346</v>
      </c>
      <c r="M409" s="132">
        <v>45230</v>
      </c>
      <c r="N409" s="110" t="s">
        <v>698</v>
      </c>
      <c r="O409" s="110" t="s">
        <v>77</v>
      </c>
      <c r="P409" s="86" t="s">
        <v>2968</v>
      </c>
      <c r="Q409" s="86" t="s">
        <v>148</v>
      </c>
      <c r="R409" s="86" t="s">
        <v>2969</v>
      </c>
      <c r="S409" s="86" t="s">
        <v>2970</v>
      </c>
      <c r="T409" s="123">
        <v>11600000</v>
      </c>
      <c r="U409" s="107">
        <v>11654407.77</v>
      </c>
      <c r="V409" s="139">
        <v>11634093</v>
      </c>
      <c r="W409" s="139">
        <v>0</v>
      </c>
      <c r="X409" s="145" t="s">
        <v>160</v>
      </c>
      <c r="Y409" s="86" t="s">
        <v>682</v>
      </c>
      <c r="Z409" s="86" t="s">
        <v>926</v>
      </c>
      <c r="AA409" s="86" t="s">
        <v>926</v>
      </c>
      <c r="AB409" s="86" t="s">
        <v>145</v>
      </c>
      <c r="AC409" s="86" t="s">
        <v>146</v>
      </c>
      <c r="AD409" s="86" t="s">
        <v>2971</v>
      </c>
      <c r="AE409" s="86" t="s">
        <v>250</v>
      </c>
      <c r="AF409" s="85" t="s">
        <v>148</v>
      </c>
      <c r="AG409" s="86" t="s">
        <v>162</v>
      </c>
      <c r="AH409" s="132"/>
      <c r="AI409" s="86" t="s">
        <v>88</v>
      </c>
      <c r="AJ409" s="87" t="s">
        <v>107</v>
      </c>
      <c r="AK409" s="88" t="s">
        <v>77</v>
      </c>
      <c r="AL409" s="88"/>
      <c r="AM409" s="88"/>
      <c r="AN409" s="88"/>
      <c r="AO409" s="88"/>
      <c r="AP409" s="88"/>
      <c r="AQ409" s="88"/>
      <c r="AR409" s="88"/>
      <c r="AS409" s="88"/>
      <c r="AT409" s="88"/>
      <c r="AU409" s="88"/>
      <c r="AV409" s="88"/>
      <c r="AW409" s="88"/>
      <c r="AX409" s="88"/>
      <c r="AY409" s="88"/>
      <c r="AZ409" s="88"/>
      <c r="BA409" s="88"/>
      <c r="BB409" s="88"/>
      <c r="BC409" s="88"/>
      <c r="BD409" s="88"/>
      <c r="BE409" s="88"/>
      <c r="BF409" s="88"/>
      <c r="BG409" s="88"/>
      <c r="BH409" s="88"/>
      <c r="BI409" s="88"/>
      <c r="BJ409" s="88"/>
      <c r="BK409" s="88"/>
      <c r="BL409" s="88"/>
      <c r="BM409" s="88"/>
      <c r="BN409" s="88"/>
      <c r="BO409" s="88"/>
      <c r="BP409" s="86"/>
      <c r="BQ409" s="86"/>
    </row>
    <row r="410" spans="1:69" s="90" customFormat="1" ht="154.5" customHeight="1" x14ac:dyDescent="0.25">
      <c r="A410" s="86"/>
      <c r="B410" s="86" t="s">
        <v>89</v>
      </c>
      <c r="C410" s="129" t="s">
        <v>2972</v>
      </c>
      <c r="D410" s="129" t="s">
        <v>71</v>
      </c>
      <c r="E410" s="109" t="s">
        <v>2973</v>
      </c>
      <c r="F410" s="85">
        <v>2019</v>
      </c>
      <c r="G410" s="146">
        <v>43486</v>
      </c>
      <c r="H410" s="85" t="s">
        <v>2726</v>
      </c>
      <c r="I410" s="86" t="s">
        <v>2727</v>
      </c>
      <c r="J410" s="86" t="s">
        <v>77</v>
      </c>
      <c r="K410" s="85" t="s">
        <v>75</v>
      </c>
      <c r="L410" s="86" t="s">
        <v>346</v>
      </c>
      <c r="M410" s="132">
        <v>43483</v>
      </c>
      <c r="N410" s="110" t="s">
        <v>157</v>
      </c>
      <c r="O410" s="110" t="s">
        <v>77</v>
      </c>
      <c r="P410" s="86" t="s">
        <v>2974</v>
      </c>
      <c r="Q410" s="86" t="s">
        <v>148</v>
      </c>
      <c r="R410" s="86" t="s">
        <v>2975</v>
      </c>
      <c r="S410" s="86" t="s">
        <v>1002</v>
      </c>
      <c r="T410" s="123">
        <v>130605800</v>
      </c>
      <c r="U410" s="107">
        <v>179556687.38</v>
      </c>
      <c r="V410" s="139">
        <v>160347475</v>
      </c>
      <c r="W410" s="199">
        <v>0</v>
      </c>
      <c r="X410" s="145" t="s">
        <v>681</v>
      </c>
      <c r="Y410" s="86" t="s">
        <v>973</v>
      </c>
      <c r="Z410" s="86" t="s">
        <v>1829</v>
      </c>
      <c r="AA410" s="86" t="s">
        <v>1829</v>
      </c>
      <c r="AB410" s="86" t="s">
        <v>119</v>
      </c>
      <c r="AC410" s="86" t="s">
        <v>114</v>
      </c>
      <c r="AD410" s="86" t="s">
        <v>2976</v>
      </c>
      <c r="AE410" s="86" t="s">
        <v>1532</v>
      </c>
      <c r="AF410" s="86" t="s">
        <v>148</v>
      </c>
      <c r="AG410" s="86" t="s">
        <v>578</v>
      </c>
      <c r="AH410" s="132">
        <v>44810</v>
      </c>
      <c r="AI410" s="86" t="s">
        <v>88</v>
      </c>
      <c r="AJ410" s="87" t="s">
        <v>89</v>
      </c>
      <c r="AK410" s="88" t="s">
        <v>77</v>
      </c>
      <c r="AL410" s="87"/>
      <c r="AM410" s="86"/>
      <c r="AN410" s="86"/>
      <c r="AO410" s="86"/>
      <c r="AP410" s="143"/>
      <c r="AQ410" s="143"/>
      <c r="AR410" s="86"/>
      <c r="AS410" s="86"/>
      <c r="AT410" s="86"/>
      <c r="AU410" s="88"/>
      <c r="AV410" s="88"/>
      <c r="AW410" s="86"/>
      <c r="AX410" s="86"/>
      <c r="AY410" s="86"/>
      <c r="AZ410" s="86"/>
      <c r="BA410" s="86"/>
      <c r="BB410" s="86"/>
      <c r="BC410" s="86"/>
      <c r="BD410" s="86"/>
      <c r="BE410" s="86"/>
      <c r="BF410" s="86"/>
      <c r="BG410" s="86"/>
      <c r="BH410" s="86"/>
      <c r="BI410" s="86"/>
      <c r="BJ410" s="86"/>
      <c r="BK410" s="86"/>
      <c r="BL410" s="86"/>
      <c r="BM410" s="86"/>
      <c r="BN410" s="86"/>
      <c r="BO410" s="86"/>
      <c r="BP410" s="86"/>
      <c r="BQ410" s="86"/>
    </row>
    <row r="411" spans="1:69" s="90" customFormat="1" ht="154.5" customHeight="1" x14ac:dyDescent="0.25">
      <c r="A411" s="86"/>
      <c r="B411" s="86" t="s">
        <v>85</v>
      </c>
      <c r="C411" s="129" t="s">
        <v>710</v>
      </c>
      <c r="D411" s="129" t="s">
        <v>937</v>
      </c>
      <c r="E411" s="109" t="s">
        <v>2977</v>
      </c>
      <c r="F411" s="86">
        <v>2019</v>
      </c>
      <c r="G411" s="132">
        <v>43636</v>
      </c>
      <c r="H411" s="86" t="s">
        <v>2978</v>
      </c>
      <c r="I411" s="86" t="s">
        <v>2979</v>
      </c>
      <c r="J411" s="86" t="s">
        <v>77</v>
      </c>
      <c r="K411" s="85" t="s">
        <v>75</v>
      </c>
      <c r="L411" s="86" t="s">
        <v>346</v>
      </c>
      <c r="M411" s="132">
        <v>43620</v>
      </c>
      <c r="N411" s="110" t="s">
        <v>157</v>
      </c>
      <c r="O411" s="110" t="s">
        <v>77</v>
      </c>
      <c r="P411" s="86" t="s">
        <v>1045</v>
      </c>
      <c r="Q411" s="86" t="s">
        <v>148</v>
      </c>
      <c r="R411" s="86" t="s">
        <v>2980</v>
      </c>
      <c r="S411" s="86" t="s">
        <v>2753</v>
      </c>
      <c r="T411" s="147">
        <f>(5*1000000)</f>
        <v>5000000</v>
      </c>
      <c r="U411" s="162">
        <v>0</v>
      </c>
      <c r="V411" s="163">
        <v>0</v>
      </c>
      <c r="W411" s="163">
        <v>0</v>
      </c>
      <c r="X411" s="145"/>
      <c r="Y411" s="86" t="s">
        <v>973</v>
      </c>
      <c r="Z411" s="86" t="s">
        <v>1429</v>
      </c>
      <c r="AA411" s="86" t="s">
        <v>961</v>
      </c>
      <c r="AB411" s="86" t="s">
        <v>145</v>
      </c>
      <c r="AC411" s="86" t="s">
        <v>146</v>
      </c>
      <c r="AD411" s="86" t="s">
        <v>2981</v>
      </c>
      <c r="AE411" s="86" t="s">
        <v>309</v>
      </c>
      <c r="AF411" s="86" t="s">
        <v>148</v>
      </c>
      <c r="AG411" s="86" t="s">
        <v>86</v>
      </c>
      <c r="AH411" s="132">
        <v>44629</v>
      </c>
      <c r="AI411" s="86" t="s">
        <v>415</v>
      </c>
      <c r="AJ411" s="87"/>
      <c r="AK411" s="88" t="s">
        <v>77</v>
      </c>
      <c r="AL411" s="87" t="s">
        <v>77</v>
      </c>
      <c r="AM411" s="88" t="s">
        <v>77</v>
      </c>
      <c r="AN411" s="88" t="s">
        <v>77</v>
      </c>
      <c r="AO411" s="87" t="s">
        <v>77</v>
      </c>
      <c r="AP411" s="88" t="s">
        <v>77</v>
      </c>
      <c r="AQ411" s="87" t="s">
        <v>77</v>
      </c>
      <c r="AR411" s="88"/>
      <c r="AS411" s="88" t="s">
        <v>77</v>
      </c>
      <c r="AT411" s="87" t="s">
        <v>77</v>
      </c>
      <c r="AU411" s="88" t="s">
        <v>77</v>
      </c>
      <c r="AV411" s="88"/>
      <c r="AW411" s="87" t="s">
        <v>77</v>
      </c>
      <c r="AX411" s="87"/>
      <c r="AY411" s="88" t="s">
        <v>77</v>
      </c>
      <c r="AZ411" s="88"/>
      <c r="BA411" s="87" t="s">
        <v>77</v>
      </c>
      <c r="BB411" s="87"/>
      <c r="BC411" s="88" t="s">
        <v>77</v>
      </c>
      <c r="BD411" s="88"/>
      <c r="BE411" s="87" t="s">
        <v>77</v>
      </c>
      <c r="BF411" s="88" t="s">
        <v>77</v>
      </c>
      <c r="BG411" s="87" t="s">
        <v>77</v>
      </c>
      <c r="BH411" s="88" t="s">
        <v>77</v>
      </c>
      <c r="BI411" s="87" t="s">
        <v>77</v>
      </c>
      <c r="BJ411" s="88" t="s">
        <v>77</v>
      </c>
      <c r="BK411" s="87" t="s">
        <v>77</v>
      </c>
      <c r="BL411" s="88" t="s">
        <v>77</v>
      </c>
      <c r="BM411" s="87" t="s">
        <v>77</v>
      </c>
      <c r="BN411" s="86"/>
      <c r="BO411" s="86"/>
      <c r="BP411" s="86"/>
      <c r="BQ411" s="86"/>
    </row>
    <row r="412" spans="1:69" s="90" customFormat="1" ht="154.5" customHeight="1" x14ac:dyDescent="0.25">
      <c r="A412" s="86"/>
      <c r="B412" s="86" t="s">
        <v>89</v>
      </c>
      <c r="C412" s="129" t="s">
        <v>2982</v>
      </c>
      <c r="D412" s="129" t="s">
        <v>71</v>
      </c>
      <c r="E412" s="109" t="s">
        <v>2983</v>
      </c>
      <c r="F412" s="85">
        <v>2019</v>
      </c>
      <c r="G412" s="146">
        <v>43486</v>
      </c>
      <c r="H412" s="85" t="s">
        <v>2984</v>
      </c>
      <c r="I412" s="86" t="s">
        <v>2727</v>
      </c>
      <c r="J412" s="86" t="s">
        <v>77</v>
      </c>
      <c r="K412" s="85" t="s">
        <v>75</v>
      </c>
      <c r="L412" s="86" t="s">
        <v>246</v>
      </c>
      <c r="M412" s="132">
        <v>43483</v>
      </c>
      <c r="N412" s="110" t="s">
        <v>203</v>
      </c>
      <c r="O412" s="110" t="s">
        <v>77</v>
      </c>
      <c r="P412" s="86" t="s">
        <v>2407</v>
      </c>
      <c r="Q412" s="86" t="s">
        <v>148</v>
      </c>
      <c r="R412" s="86" t="s">
        <v>2985</v>
      </c>
      <c r="S412" s="86" t="s">
        <v>809</v>
      </c>
      <c r="T412" s="123">
        <v>0</v>
      </c>
      <c r="U412" s="107">
        <v>0</v>
      </c>
      <c r="V412" s="139">
        <v>0</v>
      </c>
      <c r="W412" s="139">
        <v>0</v>
      </c>
      <c r="X412" s="145" t="s">
        <v>338</v>
      </c>
      <c r="Y412" s="86" t="s">
        <v>973</v>
      </c>
      <c r="Z412" s="86" t="s">
        <v>1193</v>
      </c>
      <c r="AA412" s="86" t="s">
        <v>1193</v>
      </c>
      <c r="AB412" s="86" t="s">
        <v>113</v>
      </c>
      <c r="AC412" s="86" t="s">
        <v>294</v>
      </c>
      <c r="AD412" s="86" t="s">
        <v>2729</v>
      </c>
      <c r="AE412" s="86" t="s">
        <v>1532</v>
      </c>
      <c r="AF412" s="86" t="s">
        <v>148</v>
      </c>
      <c r="AG412" s="86" t="s">
        <v>342</v>
      </c>
      <c r="AH412" s="132">
        <v>44790</v>
      </c>
      <c r="AI412" s="86" t="s">
        <v>88</v>
      </c>
      <c r="AJ412" s="87" t="s">
        <v>89</v>
      </c>
      <c r="AK412" s="88" t="s">
        <v>77</v>
      </c>
      <c r="AL412" s="88" t="s">
        <v>77</v>
      </c>
      <c r="AM412" s="88" t="s">
        <v>77</v>
      </c>
      <c r="AN412" s="88" t="s">
        <v>77</v>
      </c>
      <c r="AO412" s="88" t="s">
        <v>77</v>
      </c>
      <c r="AP412" s="88" t="s">
        <v>77</v>
      </c>
      <c r="AQ412" s="88" t="s">
        <v>77</v>
      </c>
      <c r="AR412" s="88" t="s">
        <v>77</v>
      </c>
      <c r="AS412" s="88" t="s">
        <v>77</v>
      </c>
      <c r="AT412" s="88" t="s">
        <v>77</v>
      </c>
      <c r="AU412" s="88" t="s">
        <v>77</v>
      </c>
      <c r="AV412" s="88"/>
      <c r="AW412" s="88" t="s">
        <v>77</v>
      </c>
      <c r="AX412" s="88"/>
      <c r="AY412" s="88" t="s">
        <v>77</v>
      </c>
      <c r="AZ412" s="88"/>
      <c r="BA412" s="88" t="s">
        <v>77</v>
      </c>
      <c r="BB412" s="88"/>
      <c r="BC412" s="88" t="s">
        <v>77</v>
      </c>
      <c r="BD412" s="88"/>
      <c r="BE412" s="88" t="s">
        <v>77</v>
      </c>
      <c r="BF412" s="88" t="s">
        <v>77</v>
      </c>
      <c r="BG412" s="88" t="s">
        <v>77</v>
      </c>
      <c r="BH412" s="88" t="s">
        <v>77</v>
      </c>
      <c r="BI412" s="88" t="s">
        <v>77</v>
      </c>
      <c r="BJ412" s="88" t="s">
        <v>77</v>
      </c>
      <c r="BK412" s="88" t="s">
        <v>77</v>
      </c>
      <c r="BL412" s="88" t="s">
        <v>77</v>
      </c>
      <c r="BM412" s="88" t="s">
        <v>77</v>
      </c>
      <c r="BN412" s="86"/>
      <c r="BO412" s="86"/>
      <c r="BP412" s="86"/>
      <c r="BQ412" s="86"/>
    </row>
    <row r="413" spans="1:69" s="90" customFormat="1" ht="154.5" customHeight="1" x14ac:dyDescent="0.25">
      <c r="A413" s="86"/>
      <c r="B413" s="86" t="s">
        <v>85</v>
      </c>
      <c r="C413" s="129" t="s">
        <v>710</v>
      </c>
      <c r="D413" s="129" t="s">
        <v>71</v>
      </c>
      <c r="E413" s="109" t="s">
        <v>2986</v>
      </c>
      <c r="F413" s="86">
        <v>2013</v>
      </c>
      <c r="G413" s="132">
        <v>41451</v>
      </c>
      <c r="H413" s="86" t="s">
        <v>2987</v>
      </c>
      <c r="I413" s="86" t="s">
        <v>2988</v>
      </c>
      <c r="J413" s="86" t="s">
        <v>77</v>
      </c>
      <c r="K413" s="85" t="s">
        <v>75</v>
      </c>
      <c r="L413" s="86" t="s">
        <v>346</v>
      </c>
      <c r="M413" s="132">
        <v>41451</v>
      </c>
      <c r="N413" s="86" t="s">
        <v>306</v>
      </c>
      <c r="O413" s="110" t="s">
        <v>77</v>
      </c>
      <c r="P413" s="86"/>
      <c r="Q413" s="86" t="s">
        <v>148</v>
      </c>
      <c r="R413" s="86" t="s">
        <v>2989</v>
      </c>
      <c r="S413" s="86" t="s">
        <v>809</v>
      </c>
      <c r="T413" s="147">
        <v>61600000</v>
      </c>
      <c r="U413" s="162"/>
      <c r="V413" s="163"/>
      <c r="W413" s="163"/>
      <c r="X413" s="145"/>
      <c r="Y413" s="86" t="s">
        <v>871</v>
      </c>
      <c r="Z413" s="86" t="s">
        <v>628</v>
      </c>
      <c r="AA413" s="86" t="s">
        <v>992</v>
      </c>
      <c r="AB413" s="86" t="s">
        <v>145</v>
      </c>
      <c r="AC413" s="86" t="s">
        <v>146</v>
      </c>
      <c r="AD413" s="86" t="s">
        <v>2990</v>
      </c>
      <c r="AE413" s="86" t="s">
        <v>1005</v>
      </c>
      <c r="AF413" s="86" t="s">
        <v>148</v>
      </c>
      <c r="AG413" s="86" t="s">
        <v>578</v>
      </c>
      <c r="AH413" s="132">
        <v>43411</v>
      </c>
      <c r="AI413" s="86" t="s">
        <v>415</v>
      </c>
      <c r="AJ413" s="87" t="s">
        <v>85</v>
      </c>
      <c r="AK413" s="88" t="s">
        <v>77</v>
      </c>
      <c r="AL413" s="88" t="s">
        <v>77</v>
      </c>
      <c r="AM413" s="88" t="s">
        <v>77</v>
      </c>
      <c r="AN413" s="88" t="s">
        <v>77</v>
      </c>
      <c r="AO413" s="88" t="s">
        <v>77</v>
      </c>
      <c r="AP413" s="88" t="s">
        <v>77</v>
      </c>
      <c r="AQ413" s="88" t="s">
        <v>77</v>
      </c>
      <c r="AR413" s="88" t="s">
        <v>77</v>
      </c>
      <c r="AS413" s="88" t="s">
        <v>77</v>
      </c>
      <c r="AT413" s="88" t="s">
        <v>77</v>
      </c>
      <c r="AU413" s="88" t="s">
        <v>77</v>
      </c>
      <c r="AV413" s="88"/>
      <c r="AW413" s="88" t="s">
        <v>77</v>
      </c>
      <c r="AX413" s="88"/>
      <c r="AY413" s="88" t="s">
        <v>77</v>
      </c>
      <c r="AZ413" s="88"/>
      <c r="BA413" s="88" t="s">
        <v>77</v>
      </c>
      <c r="BB413" s="88"/>
      <c r="BC413" s="88" t="s">
        <v>77</v>
      </c>
      <c r="BD413" s="88"/>
      <c r="BE413" s="88" t="s">
        <v>77</v>
      </c>
      <c r="BF413" s="88" t="s">
        <v>77</v>
      </c>
      <c r="BG413" s="88" t="s">
        <v>77</v>
      </c>
      <c r="BH413" s="88" t="s">
        <v>77</v>
      </c>
      <c r="BI413" s="88" t="s">
        <v>77</v>
      </c>
      <c r="BJ413" s="88" t="s">
        <v>77</v>
      </c>
      <c r="BK413" s="88" t="s">
        <v>77</v>
      </c>
      <c r="BL413" s="88" t="s">
        <v>77</v>
      </c>
      <c r="BM413" s="88" t="s">
        <v>77</v>
      </c>
      <c r="BN413" s="86"/>
      <c r="BO413" s="86"/>
      <c r="BP413" s="86"/>
      <c r="BQ413" s="86"/>
    </row>
    <row r="414" spans="1:69" s="90" customFormat="1" ht="154.5" customHeight="1" x14ac:dyDescent="0.25">
      <c r="A414" s="86"/>
      <c r="B414" s="86" t="s">
        <v>89</v>
      </c>
      <c r="C414" s="129" t="s">
        <v>2991</v>
      </c>
      <c r="D414" s="129" t="s">
        <v>71</v>
      </c>
      <c r="E414" s="109" t="s">
        <v>2992</v>
      </c>
      <c r="F414" s="85">
        <v>2018</v>
      </c>
      <c r="G414" s="146">
        <v>43306</v>
      </c>
      <c r="H414" s="85" t="s">
        <v>2993</v>
      </c>
      <c r="I414" s="86" t="s">
        <v>2420</v>
      </c>
      <c r="J414" s="86" t="s">
        <v>77</v>
      </c>
      <c r="K414" s="85" t="s">
        <v>75</v>
      </c>
      <c r="L414" s="86" t="s">
        <v>346</v>
      </c>
      <c r="M414" s="132">
        <v>43306</v>
      </c>
      <c r="N414" s="110" t="s">
        <v>157</v>
      </c>
      <c r="O414" s="110" t="s">
        <v>77</v>
      </c>
      <c r="P414" s="86" t="s">
        <v>2407</v>
      </c>
      <c r="Q414" s="86" t="s">
        <v>148</v>
      </c>
      <c r="R414" s="86" t="s">
        <v>2421</v>
      </c>
      <c r="S414" s="86" t="s">
        <v>809</v>
      </c>
      <c r="T414" s="123">
        <v>5905321605</v>
      </c>
      <c r="U414" s="107">
        <v>8162168938.1199999</v>
      </c>
      <c r="V414" s="139">
        <v>7281169297</v>
      </c>
      <c r="W414" s="139">
        <v>0</v>
      </c>
      <c r="X414" s="145" t="s">
        <v>93</v>
      </c>
      <c r="Y414" s="86" t="s">
        <v>871</v>
      </c>
      <c r="Z414" s="86" t="s">
        <v>1852</v>
      </c>
      <c r="AA414" s="86" t="s">
        <v>2994</v>
      </c>
      <c r="AB414" s="86" t="s">
        <v>119</v>
      </c>
      <c r="AC414" s="86" t="s">
        <v>114</v>
      </c>
      <c r="AD414" s="86" t="s">
        <v>2777</v>
      </c>
      <c r="AE414" s="86" t="s">
        <v>2995</v>
      </c>
      <c r="AF414" s="86" t="s">
        <v>148</v>
      </c>
      <c r="AG414" s="86" t="s">
        <v>578</v>
      </c>
      <c r="AH414" s="132">
        <v>44525</v>
      </c>
      <c r="AI414" s="86" t="s">
        <v>88</v>
      </c>
      <c r="AJ414" s="87" t="s">
        <v>89</v>
      </c>
      <c r="AK414" s="88" t="s">
        <v>77</v>
      </c>
      <c r="AL414" s="88" t="s">
        <v>77</v>
      </c>
      <c r="AM414" s="86"/>
      <c r="AN414" s="88" t="s">
        <v>77</v>
      </c>
      <c r="AO414" s="88" t="s">
        <v>77</v>
      </c>
      <c r="AP414" s="88" t="s">
        <v>77</v>
      </c>
      <c r="AQ414" s="88" t="s">
        <v>77</v>
      </c>
      <c r="AR414" s="86"/>
      <c r="AS414" s="88" t="s">
        <v>77</v>
      </c>
      <c r="AT414" s="88" t="s">
        <v>77</v>
      </c>
      <c r="AU414" s="88" t="s">
        <v>77</v>
      </c>
      <c r="AV414" s="88"/>
      <c r="AW414" s="88" t="s">
        <v>77</v>
      </c>
      <c r="AX414" s="88"/>
      <c r="AY414" s="88" t="s">
        <v>77</v>
      </c>
      <c r="AZ414" s="88"/>
      <c r="BA414" s="88" t="s">
        <v>77</v>
      </c>
      <c r="BB414" s="88"/>
      <c r="BC414" s="88" t="s">
        <v>77</v>
      </c>
      <c r="BD414" s="88"/>
      <c r="BE414" s="88" t="s">
        <v>77</v>
      </c>
      <c r="BF414" s="88" t="s">
        <v>77</v>
      </c>
      <c r="BG414" s="88" t="s">
        <v>77</v>
      </c>
      <c r="BH414" s="88" t="s">
        <v>77</v>
      </c>
      <c r="BI414" s="88" t="s">
        <v>77</v>
      </c>
      <c r="BJ414" s="88" t="s">
        <v>77</v>
      </c>
      <c r="BK414" s="88" t="s">
        <v>77</v>
      </c>
      <c r="BL414" s="88" t="s">
        <v>77</v>
      </c>
      <c r="BM414" s="88" t="s">
        <v>77</v>
      </c>
      <c r="BN414" s="86"/>
      <c r="BO414" s="86"/>
      <c r="BP414" s="86"/>
      <c r="BQ414" s="86"/>
    </row>
    <row r="415" spans="1:69" s="90" customFormat="1" ht="154.5" customHeight="1" x14ac:dyDescent="0.25">
      <c r="A415" s="86"/>
      <c r="B415" s="86" t="s">
        <v>85</v>
      </c>
      <c r="C415" s="129" t="s">
        <v>710</v>
      </c>
      <c r="D415" s="129" t="s">
        <v>937</v>
      </c>
      <c r="E415" s="109" t="s">
        <v>2996</v>
      </c>
      <c r="F415" s="85">
        <v>2019</v>
      </c>
      <c r="G415" s="146">
        <v>43690</v>
      </c>
      <c r="H415" s="85" t="s">
        <v>2997</v>
      </c>
      <c r="I415" s="86" t="s">
        <v>2075</v>
      </c>
      <c r="J415" s="86" t="s">
        <v>2998</v>
      </c>
      <c r="K415" s="85" t="s">
        <v>75</v>
      </c>
      <c r="L415" s="86" t="s">
        <v>102</v>
      </c>
      <c r="M415" s="132">
        <v>43551</v>
      </c>
      <c r="N415" s="110" t="s">
        <v>698</v>
      </c>
      <c r="O415" s="110"/>
      <c r="P415" s="86" t="s">
        <v>2999</v>
      </c>
      <c r="Q415" s="86" t="s">
        <v>148</v>
      </c>
      <c r="R415" s="86" t="s">
        <v>3000</v>
      </c>
      <c r="S415" s="86" t="s">
        <v>3001</v>
      </c>
      <c r="T415" s="123">
        <f>(12543500+73600000+6774800)+((100*3)*828116)</f>
        <v>341353100</v>
      </c>
      <c r="U415" s="107">
        <v>0</v>
      </c>
      <c r="V415" s="139">
        <v>0</v>
      </c>
      <c r="W415" s="199">
        <v>0</v>
      </c>
      <c r="X415" s="145"/>
      <c r="Y415" s="86" t="s">
        <v>973</v>
      </c>
      <c r="Z415" s="86" t="s">
        <v>628</v>
      </c>
      <c r="AA415" s="86" t="s">
        <v>628</v>
      </c>
      <c r="AB415" s="86" t="s">
        <v>1227</v>
      </c>
      <c r="AC415" s="86" t="s">
        <v>1385</v>
      </c>
      <c r="AD415" s="86" t="s">
        <v>3002</v>
      </c>
      <c r="AE415" s="86" t="s">
        <v>309</v>
      </c>
      <c r="AF415" s="86" t="s">
        <v>148</v>
      </c>
      <c r="AG415" s="86" t="s">
        <v>86</v>
      </c>
      <c r="AH415" s="132"/>
      <c r="AI415" s="86" t="s">
        <v>415</v>
      </c>
      <c r="AJ415" s="87" t="s">
        <v>85</v>
      </c>
      <c r="AK415" s="88" t="s">
        <v>77</v>
      </c>
      <c r="AL415" s="88" t="s">
        <v>77</v>
      </c>
      <c r="AM415" s="86" t="s">
        <v>77</v>
      </c>
      <c r="AN415" s="88" t="s">
        <v>77</v>
      </c>
      <c r="AO415" s="88" t="s">
        <v>77</v>
      </c>
      <c r="AP415" s="88" t="s">
        <v>77</v>
      </c>
      <c r="AQ415" s="88" t="s">
        <v>77</v>
      </c>
      <c r="AR415" s="86"/>
      <c r="AS415" s="88" t="s">
        <v>77</v>
      </c>
      <c r="AT415" s="88" t="s">
        <v>77</v>
      </c>
      <c r="AU415" s="88" t="s">
        <v>77</v>
      </c>
      <c r="AV415" s="88"/>
      <c r="AW415" s="88" t="s">
        <v>77</v>
      </c>
      <c r="AX415" s="88"/>
      <c r="AY415" s="88" t="s">
        <v>77</v>
      </c>
      <c r="AZ415" s="88"/>
      <c r="BA415" s="88" t="s">
        <v>77</v>
      </c>
      <c r="BB415" s="88"/>
      <c r="BC415" s="88" t="s">
        <v>77</v>
      </c>
      <c r="BD415" s="88"/>
      <c r="BE415" s="88" t="s">
        <v>77</v>
      </c>
      <c r="BF415" s="88" t="s">
        <v>77</v>
      </c>
      <c r="BG415" s="88" t="s">
        <v>77</v>
      </c>
      <c r="BH415" s="88" t="s">
        <v>77</v>
      </c>
      <c r="BI415" s="88" t="s">
        <v>77</v>
      </c>
      <c r="BJ415" s="88" t="s">
        <v>77</v>
      </c>
      <c r="BK415" s="88" t="s">
        <v>77</v>
      </c>
      <c r="BL415" s="88" t="s">
        <v>77</v>
      </c>
      <c r="BM415" s="88" t="s">
        <v>77</v>
      </c>
      <c r="BN415" s="86"/>
      <c r="BO415" s="86"/>
      <c r="BP415" s="86"/>
      <c r="BQ415" s="86"/>
    </row>
    <row r="416" spans="1:69" s="90" customFormat="1" ht="154.5" customHeight="1" x14ac:dyDescent="0.25">
      <c r="A416" s="86"/>
      <c r="B416" s="86" t="s">
        <v>89</v>
      </c>
      <c r="C416" s="129" t="s">
        <v>3003</v>
      </c>
      <c r="D416" s="129" t="s">
        <v>71</v>
      </c>
      <c r="E416" s="109" t="s">
        <v>3004</v>
      </c>
      <c r="F416" s="85">
        <v>2018</v>
      </c>
      <c r="G416" s="146">
        <v>43404</v>
      </c>
      <c r="H416" s="85" t="s">
        <v>3005</v>
      </c>
      <c r="I416" s="86" t="s">
        <v>2701</v>
      </c>
      <c r="J416" s="86" t="s">
        <v>77</v>
      </c>
      <c r="K416" s="85" t="s">
        <v>75</v>
      </c>
      <c r="L416" s="86" t="s">
        <v>346</v>
      </c>
      <c r="M416" s="132">
        <v>43403</v>
      </c>
      <c r="N416" s="110" t="s">
        <v>203</v>
      </c>
      <c r="O416" s="110" t="s">
        <v>77</v>
      </c>
      <c r="P416" s="86" t="s">
        <v>1045</v>
      </c>
      <c r="Q416" s="86" t="s">
        <v>148</v>
      </c>
      <c r="R416" s="86" t="s">
        <v>3006</v>
      </c>
      <c r="S416" s="86" t="s">
        <v>1182</v>
      </c>
      <c r="T416" s="123">
        <v>18273520</v>
      </c>
      <c r="U416" s="107">
        <v>25155106.09</v>
      </c>
      <c r="V416" s="139">
        <v>0</v>
      </c>
      <c r="W416" s="108">
        <v>22781684</v>
      </c>
      <c r="X416" s="145" t="s">
        <v>681</v>
      </c>
      <c r="Y416" s="86" t="s">
        <v>973</v>
      </c>
      <c r="Z416" s="86" t="s">
        <v>1829</v>
      </c>
      <c r="AA416" s="86" t="s">
        <v>1829</v>
      </c>
      <c r="AB416" s="86" t="s">
        <v>119</v>
      </c>
      <c r="AC416" s="86" t="s">
        <v>114</v>
      </c>
      <c r="AD416" s="86" t="s">
        <v>2976</v>
      </c>
      <c r="AE416" s="86" t="s">
        <v>3007</v>
      </c>
      <c r="AF416" s="86" t="s">
        <v>148</v>
      </c>
      <c r="AG416" s="86" t="s">
        <v>342</v>
      </c>
      <c r="AH416" s="132">
        <v>44603</v>
      </c>
      <c r="AI416" s="86" t="s">
        <v>88</v>
      </c>
      <c r="AJ416" s="87" t="s">
        <v>89</v>
      </c>
      <c r="AK416" s="88" t="s">
        <v>77</v>
      </c>
      <c r="AL416" s="88" t="s">
        <v>77</v>
      </c>
      <c r="AM416" s="88" t="s">
        <v>77</v>
      </c>
      <c r="AN416" s="88" t="s">
        <v>77</v>
      </c>
      <c r="AO416" s="88" t="s">
        <v>77</v>
      </c>
      <c r="AP416" s="88" t="s">
        <v>77</v>
      </c>
      <c r="AQ416" s="88" t="s">
        <v>77</v>
      </c>
      <c r="AR416" s="88" t="s">
        <v>77</v>
      </c>
      <c r="AS416" s="88" t="s">
        <v>77</v>
      </c>
      <c r="AT416" s="88" t="s">
        <v>77</v>
      </c>
      <c r="AU416" s="88" t="s">
        <v>77</v>
      </c>
      <c r="AV416" s="88"/>
      <c r="AW416" s="88" t="s">
        <v>77</v>
      </c>
      <c r="AX416" s="88"/>
      <c r="AY416" s="88" t="s">
        <v>77</v>
      </c>
      <c r="AZ416" s="88"/>
      <c r="BA416" s="88" t="s">
        <v>77</v>
      </c>
      <c r="BB416" s="88"/>
      <c r="BC416" s="88" t="s">
        <v>77</v>
      </c>
      <c r="BD416" s="88"/>
      <c r="BE416" s="88" t="s">
        <v>77</v>
      </c>
      <c r="BF416" s="88" t="s">
        <v>77</v>
      </c>
      <c r="BG416" s="88" t="s">
        <v>77</v>
      </c>
      <c r="BH416" s="88" t="s">
        <v>77</v>
      </c>
      <c r="BI416" s="88" t="s">
        <v>77</v>
      </c>
      <c r="BJ416" s="88" t="s">
        <v>77</v>
      </c>
      <c r="BK416" s="88" t="s">
        <v>77</v>
      </c>
      <c r="BL416" s="88" t="s">
        <v>77</v>
      </c>
      <c r="BM416" s="88" t="s">
        <v>77</v>
      </c>
      <c r="BN416" s="86"/>
      <c r="BO416" s="86"/>
      <c r="BP416" s="86"/>
      <c r="BQ416" s="86"/>
    </row>
    <row r="417" spans="1:69" s="90" customFormat="1" ht="154.5" customHeight="1" x14ac:dyDescent="0.25">
      <c r="A417" s="86"/>
      <c r="B417" s="86" t="s">
        <v>89</v>
      </c>
      <c r="C417" s="129" t="s">
        <v>3008</v>
      </c>
      <c r="D417" s="129" t="s">
        <v>71</v>
      </c>
      <c r="E417" s="109" t="s">
        <v>3009</v>
      </c>
      <c r="F417" s="85">
        <v>2018</v>
      </c>
      <c r="G417" s="146">
        <v>43194</v>
      </c>
      <c r="H417" s="85" t="s">
        <v>3010</v>
      </c>
      <c r="I417" s="86" t="s">
        <v>3011</v>
      </c>
      <c r="J417" s="86" t="s">
        <v>77</v>
      </c>
      <c r="K417" s="85" t="s">
        <v>75</v>
      </c>
      <c r="L417" s="86" t="s">
        <v>346</v>
      </c>
      <c r="M417" s="132">
        <v>43209</v>
      </c>
      <c r="N417" s="110" t="s">
        <v>203</v>
      </c>
      <c r="O417" s="110" t="s">
        <v>77</v>
      </c>
      <c r="P417" s="86" t="s">
        <v>3012</v>
      </c>
      <c r="Q417" s="86" t="s">
        <v>148</v>
      </c>
      <c r="R417" s="86" t="s">
        <v>3013</v>
      </c>
      <c r="S417" s="86" t="s">
        <v>3014</v>
      </c>
      <c r="T417" s="123">
        <v>84685242</v>
      </c>
      <c r="U417" s="107">
        <v>125093938.95999999</v>
      </c>
      <c r="V417" s="139">
        <v>0</v>
      </c>
      <c r="W417" s="108">
        <v>107490197</v>
      </c>
      <c r="X417" s="145" t="s">
        <v>338</v>
      </c>
      <c r="Y417" s="86" t="s">
        <v>871</v>
      </c>
      <c r="Z417" s="86" t="s">
        <v>974</v>
      </c>
      <c r="AA417" s="86" t="s">
        <v>3015</v>
      </c>
      <c r="AB417" s="85" t="s">
        <v>138</v>
      </c>
      <c r="AC417" s="86" t="s">
        <v>139</v>
      </c>
      <c r="AD417" s="86" t="s">
        <v>3016</v>
      </c>
      <c r="AE417" s="86" t="s">
        <v>3007</v>
      </c>
      <c r="AF417" s="86" t="s">
        <v>148</v>
      </c>
      <c r="AG417" s="86" t="s">
        <v>342</v>
      </c>
      <c r="AH417" s="132">
        <v>44908</v>
      </c>
      <c r="AI417" s="86" t="s">
        <v>88</v>
      </c>
      <c r="AJ417" s="87" t="s">
        <v>89</v>
      </c>
      <c r="AK417" s="88" t="s">
        <v>77</v>
      </c>
      <c r="AL417" s="88" t="s">
        <v>77</v>
      </c>
      <c r="AM417" s="88" t="s">
        <v>77</v>
      </c>
      <c r="AN417" s="88" t="s">
        <v>77</v>
      </c>
      <c r="AO417" s="88" t="s">
        <v>77</v>
      </c>
      <c r="AP417" s="88" t="s">
        <v>77</v>
      </c>
      <c r="AQ417" s="88" t="s">
        <v>77</v>
      </c>
      <c r="AR417" s="88" t="s">
        <v>77</v>
      </c>
      <c r="AS417" s="88" t="s">
        <v>77</v>
      </c>
      <c r="AT417" s="88" t="s">
        <v>77</v>
      </c>
      <c r="AU417" s="88" t="s">
        <v>77</v>
      </c>
      <c r="AV417" s="88"/>
      <c r="AW417" s="88" t="s">
        <v>77</v>
      </c>
      <c r="AX417" s="88"/>
      <c r="AY417" s="88" t="s">
        <v>77</v>
      </c>
      <c r="AZ417" s="88"/>
      <c r="BA417" s="88" t="s">
        <v>77</v>
      </c>
      <c r="BB417" s="88"/>
      <c r="BC417" s="88" t="s">
        <v>77</v>
      </c>
      <c r="BD417" s="88"/>
      <c r="BE417" s="88" t="s">
        <v>77</v>
      </c>
      <c r="BF417" s="88" t="s">
        <v>77</v>
      </c>
      <c r="BG417" s="88" t="s">
        <v>77</v>
      </c>
      <c r="BH417" s="88" t="s">
        <v>77</v>
      </c>
      <c r="BI417" s="88" t="s">
        <v>77</v>
      </c>
      <c r="BJ417" s="88" t="s">
        <v>77</v>
      </c>
      <c r="BK417" s="88" t="s">
        <v>77</v>
      </c>
      <c r="BL417" s="88" t="s">
        <v>77</v>
      </c>
      <c r="BM417" s="88" t="s">
        <v>77</v>
      </c>
      <c r="BN417" s="86"/>
      <c r="BO417" s="86"/>
      <c r="BP417" s="86"/>
      <c r="BQ417" s="86"/>
    </row>
    <row r="418" spans="1:69" s="90" customFormat="1" ht="154.5" customHeight="1" x14ac:dyDescent="0.25">
      <c r="A418" s="86"/>
      <c r="B418" s="86" t="s">
        <v>85</v>
      </c>
      <c r="C418" s="129" t="s">
        <v>710</v>
      </c>
      <c r="D418" s="129" t="s">
        <v>937</v>
      </c>
      <c r="E418" s="109" t="s">
        <v>3017</v>
      </c>
      <c r="F418" s="85">
        <v>2018</v>
      </c>
      <c r="G418" s="146">
        <v>43336</v>
      </c>
      <c r="H418" s="85" t="s">
        <v>3018</v>
      </c>
      <c r="I418" s="86" t="s">
        <v>3019</v>
      </c>
      <c r="J418" s="86" t="s">
        <v>77</v>
      </c>
      <c r="K418" s="85" t="s">
        <v>75</v>
      </c>
      <c r="L418" s="86" t="s">
        <v>346</v>
      </c>
      <c r="M418" s="132">
        <v>43495</v>
      </c>
      <c r="N418" s="110" t="s">
        <v>698</v>
      </c>
      <c r="O418" s="110" t="s">
        <v>77</v>
      </c>
      <c r="P418" s="86" t="s">
        <v>990</v>
      </c>
      <c r="Q418" s="86"/>
      <c r="R418" s="86" t="s">
        <v>3020</v>
      </c>
      <c r="S418" s="86" t="s">
        <v>3021</v>
      </c>
      <c r="T418" s="123">
        <v>20077838</v>
      </c>
      <c r="U418" s="107">
        <v>0</v>
      </c>
      <c r="V418" s="139">
        <v>0</v>
      </c>
      <c r="W418" s="139">
        <v>0</v>
      </c>
      <c r="X418" s="145"/>
      <c r="Y418" s="86" t="s">
        <v>973</v>
      </c>
      <c r="Z418" s="86" t="s">
        <v>1021</v>
      </c>
      <c r="AA418" s="86" t="s">
        <v>1021</v>
      </c>
      <c r="AB418" s="86"/>
      <c r="AC418" s="86"/>
      <c r="AD418" s="86" t="s">
        <v>3022</v>
      </c>
      <c r="AE418" s="86" t="s">
        <v>684</v>
      </c>
      <c r="AF418" s="86" t="s">
        <v>148</v>
      </c>
      <c r="AG418" s="86" t="s">
        <v>578</v>
      </c>
      <c r="AH418" s="132">
        <v>43683</v>
      </c>
      <c r="AI418" s="86" t="s">
        <v>415</v>
      </c>
      <c r="AJ418" s="87"/>
      <c r="AK418" s="88" t="s">
        <v>77</v>
      </c>
      <c r="AL418" s="88" t="s">
        <v>77</v>
      </c>
      <c r="AM418" s="86" t="s">
        <v>77</v>
      </c>
      <c r="AN418" s="88" t="s">
        <v>77</v>
      </c>
      <c r="AO418" s="88" t="s">
        <v>77</v>
      </c>
      <c r="AP418" s="88" t="s">
        <v>77</v>
      </c>
      <c r="AQ418" s="88" t="s">
        <v>77</v>
      </c>
      <c r="AR418" s="86"/>
      <c r="AS418" s="88" t="s">
        <v>77</v>
      </c>
      <c r="AT418" s="88" t="s">
        <v>77</v>
      </c>
      <c r="AU418" s="88">
        <v>803113</v>
      </c>
      <c r="AV418" s="88"/>
      <c r="AW418" s="88" t="s">
        <v>77</v>
      </c>
      <c r="AX418" s="88"/>
      <c r="AY418" s="88" t="s">
        <v>77</v>
      </c>
      <c r="AZ418" s="88"/>
      <c r="BA418" s="88" t="s">
        <v>77</v>
      </c>
      <c r="BB418" s="88"/>
      <c r="BC418" s="88" t="s">
        <v>77</v>
      </c>
      <c r="BD418" s="88"/>
      <c r="BE418" s="88" t="s">
        <v>77</v>
      </c>
      <c r="BF418" s="88" t="s">
        <v>77</v>
      </c>
      <c r="BG418" s="88" t="s">
        <v>77</v>
      </c>
      <c r="BH418" s="88" t="s">
        <v>77</v>
      </c>
      <c r="BI418" s="88" t="s">
        <v>77</v>
      </c>
      <c r="BJ418" s="88" t="s">
        <v>77</v>
      </c>
      <c r="BK418" s="88" t="s">
        <v>77</v>
      </c>
      <c r="BL418" s="88" t="s">
        <v>77</v>
      </c>
      <c r="BM418" s="88" t="s">
        <v>77</v>
      </c>
      <c r="BN418" s="86"/>
      <c r="BO418" s="86"/>
      <c r="BP418" s="86"/>
      <c r="BQ418" s="86"/>
    </row>
    <row r="419" spans="1:69" s="90" customFormat="1" ht="154.5" customHeight="1" x14ac:dyDescent="0.25">
      <c r="A419" s="86"/>
      <c r="B419" s="86" t="s">
        <v>85</v>
      </c>
      <c r="C419" s="129" t="s">
        <v>710</v>
      </c>
      <c r="D419" s="129" t="s">
        <v>937</v>
      </c>
      <c r="E419" s="109" t="s">
        <v>3023</v>
      </c>
      <c r="F419" s="85">
        <v>2018</v>
      </c>
      <c r="G419" s="146">
        <v>43276</v>
      </c>
      <c r="H419" s="85" t="s">
        <v>3024</v>
      </c>
      <c r="I419" s="86" t="s">
        <v>3025</v>
      </c>
      <c r="J419" s="86" t="s">
        <v>77</v>
      </c>
      <c r="K419" s="85" t="s">
        <v>75</v>
      </c>
      <c r="L419" s="86" t="s">
        <v>346</v>
      </c>
      <c r="M419" s="132">
        <v>43264</v>
      </c>
      <c r="N419" s="110" t="s">
        <v>698</v>
      </c>
      <c r="O419" s="110" t="s">
        <v>77</v>
      </c>
      <c r="P419" s="86" t="s">
        <v>1607</v>
      </c>
      <c r="Q419" s="86" t="s">
        <v>148</v>
      </c>
      <c r="R419" s="86" t="s">
        <v>3026</v>
      </c>
      <c r="S419" s="86" t="s">
        <v>3027</v>
      </c>
      <c r="T419" s="123">
        <v>75000000</v>
      </c>
      <c r="U419" s="107">
        <v>0</v>
      </c>
      <c r="V419" s="139">
        <v>0</v>
      </c>
      <c r="W419" s="139">
        <v>0</v>
      </c>
      <c r="X419" s="145"/>
      <c r="Y419" s="86" t="s">
        <v>973</v>
      </c>
      <c r="Z419" s="86" t="s">
        <v>1429</v>
      </c>
      <c r="AA419" s="86" t="s">
        <v>1429</v>
      </c>
      <c r="AB419" s="86" t="s">
        <v>145</v>
      </c>
      <c r="AC419" s="86" t="s">
        <v>146</v>
      </c>
      <c r="AD419" s="86" t="s">
        <v>1805</v>
      </c>
      <c r="AE419" s="86" t="s">
        <v>3028</v>
      </c>
      <c r="AF419" s="86" t="s">
        <v>148</v>
      </c>
      <c r="AG419" s="86" t="s">
        <v>578</v>
      </c>
      <c r="AH419" s="132">
        <v>43881</v>
      </c>
      <c r="AI419" s="86" t="s">
        <v>415</v>
      </c>
      <c r="AJ419" s="87"/>
      <c r="AK419" s="88" t="s">
        <v>77</v>
      </c>
      <c r="AL419" s="87" t="s">
        <v>77</v>
      </c>
      <c r="AM419" s="86" t="s">
        <v>77</v>
      </c>
      <c r="AN419" s="86" t="s">
        <v>77</v>
      </c>
      <c r="AO419" s="86" t="s">
        <v>77</v>
      </c>
      <c r="AP419" s="143" t="s">
        <v>77</v>
      </c>
      <c r="AQ419" s="143" t="s">
        <v>77</v>
      </c>
      <c r="AR419" s="86"/>
      <c r="AS419" s="86" t="s">
        <v>77</v>
      </c>
      <c r="AT419" s="86" t="s">
        <v>77</v>
      </c>
      <c r="AU419" s="88" t="s">
        <v>77</v>
      </c>
      <c r="AV419" s="88"/>
      <c r="AW419" s="86" t="s">
        <v>77</v>
      </c>
      <c r="AX419" s="86"/>
      <c r="AY419" s="86" t="s">
        <v>77</v>
      </c>
      <c r="AZ419" s="86"/>
      <c r="BA419" s="86" t="s">
        <v>77</v>
      </c>
      <c r="BB419" s="86"/>
      <c r="BC419" s="86" t="s">
        <v>77</v>
      </c>
      <c r="BD419" s="86"/>
      <c r="BE419" s="86" t="s">
        <v>77</v>
      </c>
      <c r="BF419" s="86" t="s">
        <v>77</v>
      </c>
      <c r="BG419" s="86" t="s">
        <v>77</v>
      </c>
      <c r="BH419" s="86" t="s">
        <v>77</v>
      </c>
      <c r="BI419" s="86" t="s">
        <v>77</v>
      </c>
      <c r="BJ419" s="86" t="s">
        <v>77</v>
      </c>
      <c r="BK419" s="86" t="s">
        <v>77</v>
      </c>
      <c r="BL419" s="86" t="s">
        <v>77</v>
      </c>
      <c r="BM419" s="86" t="s">
        <v>77</v>
      </c>
      <c r="BN419" s="86"/>
      <c r="BO419" s="86"/>
      <c r="BP419" s="86"/>
      <c r="BQ419" s="86"/>
    </row>
    <row r="420" spans="1:69" s="90" customFormat="1" ht="154.5" customHeight="1" x14ac:dyDescent="0.25">
      <c r="A420" s="86"/>
      <c r="B420" s="86" t="s">
        <v>89</v>
      </c>
      <c r="C420" s="129" t="s">
        <v>3029</v>
      </c>
      <c r="D420" s="129" t="s">
        <v>71</v>
      </c>
      <c r="E420" s="109" t="s">
        <v>3030</v>
      </c>
      <c r="F420" s="85">
        <v>2018</v>
      </c>
      <c r="G420" s="146">
        <v>43452</v>
      </c>
      <c r="H420" s="85" t="s">
        <v>3031</v>
      </c>
      <c r="I420" s="86" t="s">
        <v>3032</v>
      </c>
      <c r="J420" s="86" t="s">
        <v>77</v>
      </c>
      <c r="K420" s="85" t="s">
        <v>75</v>
      </c>
      <c r="L420" s="86" t="s">
        <v>102</v>
      </c>
      <c r="M420" s="132">
        <v>43448</v>
      </c>
      <c r="N420" s="110" t="s">
        <v>157</v>
      </c>
      <c r="O420" s="110" t="s">
        <v>77</v>
      </c>
      <c r="P420" s="86" t="s">
        <v>1045</v>
      </c>
      <c r="Q420" s="86" t="s">
        <v>148</v>
      </c>
      <c r="R420" s="86" t="s">
        <v>3033</v>
      </c>
      <c r="S420" s="86" t="s">
        <v>3034</v>
      </c>
      <c r="T420" s="123">
        <v>74022856</v>
      </c>
      <c r="U420" s="107">
        <v>100874138.63</v>
      </c>
      <c r="V420" s="139">
        <v>98582039</v>
      </c>
      <c r="W420" s="139">
        <v>0</v>
      </c>
      <c r="X420" s="145" t="s">
        <v>78</v>
      </c>
      <c r="Y420" s="86" t="s">
        <v>871</v>
      </c>
      <c r="Z420" s="86" t="s">
        <v>787</v>
      </c>
      <c r="AA420" s="86" t="s">
        <v>961</v>
      </c>
      <c r="AB420" s="86" t="s">
        <v>113</v>
      </c>
      <c r="AC420" s="86" t="s">
        <v>294</v>
      </c>
      <c r="AD420" s="86" t="s">
        <v>3035</v>
      </c>
      <c r="AE420" s="86" t="s">
        <v>2271</v>
      </c>
      <c r="AF420" s="86" t="s">
        <v>148</v>
      </c>
      <c r="AG420" s="86" t="s">
        <v>578</v>
      </c>
      <c r="AH420" s="132">
        <v>44459</v>
      </c>
      <c r="AI420" s="86" t="s">
        <v>88</v>
      </c>
      <c r="AJ420" s="87" t="s">
        <v>89</v>
      </c>
      <c r="AK420" s="88" t="s">
        <v>77</v>
      </c>
      <c r="AL420" s="88" t="s">
        <v>77</v>
      </c>
      <c r="AM420" s="88" t="s">
        <v>77</v>
      </c>
      <c r="AN420" s="88" t="s">
        <v>77</v>
      </c>
      <c r="AO420" s="88" t="s">
        <v>77</v>
      </c>
      <c r="AP420" s="88" t="s">
        <v>77</v>
      </c>
      <c r="AQ420" s="88" t="s">
        <v>77</v>
      </c>
      <c r="AR420" s="88" t="s">
        <v>77</v>
      </c>
      <c r="AS420" s="88" t="s">
        <v>77</v>
      </c>
      <c r="AT420" s="88" t="s">
        <v>77</v>
      </c>
      <c r="AU420" s="88" t="s">
        <v>77</v>
      </c>
      <c r="AV420" s="88"/>
      <c r="AW420" s="88" t="s">
        <v>77</v>
      </c>
      <c r="AX420" s="88"/>
      <c r="AY420" s="88" t="s">
        <v>77</v>
      </c>
      <c r="AZ420" s="88"/>
      <c r="BA420" s="88" t="s">
        <v>77</v>
      </c>
      <c r="BB420" s="88"/>
      <c r="BC420" s="88" t="s">
        <v>77</v>
      </c>
      <c r="BD420" s="88"/>
      <c r="BE420" s="88" t="s">
        <v>77</v>
      </c>
      <c r="BF420" s="88" t="s">
        <v>77</v>
      </c>
      <c r="BG420" s="88" t="s">
        <v>77</v>
      </c>
      <c r="BH420" s="88" t="s">
        <v>77</v>
      </c>
      <c r="BI420" s="88" t="s">
        <v>77</v>
      </c>
      <c r="BJ420" s="88" t="s">
        <v>77</v>
      </c>
      <c r="BK420" s="88" t="s">
        <v>77</v>
      </c>
      <c r="BL420" s="88" t="s">
        <v>77</v>
      </c>
      <c r="BM420" s="88" t="s">
        <v>77</v>
      </c>
      <c r="BN420" s="86"/>
      <c r="BO420" s="86"/>
      <c r="BP420" s="86"/>
      <c r="BQ420" s="86"/>
    </row>
    <row r="421" spans="1:69" s="90" customFormat="1" ht="154.5" customHeight="1" x14ac:dyDescent="0.25">
      <c r="A421" s="86"/>
      <c r="B421" s="86" t="s">
        <v>85</v>
      </c>
      <c r="C421" s="129" t="s">
        <v>710</v>
      </c>
      <c r="D421" s="129" t="s">
        <v>937</v>
      </c>
      <c r="E421" s="109" t="s">
        <v>3036</v>
      </c>
      <c r="F421" s="85">
        <v>2018</v>
      </c>
      <c r="G421" s="146">
        <v>43390</v>
      </c>
      <c r="H421" s="85" t="s">
        <v>3037</v>
      </c>
      <c r="I421" s="86" t="s">
        <v>77</v>
      </c>
      <c r="J421" s="86" t="s">
        <v>2328</v>
      </c>
      <c r="K421" s="85" t="s">
        <v>75</v>
      </c>
      <c r="L421" s="86" t="s">
        <v>246</v>
      </c>
      <c r="M421" s="132">
        <v>43385</v>
      </c>
      <c r="N421" s="110" t="s">
        <v>698</v>
      </c>
      <c r="O421" s="110"/>
      <c r="P421" s="86" t="s">
        <v>2407</v>
      </c>
      <c r="Q421" s="86" t="s">
        <v>148</v>
      </c>
      <c r="R421" s="86" t="s">
        <v>3038</v>
      </c>
      <c r="S421" s="86" t="s">
        <v>2409</v>
      </c>
      <c r="T421" s="123">
        <v>0</v>
      </c>
      <c r="U421" s="107">
        <v>0</v>
      </c>
      <c r="V421" s="139">
        <v>0</v>
      </c>
      <c r="W421" s="199">
        <v>0</v>
      </c>
      <c r="X421" s="145"/>
      <c r="Y421" s="86" t="s">
        <v>871</v>
      </c>
      <c r="Z421" s="86" t="s">
        <v>1021</v>
      </c>
      <c r="AA421" s="86" t="s">
        <v>1852</v>
      </c>
      <c r="AB421" s="86" t="s">
        <v>1227</v>
      </c>
      <c r="AC421" s="86" t="s">
        <v>1385</v>
      </c>
      <c r="AD421" s="86" t="s">
        <v>3039</v>
      </c>
      <c r="AE421" s="85" t="s">
        <v>2271</v>
      </c>
      <c r="AF421" s="86" t="s">
        <v>148</v>
      </c>
      <c r="AG421" s="86" t="s">
        <v>342</v>
      </c>
      <c r="AH421" s="132">
        <v>44160</v>
      </c>
      <c r="AI421" s="86" t="s">
        <v>415</v>
      </c>
      <c r="AJ421" s="87" t="s">
        <v>85</v>
      </c>
      <c r="AK421" s="88" t="s">
        <v>77</v>
      </c>
      <c r="AL421" s="87" t="s">
        <v>77</v>
      </c>
      <c r="AM421" s="86" t="s">
        <v>77</v>
      </c>
      <c r="AN421" s="86" t="s">
        <v>77</v>
      </c>
      <c r="AO421" s="86" t="s">
        <v>77</v>
      </c>
      <c r="AP421" s="86" t="s">
        <v>77</v>
      </c>
      <c r="AQ421" s="86" t="s">
        <v>77</v>
      </c>
      <c r="AR421" s="86" t="s">
        <v>77</v>
      </c>
      <c r="AS421" s="86" t="s">
        <v>77</v>
      </c>
      <c r="AT421" s="86" t="s">
        <v>77</v>
      </c>
      <c r="AU421" s="86" t="s">
        <v>77</v>
      </c>
      <c r="AV421" s="86"/>
      <c r="AW421" s="86" t="s">
        <v>77</v>
      </c>
      <c r="AX421" s="86"/>
      <c r="AY421" s="86" t="s">
        <v>77</v>
      </c>
      <c r="AZ421" s="86"/>
      <c r="BA421" s="86" t="s">
        <v>77</v>
      </c>
      <c r="BB421" s="86"/>
      <c r="BC421" s="86" t="s">
        <v>77</v>
      </c>
      <c r="BD421" s="86"/>
      <c r="BE421" s="86" t="s">
        <v>77</v>
      </c>
      <c r="BF421" s="86" t="s">
        <v>77</v>
      </c>
      <c r="BG421" s="86" t="s">
        <v>77</v>
      </c>
      <c r="BH421" s="86" t="s">
        <v>77</v>
      </c>
      <c r="BI421" s="86" t="s">
        <v>77</v>
      </c>
      <c r="BJ421" s="86" t="s">
        <v>77</v>
      </c>
      <c r="BK421" s="86" t="s">
        <v>77</v>
      </c>
      <c r="BL421" s="86" t="s">
        <v>77</v>
      </c>
      <c r="BM421" s="86" t="s">
        <v>77</v>
      </c>
      <c r="BN421" s="86"/>
      <c r="BO421" s="86"/>
      <c r="BP421" s="86"/>
      <c r="BQ421" s="86"/>
    </row>
    <row r="422" spans="1:69" s="90" customFormat="1" ht="154.5" customHeight="1" x14ac:dyDescent="0.25">
      <c r="A422" s="86"/>
      <c r="B422" s="86" t="s">
        <v>89</v>
      </c>
      <c r="C422" s="129" t="s">
        <v>3040</v>
      </c>
      <c r="D422" s="129" t="s">
        <v>71</v>
      </c>
      <c r="E422" s="109" t="s">
        <v>3041</v>
      </c>
      <c r="F422" s="85">
        <v>2019</v>
      </c>
      <c r="G422" s="146">
        <v>43742</v>
      </c>
      <c r="H422" s="85" t="s">
        <v>3042</v>
      </c>
      <c r="I422" s="86" t="s">
        <v>3043</v>
      </c>
      <c r="J422" s="86" t="s">
        <v>3044</v>
      </c>
      <c r="K422" s="85" t="s">
        <v>75</v>
      </c>
      <c r="L422" s="86" t="s">
        <v>102</v>
      </c>
      <c r="M422" s="132">
        <v>43431</v>
      </c>
      <c r="N422" s="110" t="s">
        <v>256</v>
      </c>
      <c r="O422" s="126">
        <v>0</v>
      </c>
      <c r="P422" s="86" t="s">
        <v>990</v>
      </c>
      <c r="Q422" s="86" t="s">
        <v>148</v>
      </c>
      <c r="R422" s="86" t="s">
        <v>3045</v>
      </c>
      <c r="S422" s="86" t="s">
        <v>3046</v>
      </c>
      <c r="T422" s="123">
        <v>384372600</v>
      </c>
      <c r="U422" s="107">
        <v>554246482.12</v>
      </c>
      <c r="V422" s="139">
        <v>0</v>
      </c>
      <c r="W422" s="199">
        <v>0</v>
      </c>
      <c r="X422" s="145" t="s">
        <v>681</v>
      </c>
      <c r="Y422" s="86" t="s">
        <v>973</v>
      </c>
      <c r="Z422" s="86" t="s">
        <v>1200</v>
      </c>
      <c r="AA422" s="86" t="s">
        <v>1852</v>
      </c>
      <c r="AB422" s="86" t="s">
        <v>119</v>
      </c>
      <c r="AC422" s="86" t="s">
        <v>114</v>
      </c>
      <c r="AD422" s="86" t="s">
        <v>3047</v>
      </c>
      <c r="AE422" s="86" t="s">
        <v>3048</v>
      </c>
      <c r="AF422" s="86" t="s">
        <v>148</v>
      </c>
      <c r="AG422" s="86" t="s">
        <v>578</v>
      </c>
      <c r="AH422" s="132">
        <v>44783</v>
      </c>
      <c r="AI422" s="86" t="s">
        <v>88</v>
      </c>
      <c r="AJ422" s="87" t="s">
        <v>89</v>
      </c>
      <c r="AK422" s="88" t="s">
        <v>77</v>
      </c>
      <c r="AL422" s="88" t="s">
        <v>77</v>
      </c>
      <c r="AM422" s="88" t="s">
        <v>77</v>
      </c>
      <c r="AN422" s="88" t="s">
        <v>77</v>
      </c>
      <c r="AO422" s="88" t="s">
        <v>77</v>
      </c>
      <c r="AP422" s="88" t="s">
        <v>77</v>
      </c>
      <c r="AQ422" s="88" t="s">
        <v>77</v>
      </c>
      <c r="AR422" s="88" t="s">
        <v>77</v>
      </c>
      <c r="AS422" s="88" t="s">
        <v>77</v>
      </c>
      <c r="AT422" s="88" t="s">
        <v>77</v>
      </c>
      <c r="AU422" s="88" t="s">
        <v>77</v>
      </c>
      <c r="AV422" s="88"/>
      <c r="AW422" s="88" t="s">
        <v>77</v>
      </c>
      <c r="AX422" s="88"/>
      <c r="AY422" s="88" t="s">
        <v>77</v>
      </c>
      <c r="AZ422" s="88"/>
      <c r="BA422" s="88" t="s">
        <v>77</v>
      </c>
      <c r="BB422" s="88"/>
      <c r="BC422" s="88" t="s">
        <v>77</v>
      </c>
      <c r="BD422" s="88"/>
      <c r="BE422" s="88" t="s">
        <v>77</v>
      </c>
      <c r="BF422" s="88" t="s">
        <v>77</v>
      </c>
      <c r="BG422" s="88" t="s">
        <v>77</v>
      </c>
      <c r="BH422" s="88" t="s">
        <v>77</v>
      </c>
      <c r="BI422" s="88" t="s">
        <v>77</v>
      </c>
      <c r="BJ422" s="88" t="s">
        <v>77</v>
      </c>
      <c r="BK422" s="88" t="s">
        <v>77</v>
      </c>
      <c r="BL422" s="88" t="s">
        <v>77</v>
      </c>
      <c r="BM422" s="88" t="s">
        <v>77</v>
      </c>
      <c r="BN422" s="86"/>
      <c r="BO422" s="86"/>
      <c r="BP422" s="86"/>
      <c r="BQ422" s="86"/>
    </row>
    <row r="423" spans="1:69" s="90" customFormat="1" ht="154.5" customHeight="1" x14ac:dyDescent="0.25">
      <c r="A423" s="86"/>
      <c r="B423" s="86" t="s">
        <v>85</v>
      </c>
      <c r="C423" s="129" t="s">
        <v>710</v>
      </c>
      <c r="D423" s="129" t="s">
        <v>937</v>
      </c>
      <c r="E423" s="109" t="s">
        <v>3049</v>
      </c>
      <c r="F423" s="85">
        <v>2018</v>
      </c>
      <c r="G423" s="146">
        <v>43411</v>
      </c>
      <c r="H423" s="85" t="s">
        <v>3050</v>
      </c>
      <c r="I423" s="86" t="s">
        <v>77</v>
      </c>
      <c r="J423" s="86" t="s">
        <v>77</v>
      </c>
      <c r="K423" s="85" t="s">
        <v>75</v>
      </c>
      <c r="L423" s="86" t="s">
        <v>111</v>
      </c>
      <c r="M423" s="132">
        <v>43402</v>
      </c>
      <c r="N423" s="110" t="s">
        <v>698</v>
      </c>
      <c r="O423" s="110" t="s">
        <v>77</v>
      </c>
      <c r="P423" s="86" t="s">
        <v>1528</v>
      </c>
      <c r="Q423" s="86" t="s">
        <v>148</v>
      </c>
      <c r="R423" s="86" t="s">
        <v>3051</v>
      </c>
      <c r="S423" s="86"/>
      <c r="T423" s="123">
        <v>0</v>
      </c>
      <c r="U423" s="107">
        <v>0</v>
      </c>
      <c r="V423" s="139">
        <v>0</v>
      </c>
      <c r="W423" s="139">
        <v>0</v>
      </c>
      <c r="X423" s="145"/>
      <c r="Y423" s="86" t="s">
        <v>871</v>
      </c>
      <c r="Z423" s="86" t="s">
        <v>1429</v>
      </c>
      <c r="AA423" s="86" t="s">
        <v>961</v>
      </c>
      <c r="AB423" s="86" t="s">
        <v>145</v>
      </c>
      <c r="AC423" s="86" t="s">
        <v>146</v>
      </c>
      <c r="AD423" s="86" t="s">
        <v>3052</v>
      </c>
      <c r="AE423" s="86" t="s">
        <v>2520</v>
      </c>
      <c r="AF423" s="86" t="s">
        <v>148</v>
      </c>
      <c r="AG423" s="86" t="s">
        <v>578</v>
      </c>
      <c r="AH423" s="132">
        <v>43726</v>
      </c>
      <c r="AI423" s="86" t="s">
        <v>415</v>
      </c>
      <c r="AJ423" s="87" t="s">
        <v>85</v>
      </c>
      <c r="AK423" s="88" t="s">
        <v>77</v>
      </c>
      <c r="AL423" s="88" t="s">
        <v>77</v>
      </c>
      <c r="AM423" s="86" t="s">
        <v>77</v>
      </c>
      <c r="AN423" s="88" t="s">
        <v>77</v>
      </c>
      <c r="AO423" s="88" t="s">
        <v>77</v>
      </c>
      <c r="AP423" s="88" t="s">
        <v>77</v>
      </c>
      <c r="AQ423" s="88" t="s">
        <v>77</v>
      </c>
      <c r="AR423" s="86"/>
      <c r="AS423" s="88" t="s">
        <v>77</v>
      </c>
      <c r="AT423" s="88" t="s">
        <v>77</v>
      </c>
      <c r="AU423" s="88" t="s">
        <v>77</v>
      </c>
      <c r="AV423" s="88"/>
      <c r="AW423" s="88" t="s">
        <v>77</v>
      </c>
      <c r="AX423" s="88"/>
      <c r="AY423" s="88" t="s">
        <v>77</v>
      </c>
      <c r="AZ423" s="88"/>
      <c r="BA423" s="88" t="s">
        <v>77</v>
      </c>
      <c r="BB423" s="88"/>
      <c r="BC423" s="88" t="s">
        <v>77</v>
      </c>
      <c r="BD423" s="88"/>
      <c r="BE423" s="88" t="s">
        <v>77</v>
      </c>
      <c r="BF423" s="88" t="s">
        <v>77</v>
      </c>
      <c r="BG423" s="88" t="s">
        <v>77</v>
      </c>
      <c r="BH423" s="88" t="s">
        <v>77</v>
      </c>
      <c r="BI423" s="88" t="s">
        <v>77</v>
      </c>
      <c r="BJ423" s="88" t="s">
        <v>77</v>
      </c>
      <c r="BK423" s="88" t="s">
        <v>77</v>
      </c>
      <c r="BL423" s="88" t="s">
        <v>77</v>
      </c>
      <c r="BM423" s="88" t="s">
        <v>77</v>
      </c>
      <c r="BN423" s="86"/>
      <c r="BO423" s="86"/>
      <c r="BP423" s="86"/>
      <c r="BQ423" s="86"/>
    </row>
    <row r="424" spans="1:69" s="90" customFormat="1" ht="154.5" customHeight="1" x14ac:dyDescent="0.25">
      <c r="A424" s="86"/>
      <c r="B424" s="86" t="s">
        <v>89</v>
      </c>
      <c r="C424" s="129" t="s">
        <v>3053</v>
      </c>
      <c r="D424" s="129" t="s">
        <v>71</v>
      </c>
      <c r="E424" s="109" t="s">
        <v>3054</v>
      </c>
      <c r="F424" s="85">
        <v>2019</v>
      </c>
      <c r="G424" s="146">
        <v>43509</v>
      </c>
      <c r="H424" s="85" t="s">
        <v>3055</v>
      </c>
      <c r="I424" s="86" t="s">
        <v>3056</v>
      </c>
      <c r="J424" s="86" t="s">
        <v>77</v>
      </c>
      <c r="K424" s="85" t="s">
        <v>75</v>
      </c>
      <c r="L424" s="86" t="s">
        <v>102</v>
      </c>
      <c r="M424" s="132">
        <v>43494</v>
      </c>
      <c r="N424" s="110" t="s">
        <v>157</v>
      </c>
      <c r="O424" s="110" t="s">
        <v>77</v>
      </c>
      <c r="P424" s="86" t="s">
        <v>1045</v>
      </c>
      <c r="Q424" s="86" t="s">
        <v>148</v>
      </c>
      <c r="R424" s="86" t="s">
        <v>3057</v>
      </c>
      <c r="S424" s="86" t="s">
        <v>1182</v>
      </c>
      <c r="T424" s="123">
        <v>243609600</v>
      </c>
      <c r="U424" s="107">
        <v>331977309.31999999</v>
      </c>
      <c r="V424" s="139">
        <v>299466583</v>
      </c>
      <c r="W424" s="139">
        <v>0</v>
      </c>
      <c r="X424" s="145" t="s">
        <v>338</v>
      </c>
      <c r="Y424" s="86" t="s">
        <v>871</v>
      </c>
      <c r="Z424" s="86" t="s">
        <v>1429</v>
      </c>
      <c r="AA424" s="86" t="s">
        <v>992</v>
      </c>
      <c r="AB424" s="86" t="s">
        <v>145</v>
      </c>
      <c r="AC424" s="86" t="s">
        <v>146</v>
      </c>
      <c r="AD424" s="86" t="s">
        <v>3058</v>
      </c>
      <c r="AE424" s="86" t="s">
        <v>544</v>
      </c>
      <c r="AF424" s="86" t="s">
        <v>148</v>
      </c>
      <c r="AG424" s="86" t="s">
        <v>578</v>
      </c>
      <c r="AH424" s="132">
        <v>43811</v>
      </c>
      <c r="AI424" s="86" t="s">
        <v>88</v>
      </c>
      <c r="AJ424" s="87" t="s">
        <v>89</v>
      </c>
      <c r="AK424" s="88" t="s">
        <v>77</v>
      </c>
      <c r="AL424" s="88" t="s">
        <v>77</v>
      </c>
      <c r="AM424" s="88" t="s">
        <v>77</v>
      </c>
      <c r="AN424" s="88" t="s">
        <v>77</v>
      </c>
      <c r="AO424" s="88" t="s">
        <v>77</v>
      </c>
      <c r="AP424" s="88" t="s">
        <v>77</v>
      </c>
      <c r="AQ424" s="88" t="s">
        <v>77</v>
      </c>
      <c r="AR424" s="88" t="s">
        <v>77</v>
      </c>
      <c r="AS424" s="88" t="s">
        <v>77</v>
      </c>
      <c r="AT424" s="88" t="s">
        <v>77</v>
      </c>
      <c r="AU424" s="88" t="s">
        <v>77</v>
      </c>
      <c r="AV424" s="88"/>
      <c r="AW424" s="88" t="s">
        <v>77</v>
      </c>
      <c r="AX424" s="88"/>
      <c r="AY424" s="88" t="s">
        <v>77</v>
      </c>
      <c r="AZ424" s="88"/>
      <c r="BA424" s="88" t="s">
        <v>77</v>
      </c>
      <c r="BB424" s="88"/>
      <c r="BC424" s="88" t="s">
        <v>77</v>
      </c>
      <c r="BD424" s="88"/>
      <c r="BE424" s="88" t="s">
        <v>77</v>
      </c>
      <c r="BF424" s="88" t="s">
        <v>77</v>
      </c>
      <c r="BG424" s="88" t="s">
        <v>77</v>
      </c>
      <c r="BH424" s="88" t="s">
        <v>77</v>
      </c>
      <c r="BI424" s="88" t="s">
        <v>77</v>
      </c>
      <c r="BJ424" s="88" t="s">
        <v>77</v>
      </c>
      <c r="BK424" s="88" t="s">
        <v>77</v>
      </c>
      <c r="BL424" s="88" t="s">
        <v>77</v>
      </c>
      <c r="BM424" s="88" t="s">
        <v>77</v>
      </c>
      <c r="BN424" s="86"/>
      <c r="BO424" s="86"/>
      <c r="BP424" s="86"/>
      <c r="BQ424" s="86"/>
    </row>
    <row r="425" spans="1:69" s="90" customFormat="1" ht="154.5" customHeight="1" x14ac:dyDescent="0.25">
      <c r="A425" s="86"/>
      <c r="B425" s="86" t="s">
        <v>89</v>
      </c>
      <c r="C425" s="129" t="s">
        <v>3059</v>
      </c>
      <c r="D425" s="129" t="s">
        <v>71</v>
      </c>
      <c r="E425" s="109" t="s">
        <v>3060</v>
      </c>
      <c r="F425" s="85">
        <v>2018</v>
      </c>
      <c r="G425" s="146">
        <v>43334</v>
      </c>
      <c r="H425" s="85" t="s">
        <v>3061</v>
      </c>
      <c r="I425" s="86" t="s">
        <v>3062</v>
      </c>
      <c r="J425" s="86" t="s">
        <v>77</v>
      </c>
      <c r="K425" s="85" t="s">
        <v>75</v>
      </c>
      <c r="L425" s="86" t="s">
        <v>246</v>
      </c>
      <c r="M425" s="132">
        <v>43340</v>
      </c>
      <c r="N425" s="110" t="s">
        <v>698</v>
      </c>
      <c r="O425" s="110" t="s">
        <v>77</v>
      </c>
      <c r="P425" s="86" t="s">
        <v>3063</v>
      </c>
      <c r="Q425" s="86" t="s">
        <v>148</v>
      </c>
      <c r="R425" s="86" t="s">
        <v>3064</v>
      </c>
      <c r="S425" s="86" t="s">
        <v>3065</v>
      </c>
      <c r="T425" s="123">
        <v>0</v>
      </c>
      <c r="U425" s="107">
        <v>0</v>
      </c>
      <c r="V425" s="139">
        <v>0</v>
      </c>
      <c r="W425" s="139">
        <v>0</v>
      </c>
      <c r="X425" s="145"/>
      <c r="Y425" s="86" t="s">
        <v>973</v>
      </c>
      <c r="Z425" s="86" t="s">
        <v>1829</v>
      </c>
      <c r="AA425" s="86" t="s">
        <v>1829</v>
      </c>
      <c r="AB425" s="86" t="s">
        <v>113</v>
      </c>
      <c r="AC425" s="86" t="s">
        <v>294</v>
      </c>
      <c r="AD425" s="86" t="s">
        <v>1805</v>
      </c>
      <c r="AE425" s="86" t="s">
        <v>1532</v>
      </c>
      <c r="AF425" s="86" t="s">
        <v>148</v>
      </c>
      <c r="AG425" s="86" t="s">
        <v>578</v>
      </c>
      <c r="AH425" s="132">
        <v>44904</v>
      </c>
      <c r="AI425" s="86" t="s">
        <v>415</v>
      </c>
      <c r="AJ425" s="87" t="s">
        <v>85</v>
      </c>
      <c r="AK425" s="88"/>
      <c r="AL425" s="87"/>
      <c r="AM425" s="86"/>
      <c r="AN425" s="86"/>
      <c r="AO425" s="86"/>
      <c r="AP425" s="143"/>
      <c r="AQ425" s="143"/>
      <c r="AR425" s="86"/>
      <c r="AS425" s="86"/>
      <c r="AT425" s="86"/>
      <c r="AU425" s="88"/>
      <c r="AV425" s="88"/>
      <c r="AW425" s="86"/>
      <c r="AX425" s="86"/>
      <c r="AY425" s="86"/>
      <c r="AZ425" s="86"/>
      <c r="BA425" s="86"/>
      <c r="BB425" s="86"/>
      <c r="BC425" s="86"/>
      <c r="BD425" s="86"/>
      <c r="BE425" s="86"/>
      <c r="BF425" s="86"/>
      <c r="BG425" s="86"/>
      <c r="BH425" s="86"/>
      <c r="BI425" s="86"/>
      <c r="BJ425" s="86"/>
      <c r="BK425" s="86"/>
      <c r="BL425" s="86"/>
      <c r="BM425" s="86"/>
      <c r="BN425" s="86"/>
      <c r="BO425" s="86"/>
      <c r="BP425" s="86"/>
      <c r="BQ425" s="86"/>
    </row>
    <row r="426" spans="1:69" s="90" customFormat="1" ht="154.5" customHeight="1" x14ac:dyDescent="0.25">
      <c r="A426" s="86"/>
      <c r="B426" s="86" t="s">
        <v>89</v>
      </c>
      <c r="C426" s="129" t="s">
        <v>3066</v>
      </c>
      <c r="D426" s="129" t="s">
        <v>71</v>
      </c>
      <c r="E426" s="109" t="s">
        <v>3067</v>
      </c>
      <c r="F426" s="85">
        <v>2018</v>
      </c>
      <c r="G426" s="146">
        <v>43382</v>
      </c>
      <c r="H426" s="85" t="s">
        <v>3068</v>
      </c>
      <c r="I426" s="86" t="s">
        <v>3069</v>
      </c>
      <c r="J426" s="86" t="s">
        <v>77</v>
      </c>
      <c r="K426" s="85" t="s">
        <v>75</v>
      </c>
      <c r="L426" s="86" t="s">
        <v>1077</v>
      </c>
      <c r="M426" s="132">
        <v>43381</v>
      </c>
      <c r="N426" s="110" t="s">
        <v>203</v>
      </c>
      <c r="O426" s="110" t="s">
        <v>77</v>
      </c>
      <c r="P426" s="86" t="s">
        <v>1607</v>
      </c>
      <c r="Q426" s="86" t="s">
        <v>148</v>
      </c>
      <c r="R426" s="86" t="s">
        <v>3070</v>
      </c>
      <c r="S426" s="86" t="s">
        <v>3071</v>
      </c>
      <c r="T426" s="123">
        <v>25387844</v>
      </c>
      <c r="U426" s="107">
        <v>34498598.259999998</v>
      </c>
      <c r="V426" s="139">
        <v>0</v>
      </c>
      <c r="W426" s="108">
        <v>31556613</v>
      </c>
      <c r="X426" s="145" t="s">
        <v>681</v>
      </c>
      <c r="Y426" s="86" t="s">
        <v>973</v>
      </c>
      <c r="Z426" s="86" t="s">
        <v>628</v>
      </c>
      <c r="AA426" s="86" t="s">
        <v>628</v>
      </c>
      <c r="AB426" s="86" t="s">
        <v>113</v>
      </c>
      <c r="AC426" s="86" t="s">
        <v>294</v>
      </c>
      <c r="AD426" s="86" t="s">
        <v>3072</v>
      </c>
      <c r="AE426" s="86" t="s">
        <v>586</v>
      </c>
      <c r="AF426" s="86" t="s">
        <v>148</v>
      </c>
      <c r="AG426" s="86" t="s">
        <v>86</v>
      </c>
      <c r="AH426" s="132"/>
      <c r="AI426" s="86" t="s">
        <v>88</v>
      </c>
      <c r="AJ426" s="87" t="s">
        <v>89</v>
      </c>
      <c r="AK426" s="88" t="s">
        <v>77</v>
      </c>
      <c r="AL426" s="88" t="s">
        <v>77</v>
      </c>
      <c r="AM426" s="88" t="s">
        <v>77</v>
      </c>
      <c r="AN426" s="88" t="s">
        <v>77</v>
      </c>
      <c r="AO426" s="88" t="s">
        <v>77</v>
      </c>
      <c r="AP426" s="88" t="s">
        <v>77</v>
      </c>
      <c r="AQ426" s="88" t="s">
        <v>77</v>
      </c>
      <c r="AR426" s="88" t="s">
        <v>77</v>
      </c>
      <c r="AS426" s="88" t="s">
        <v>77</v>
      </c>
      <c r="AT426" s="88" t="s">
        <v>77</v>
      </c>
      <c r="AU426" s="88" t="s">
        <v>77</v>
      </c>
      <c r="AV426" s="88"/>
      <c r="AW426" s="88" t="s">
        <v>77</v>
      </c>
      <c r="AX426" s="88"/>
      <c r="AY426" s="88" t="s">
        <v>77</v>
      </c>
      <c r="AZ426" s="88"/>
      <c r="BA426" s="88" t="s">
        <v>77</v>
      </c>
      <c r="BB426" s="88"/>
      <c r="BC426" s="88" t="s">
        <v>77</v>
      </c>
      <c r="BD426" s="88"/>
      <c r="BE426" s="88" t="s">
        <v>77</v>
      </c>
      <c r="BF426" s="88" t="s">
        <v>77</v>
      </c>
      <c r="BG426" s="88" t="s">
        <v>77</v>
      </c>
      <c r="BH426" s="88" t="s">
        <v>77</v>
      </c>
      <c r="BI426" s="88" t="s">
        <v>77</v>
      </c>
      <c r="BJ426" s="88" t="s">
        <v>77</v>
      </c>
      <c r="BK426" s="88" t="s">
        <v>77</v>
      </c>
      <c r="BL426" s="88" t="s">
        <v>77</v>
      </c>
      <c r="BM426" s="88" t="s">
        <v>77</v>
      </c>
      <c r="BN426" s="86"/>
      <c r="BO426" s="86"/>
      <c r="BP426" s="86"/>
      <c r="BQ426" s="86"/>
    </row>
    <row r="427" spans="1:69" s="90" customFormat="1" ht="154.5" customHeight="1" x14ac:dyDescent="0.25">
      <c r="A427" s="86"/>
      <c r="B427" s="86" t="s">
        <v>89</v>
      </c>
      <c r="C427" s="129" t="s">
        <v>3073</v>
      </c>
      <c r="D427" s="129" t="s">
        <v>71</v>
      </c>
      <c r="E427" s="109" t="s">
        <v>3074</v>
      </c>
      <c r="F427" s="85">
        <v>2018</v>
      </c>
      <c r="G427" s="146">
        <v>43382</v>
      </c>
      <c r="H427" s="85" t="s">
        <v>3075</v>
      </c>
      <c r="I427" s="86" t="s">
        <v>3076</v>
      </c>
      <c r="J427" s="86" t="s">
        <v>77</v>
      </c>
      <c r="K427" s="85" t="s">
        <v>75</v>
      </c>
      <c r="L427" s="86" t="s">
        <v>346</v>
      </c>
      <c r="M427" s="132">
        <v>43381</v>
      </c>
      <c r="N427" s="110" t="s">
        <v>157</v>
      </c>
      <c r="O427" s="110" t="s">
        <v>77</v>
      </c>
      <c r="P427" s="86" t="s">
        <v>1704</v>
      </c>
      <c r="Q427" s="86" t="s">
        <v>148</v>
      </c>
      <c r="R427" s="86" t="s">
        <v>3077</v>
      </c>
      <c r="S427" s="86" t="s">
        <v>2881</v>
      </c>
      <c r="T427" s="123">
        <v>51638650</v>
      </c>
      <c r="U427" s="107">
        <v>82736466</v>
      </c>
      <c r="V427" s="139">
        <v>77118071</v>
      </c>
      <c r="W427" s="139">
        <v>0</v>
      </c>
      <c r="X427" s="145" t="s">
        <v>160</v>
      </c>
      <c r="Y427" s="86" t="s">
        <v>973</v>
      </c>
      <c r="Z427" s="86" t="s">
        <v>628</v>
      </c>
      <c r="AA427" s="86" t="s">
        <v>628</v>
      </c>
      <c r="AB427" s="85" t="s">
        <v>138</v>
      </c>
      <c r="AC427" s="86" t="s">
        <v>139</v>
      </c>
      <c r="AD427" s="86" t="s">
        <v>1994</v>
      </c>
      <c r="AE427" s="86" t="s">
        <v>3078</v>
      </c>
      <c r="AF427" s="86" t="s">
        <v>148</v>
      </c>
      <c r="AG427" s="86" t="s">
        <v>578</v>
      </c>
      <c r="AH427" s="132"/>
      <c r="AI427" s="86" t="s">
        <v>88</v>
      </c>
      <c r="AJ427" s="87" t="s">
        <v>89</v>
      </c>
      <c r="AK427" s="88" t="s">
        <v>77</v>
      </c>
      <c r="AL427" s="88" t="s">
        <v>77</v>
      </c>
      <c r="AM427" s="88" t="s">
        <v>77</v>
      </c>
      <c r="AN427" s="88" t="s">
        <v>77</v>
      </c>
      <c r="AO427" s="88" t="s">
        <v>77</v>
      </c>
      <c r="AP427" s="88" t="s">
        <v>77</v>
      </c>
      <c r="AQ427" s="88" t="s">
        <v>77</v>
      </c>
      <c r="AR427" s="88" t="s">
        <v>77</v>
      </c>
      <c r="AS427" s="88" t="s">
        <v>77</v>
      </c>
      <c r="AT427" s="88" t="s">
        <v>77</v>
      </c>
      <c r="AU427" s="88" t="s">
        <v>77</v>
      </c>
      <c r="AV427" s="88"/>
      <c r="AW427" s="88" t="s">
        <v>77</v>
      </c>
      <c r="AX427" s="88"/>
      <c r="AY427" s="88" t="s">
        <v>77</v>
      </c>
      <c r="AZ427" s="88"/>
      <c r="BA427" s="88" t="s">
        <v>77</v>
      </c>
      <c r="BB427" s="88"/>
      <c r="BC427" s="88" t="s">
        <v>77</v>
      </c>
      <c r="BD427" s="88"/>
      <c r="BE427" s="88" t="s">
        <v>77</v>
      </c>
      <c r="BF427" s="88" t="s">
        <v>77</v>
      </c>
      <c r="BG427" s="88" t="s">
        <v>77</v>
      </c>
      <c r="BH427" s="88" t="s">
        <v>77</v>
      </c>
      <c r="BI427" s="88" t="s">
        <v>77</v>
      </c>
      <c r="BJ427" s="88" t="s">
        <v>77</v>
      </c>
      <c r="BK427" s="88" t="s">
        <v>77</v>
      </c>
      <c r="BL427" s="88" t="s">
        <v>77</v>
      </c>
      <c r="BM427" s="88" t="s">
        <v>77</v>
      </c>
      <c r="BN427" s="86"/>
      <c r="BO427" s="86"/>
      <c r="BP427" s="86"/>
      <c r="BQ427" s="86"/>
    </row>
    <row r="428" spans="1:69" s="90" customFormat="1" ht="154.5" customHeight="1" x14ac:dyDescent="0.25">
      <c r="A428" s="86"/>
      <c r="B428" s="86" t="s">
        <v>89</v>
      </c>
      <c r="C428" s="129" t="s">
        <v>3079</v>
      </c>
      <c r="D428" s="129" t="s">
        <v>71</v>
      </c>
      <c r="E428" s="109" t="s">
        <v>3080</v>
      </c>
      <c r="F428" s="85">
        <v>2018</v>
      </c>
      <c r="G428" s="146">
        <v>43270</v>
      </c>
      <c r="H428" s="85" t="s">
        <v>3081</v>
      </c>
      <c r="I428" s="86" t="s">
        <v>3082</v>
      </c>
      <c r="J428" s="86" t="s">
        <v>77</v>
      </c>
      <c r="K428" s="85" t="s">
        <v>75</v>
      </c>
      <c r="L428" s="86" t="s">
        <v>111</v>
      </c>
      <c r="M428" s="132">
        <v>43259</v>
      </c>
      <c r="N428" s="110" t="s">
        <v>203</v>
      </c>
      <c r="O428" s="110" t="s">
        <v>77</v>
      </c>
      <c r="P428" s="86" t="s">
        <v>1190</v>
      </c>
      <c r="Q428" s="86" t="s">
        <v>148</v>
      </c>
      <c r="R428" s="86" t="s">
        <v>3083</v>
      </c>
      <c r="S428" s="86" t="s">
        <v>1384</v>
      </c>
      <c r="T428" s="123">
        <v>0</v>
      </c>
      <c r="U428" s="107">
        <v>0</v>
      </c>
      <c r="V428" s="139">
        <v>0</v>
      </c>
      <c r="W428" s="139">
        <v>0</v>
      </c>
      <c r="X428" s="145" t="s">
        <v>681</v>
      </c>
      <c r="Y428" s="86" t="s">
        <v>871</v>
      </c>
      <c r="Z428" s="86" t="s">
        <v>1021</v>
      </c>
      <c r="AA428" s="86" t="s">
        <v>974</v>
      </c>
      <c r="AB428" s="86" t="s">
        <v>113</v>
      </c>
      <c r="AC428" s="86" t="s">
        <v>294</v>
      </c>
      <c r="AD428" s="86" t="s">
        <v>2255</v>
      </c>
      <c r="AE428" s="86" t="s">
        <v>2241</v>
      </c>
      <c r="AF428" s="86" t="s">
        <v>148</v>
      </c>
      <c r="AG428" s="86" t="s">
        <v>342</v>
      </c>
      <c r="AH428" s="132">
        <v>45583</v>
      </c>
      <c r="AI428" s="86" t="s">
        <v>88</v>
      </c>
      <c r="AJ428" s="87" t="s">
        <v>89</v>
      </c>
      <c r="AK428" s="88" t="s">
        <v>77</v>
      </c>
      <c r="AL428" s="88" t="s">
        <v>77</v>
      </c>
      <c r="AM428" s="88" t="s">
        <v>77</v>
      </c>
      <c r="AN428" s="88" t="s">
        <v>77</v>
      </c>
      <c r="AO428" s="88" t="s">
        <v>77</v>
      </c>
      <c r="AP428" s="88" t="s">
        <v>77</v>
      </c>
      <c r="AQ428" s="88" t="s">
        <v>77</v>
      </c>
      <c r="AR428" s="88" t="s">
        <v>77</v>
      </c>
      <c r="AS428" s="88" t="s">
        <v>77</v>
      </c>
      <c r="AT428" s="88" t="s">
        <v>77</v>
      </c>
      <c r="AU428" s="88" t="s">
        <v>77</v>
      </c>
      <c r="AV428" s="88"/>
      <c r="AW428" s="88" t="s">
        <v>77</v>
      </c>
      <c r="AX428" s="88"/>
      <c r="AY428" s="88" t="s">
        <v>77</v>
      </c>
      <c r="AZ428" s="88"/>
      <c r="BA428" s="88" t="s">
        <v>77</v>
      </c>
      <c r="BB428" s="88"/>
      <c r="BC428" s="88" t="s">
        <v>77</v>
      </c>
      <c r="BD428" s="88"/>
      <c r="BE428" s="88" t="s">
        <v>77</v>
      </c>
      <c r="BF428" s="88" t="s">
        <v>77</v>
      </c>
      <c r="BG428" s="88" t="s">
        <v>77</v>
      </c>
      <c r="BH428" s="88" t="s">
        <v>77</v>
      </c>
      <c r="BI428" s="88" t="s">
        <v>77</v>
      </c>
      <c r="BJ428" s="88" t="s">
        <v>77</v>
      </c>
      <c r="BK428" s="88" t="s">
        <v>77</v>
      </c>
      <c r="BL428" s="88" t="s">
        <v>77</v>
      </c>
      <c r="BM428" s="88" t="s">
        <v>77</v>
      </c>
      <c r="BN428" s="86"/>
      <c r="BO428" s="86"/>
      <c r="BP428" s="86"/>
      <c r="BQ428" s="86"/>
    </row>
    <row r="429" spans="1:69" s="90" customFormat="1" ht="154.5" customHeight="1" x14ac:dyDescent="0.25">
      <c r="A429" s="86"/>
      <c r="B429" s="86" t="s">
        <v>85</v>
      </c>
      <c r="C429" s="129" t="s">
        <v>710</v>
      </c>
      <c r="D429" s="129" t="s">
        <v>937</v>
      </c>
      <c r="E429" s="109" t="s">
        <v>2977</v>
      </c>
      <c r="F429" s="85">
        <v>2019</v>
      </c>
      <c r="G429" s="146">
        <v>43636</v>
      </c>
      <c r="H429" s="85" t="s">
        <v>2978</v>
      </c>
      <c r="I429" s="86" t="s">
        <v>2979</v>
      </c>
      <c r="J429" s="86" t="s">
        <v>77</v>
      </c>
      <c r="K429" s="85" t="s">
        <v>75</v>
      </c>
      <c r="L429" s="86" t="s">
        <v>346</v>
      </c>
      <c r="M429" s="132">
        <v>43620</v>
      </c>
      <c r="N429" s="110" t="s">
        <v>157</v>
      </c>
      <c r="O429" s="110" t="s">
        <v>77</v>
      </c>
      <c r="P429" s="86" t="s">
        <v>1045</v>
      </c>
      <c r="Q429" s="86" t="s">
        <v>148</v>
      </c>
      <c r="R429" s="86" t="s">
        <v>2980</v>
      </c>
      <c r="S429" s="86" t="s">
        <v>2753</v>
      </c>
      <c r="T429" s="123">
        <f>(5*1000000)</f>
        <v>5000000</v>
      </c>
      <c r="U429" s="107">
        <v>0</v>
      </c>
      <c r="V429" s="139">
        <v>0</v>
      </c>
      <c r="W429" s="139">
        <v>0</v>
      </c>
      <c r="X429" s="145"/>
      <c r="Y429" s="86" t="s">
        <v>973</v>
      </c>
      <c r="Z429" s="86" t="s">
        <v>1429</v>
      </c>
      <c r="AA429" s="86" t="s">
        <v>961</v>
      </c>
      <c r="AB429" s="86" t="s">
        <v>145</v>
      </c>
      <c r="AC429" s="86" t="s">
        <v>146</v>
      </c>
      <c r="AD429" s="86" t="s">
        <v>2981</v>
      </c>
      <c r="AE429" s="86" t="s">
        <v>309</v>
      </c>
      <c r="AF429" s="86" t="s">
        <v>148</v>
      </c>
      <c r="AG429" s="86" t="s">
        <v>86</v>
      </c>
      <c r="AH429" s="132">
        <v>44629</v>
      </c>
      <c r="AI429" s="86" t="s">
        <v>415</v>
      </c>
      <c r="AJ429" s="87"/>
      <c r="AK429" s="88" t="s">
        <v>77</v>
      </c>
      <c r="AL429" s="87" t="s">
        <v>77</v>
      </c>
      <c r="AM429" s="86" t="s">
        <v>77</v>
      </c>
      <c r="AN429" s="88" t="s">
        <v>77</v>
      </c>
      <c r="AO429" s="87" t="s">
        <v>77</v>
      </c>
      <c r="AP429" s="88" t="s">
        <v>77</v>
      </c>
      <c r="AQ429" s="87" t="s">
        <v>77</v>
      </c>
      <c r="AR429" s="86"/>
      <c r="AS429" s="88" t="s">
        <v>77</v>
      </c>
      <c r="AT429" s="87" t="s">
        <v>77</v>
      </c>
      <c r="AU429" s="88" t="s">
        <v>77</v>
      </c>
      <c r="AV429" s="88"/>
      <c r="AW429" s="87" t="s">
        <v>77</v>
      </c>
      <c r="AX429" s="87"/>
      <c r="AY429" s="88" t="s">
        <v>77</v>
      </c>
      <c r="AZ429" s="88"/>
      <c r="BA429" s="87" t="s">
        <v>77</v>
      </c>
      <c r="BB429" s="87"/>
      <c r="BC429" s="88" t="s">
        <v>77</v>
      </c>
      <c r="BD429" s="88"/>
      <c r="BE429" s="87" t="s">
        <v>77</v>
      </c>
      <c r="BF429" s="88" t="s">
        <v>77</v>
      </c>
      <c r="BG429" s="87" t="s">
        <v>77</v>
      </c>
      <c r="BH429" s="88" t="s">
        <v>77</v>
      </c>
      <c r="BI429" s="87" t="s">
        <v>77</v>
      </c>
      <c r="BJ429" s="88" t="s">
        <v>77</v>
      </c>
      <c r="BK429" s="87" t="s">
        <v>77</v>
      </c>
      <c r="BL429" s="88" t="s">
        <v>77</v>
      </c>
      <c r="BM429" s="87" t="s">
        <v>77</v>
      </c>
      <c r="BN429" s="86"/>
      <c r="BO429" s="86"/>
      <c r="BP429" s="86"/>
      <c r="BQ429" s="86"/>
    </row>
    <row r="430" spans="1:69" s="90" customFormat="1" ht="154.5" customHeight="1" x14ac:dyDescent="0.25">
      <c r="A430" s="86"/>
      <c r="B430" s="86" t="s">
        <v>85</v>
      </c>
      <c r="C430" s="129" t="s">
        <v>710</v>
      </c>
      <c r="D430" s="129" t="s">
        <v>937</v>
      </c>
      <c r="E430" s="109" t="s">
        <v>2948</v>
      </c>
      <c r="F430" s="86">
        <v>2018</v>
      </c>
      <c r="G430" s="132">
        <v>43265</v>
      </c>
      <c r="H430" s="86" t="s">
        <v>2949</v>
      </c>
      <c r="I430" s="86" t="s">
        <v>1697</v>
      </c>
      <c r="J430" s="86" t="s">
        <v>77</v>
      </c>
      <c r="K430" s="85" t="s">
        <v>254</v>
      </c>
      <c r="L430" s="86" t="s">
        <v>418</v>
      </c>
      <c r="M430" s="132">
        <v>43206</v>
      </c>
      <c r="N430" s="110" t="s">
        <v>698</v>
      </c>
      <c r="O430" s="110" t="s">
        <v>77</v>
      </c>
      <c r="P430" s="86" t="s">
        <v>1136</v>
      </c>
      <c r="Q430" s="86" t="s">
        <v>148</v>
      </c>
      <c r="R430" s="86" t="s">
        <v>2910</v>
      </c>
      <c r="S430" s="86" t="s">
        <v>1530</v>
      </c>
      <c r="T430" s="147">
        <f>828116*20</f>
        <v>16562320</v>
      </c>
      <c r="U430" s="162">
        <v>0</v>
      </c>
      <c r="V430" s="163">
        <v>0</v>
      </c>
      <c r="W430" s="163">
        <v>0</v>
      </c>
      <c r="X430" s="145"/>
      <c r="Y430" s="86" t="s">
        <v>973</v>
      </c>
      <c r="Z430" s="86" t="s">
        <v>2911</v>
      </c>
      <c r="AA430" s="86" t="s">
        <v>2911</v>
      </c>
      <c r="AB430" s="86" t="s">
        <v>145</v>
      </c>
      <c r="AC430" s="86" t="s">
        <v>146</v>
      </c>
      <c r="AD430" s="86" t="s">
        <v>1609</v>
      </c>
      <c r="AE430" s="86" t="s">
        <v>309</v>
      </c>
      <c r="AF430" s="86" t="s">
        <v>692</v>
      </c>
      <c r="AG430" s="86" t="s">
        <v>86</v>
      </c>
      <c r="AH430" s="132">
        <v>43776</v>
      </c>
      <c r="AI430" s="86" t="s">
        <v>415</v>
      </c>
      <c r="AJ430" s="87"/>
      <c r="AK430" s="88" t="s">
        <v>77</v>
      </c>
      <c r="AL430" s="87" t="s">
        <v>77</v>
      </c>
      <c r="AM430" s="86" t="s">
        <v>77</v>
      </c>
      <c r="AN430" s="86" t="s">
        <v>77</v>
      </c>
      <c r="AO430" s="86" t="s">
        <v>77</v>
      </c>
      <c r="AP430" s="143" t="s">
        <v>77</v>
      </c>
      <c r="AQ430" s="143" t="s">
        <v>77</v>
      </c>
      <c r="AR430" s="88"/>
      <c r="AS430" s="88" t="s">
        <v>77</v>
      </c>
      <c r="AT430" s="88" t="s">
        <v>77</v>
      </c>
      <c r="AU430" s="88" t="s">
        <v>77</v>
      </c>
      <c r="AV430" s="88"/>
      <c r="AW430" s="88" t="s">
        <v>77</v>
      </c>
      <c r="AX430" s="88"/>
      <c r="AY430" s="88" t="s">
        <v>77</v>
      </c>
      <c r="AZ430" s="88"/>
      <c r="BA430" s="88" t="s">
        <v>77</v>
      </c>
      <c r="BB430" s="88"/>
      <c r="BC430" s="88" t="s">
        <v>77</v>
      </c>
      <c r="BD430" s="88"/>
      <c r="BE430" s="88" t="s">
        <v>77</v>
      </c>
      <c r="BF430" s="88" t="s">
        <v>77</v>
      </c>
      <c r="BG430" s="88" t="s">
        <v>77</v>
      </c>
      <c r="BH430" s="88" t="s">
        <v>77</v>
      </c>
      <c r="BI430" s="88" t="s">
        <v>77</v>
      </c>
      <c r="BJ430" s="88" t="s">
        <v>77</v>
      </c>
      <c r="BK430" s="88" t="s">
        <v>77</v>
      </c>
      <c r="BL430" s="88" t="s">
        <v>77</v>
      </c>
      <c r="BM430" s="88" t="s">
        <v>77</v>
      </c>
      <c r="BN430" s="86" t="s">
        <v>77</v>
      </c>
      <c r="BO430" s="86"/>
      <c r="BP430" s="86"/>
      <c r="BQ430" s="86"/>
    </row>
    <row r="431" spans="1:69" s="90" customFormat="1" ht="154.5" customHeight="1" x14ac:dyDescent="0.25">
      <c r="A431" s="86"/>
      <c r="B431" s="86" t="s">
        <v>85</v>
      </c>
      <c r="C431" s="129" t="s">
        <v>710</v>
      </c>
      <c r="D431" s="129" t="s">
        <v>71</v>
      </c>
      <c r="E431" s="109" t="s">
        <v>3084</v>
      </c>
      <c r="F431" s="85">
        <v>2018</v>
      </c>
      <c r="G431" s="146">
        <v>43215</v>
      </c>
      <c r="H431" s="85" t="s">
        <v>3085</v>
      </c>
      <c r="I431" s="86" t="s">
        <v>3086</v>
      </c>
      <c r="J431" s="86" t="s">
        <v>77</v>
      </c>
      <c r="K431" s="85" t="s">
        <v>75</v>
      </c>
      <c r="L431" s="86" t="s">
        <v>111</v>
      </c>
      <c r="M431" s="132">
        <v>43216</v>
      </c>
      <c r="N431" s="110" t="s">
        <v>203</v>
      </c>
      <c r="O431" s="110" t="s">
        <v>77</v>
      </c>
      <c r="P431" s="86" t="s">
        <v>3087</v>
      </c>
      <c r="Q431" s="86" t="s">
        <v>148</v>
      </c>
      <c r="R431" s="86" t="s">
        <v>3088</v>
      </c>
      <c r="S431" s="86" t="s">
        <v>1633</v>
      </c>
      <c r="T431" s="123">
        <v>0</v>
      </c>
      <c r="U431" s="107">
        <v>0</v>
      </c>
      <c r="V431" s="139">
        <v>0</v>
      </c>
      <c r="W431" s="199">
        <v>0</v>
      </c>
      <c r="X431" s="145"/>
      <c r="Y431" s="86" t="s">
        <v>973</v>
      </c>
      <c r="Z431" s="86" t="s">
        <v>787</v>
      </c>
      <c r="AA431" s="86" t="s">
        <v>787</v>
      </c>
      <c r="AB431" s="86" t="s">
        <v>1227</v>
      </c>
      <c r="AC431" s="86" t="s">
        <v>1385</v>
      </c>
      <c r="AD431" s="86" t="s">
        <v>3089</v>
      </c>
      <c r="AE431" s="86" t="s">
        <v>3090</v>
      </c>
      <c r="AF431" s="86" t="s">
        <v>148</v>
      </c>
      <c r="AG431" s="86" t="s">
        <v>342</v>
      </c>
      <c r="AH431" s="132">
        <v>43350</v>
      </c>
      <c r="AI431" s="86" t="s">
        <v>415</v>
      </c>
      <c r="AJ431" s="87" t="s">
        <v>85</v>
      </c>
      <c r="AK431" s="88" t="s">
        <v>77</v>
      </c>
      <c r="AL431" s="88" t="s">
        <v>77</v>
      </c>
      <c r="AM431" s="86" t="s">
        <v>965</v>
      </c>
      <c r="AN431" s="86" t="s">
        <v>3091</v>
      </c>
      <c r="AO431" s="86" t="s">
        <v>3092</v>
      </c>
      <c r="AP431" s="88" t="s">
        <v>77</v>
      </c>
      <c r="AQ431" s="88" t="s">
        <v>77</v>
      </c>
      <c r="AR431" s="88" t="s">
        <v>77</v>
      </c>
      <c r="AS431" s="88" t="s">
        <v>77</v>
      </c>
      <c r="AT431" s="88" t="s">
        <v>77</v>
      </c>
      <c r="AU431" s="88" t="s">
        <v>77</v>
      </c>
      <c r="AV431" s="88"/>
      <c r="AW431" s="88" t="s">
        <v>77</v>
      </c>
      <c r="AX431" s="88"/>
      <c r="AY431" s="88" t="s">
        <v>77</v>
      </c>
      <c r="AZ431" s="88"/>
      <c r="BA431" s="88" t="s">
        <v>77</v>
      </c>
      <c r="BB431" s="88"/>
      <c r="BC431" s="88" t="s">
        <v>77</v>
      </c>
      <c r="BD431" s="88"/>
      <c r="BE431" s="88" t="s">
        <v>77</v>
      </c>
      <c r="BF431" s="88" t="s">
        <v>77</v>
      </c>
      <c r="BG431" s="88" t="s">
        <v>77</v>
      </c>
      <c r="BH431" s="88" t="s">
        <v>77</v>
      </c>
      <c r="BI431" s="88" t="s">
        <v>77</v>
      </c>
      <c r="BJ431" s="88" t="s">
        <v>77</v>
      </c>
      <c r="BK431" s="88" t="s">
        <v>77</v>
      </c>
      <c r="BL431" s="88" t="s">
        <v>77</v>
      </c>
      <c r="BM431" s="88" t="s">
        <v>77</v>
      </c>
      <c r="BN431" s="86"/>
      <c r="BO431" s="86"/>
      <c r="BP431" s="86"/>
      <c r="BQ431" s="86"/>
    </row>
    <row r="432" spans="1:69" s="90" customFormat="1" ht="154.5" customHeight="1" x14ac:dyDescent="0.25">
      <c r="A432" s="86"/>
      <c r="B432" s="86" t="s">
        <v>85</v>
      </c>
      <c r="C432" s="129" t="s">
        <v>710</v>
      </c>
      <c r="D432" s="129" t="s">
        <v>937</v>
      </c>
      <c r="E432" s="109" t="s">
        <v>3093</v>
      </c>
      <c r="F432" s="85">
        <v>2018</v>
      </c>
      <c r="G432" s="146">
        <v>43227</v>
      </c>
      <c r="H432" s="85" t="s">
        <v>3094</v>
      </c>
      <c r="I432" s="86" t="s">
        <v>3095</v>
      </c>
      <c r="J432" s="86" t="s">
        <v>77</v>
      </c>
      <c r="K432" s="85" t="s">
        <v>75</v>
      </c>
      <c r="L432" s="86" t="s">
        <v>3096</v>
      </c>
      <c r="M432" s="132">
        <v>43224</v>
      </c>
      <c r="N432" s="110" t="s">
        <v>698</v>
      </c>
      <c r="O432" s="110" t="s">
        <v>77</v>
      </c>
      <c r="P432" s="86" t="s">
        <v>1010</v>
      </c>
      <c r="Q432" s="86" t="s">
        <v>148</v>
      </c>
      <c r="R432" s="86" t="s">
        <v>3097</v>
      </c>
      <c r="S432" s="86" t="s">
        <v>1037</v>
      </c>
      <c r="T432" s="123">
        <v>0</v>
      </c>
      <c r="U432" s="107">
        <v>0</v>
      </c>
      <c r="V432" s="139">
        <v>0</v>
      </c>
      <c r="W432" s="139">
        <v>0</v>
      </c>
      <c r="X432" s="145"/>
      <c r="Y432" s="86" t="s">
        <v>871</v>
      </c>
      <c r="Z432" s="86" t="s">
        <v>1852</v>
      </c>
      <c r="AA432" s="86" t="s">
        <v>3098</v>
      </c>
      <c r="AB432" s="86" t="s">
        <v>113</v>
      </c>
      <c r="AC432" s="86" t="s">
        <v>294</v>
      </c>
      <c r="AD432" s="86" t="s">
        <v>3099</v>
      </c>
      <c r="AE432" s="86" t="s">
        <v>1532</v>
      </c>
      <c r="AF432" s="86" t="s">
        <v>148</v>
      </c>
      <c r="AG432" s="86" t="s">
        <v>578</v>
      </c>
      <c r="AH432" s="132">
        <v>44784</v>
      </c>
      <c r="AI432" s="86" t="s">
        <v>415</v>
      </c>
      <c r="AJ432" s="87" t="s">
        <v>85</v>
      </c>
      <c r="AK432" s="88" t="s">
        <v>77</v>
      </c>
      <c r="AL432" s="87" t="s">
        <v>77</v>
      </c>
      <c r="AM432" s="86" t="s">
        <v>77</v>
      </c>
      <c r="AN432" s="87" t="s">
        <v>77</v>
      </c>
      <c r="AO432" s="87" t="s">
        <v>77</v>
      </c>
      <c r="AP432" s="87" t="s">
        <v>77</v>
      </c>
      <c r="AQ432" s="87" t="s">
        <v>77</v>
      </c>
      <c r="AR432" s="86" t="s">
        <v>148</v>
      </c>
      <c r="AS432" s="87" t="s">
        <v>77</v>
      </c>
      <c r="AT432" s="87" t="s">
        <v>87</v>
      </c>
      <c r="AU432" s="87" t="s">
        <v>77</v>
      </c>
      <c r="AV432" s="87"/>
      <c r="AW432" s="87" t="s">
        <v>77</v>
      </c>
      <c r="AX432" s="87"/>
      <c r="AY432" s="87" t="s">
        <v>77</v>
      </c>
      <c r="AZ432" s="87"/>
      <c r="BA432" s="87" t="s">
        <v>77</v>
      </c>
      <c r="BB432" s="87"/>
      <c r="BC432" s="87" t="s">
        <v>77</v>
      </c>
      <c r="BD432" s="87"/>
      <c r="BE432" s="87" t="s">
        <v>77</v>
      </c>
      <c r="BF432" s="87" t="s">
        <v>77</v>
      </c>
      <c r="BG432" s="87" t="s">
        <v>77</v>
      </c>
      <c r="BH432" s="87" t="s">
        <v>77</v>
      </c>
      <c r="BI432" s="87" t="s">
        <v>77</v>
      </c>
      <c r="BJ432" s="87" t="s">
        <v>77</v>
      </c>
      <c r="BK432" s="87" t="s">
        <v>77</v>
      </c>
      <c r="BL432" s="87" t="s">
        <v>77</v>
      </c>
      <c r="BM432" s="87" t="s">
        <v>77</v>
      </c>
      <c r="BN432" s="86"/>
      <c r="BO432" s="86"/>
      <c r="BP432" s="86"/>
      <c r="BQ432" s="86"/>
    </row>
    <row r="433" spans="1:69" s="90" customFormat="1" ht="154.5" customHeight="1" x14ac:dyDescent="0.25">
      <c r="A433" s="86"/>
      <c r="B433" s="86" t="s">
        <v>89</v>
      </c>
      <c r="C433" s="129" t="s">
        <v>3100</v>
      </c>
      <c r="D433" s="129" t="s">
        <v>71</v>
      </c>
      <c r="E433" s="109" t="s">
        <v>3101</v>
      </c>
      <c r="F433" s="85">
        <v>2019</v>
      </c>
      <c r="G433" s="146">
        <v>43726</v>
      </c>
      <c r="H433" s="85" t="s">
        <v>3102</v>
      </c>
      <c r="I433" s="86" t="s">
        <v>2701</v>
      </c>
      <c r="J433" s="86" t="s">
        <v>77</v>
      </c>
      <c r="K433" s="85" t="s">
        <v>75</v>
      </c>
      <c r="L433" s="86" t="s">
        <v>346</v>
      </c>
      <c r="M433" s="132">
        <v>43704</v>
      </c>
      <c r="N433" s="110" t="s">
        <v>203</v>
      </c>
      <c r="O433" s="110" t="s">
        <v>77</v>
      </c>
      <c r="P433" s="86" t="s">
        <v>1045</v>
      </c>
      <c r="Q433" s="86" t="s">
        <v>148</v>
      </c>
      <c r="R433" s="86" t="s">
        <v>3103</v>
      </c>
      <c r="S433" s="86" t="s">
        <v>2262</v>
      </c>
      <c r="T433" s="123">
        <v>0</v>
      </c>
      <c r="U433" s="107">
        <v>0</v>
      </c>
      <c r="V433" s="139">
        <v>0</v>
      </c>
      <c r="W433" s="139">
        <v>0</v>
      </c>
      <c r="X433" s="145" t="s">
        <v>338</v>
      </c>
      <c r="Y433" s="86" t="s">
        <v>973</v>
      </c>
      <c r="Z433" s="86" t="s">
        <v>1429</v>
      </c>
      <c r="AA433" s="86" t="s">
        <v>992</v>
      </c>
      <c r="AB433" s="86" t="s">
        <v>145</v>
      </c>
      <c r="AC433" s="86" t="s">
        <v>146</v>
      </c>
      <c r="AD433" s="86" t="s">
        <v>3104</v>
      </c>
      <c r="AE433" s="86" t="s">
        <v>3105</v>
      </c>
      <c r="AF433" s="86" t="s">
        <v>148</v>
      </c>
      <c r="AG433" s="86" t="s">
        <v>342</v>
      </c>
      <c r="AH433" s="132">
        <v>44299</v>
      </c>
      <c r="AI433" s="86" t="s">
        <v>88</v>
      </c>
      <c r="AJ433" s="87" t="s">
        <v>89</v>
      </c>
      <c r="AK433" s="88"/>
      <c r="AL433" s="87"/>
      <c r="AM433" s="86"/>
      <c r="AN433" s="86"/>
      <c r="AO433" s="86"/>
      <c r="AP433" s="143"/>
      <c r="AQ433" s="143"/>
      <c r="AR433" s="86"/>
      <c r="AS433" s="86"/>
      <c r="AT433" s="86"/>
      <c r="AU433" s="88"/>
      <c r="AV433" s="88"/>
      <c r="AW433" s="86"/>
      <c r="AX433" s="86"/>
      <c r="AY433" s="86"/>
      <c r="AZ433" s="86"/>
      <c r="BA433" s="86"/>
      <c r="BB433" s="86"/>
      <c r="BC433" s="86"/>
      <c r="BD433" s="86"/>
      <c r="BE433" s="86"/>
      <c r="BF433" s="86"/>
      <c r="BG433" s="86"/>
      <c r="BH433" s="86"/>
      <c r="BI433" s="86"/>
      <c r="BJ433" s="86"/>
      <c r="BK433" s="86"/>
      <c r="BL433" s="86"/>
      <c r="BM433" s="86"/>
      <c r="BN433" s="86"/>
      <c r="BO433" s="86"/>
      <c r="BP433" s="86"/>
      <c r="BQ433" s="86"/>
    </row>
    <row r="434" spans="1:69" s="90" customFormat="1" ht="154.5" customHeight="1" x14ac:dyDescent="0.25">
      <c r="A434" s="86"/>
      <c r="B434" s="86" t="s">
        <v>85</v>
      </c>
      <c r="C434" s="129" t="s">
        <v>710</v>
      </c>
      <c r="D434" s="129" t="s">
        <v>71</v>
      </c>
      <c r="E434" s="109" t="s">
        <v>3106</v>
      </c>
      <c r="F434" s="85">
        <v>2021</v>
      </c>
      <c r="G434" s="146">
        <v>44447</v>
      </c>
      <c r="H434" s="85" t="s">
        <v>3107</v>
      </c>
      <c r="I434" s="86" t="s">
        <v>3108</v>
      </c>
      <c r="J434" s="86" t="s">
        <v>1141</v>
      </c>
      <c r="K434" s="85" t="s">
        <v>75</v>
      </c>
      <c r="L434" s="86" t="s">
        <v>246</v>
      </c>
      <c r="M434" s="132">
        <v>44414</v>
      </c>
      <c r="N434" s="110" t="s">
        <v>157</v>
      </c>
      <c r="O434" s="110" t="s">
        <v>77</v>
      </c>
      <c r="P434" s="86" t="s">
        <v>2407</v>
      </c>
      <c r="Q434" s="86" t="s">
        <v>148</v>
      </c>
      <c r="R434" s="86" t="s">
        <v>3109</v>
      </c>
      <c r="S434" s="86" t="s">
        <v>2753</v>
      </c>
      <c r="T434" s="123">
        <v>0</v>
      </c>
      <c r="U434" s="107">
        <v>0</v>
      </c>
      <c r="V434" s="139">
        <v>0</v>
      </c>
      <c r="W434" s="139">
        <v>0</v>
      </c>
      <c r="X434" s="128" t="s">
        <v>77</v>
      </c>
      <c r="Y434" s="86" t="s">
        <v>871</v>
      </c>
      <c r="Z434" s="86" t="s">
        <v>1429</v>
      </c>
      <c r="AA434" s="86" t="s">
        <v>1429</v>
      </c>
      <c r="AB434" s="86" t="s">
        <v>145</v>
      </c>
      <c r="AC434" s="86" t="s">
        <v>146</v>
      </c>
      <c r="AD434" s="86" t="s">
        <v>3110</v>
      </c>
      <c r="AE434" s="86" t="s">
        <v>1586</v>
      </c>
      <c r="AF434" s="86" t="s">
        <v>148</v>
      </c>
      <c r="AG434" s="86" t="s">
        <v>86</v>
      </c>
      <c r="AH434" s="132"/>
      <c r="AI434" s="86" t="s">
        <v>415</v>
      </c>
      <c r="AJ434" s="87" t="s">
        <v>85</v>
      </c>
      <c r="AK434" s="88" t="s">
        <v>77</v>
      </c>
      <c r="AL434" s="87" t="s">
        <v>77</v>
      </c>
      <c r="AM434" s="86" t="s">
        <v>77</v>
      </c>
      <c r="AN434" s="86" t="s">
        <v>77</v>
      </c>
      <c r="AO434" s="86" t="s">
        <v>77</v>
      </c>
      <c r="AP434" s="143" t="s">
        <v>77</v>
      </c>
      <c r="AQ434" s="143" t="s">
        <v>77</v>
      </c>
      <c r="AR434" s="86"/>
      <c r="AS434" s="86" t="s">
        <v>77</v>
      </c>
      <c r="AT434" s="86"/>
      <c r="AU434" s="88" t="s">
        <v>77</v>
      </c>
      <c r="AV434" s="88"/>
      <c r="AW434" s="86" t="s">
        <v>77</v>
      </c>
      <c r="AX434" s="86"/>
      <c r="AY434" s="86" t="s">
        <v>77</v>
      </c>
      <c r="AZ434" s="86"/>
      <c r="BA434" s="86" t="s">
        <v>77</v>
      </c>
      <c r="BB434" s="86"/>
      <c r="BC434" s="86" t="s">
        <v>77</v>
      </c>
      <c r="BD434" s="86"/>
      <c r="BE434" s="86" t="s">
        <v>77</v>
      </c>
      <c r="BF434" s="86" t="s">
        <v>77</v>
      </c>
      <c r="BG434" s="86" t="s">
        <v>77</v>
      </c>
      <c r="BH434" s="86" t="s">
        <v>77</v>
      </c>
      <c r="BI434" s="86" t="s">
        <v>77</v>
      </c>
      <c r="BJ434" s="86" t="s">
        <v>77</v>
      </c>
      <c r="BK434" s="86" t="s">
        <v>77</v>
      </c>
      <c r="BL434" s="86" t="s">
        <v>77</v>
      </c>
      <c r="BM434" s="86" t="s">
        <v>77</v>
      </c>
      <c r="BN434" s="86"/>
      <c r="BO434" s="86"/>
      <c r="BP434" s="86"/>
      <c r="BQ434" s="86"/>
    </row>
    <row r="435" spans="1:69" s="90" customFormat="1" ht="154.5" customHeight="1" x14ac:dyDescent="0.25">
      <c r="A435" s="86"/>
      <c r="B435" s="86" t="s">
        <v>89</v>
      </c>
      <c r="C435" s="129" t="s">
        <v>3111</v>
      </c>
      <c r="D435" s="129" t="s">
        <v>71</v>
      </c>
      <c r="E435" s="109" t="s">
        <v>3112</v>
      </c>
      <c r="F435" s="85">
        <v>2018</v>
      </c>
      <c r="G435" s="146">
        <v>43417</v>
      </c>
      <c r="H435" s="85" t="s">
        <v>3113</v>
      </c>
      <c r="I435" s="86" t="s">
        <v>3114</v>
      </c>
      <c r="J435" s="86" t="s">
        <v>1827</v>
      </c>
      <c r="K435" s="85" t="s">
        <v>75</v>
      </c>
      <c r="L435" s="86" t="s">
        <v>346</v>
      </c>
      <c r="M435" s="132">
        <v>43413</v>
      </c>
      <c r="N435" s="110" t="s">
        <v>157</v>
      </c>
      <c r="O435" s="126">
        <v>0.1</v>
      </c>
      <c r="P435" s="86" t="s">
        <v>1607</v>
      </c>
      <c r="Q435" s="86" t="s">
        <v>148</v>
      </c>
      <c r="R435" s="86" t="s">
        <v>3115</v>
      </c>
      <c r="S435" s="86" t="s">
        <v>3116</v>
      </c>
      <c r="T435" s="123">
        <v>530120239</v>
      </c>
      <c r="U435" s="107">
        <v>750355539</v>
      </c>
      <c r="V435" s="139">
        <v>70169994</v>
      </c>
      <c r="W435" s="139">
        <v>0</v>
      </c>
      <c r="X435" s="145" t="s">
        <v>338</v>
      </c>
      <c r="Y435" s="86" t="s">
        <v>973</v>
      </c>
      <c r="Z435" s="86" t="s">
        <v>787</v>
      </c>
      <c r="AA435" s="86" t="s">
        <v>992</v>
      </c>
      <c r="AB435" s="85" t="s">
        <v>138</v>
      </c>
      <c r="AC435" s="86" t="s">
        <v>139</v>
      </c>
      <c r="AD435" s="86" t="s">
        <v>3117</v>
      </c>
      <c r="AE435" s="86" t="s">
        <v>1757</v>
      </c>
      <c r="AF435" s="86" t="s">
        <v>148</v>
      </c>
      <c r="AG435" s="86" t="s">
        <v>578</v>
      </c>
      <c r="AH435" s="132">
        <v>45196</v>
      </c>
      <c r="AI435" s="86" t="s">
        <v>88</v>
      </c>
      <c r="AJ435" s="87" t="s">
        <v>89</v>
      </c>
      <c r="AK435" s="88" t="s">
        <v>77</v>
      </c>
      <c r="AL435" s="88" t="s">
        <v>77</v>
      </c>
      <c r="AM435" s="88" t="s">
        <v>77</v>
      </c>
      <c r="AN435" s="88" t="s">
        <v>77</v>
      </c>
      <c r="AO435" s="88" t="s">
        <v>77</v>
      </c>
      <c r="AP435" s="88" t="s">
        <v>77</v>
      </c>
      <c r="AQ435" s="88" t="s">
        <v>77</v>
      </c>
      <c r="AR435" s="88" t="s">
        <v>77</v>
      </c>
      <c r="AS435" s="88" t="s">
        <v>77</v>
      </c>
      <c r="AT435" s="88" t="s">
        <v>77</v>
      </c>
      <c r="AU435" s="88" t="s">
        <v>77</v>
      </c>
      <c r="AV435" s="88"/>
      <c r="AW435" s="88" t="s">
        <v>77</v>
      </c>
      <c r="AX435" s="88"/>
      <c r="AY435" s="88" t="s">
        <v>77</v>
      </c>
      <c r="AZ435" s="88"/>
      <c r="BA435" s="88" t="s">
        <v>77</v>
      </c>
      <c r="BB435" s="88"/>
      <c r="BC435" s="88" t="s">
        <v>77</v>
      </c>
      <c r="BD435" s="88"/>
      <c r="BE435" s="88" t="s">
        <v>77</v>
      </c>
      <c r="BF435" s="88" t="s">
        <v>77</v>
      </c>
      <c r="BG435" s="88" t="s">
        <v>77</v>
      </c>
      <c r="BH435" s="88" t="s">
        <v>77</v>
      </c>
      <c r="BI435" s="88" t="s">
        <v>77</v>
      </c>
      <c r="BJ435" s="88" t="s">
        <v>77</v>
      </c>
      <c r="BK435" s="88" t="s">
        <v>77</v>
      </c>
      <c r="BL435" s="88" t="s">
        <v>77</v>
      </c>
      <c r="BM435" s="88" t="s">
        <v>77</v>
      </c>
      <c r="BN435" s="86"/>
      <c r="BO435" s="86"/>
      <c r="BP435" s="86"/>
      <c r="BQ435" s="86"/>
    </row>
    <row r="436" spans="1:69" s="90" customFormat="1" ht="154.5" customHeight="1" x14ac:dyDescent="0.25">
      <c r="A436" s="86"/>
      <c r="B436" s="86" t="s">
        <v>89</v>
      </c>
      <c r="C436" s="129" t="s">
        <v>3118</v>
      </c>
      <c r="D436" s="129" t="s">
        <v>71</v>
      </c>
      <c r="E436" s="109" t="s">
        <v>3119</v>
      </c>
      <c r="F436" s="85">
        <v>2018</v>
      </c>
      <c r="G436" s="146">
        <v>43165</v>
      </c>
      <c r="H436" s="85" t="s">
        <v>3120</v>
      </c>
      <c r="I436" s="86" t="s">
        <v>3121</v>
      </c>
      <c r="J436" s="86" t="s">
        <v>3122</v>
      </c>
      <c r="K436" s="85" t="s">
        <v>75</v>
      </c>
      <c r="L436" s="86" t="s">
        <v>102</v>
      </c>
      <c r="M436" s="132">
        <v>43174</v>
      </c>
      <c r="N436" s="110" t="s">
        <v>203</v>
      </c>
      <c r="O436" s="126">
        <v>1</v>
      </c>
      <c r="P436" s="86" t="s">
        <v>1607</v>
      </c>
      <c r="Q436" s="86" t="s">
        <v>148</v>
      </c>
      <c r="R436" s="86" t="s">
        <v>3123</v>
      </c>
      <c r="S436" s="86" t="s">
        <v>3124</v>
      </c>
      <c r="T436" s="123">
        <v>514139130</v>
      </c>
      <c r="U436" s="107">
        <v>741169161.65999997</v>
      </c>
      <c r="V436" s="139">
        <v>0</v>
      </c>
      <c r="W436" s="197">
        <v>13671735</v>
      </c>
      <c r="X436" s="145" t="s">
        <v>681</v>
      </c>
      <c r="Y436" s="86" t="s">
        <v>973</v>
      </c>
      <c r="Z436" s="86" t="s">
        <v>701</v>
      </c>
      <c r="AA436" s="86" t="s">
        <v>1048</v>
      </c>
      <c r="AB436" s="86" t="s">
        <v>119</v>
      </c>
      <c r="AC436" s="86" t="s">
        <v>114</v>
      </c>
      <c r="AD436" s="86" t="s">
        <v>3125</v>
      </c>
      <c r="AE436" s="86" t="s">
        <v>1532</v>
      </c>
      <c r="AF436" s="86" t="s">
        <v>148</v>
      </c>
      <c r="AG436" s="177" t="s">
        <v>342</v>
      </c>
      <c r="AH436" s="132">
        <v>44257</v>
      </c>
      <c r="AI436" s="86" t="s">
        <v>88</v>
      </c>
      <c r="AJ436" s="87" t="s">
        <v>89</v>
      </c>
      <c r="AK436" s="88" t="s">
        <v>77</v>
      </c>
      <c r="AL436" s="88" t="s">
        <v>77</v>
      </c>
      <c r="AM436" s="88" t="s">
        <v>77</v>
      </c>
      <c r="AN436" s="88" t="s">
        <v>77</v>
      </c>
      <c r="AO436" s="88" t="s">
        <v>77</v>
      </c>
      <c r="AP436" s="88" t="s">
        <v>77</v>
      </c>
      <c r="AQ436" s="88" t="s">
        <v>77</v>
      </c>
      <c r="AR436" s="88" t="s">
        <v>77</v>
      </c>
      <c r="AS436" s="88" t="s">
        <v>77</v>
      </c>
      <c r="AT436" s="88" t="s">
        <v>77</v>
      </c>
      <c r="AU436" s="88" t="s">
        <v>77</v>
      </c>
      <c r="AV436" s="88"/>
      <c r="AW436" s="88" t="s">
        <v>77</v>
      </c>
      <c r="AX436" s="88"/>
      <c r="AY436" s="88" t="s">
        <v>77</v>
      </c>
      <c r="AZ436" s="88"/>
      <c r="BA436" s="88" t="s">
        <v>77</v>
      </c>
      <c r="BB436" s="88"/>
      <c r="BC436" s="88" t="s">
        <v>77</v>
      </c>
      <c r="BD436" s="88"/>
      <c r="BE436" s="88" t="s">
        <v>77</v>
      </c>
      <c r="BF436" s="88" t="s">
        <v>77</v>
      </c>
      <c r="BG436" s="88" t="s">
        <v>77</v>
      </c>
      <c r="BH436" s="88" t="s">
        <v>77</v>
      </c>
      <c r="BI436" s="88" t="s">
        <v>77</v>
      </c>
      <c r="BJ436" s="88" t="s">
        <v>77</v>
      </c>
      <c r="BK436" s="88" t="s">
        <v>77</v>
      </c>
      <c r="BL436" s="88" t="s">
        <v>77</v>
      </c>
      <c r="BM436" s="88" t="s">
        <v>77</v>
      </c>
      <c r="BN436" s="86"/>
      <c r="BO436" s="86"/>
      <c r="BP436" s="86"/>
      <c r="BQ436" s="86"/>
    </row>
    <row r="437" spans="1:69" s="90" customFormat="1" ht="154.5" customHeight="1" x14ac:dyDescent="0.25">
      <c r="A437" s="86"/>
      <c r="B437" s="86" t="s">
        <v>89</v>
      </c>
      <c r="C437" s="129" t="s">
        <v>3126</v>
      </c>
      <c r="D437" s="129" t="s">
        <v>71</v>
      </c>
      <c r="E437" s="109" t="s">
        <v>3127</v>
      </c>
      <c r="F437" s="85">
        <v>2018</v>
      </c>
      <c r="G437" s="146">
        <v>43326</v>
      </c>
      <c r="H437" s="85" t="s">
        <v>3128</v>
      </c>
      <c r="I437" s="86" t="s">
        <v>2689</v>
      </c>
      <c r="J437" s="86" t="s">
        <v>77</v>
      </c>
      <c r="K437" s="85" t="s">
        <v>75</v>
      </c>
      <c r="L437" s="86" t="s">
        <v>346</v>
      </c>
      <c r="M437" s="132">
        <v>43249</v>
      </c>
      <c r="N437" s="110" t="s">
        <v>203</v>
      </c>
      <c r="O437" s="110" t="s">
        <v>77</v>
      </c>
      <c r="P437" s="86" t="s">
        <v>1045</v>
      </c>
      <c r="Q437" s="86" t="s">
        <v>148</v>
      </c>
      <c r="R437" s="86" t="s">
        <v>3129</v>
      </c>
      <c r="S437" s="86" t="s">
        <v>2297</v>
      </c>
      <c r="T437" s="123">
        <v>92101661</v>
      </c>
      <c r="U437" s="107">
        <v>139985315.86000001</v>
      </c>
      <c r="V437" s="139">
        <v>139581022</v>
      </c>
      <c r="W437" s="139">
        <v>139581022</v>
      </c>
      <c r="X437" s="145" t="s">
        <v>338</v>
      </c>
      <c r="Y437" s="86" t="s">
        <v>871</v>
      </c>
      <c r="Z437" s="86" t="s">
        <v>1200</v>
      </c>
      <c r="AA437" s="86" t="s">
        <v>1852</v>
      </c>
      <c r="AB437" s="85" t="s">
        <v>138</v>
      </c>
      <c r="AC437" s="86" t="s">
        <v>139</v>
      </c>
      <c r="AD437" s="86" t="s">
        <v>3130</v>
      </c>
      <c r="AE437" s="86" t="s">
        <v>1532</v>
      </c>
      <c r="AF437" s="86" t="s">
        <v>148</v>
      </c>
      <c r="AG437" s="177" t="s">
        <v>342</v>
      </c>
      <c r="AH437" s="132">
        <v>44291</v>
      </c>
      <c r="AI437" s="86" t="s">
        <v>3131</v>
      </c>
      <c r="AJ437" s="87" t="s">
        <v>89</v>
      </c>
      <c r="AK437" s="88" t="s">
        <v>77</v>
      </c>
      <c r="AL437" s="88" t="s">
        <v>77</v>
      </c>
      <c r="AM437" s="88" t="s">
        <v>77</v>
      </c>
      <c r="AN437" s="88" t="s">
        <v>77</v>
      </c>
      <c r="AO437" s="88" t="s">
        <v>77</v>
      </c>
      <c r="AP437" s="88" t="s">
        <v>77</v>
      </c>
      <c r="AQ437" s="88" t="s">
        <v>77</v>
      </c>
      <c r="AR437" s="88" t="s">
        <v>77</v>
      </c>
      <c r="AS437" s="88" t="s">
        <v>77</v>
      </c>
      <c r="AT437" s="88" t="s">
        <v>77</v>
      </c>
      <c r="AU437" s="88" t="s">
        <v>77</v>
      </c>
      <c r="AV437" s="88"/>
      <c r="AW437" s="88" t="s">
        <v>77</v>
      </c>
      <c r="AX437" s="88"/>
      <c r="AY437" s="88" t="s">
        <v>77</v>
      </c>
      <c r="AZ437" s="88"/>
      <c r="BA437" s="88" t="s">
        <v>77</v>
      </c>
      <c r="BB437" s="88"/>
      <c r="BC437" s="88" t="s">
        <v>77</v>
      </c>
      <c r="BD437" s="88"/>
      <c r="BE437" s="88" t="s">
        <v>77</v>
      </c>
      <c r="BF437" s="88" t="s">
        <v>77</v>
      </c>
      <c r="BG437" s="88" t="s">
        <v>77</v>
      </c>
      <c r="BH437" s="88" t="s">
        <v>77</v>
      </c>
      <c r="BI437" s="88" t="s">
        <v>77</v>
      </c>
      <c r="BJ437" s="88" t="s">
        <v>77</v>
      </c>
      <c r="BK437" s="88" t="s">
        <v>77</v>
      </c>
      <c r="BL437" s="88" t="s">
        <v>77</v>
      </c>
      <c r="BM437" s="88" t="s">
        <v>77</v>
      </c>
      <c r="BN437" s="86"/>
      <c r="BO437" s="86"/>
      <c r="BP437" s="86"/>
      <c r="BQ437" s="86"/>
    </row>
    <row r="438" spans="1:69" s="90" customFormat="1" ht="91.5" customHeight="1" x14ac:dyDescent="0.25">
      <c r="A438" s="86"/>
      <c r="B438" s="86" t="s">
        <v>89</v>
      </c>
      <c r="C438" s="129" t="s">
        <v>3132</v>
      </c>
      <c r="D438" s="129" t="s">
        <v>71</v>
      </c>
      <c r="E438" s="178" t="s">
        <v>3133</v>
      </c>
      <c r="F438" s="86">
        <v>2018</v>
      </c>
      <c r="G438" s="132">
        <v>43122</v>
      </c>
      <c r="H438" s="85" t="s">
        <v>2914</v>
      </c>
      <c r="I438" s="86" t="s">
        <v>3134</v>
      </c>
      <c r="J438" s="129" t="s">
        <v>3135</v>
      </c>
      <c r="K438" s="85" t="s">
        <v>75</v>
      </c>
      <c r="L438" s="86" t="s">
        <v>102</v>
      </c>
      <c r="M438" s="132">
        <v>43174</v>
      </c>
      <c r="N438" s="110" t="s">
        <v>157</v>
      </c>
      <c r="O438" s="126">
        <v>0.5</v>
      </c>
      <c r="P438" s="86" t="s">
        <v>1136</v>
      </c>
      <c r="Q438" s="86" t="s">
        <v>148</v>
      </c>
      <c r="R438" s="86" t="s">
        <v>3136</v>
      </c>
      <c r="S438" s="86" t="s">
        <v>2030</v>
      </c>
      <c r="T438" s="123">
        <v>570421952</v>
      </c>
      <c r="U438" s="107">
        <v>794248706.13</v>
      </c>
      <c r="V438" s="139">
        <v>358105180</v>
      </c>
      <c r="W438" s="139">
        <v>0</v>
      </c>
      <c r="X438" s="145" t="s">
        <v>338</v>
      </c>
      <c r="Y438" s="86" t="s">
        <v>973</v>
      </c>
      <c r="Z438" s="86" t="s">
        <v>974</v>
      </c>
      <c r="AA438" s="86" t="s">
        <v>974</v>
      </c>
      <c r="AB438" s="85" t="s">
        <v>138</v>
      </c>
      <c r="AC438" s="86" t="s">
        <v>139</v>
      </c>
      <c r="AD438" s="86" t="s">
        <v>3137</v>
      </c>
      <c r="AE438" s="86" t="s">
        <v>1799</v>
      </c>
      <c r="AF438" s="86" t="s">
        <v>148</v>
      </c>
      <c r="AG438" s="86" t="s">
        <v>86</v>
      </c>
      <c r="AH438" s="132"/>
      <c r="AI438" s="86" t="s">
        <v>88</v>
      </c>
      <c r="AJ438" s="87" t="s">
        <v>89</v>
      </c>
      <c r="AK438" s="88" t="s">
        <v>77</v>
      </c>
      <c r="AL438" s="88" t="s">
        <v>77</v>
      </c>
      <c r="AM438" s="88" t="s">
        <v>77</v>
      </c>
      <c r="AN438" s="88" t="s">
        <v>77</v>
      </c>
      <c r="AO438" s="88" t="s">
        <v>77</v>
      </c>
      <c r="AP438" s="88" t="s">
        <v>77</v>
      </c>
      <c r="AQ438" s="88" t="s">
        <v>77</v>
      </c>
      <c r="AR438" s="88" t="s">
        <v>77</v>
      </c>
      <c r="AS438" s="88" t="s">
        <v>77</v>
      </c>
      <c r="AT438" s="88" t="s">
        <v>77</v>
      </c>
      <c r="AU438" s="88" t="s">
        <v>77</v>
      </c>
      <c r="AV438" s="88"/>
      <c r="AW438" s="88" t="s">
        <v>77</v>
      </c>
      <c r="AX438" s="88"/>
      <c r="AY438" s="88" t="s">
        <v>77</v>
      </c>
      <c r="AZ438" s="88"/>
      <c r="BA438" s="88" t="s">
        <v>77</v>
      </c>
      <c r="BB438" s="88"/>
      <c r="BC438" s="88" t="s">
        <v>77</v>
      </c>
      <c r="BD438" s="88"/>
      <c r="BE438" s="88" t="s">
        <v>77</v>
      </c>
      <c r="BF438" s="88" t="s">
        <v>77</v>
      </c>
      <c r="BG438" s="88" t="s">
        <v>77</v>
      </c>
      <c r="BH438" s="88" t="s">
        <v>77</v>
      </c>
      <c r="BI438" s="88" t="s">
        <v>77</v>
      </c>
      <c r="BJ438" s="88" t="s">
        <v>77</v>
      </c>
      <c r="BK438" s="88" t="s">
        <v>77</v>
      </c>
      <c r="BL438" s="88" t="s">
        <v>77</v>
      </c>
      <c r="BM438" s="88" t="s">
        <v>77</v>
      </c>
      <c r="BN438" s="88"/>
      <c r="BO438" s="86"/>
      <c r="BP438" s="86"/>
      <c r="BQ438" s="88"/>
    </row>
    <row r="439" spans="1:69" s="90" customFormat="1" ht="154.5" customHeight="1" x14ac:dyDescent="0.25">
      <c r="A439" s="86"/>
      <c r="B439" s="86" t="s">
        <v>89</v>
      </c>
      <c r="C439" s="129" t="s">
        <v>3138</v>
      </c>
      <c r="D439" s="129" t="s">
        <v>71</v>
      </c>
      <c r="E439" s="109" t="s">
        <v>3139</v>
      </c>
      <c r="F439" s="85">
        <v>2018</v>
      </c>
      <c r="G439" s="146">
        <v>43734</v>
      </c>
      <c r="H439" s="85" t="s">
        <v>3140</v>
      </c>
      <c r="I439" s="86" t="s">
        <v>3141</v>
      </c>
      <c r="J439" s="86" t="s">
        <v>1827</v>
      </c>
      <c r="K439" s="85" t="s">
        <v>75</v>
      </c>
      <c r="L439" s="86" t="s">
        <v>102</v>
      </c>
      <c r="M439" s="132">
        <v>43662</v>
      </c>
      <c r="N439" s="110" t="s">
        <v>157</v>
      </c>
      <c r="O439" s="126">
        <v>0.2</v>
      </c>
      <c r="P439" s="86" t="s">
        <v>1607</v>
      </c>
      <c r="Q439" s="86" t="s">
        <v>148</v>
      </c>
      <c r="R439" s="86" t="s">
        <v>3142</v>
      </c>
      <c r="S439" s="86" t="s">
        <v>3143</v>
      </c>
      <c r="T439" s="123">
        <v>68749296</v>
      </c>
      <c r="U439" s="107">
        <v>96418493.219999999</v>
      </c>
      <c r="V439" s="139">
        <v>17148068</v>
      </c>
      <c r="W439" s="139">
        <v>0</v>
      </c>
      <c r="X439" s="145" t="s">
        <v>338</v>
      </c>
      <c r="Y439" s="86" t="s">
        <v>973</v>
      </c>
      <c r="Z439" s="86" t="s">
        <v>1200</v>
      </c>
      <c r="AA439" s="86" t="s">
        <v>1200</v>
      </c>
      <c r="AB439" s="85" t="s">
        <v>138</v>
      </c>
      <c r="AC439" s="86" t="s">
        <v>139</v>
      </c>
      <c r="AD439" s="86" t="s">
        <v>3144</v>
      </c>
      <c r="AE439" s="86" t="s">
        <v>3145</v>
      </c>
      <c r="AF439" s="86" t="s">
        <v>148</v>
      </c>
      <c r="AG439" s="86" t="s">
        <v>578</v>
      </c>
      <c r="AH439" s="218">
        <v>45342</v>
      </c>
      <c r="AI439" s="86" t="s">
        <v>88</v>
      </c>
      <c r="AJ439" s="87" t="s">
        <v>89</v>
      </c>
      <c r="AK439" s="88" t="s">
        <v>77</v>
      </c>
      <c r="AL439" s="88" t="s">
        <v>77</v>
      </c>
      <c r="AM439" s="88" t="s">
        <v>77</v>
      </c>
      <c r="AN439" s="88" t="s">
        <v>77</v>
      </c>
      <c r="AO439" s="88" t="s">
        <v>77</v>
      </c>
      <c r="AP439" s="88" t="s">
        <v>77</v>
      </c>
      <c r="AQ439" s="88" t="s">
        <v>77</v>
      </c>
      <c r="AR439" s="88" t="s">
        <v>77</v>
      </c>
      <c r="AS439" s="88" t="s">
        <v>77</v>
      </c>
      <c r="AT439" s="88" t="s">
        <v>77</v>
      </c>
      <c r="AU439" s="88" t="s">
        <v>77</v>
      </c>
      <c r="AV439" s="88"/>
      <c r="AW439" s="88" t="s">
        <v>77</v>
      </c>
      <c r="AX439" s="88"/>
      <c r="AY439" s="88" t="s">
        <v>77</v>
      </c>
      <c r="AZ439" s="88"/>
      <c r="BA439" s="88" t="s">
        <v>77</v>
      </c>
      <c r="BB439" s="88"/>
      <c r="BC439" s="88" t="s">
        <v>77</v>
      </c>
      <c r="BD439" s="88"/>
      <c r="BE439" s="88" t="s">
        <v>77</v>
      </c>
      <c r="BF439" s="88" t="s">
        <v>77</v>
      </c>
      <c r="BG439" s="88" t="s">
        <v>77</v>
      </c>
      <c r="BH439" s="88" t="s">
        <v>77</v>
      </c>
      <c r="BI439" s="88" t="s">
        <v>77</v>
      </c>
      <c r="BJ439" s="88" t="s">
        <v>77</v>
      </c>
      <c r="BK439" s="88" t="s">
        <v>77</v>
      </c>
      <c r="BL439" s="88" t="s">
        <v>77</v>
      </c>
      <c r="BM439" s="88" t="s">
        <v>77</v>
      </c>
      <c r="BN439" s="86"/>
      <c r="BO439" s="86"/>
      <c r="BP439" s="86"/>
      <c r="BQ439" s="86"/>
    </row>
    <row r="440" spans="1:69" s="90" customFormat="1" ht="154.5" customHeight="1" x14ac:dyDescent="0.25">
      <c r="A440" s="86"/>
      <c r="B440" s="86" t="s">
        <v>85</v>
      </c>
      <c r="C440" s="129" t="s">
        <v>710</v>
      </c>
      <c r="D440" s="129" t="s">
        <v>937</v>
      </c>
      <c r="E440" s="109" t="s">
        <v>3146</v>
      </c>
      <c r="F440" s="85">
        <v>2018</v>
      </c>
      <c r="G440" s="146">
        <v>43125</v>
      </c>
      <c r="H440" s="85" t="s">
        <v>3147</v>
      </c>
      <c r="I440" s="86" t="s">
        <v>3148</v>
      </c>
      <c r="J440" s="86" t="s">
        <v>3149</v>
      </c>
      <c r="K440" s="85" t="s">
        <v>254</v>
      </c>
      <c r="L440" s="86" t="s">
        <v>418</v>
      </c>
      <c r="M440" s="132">
        <v>43140</v>
      </c>
      <c r="N440" s="110" t="s">
        <v>157</v>
      </c>
      <c r="O440" s="110"/>
      <c r="P440" s="86"/>
      <c r="Q440" s="86" t="s">
        <v>148</v>
      </c>
      <c r="R440" s="86" t="s">
        <v>3150</v>
      </c>
      <c r="S440" s="86" t="s">
        <v>1411</v>
      </c>
      <c r="T440" s="123">
        <v>30000000</v>
      </c>
      <c r="U440" s="107">
        <v>0</v>
      </c>
      <c r="V440" s="139">
        <v>0</v>
      </c>
      <c r="W440" s="139">
        <v>0</v>
      </c>
      <c r="X440" s="145"/>
      <c r="Y440" s="86" t="s">
        <v>871</v>
      </c>
      <c r="Z440" s="86" t="s">
        <v>1412</v>
      </c>
      <c r="AA440" s="86" t="s">
        <v>3151</v>
      </c>
      <c r="AB440" s="86" t="s">
        <v>113</v>
      </c>
      <c r="AC440" s="86" t="s">
        <v>294</v>
      </c>
      <c r="AD440" s="86" t="s">
        <v>2754</v>
      </c>
      <c r="AE440" s="86" t="s">
        <v>964</v>
      </c>
      <c r="AF440" s="86" t="s">
        <v>148</v>
      </c>
      <c r="AG440" s="86" t="s">
        <v>578</v>
      </c>
      <c r="AH440" s="132">
        <v>44175</v>
      </c>
      <c r="AI440" s="86" t="s">
        <v>415</v>
      </c>
      <c r="AJ440" s="87" t="s">
        <v>85</v>
      </c>
      <c r="AK440" s="88" t="s">
        <v>77</v>
      </c>
      <c r="AL440" s="87" t="s">
        <v>77</v>
      </c>
      <c r="AM440" s="86" t="s">
        <v>87</v>
      </c>
      <c r="AN440" s="86" t="s">
        <v>77</v>
      </c>
      <c r="AO440" s="86" t="s">
        <v>77</v>
      </c>
      <c r="AP440" s="143" t="s">
        <v>77</v>
      </c>
      <c r="AQ440" s="143" t="s">
        <v>77</v>
      </c>
      <c r="AR440" s="86"/>
      <c r="AS440" s="86" t="s">
        <v>77</v>
      </c>
      <c r="AT440" s="86" t="s">
        <v>77</v>
      </c>
      <c r="AU440" s="88" t="s">
        <v>77</v>
      </c>
      <c r="AV440" s="88"/>
      <c r="AW440" s="86" t="s">
        <v>77</v>
      </c>
      <c r="AX440" s="86"/>
      <c r="AY440" s="86" t="s">
        <v>77</v>
      </c>
      <c r="AZ440" s="86"/>
      <c r="BA440" s="86" t="s">
        <v>77</v>
      </c>
      <c r="BB440" s="86"/>
      <c r="BC440" s="86" t="s">
        <v>77</v>
      </c>
      <c r="BD440" s="86"/>
      <c r="BE440" s="86" t="s">
        <v>77</v>
      </c>
      <c r="BF440" s="86" t="s">
        <v>77</v>
      </c>
      <c r="BG440" s="86" t="s">
        <v>77</v>
      </c>
      <c r="BH440" s="86" t="s">
        <v>77</v>
      </c>
      <c r="BI440" s="86" t="s">
        <v>77</v>
      </c>
      <c r="BJ440" s="86" t="s">
        <v>77</v>
      </c>
      <c r="BK440" s="86" t="s">
        <v>77</v>
      </c>
      <c r="BL440" s="86" t="s">
        <v>77</v>
      </c>
      <c r="BM440" s="86" t="s">
        <v>77</v>
      </c>
      <c r="BN440" s="86"/>
      <c r="BO440" s="86"/>
      <c r="BP440" s="86"/>
      <c r="BQ440" s="86"/>
    </row>
    <row r="441" spans="1:69" s="90" customFormat="1" ht="154.5" customHeight="1" x14ac:dyDescent="0.25">
      <c r="A441" s="86"/>
      <c r="B441" s="86" t="s">
        <v>85</v>
      </c>
      <c r="C441" s="129" t="s">
        <v>710</v>
      </c>
      <c r="D441" s="129" t="s">
        <v>937</v>
      </c>
      <c r="E441" s="109" t="s">
        <v>3152</v>
      </c>
      <c r="F441" s="85">
        <v>2018</v>
      </c>
      <c r="G441" s="146">
        <v>43299</v>
      </c>
      <c r="H441" s="85" t="s">
        <v>3153</v>
      </c>
      <c r="I441" s="86" t="s">
        <v>3154</v>
      </c>
      <c r="J441" s="86" t="s">
        <v>77</v>
      </c>
      <c r="K441" s="85" t="s">
        <v>75</v>
      </c>
      <c r="L441" s="86" t="s">
        <v>102</v>
      </c>
      <c r="M441" s="132">
        <v>43295</v>
      </c>
      <c r="N441" s="110" t="s">
        <v>157</v>
      </c>
      <c r="O441" s="110" t="s">
        <v>77</v>
      </c>
      <c r="P441" s="86" t="s">
        <v>1607</v>
      </c>
      <c r="Q441" s="86" t="s">
        <v>148</v>
      </c>
      <c r="R441" s="86" t="s">
        <v>3155</v>
      </c>
      <c r="S441" s="86" t="s">
        <v>1727</v>
      </c>
      <c r="T441" s="123">
        <v>50000000</v>
      </c>
      <c r="U441" s="107">
        <v>0</v>
      </c>
      <c r="V441" s="139">
        <v>0</v>
      </c>
      <c r="W441" s="199">
        <v>0</v>
      </c>
      <c r="X441" s="145"/>
      <c r="Y441" s="86" t="s">
        <v>973</v>
      </c>
      <c r="Z441" s="86" t="s">
        <v>1200</v>
      </c>
      <c r="AA441" s="86" t="s">
        <v>1200</v>
      </c>
      <c r="AB441" s="86" t="s">
        <v>1227</v>
      </c>
      <c r="AC441" s="86" t="s">
        <v>1385</v>
      </c>
      <c r="AD441" s="86" t="s">
        <v>2902</v>
      </c>
      <c r="AE441" s="86" t="s">
        <v>1532</v>
      </c>
      <c r="AF441" s="86" t="s">
        <v>148</v>
      </c>
      <c r="AG441" s="86" t="s">
        <v>86</v>
      </c>
      <c r="AH441" s="132"/>
      <c r="AI441" s="86" t="s">
        <v>415</v>
      </c>
      <c r="AJ441" s="87" t="s">
        <v>85</v>
      </c>
      <c r="AK441" s="88" t="s">
        <v>77</v>
      </c>
      <c r="AL441" s="88" t="s">
        <v>77</v>
      </c>
      <c r="AM441" s="86" t="s">
        <v>77</v>
      </c>
      <c r="AN441" s="88" t="s">
        <v>77</v>
      </c>
      <c r="AO441" s="88" t="s">
        <v>77</v>
      </c>
      <c r="AP441" s="88" t="s">
        <v>77</v>
      </c>
      <c r="AQ441" s="88" t="s">
        <v>77</v>
      </c>
      <c r="AR441" s="86"/>
      <c r="AS441" s="88" t="s">
        <v>77</v>
      </c>
      <c r="AT441" s="88" t="s">
        <v>77</v>
      </c>
      <c r="AU441" s="88" t="s">
        <v>77</v>
      </c>
      <c r="AV441" s="88"/>
      <c r="AW441" s="88" t="s">
        <v>77</v>
      </c>
      <c r="AX441" s="88"/>
      <c r="AY441" s="88" t="s">
        <v>77</v>
      </c>
      <c r="AZ441" s="88"/>
      <c r="BA441" s="88" t="s">
        <v>77</v>
      </c>
      <c r="BB441" s="88"/>
      <c r="BC441" s="88" t="s">
        <v>77</v>
      </c>
      <c r="BD441" s="88"/>
      <c r="BE441" s="88" t="s">
        <v>77</v>
      </c>
      <c r="BF441" s="88" t="s">
        <v>77</v>
      </c>
      <c r="BG441" s="88" t="s">
        <v>77</v>
      </c>
      <c r="BH441" s="88" t="s">
        <v>77</v>
      </c>
      <c r="BI441" s="88" t="s">
        <v>77</v>
      </c>
      <c r="BJ441" s="88" t="s">
        <v>77</v>
      </c>
      <c r="BK441" s="88" t="s">
        <v>77</v>
      </c>
      <c r="BL441" s="88" t="s">
        <v>77</v>
      </c>
      <c r="BM441" s="88" t="s">
        <v>77</v>
      </c>
      <c r="BN441" s="86"/>
      <c r="BO441" s="86"/>
      <c r="BP441" s="86"/>
      <c r="BQ441" s="86"/>
    </row>
    <row r="442" spans="1:69" s="90" customFormat="1" ht="154.5" customHeight="1" x14ac:dyDescent="0.25">
      <c r="A442" s="86"/>
      <c r="B442" s="86" t="s">
        <v>89</v>
      </c>
      <c r="C442" s="129" t="s">
        <v>3156</v>
      </c>
      <c r="D442" s="129" t="s">
        <v>71</v>
      </c>
      <c r="E442" s="109" t="s">
        <v>3157</v>
      </c>
      <c r="F442" s="85">
        <v>2019</v>
      </c>
      <c r="G442" s="146">
        <v>43783</v>
      </c>
      <c r="H442" s="85" t="s">
        <v>3158</v>
      </c>
      <c r="I442" s="86" t="s">
        <v>3159</v>
      </c>
      <c r="J442" s="86" t="s">
        <v>3160</v>
      </c>
      <c r="K442" s="85" t="s">
        <v>75</v>
      </c>
      <c r="L442" s="86" t="s">
        <v>102</v>
      </c>
      <c r="M442" s="132">
        <v>43782</v>
      </c>
      <c r="N442" s="110" t="s">
        <v>157</v>
      </c>
      <c r="O442" s="126">
        <v>0.1</v>
      </c>
      <c r="P442" s="86" t="s">
        <v>959</v>
      </c>
      <c r="Q442" s="86" t="s">
        <v>148</v>
      </c>
      <c r="R442" s="86" t="s">
        <v>3161</v>
      </c>
      <c r="S442" s="86" t="s">
        <v>3162</v>
      </c>
      <c r="T442" s="123">
        <v>1239623200</v>
      </c>
      <c r="U442" s="107">
        <v>1654007555.6900001</v>
      </c>
      <c r="V442" s="139">
        <v>149991211</v>
      </c>
      <c r="W442" s="199">
        <v>0</v>
      </c>
      <c r="X442" s="145" t="s">
        <v>78</v>
      </c>
      <c r="Y442" s="86" t="s">
        <v>973</v>
      </c>
      <c r="Z442" s="86" t="s">
        <v>1003</v>
      </c>
      <c r="AA442" s="86" t="s">
        <v>1003</v>
      </c>
      <c r="AB442" s="86" t="s">
        <v>119</v>
      </c>
      <c r="AC442" s="86" t="s">
        <v>114</v>
      </c>
      <c r="AD442" s="86" t="s">
        <v>3163</v>
      </c>
      <c r="AE442" s="86" t="s">
        <v>2734</v>
      </c>
      <c r="AF442" s="86" t="s">
        <v>148</v>
      </c>
      <c r="AG442" s="86" t="s">
        <v>578</v>
      </c>
      <c r="AH442" s="132"/>
      <c r="AI442" s="86" t="s">
        <v>88</v>
      </c>
      <c r="AJ442" s="87" t="s">
        <v>89</v>
      </c>
      <c r="AK442" s="88" t="s">
        <v>77</v>
      </c>
      <c r="AL442" s="88" t="s">
        <v>77</v>
      </c>
      <c r="AM442" s="88" t="s">
        <v>77</v>
      </c>
      <c r="AN442" s="88" t="s">
        <v>77</v>
      </c>
      <c r="AO442" s="88" t="s">
        <v>77</v>
      </c>
      <c r="AP442" s="88" t="s">
        <v>77</v>
      </c>
      <c r="AQ442" s="88" t="s">
        <v>77</v>
      </c>
      <c r="AR442" s="88" t="s">
        <v>77</v>
      </c>
      <c r="AS442" s="88" t="s">
        <v>77</v>
      </c>
      <c r="AT442" s="88" t="s">
        <v>77</v>
      </c>
      <c r="AU442" s="88" t="s">
        <v>77</v>
      </c>
      <c r="AV442" s="88"/>
      <c r="AW442" s="88" t="s">
        <v>77</v>
      </c>
      <c r="AX442" s="88"/>
      <c r="AY442" s="88" t="s">
        <v>77</v>
      </c>
      <c r="AZ442" s="88"/>
      <c r="BA442" s="88" t="s">
        <v>77</v>
      </c>
      <c r="BB442" s="88"/>
      <c r="BC442" s="88" t="s">
        <v>77</v>
      </c>
      <c r="BD442" s="88"/>
      <c r="BE442" s="88" t="s">
        <v>77</v>
      </c>
      <c r="BF442" s="88" t="s">
        <v>77</v>
      </c>
      <c r="BG442" s="88" t="s">
        <v>77</v>
      </c>
      <c r="BH442" s="88" t="s">
        <v>77</v>
      </c>
      <c r="BI442" s="88" t="s">
        <v>77</v>
      </c>
      <c r="BJ442" s="88" t="s">
        <v>77</v>
      </c>
      <c r="BK442" s="88" t="s">
        <v>77</v>
      </c>
      <c r="BL442" s="88" t="s">
        <v>77</v>
      </c>
      <c r="BM442" s="88" t="s">
        <v>77</v>
      </c>
      <c r="BN442" s="86"/>
      <c r="BO442" s="86"/>
      <c r="BP442" s="86"/>
      <c r="BQ442" s="86"/>
    </row>
    <row r="443" spans="1:69" s="90" customFormat="1" ht="141.75" customHeight="1" x14ac:dyDescent="0.25">
      <c r="A443" s="86"/>
      <c r="B443" s="86" t="s">
        <v>89</v>
      </c>
      <c r="C443" s="129" t="s">
        <v>3164</v>
      </c>
      <c r="D443" s="129" t="s">
        <v>71</v>
      </c>
      <c r="E443" s="178" t="s">
        <v>3165</v>
      </c>
      <c r="F443" s="85">
        <v>2021</v>
      </c>
      <c r="G443" s="146">
        <v>44462</v>
      </c>
      <c r="H443" s="85" t="s">
        <v>3166</v>
      </c>
      <c r="I443" s="86" t="s">
        <v>3167</v>
      </c>
      <c r="J443" s="86" t="s">
        <v>3168</v>
      </c>
      <c r="K443" s="85" t="s">
        <v>75</v>
      </c>
      <c r="L443" s="86" t="s">
        <v>111</v>
      </c>
      <c r="M443" s="132">
        <v>43075</v>
      </c>
      <c r="N443" s="110" t="s">
        <v>203</v>
      </c>
      <c r="O443" s="126">
        <v>0</v>
      </c>
      <c r="P443" s="86" t="s">
        <v>3169</v>
      </c>
      <c r="Q443" s="86" t="s">
        <v>148</v>
      </c>
      <c r="R443" s="86" t="s">
        <v>3170</v>
      </c>
      <c r="S443" s="86" t="s">
        <v>1192</v>
      </c>
      <c r="T443" s="123">
        <v>0</v>
      </c>
      <c r="U443" s="107">
        <v>0</v>
      </c>
      <c r="V443" s="139">
        <v>0</v>
      </c>
      <c r="W443" s="139">
        <v>0</v>
      </c>
      <c r="X443" s="145" t="s">
        <v>160</v>
      </c>
      <c r="Y443" s="86" t="s">
        <v>973</v>
      </c>
      <c r="Z443" s="86" t="s">
        <v>992</v>
      </c>
      <c r="AA443" s="86" t="s">
        <v>992</v>
      </c>
      <c r="AB443" s="85" t="s">
        <v>138</v>
      </c>
      <c r="AC443" s="86" t="s">
        <v>139</v>
      </c>
      <c r="AD443" s="86" t="s">
        <v>873</v>
      </c>
      <c r="AE443" s="86" t="s">
        <v>2520</v>
      </c>
      <c r="AF443" s="86" t="s">
        <v>148</v>
      </c>
      <c r="AG443" s="86" t="s">
        <v>342</v>
      </c>
      <c r="AH443" s="132">
        <v>45250</v>
      </c>
      <c r="AI443" s="86" t="s">
        <v>88</v>
      </c>
      <c r="AJ443" s="87" t="s">
        <v>89</v>
      </c>
      <c r="AK443" s="88" t="s">
        <v>77</v>
      </c>
      <c r="AL443" s="88" t="s">
        <v>77</v>
      </c>
      <c r="AM443" s="88" t="s">
        <v>77</v>
      </c>
      <c r="AN443" s="88" t="s">
        <v>77</v>
      </c>
      <c r="AO443" s="88" t="s">
        <v>77</v>
      </c>
      <c r="AP443" s="88" t="s">
        <v>77</v>
      </c>
      <c r="AQ443" s="88" t="s">
        <v>77</v>
      </c>
      <c r="AR443" s="88" t="s">
        <v>77</v>
      </c>
      <c r="AS443" s="88" t="s">
        <v>77</v>
      </c>
      <c r="AT443" s="88" t="s">
        <v>77</v>
      </c>
      <c r="AU443" s="88" t="s">
        <v>77</v>
      </c>
      <c r="AV443" s="88"/>
      <c r="AW443" s="88" t="s">
        <v>77</v>
      </c>
      <c r="AX443" s="88"/>
      <c r="AY443" s="88" t="s">
        <v>77</v>
      </c>
      <c r="AZ443" s="88"/>
      <c r="BA443" s="88" t="s">
        <v>77</v>
      </c>
      <c r="BB443" s="88"/>
      <c r="BC443" s="88" t="s">
        <v>77</v>
      </c>
      <c r="BD443" s="88"/>
      <c r="BE443" s="88" t="s">
        <v>77</v>
      </c>
      <c r="BF443" s="88" t="s">
        <v>77</v>
      </c>
      <c r="BG443" s="88" t="s">
        <v>77</v>
      </c>
      <c r="BH443" s="88" t="s">
        <v>77</v>
      </c>
      <c r="BI443" s="88" t="s">
        <v>77</v>
      </c>
      <c r="BJ443" s="88" t="s">
        <v>77</v>
      </c>
      <c r="BK443" s="88" t="s">
        <v>77</v>
      </c>
      <c r="BL443" s="88" t="s">
        <v>77</v>
      </c>
      <c r="BM443" s="88" t="s">
        <v>77</v>
      </c>
      <c r="BN443" s="86"/>
      <c r="BO443" s="86"/>
      <c r="BP443" s="86"/>
      <c r="BQ443" s="86"/>
    </row>
    <row r="444" spans="1:69" s="90" customFormat="1" ht="154.5" customHeight="1" x14ac:dyDescent="0.25">
      <c r="A444" s="86"/>
      <c r="B444" s="86" t="s">
        <v>89</v>
      </c>
      <c r="C444" s="129" t="s">
        <v>3171</v>
      </c>
      <c r="D444" s="129" t="s">
        <v>71</v>
      </c>
      <c r="E444" s="109" t="s">
        <v>3172</v>
      </c>
      <c r="F444" s="85">
        <v>2017</v>
      </c>
      <c r="G444" s="146">
        <v>43028</v>
      </c>
      <c r="H444" s="85" t="s">
        <v>3173</v>
      </c>
      <c r="I444" s="86" t="s">
        <v>3174</v>
      </c>
      <c r="J444" s="86" t="s">
        <v>3175</v>
      </c>
      <c r="K444" s="85" t="s">
        <v>75</v>
      </c>
      <c r="L444" s="86" t="s">
        <v>102</v>
      </c>
      <c r="M444" s="132">
        <v>43084</v>
      </c>
      <c r="N444" s="110" t="s">
        <v>256</v>
      </c>
      <c r="O444" s="126">
        <v>0.4</v>
      </c>
      <c r="P444" s="86" t="s">
        <v>959</v>
      </c>
      <c r="Q444" s="86" t="s">
        <v>148</v>
      </c>
      <c r="R444" s="86" t="s">
        <v>3176</v>
      </c>
      <c r="S444" s="86" t="s">
        <v>1002</v>
      </c>
      <c r="T444" s="123">
        <v>1084121760</v>
      </c>
      <c r="U444" s="107">
        <v>1533454447.1099999</v>
      </c>
      <c r="V444" s="139">
        <v>567539239</v>
      </c>
      <c r="W444" s="139">
        <v>0</v>
      </c>
      <c r="X444" s="145" t="s">
        <v>338</v>
      </c>
      <c r="Y444" s="86" t="s">
        <v>973</v>
      </c>
      <c r="Z444" s="86" t="s">
        <v>1048</v>
      </c>
      <c r="AA444" s="86" t="s">
        <v>2863</v>
      </c>
      <c r="AB444" s="85" t="s">
        <v>138</v>
      </c>
      <c r="AC444" s="86" t="s">
        <v>139</v>
      </c>
      <c r="AD444" s="86" t="s">
        <v>3177</v>
      </c>
      <c r="AE444" s="86" t="s">
        <v>250</v>
      </c>
      <c r="AF444" s="86" t="s">
        <v>148</v>
      </c>
      <c r="AG444" s="86" t="s">
        <v>578</v>
      </c>
      <c r="AH444" s="132">
        <v>45002</v>
      </c>
      <c r="AI444" s="86" t="s">
        <v>88</v>
      </c>
      <c r="AJ444" s="87" t="s">
        <v>89</v>
      </c>
      <c r="AK444" s="88" t="s">
        <v>77</v>
      </c>
      <c r="AL444" s="88" t="s">
        <v>77</v>
      </c>
      <c r="AM444" s="88" t="s">
        <v>77</v>
      </c>
      <c r="AN444" s="88" t="s">
        <v>77</v>
      </c>
      <c r="AO444" s="88" t="s">
        <v>77</v>
      </c>
      <c r="AP444" s="88" t="s">
        <v>77</v>
      </c>
      <c r="AQ444" s="88" t="s">
        <v>77</v>
      </c>
      <c r="AR444" s="88" t="s">
        <v>77</v>
      </c>
      <c r="AS444" s="88" t="s">
        <v>77</v>
      </c>
      <c r="AT444" s="88" t="s">
        <v>77</v>
      </c>
      <c r="AU444" s="88" t="s">
        <v>77</v>
      </c>
      <c r="AV444" s="88"/>
      <c r="AW444" s="88" t="s">
        <v>77</v>
      </c>
      <c r="AX444" s="88"/>
      <c r="AY444" s="88" t="s">
        <v>77</v>
      </c>
      <c r="AZ444" s="88"/>
      <c r="BA444" s="88" t="s">
        <v>77</v>
      </c>
      <c r="BB444" s="88"/>
      <c r="BC444" s="88" t="s">
        <v>77</v>
      </c>
      <c r="BD444" s="88"/>
      <c r="BE444" s="88" t="s">
        <v>77</v>
      </c>
      <c r="BF444" s="88" t="s">
        <v>77</v>
      </c>
      <c r="BG444" s="88" t="s">
        <v>77</v>
      </c>
      <c r="BH444" s="88" t="s">
        <v>77</v>
      </c>
      <c r="BI444" s="88" t="s">
        <v>77</v>
      </c>
      <c r="BJ444" s="88" t="s">
        <v>77</v>
      </c>
      <c r="BK444" s="88" t="s">
        <v>77</v>
      </c>
      <c r="BL444" s="88" t="s">
        <v>77</v>
      </c>
      <c r="BM444" s="88" t="s">
        <v>77</v>
      </c>
      <c r="BN444" s="86"/>
      <c r="BO444" s="86"/>
      <c r="BP444" s="86"/>
      <c r="BQ444" s="86"/>
    </row>
    <row r="445" spans="1:69" s="90" customFormat="1" ht="154.5" customHeight="1" x14ac:dyDescent="0.25">
      <c r="A445" s="86"/>
      <c r="B445" s="86" t="s">
        <v>89</v>
      </c>
      <c r="C445" s="129" t="s">
        <v>3178</v>
      </c>
      <c r="D445" s="129" t="s">
        <v>71</v>
      </c>
      <c r="E445" s="109" t="s">
        <v>3179</v>
      </c>
      <c r="F445" s="85">
        <v>2018</v>
      </c>
      <c r="G445" s="146">
        <v>43208</v>
      </c>
      <c r="H445" s="85" t="s">
        <v>3180</v>
      </c>
      <c r="I445" s="86" t="s">
        <v>3181</v>
      </c>
      <c r="J445" s="86" t="s">
        <v>3182</v>
      </c>
      <c r="K445" s="85" t="s">
        <v>75</v>
      </c>
      <c r="L445" s="86" t="s">
        <v>195</v>
      </c>
      <c r="M445" s="132">
        <v>43206</v>
      </c>
      <c r="N445" s="110" t="s">
        <v>157</v>
      </c>
      <c r="O445" s="126">
        <v>1</v>
      </c>
      <c r="P445" s="86" t="s">
        <v>1607</v>
      </c>
      <c r="Q445" s="86" t="s">
        <v>148</v>
      </c>
      <c r="R445" s="86" t="s">
        <v>3183</v>
      </c>
      <c r="S445" s="86" t="s">
        <v>2030</v>
      </c>
      <c r="T445" s="123">
        <v>1532991258</v>
      </c>
      <c r="U445" s="107">
        <v>21655667590.389999</v>
      </c>
      <c r="V445" s="139">
        <v>1922134725</v>
      </c>
      <c r="W445" s="139">
        <v>0</v>
      </c>
      <c r="X445" s="145" t="s">
        <v>338</v>
      </c>
      <c r="Y445" s="86" t="s">
        <v>973</v>
      </c>
      <c r="Z445" s="86" t="s">
        <v>1048</v>
      </c>
      <c r="AA445" s="86" t="s">
        <v>1048</v>
      </c>
      <c r="AB445" s="85" t="s">
        <v>138</v>
      </c>
      <c r="AC445" s="86" t="s">
        <v>139</v>
      </c>
      <c r="AD445" s="86" t="s">
        <v>3184</v>
      </c>
      <c r="AE445" s="86" t="s">
        <v>3185</v>
      </c>
      <c r="AF445" s="86" t="s">
        <v>148</v>
      </c>
      <c r="AG445" s="86" t="s">
        <v>578</v>
      </c>
      <c r="AH445" s="132"/>
      <c r="AI445" s="86" t="s">
        <v>2784</v>
      </c>
      <c r="AJ445" s="87" t="s">
        <v>89</v>
      </c>
      <c r="AK445" s="88" t="s">
        <v>77</v>
      </c>
      <c r="AL445" s="88" t="s">
        <v>77</v>
      </c>
      <c r="AM445" s="88" t="s">
        <v>77</v>
      </c>
      <c r="AN445" s="88" t="s">
        <v>77</v>
      </c>
      <c r="AO445" s="88" t="s">
        <v>77</v>
      </c>
      <c r="AP445" s="88" t="s">
        <v>77</v>
      </c>
      <c r="AQ445" s="88" t="s">
        <v>77</v>
      </c>
      <c r="AR445" s="88" t="s">
        <v>77</v>
      </c>
      <c r="AS445" s="88" t="s">
        <v>77</v>
      </c>
      <c r="AT445" s="88" t="s">
        <v>77</v>
      </c>
      <c r="AU445" s="88" t="s">
        <v>77</v>
      </c>
      <c r="AV445" s="88"/>
      <c r="AW445" s="88" t="s">
        <v>77</v>
      </c>
      <c r="AX445" s="88"/>
      <c r="AY445" s="88" t="s">
        <v>77</v>
      </c>
      <c r="AZ445" s="88"/>
      <c r="BA445" s="88" t="s">
        <v>77</v>
      </c>
      <c r="BB445" s="88"/>
      <c r="BC445" s="88" t="s">
        <v>77</v>
      </c>
      <c r="BD445" s="88"/>
      <c r="BE445" s="88" t="s">
        <v>77</v>
      </c>
      <c r="BF445" s="88" t="s">
        <v>77</v>
      </c>
      <c r="BG445" s="88" t="s">
        <v>77</v>
      </c>
      <c r="BH445" s="88" t="s">
        <v>77</v>
      </c>
      <c r="BI445" s="88" t="s">
        <v>77</v>
      </c>
      <c r="BJ445" s="88" t="s">
        <v>77</v>
      </c>
      <c r="BK445" s="88" t="s">
        <v>77</v>
      </c>
      <c r="BL445" s="88" t="s">
        <v>77</v>
      </c>
      <c r="BM445" s="88" t="s">
        <v>77</v>
      </c>
      <c r="BN445" s="86"/>
      <c r="BO445" s="86"/>
      <c r="BP445" s="86"/>
      <c r="BQ445" s="86"/>
    </row>
    <row r="446" spans="1:69" s="90" customFormat="1" ht="154.5" customHeight="1" x14ac:dyDescent="0.25">
      <c r="A446" s="86"/>
      <c r="B446" s="86" t="s">
        <v>89</v>
      </c>
      <c r="C446" s="129" t="s">
        <v>3186</v>
      </c>
      <c r="D446" s="129" t="s">
        <v>71</v>
      </c>
      <c r="E446" s="109" t="s">
        <v>3187</v>
      </c>
      <c r="F446" s="85">
        <v>2017</v>
      </c>
      <c r="G446" s="146">
        <v>43059</v>
      </c>
      <c r="H446" s="85" t="s">
        <v>3188</v>
      </c>
      <c r="I446" s="86" t="s">
        <v>3189</v>
      </c>
      <c r="J446" s="86" t="s">
        <v>3190</v>
      </c>
      <c r="K446" s="85" t="s">
        <v>75</v>
      </c>
      <c r="L446" s="86" t="s">
        <v>102</v>
      </c>
      <c r="M446" s="132">
        <v>43173</v>
      </c>
      <c r="N446" s="110" t="s">
        <v>203</v>
      </c>
      <c r="O446" s="126">
        <v>0.3</v>
      </c>
      <c r="P446" s="86" t="s">
        <v>1045</v>
      </c>
      <c r="Q446" s="86" t="s">
        <v>148</v>
      </c>
      <c r="R446" s="86" t="s">
        <v>3191</v>
      </c>
      <c r="S446" s="86" t="s">
        <v>2388</v>
      </c>
      <c r="T446" s="123">
        <v>996248400</v>
      </c>
      <c r="U446" s="162">
        <v>1401658970.54</v>
      </c>
      <c r="V446" s="163">
        <v>0</v>
      </c>
      <c r="W446" s="108">
        <v>365632000</v>
      </c>
      <c r="X446" s="145" t="s">
        <v>681</v>
      </c>
      <c r="Y446" s="86" t="s">
        <v>973</v>
      </c>
      <c r="Z446" s="86" t="s">
        <v>701</v>
      </c>
      <c r="AA446" s="86" t="s">
        <v>701</v>
      </c>
      <c r="AB446" s="86" t="s">
        <v>113</v>
      </c>
      <c r="AC446" s="86" t="s">
        <v>294</v>
      </c>
      <c r="AD446" s="86" t="s">
        <v>3192</v>
      </c>
      <c r="AE446" s="86" t="s">
        <v>1393</v>
      </c>
      <c r="AF446" s="86" t="s">
        <v>148</v>
      </c>
      <c r="AG446" s="86" t="s">
        <v>342</v>
      </c>
      <c r="AH446" s="132">
        <v>45034</v>
      </c>
      <c r="AI446" s="86" t="s">
        <v>88</v>
      </c>
      <c r="AJ446" s="87" t="s">
        <v>89</v>
      </c>
      <c r="AK446" s="88" t="s">
        <v>77</v>
      </c>
      <c r="AL446" s="88" t="s">
        <v>77</v>
      </c>
      <c r="AM446" s="88" t="s">
        <v>77</v>
      </c>
      <c r="AN446" s="88" t="s">
        <v>77</v>
      </c>
      <c r="AO446" s="88" t="s">
        <v>77</v>
      </c>
      <c r="AP446" s="88" t="s">
        <v>77</v>
      </c>
      <c r="AQ446" s="88" t="s">
        <v>77</v>
      </c>
      <c r="AR446" s="88" t="s">
        <v>77</v>
      </c>
      <c r="AS446" s="88" t="s">
        <v>77</v>
      </c>
      <c r="AT446" s="88" t="s">
        <v>77</v>
      </c>
      <c r="AU446" s="88" t="s">
        <v>77</v>
      </c>
      <c r="AV446" s="88"/>
      <c r="AW446" s="88" t="s">
        <v>77</v>
      </c>
      <c r="AX446" s="88"/>
      <c r="AY446" s="88" t="s">
        <v>77</v>
      </c>
      <c r="AZ446" s="88"/>
      <c r="BA446" s="88" t="s">
        <v>77</v>
      </c>
      <c r="BB446" s="88"/>
      <c r="BC446" s="88" t="s">
        <v>77</v>
      </c>
      <c r="BD446" s="88"/>
      <c r="BE446" s="88" t="s">
        <v>77</v>
      </c>
      <c r="BF446" s="88" t="s">
        <v>77</v>
      </c>
      <c r="BG446" s="88" t="s">
        <v>77</v>
      </c>
      <c r="BH446" s="88" t="s">
        <v>77</v>
      </c>
      <c r="BI446" s="88" t="s">
        <v>77</v>
      </c>
      <c r="BJ446" s="88" t="s">
        <v>77</v>
      </c>
      <c r="BK446" s="88" t="s">
        <v>77</v>
      </c>
      <c r="BL446" s="88" t="s">
        <v>77</v>
      </c>
      <c r="BM446" s="88" t="s">
        <v>77</v>
      </c>
      <c r="BN446" s="86"/>
      <c r="BO446" s="86"/>
      <c r="BP446" s="86"/>
      <c r="BQ446" s="86"/>
    </row>
    <row r="447" spans="1:69" s="90" customFormat="1" ht="154.5" customHeight="1" x14ac:dyDescent="0.25">
      <c r="A447" s="86"/>
      <c r="B447" s="86" t="s">
        <v>85</v>
      </c>
      <c r="C447" s="129" t="s">
        <v>710</v>
      </c>
      <c r="D447" s="129" t="s">
        <v>937</v>
      </c>
      <c r="E447" s="109" t="s">
        <v>3193</v>
      </c>
      <c r="F447" s="86">
        <v>2017</v>
      </c>
      <c r="G447" s="132">
        <v>43087</v>
      </c>
      <c r="H447" s="86" t="s">
        <v>3194</v>
      </c>
      <c r="I447" s="86" t="s">
        <v>3195</v>
      </c>
      <c r="J447" s="86" t="s">
        <v>77</v>
      </c>
      <c r="K447" s="85" t="s">
        <v>75</v>
      </c>
      <c r="L447" s="86" t="s">
        <v>3196</v>
      </c>
      <c r="M447" s="132">
        <v>43158</v>
      </c>
      <c r="N447" s="86" t="s">
        <v>306</v>
      </c>
      <c r="O447" s="110" t="s">
        <v>77</v>
      </c>
      <c r="P447" s="86" t="s">
        <v>3197</v>
      </c>
      <c r="Q447" s="86" t="s">
        <v>148</v>
      </c>
      <c r="R447" s="86" t="s">
        <v>3198</v>
      </c>
      <c r="S447" s="86" t="s">
        <v>3199</v>
      </c>
      <c r="T447" s="123">
        <v>28918492</v>
      </c>
      <c r="U447" s="162"/>
      <c r="V447" s="163"/>
      <c r="W447" s="108"/>
      <c r="X447" s="145"/>
      <c r="Y447" s="86" t="s">
        <v>973</v>
      </c>
      <c r="Z447" s="86" t="s">
        <v>1829</v>
      </c>
      <c r="AA447" s="86" t="s">
        <v>1829</v>
      </c>
      <c r="AB447" s="86" t="s">
        <v>81</v>
      </c>
      <c r="AC447" s="86" t="s">
        <v>1213</v>
      </c>
      <c r="AD447" s="86" t="s">
        <v>3200</v>
      </c>
      <c r="AE447" s="86" t="s">
        <v>684</v>
      </c>
      <c r="AF447" s="86" t="s">
        <v>148</v>
      </c>
      <c r="AG447" s="86" t="s">
        <v>578</v>
      </c>
      <c r="AH447" s="132">
        <v>44546</v>
      </c>
      <c r="AI447" s="86" t="s">
        <v>415</v>
      </c>
      <c r="AJ447" s="87" t="s">
        <v>85</v>
      </c>
      <c r="AK447" s="88" t="s">
        <v>77</v>
      </c>
      <c r="AL447" s="88" t="s">
        <v>77</v>
      </c>
      <c r="AM447" s="88" t="s">
        <v>77</v>
      </c>
      <c r="AN447" s="88" t="s">
        <v>77</v>
      </c>
      <c r="AO447" s="88" t="s">
        <v>77</v>
      </c>
      <c r="AP447" s="88" t="s">
        <v>77</v>
      </c>
      <c r="AQ447" s="88" t="s">
        <v>77</v>
      </c>
      <c r="AR447" s="88" t="s">
        <v>77</v>
      </c>
      <c r="AS447" s="88" t="s">
        <v>77</v>
      </c>
      <c r="AT447" s="88" t="s">
        <v>77</v>
      </c>
      <c r="AU447" s="88" t="s">
        <v>77</v>
      </c>
      <c r="AV447" s="88"/>
      <c r="AW447" s="88" t="s">
        <v>77</v>
      </c>
      <c r="AX447" s="88"/>
      <c r="AY447" s="88" t="s">
        <v>77</v>
      </c>
      <c r="AZ447" s="88"/>
      <c r="BA447" s="88" t="s">
        <v>77</v>
      </c>
      <c r="BB447" s="88"/>
      <c r="BC447" s="88" t="s">
        <v>77</v>
      </c>
      <c r="BD447" s="88"/>
      <c r="BE447" s="88" t="s">
        <v>77</v>
      </c>
      <c r="BF447" s="88" t="s">
        <v>77</v>
      </c>
      <c r="BG447" s="88" t="s">
        <v>77</v>
      </c>
      <c r="BH447" s="88" t="s">
        <v>77</v>
      </c>
      <c r="BI447" s="88" t="s">
        <v>77</v>
      </c>
      <c r="BJ447" s="88" t="s">
        <v>77</v>
      </c>
      <c r="BK447" s="88" t="s">
        <v>77</v>
      </c>
      <c r="BL447" s="88" t="s">
        <v>77</v>
      </c>
      <c r="BM447" s="88" t="s">
        <v>77</v>
      </c>
      <c r="BN447" s="86"/>
      <c r="BO447" s="86"/>
      <c r="BP447" s="86"/>
      <c r="BQ447" s="86"/>
    </row>
    <row r="448" spans="1:69" s="90" customFormat="1" ht="154.5" customHeight="1" x14ac:dyDescent="0.25">
      <c r="A448" s="86"/>
      <c r="B448" s="86" t="s">
        <v>85</v>
      </c>
      <c r="C448" s="129" t="s">
        <v>710</v>
      </c>
      <c r="D448" s="129" t="s">
        <v>71</v>
      </c>
      <c r="E448" s="109" t="s">
        <v>3201</v>
      </c>
      <c r="F448" s="85">
        <v>2017</v>
      </c>
      <c r="G448" s="146">
        <v>43080</v>
      </c>
      <c r="H448" s="85" t="s">
        <v>3202</v>
      </c>
      <c r="I448" s="86" t="s">
        <v>3203</v>
      </c>
      <c r="J448" s="86" t="s">
        <v>3190</v>
      </c>
      <c r="K448" s="85" t="s">
        <v>75</v>
      </c>
      <c r="L448" s="86" t="s">
        <v>102</v>
      </c>
      <c r="M448" s="132">
        <v>43051</v>
      </c>
      <c r="N448" s="110" t="s">
        <v>157</v>
      </c>
      <c r="O448" s="110" t="s">
        <v>3204</v>
      </c>
      <c r="P448" s="86" t="s">
        <v>1045</v>
      </c>
      <c r="Q448" s="86" t="s">
        <v>148</v>
      </c>
      <c r="R448" s="86" t="s">
        <v>3205</v>
      </c>
      <c r="S448" s="86" t="s">
        <v>2388</v>
      </c>
      <c r="T448" s="123">
        <v>640180396</v>
      </c>
      <c r="U448" s="162">
        <v>857353864.46000004</v>
      </c>
      <c r="V448" s="139">
        <v>0</v>
      </c>
      <c r="W448" s="139">
        <v>0</v>
      </c>
      <c r="X448" s="145"/>
      <c r="Y448" s="86" t="s">
        <v>871</v>
      </c>
      <c r="Z448" s="86" t="s">
        <v>1200</v>
      </c>
      <c r="AA448" s="86" t="s">
        <v>1003</v>
      </c>
      <c r="AB448" s="86" t="s">
        <v>113</v>
      </c>
      <c r="AC448" s="86" t="s">
        <v>294</v>
      </c>
      <c r="AD448" s="86" t="s">
        <v>3206</v>
      </c>
      <c r="AE448" s="86" t="s">
        <v>2808</v>
      </c>
      <c r="AF448" s="86" t="s">
        <v>148</v>
      </c>
      <c r="AG448" s="86" t="s">
        <v>578</v>
      </c>
      <c r="AH448" s="132">
        <v>44806</v>
      </c>
      <c r="AI448" s="86" t="s">
        <v>415</v>
      </c>
      <c r="AJ448" s="87" t="s">
        <v>85</v>
      </c>
      <c r="AK448" s="88" t="s">
        <v>77</v>
      </c>
      <c r="AL448" s="87" t="s">
        <v>77</v>
      </c>
      <c r="AM448" s="86" t="s">
        <v>77</v>
      </c>
      <c r="AN448" s="87" t="s">
        <v>77</v>
      </c>
      <c r="AO448" s="87" t="s">
        <v>77</v>
      </c>
      <c r="AP448" s="87" t="s">
        <v>77</v>
      </c>
      <c r="AQ448" s="87" t="s">
        <v>77</v>
      </c>
      <c r="AR448" s="86" t="s">
        <v>148</v>
      </c>
      <c r="AS448" s="87" t="s">
        <v>77</v>
      </c>
      <c r="AT448" s="87" t="s">
        <v>77</v>
      </c>
      <c r="AU448" s="87" t="s">
        <v>3207</v>
      </c>
      <c r="AV448" s="87"/>
      <c r="AW448" s="87" t="s">
        <v>77</v>
      </c>
      <c r="AX448" s="87"/>
      <c r="AY448" s="87" t="s">
        <v>77</v>
      </c>
      <c r="AZ448" s="87"/>
      <c r="BA448" s="87" t="s">
        <v>77</v>
      </c>
      <c r="BB448" s="87"/>
      <c r="BC448" s="87" t="s">
        <v>77</v>
      </c>
      <c r="BD448" s="87"/>
      <c r="BE448" s="87" t="s">
        <v>77</v>
      </c>
      <c r="BF448" s="87" t="s">
        <v>77</v>
      </c>
      <c r="BG448" s="87" t="s">
        <v>77</v>
      </c>
      <c r="BH448" s="87" t="s">
        <v>77</v>
      </c>
      <c r="BI448" s="87" t="s">
        <v>77</v>
      </c>
      <c r="BJ448" s="87" t="s">
        <v>77</v>
      </c>
      <c r="BK448" s="87" t="s">
        <v>77</v>
      </c>
      <c r="BL448" s="87" t="s">
        <v>77</v>
      </c>
      <c r="BM448" s="87" t="s">
        <v>77</v>
      </c>
      <c r="BN448" s="86"/>
      <c r="BO448" s="86"/>
      <c r="BP448" s="86"/>
      <c r="BQ448" s="86"/>
    </row>
    <row r="449" spans="1:69" s="90" customFormat="1" ht="154.5" customHeight="1" x14ac:dyDescent="0.25">
      <c r="A449" s="86"/>
      <c r="B449" s="86" t="s">
        <v>89</v>
      </c>
      <c r="C449" s="129" t="s">
        <v>3208</v>
      </c>
      <c r="D449" s="129" t="s">
        <v>71</v>
      </c>
      <c r="E449" s="178" t="s">
        <v>3209</v>
      </c>
      <c r="F449" s="86">
        <v>2021</v>
      </c>
      <c r="G449" s="132">
        <v>44539</v>
      </c>
      <c r="H449" s="85" t="s">
        <v>3210</v>
      </c>
      <c r="I449" s="86" t="s">
        <v>3211</v>
      </c>
      <c r="J449" s="129" t="s">
        <v>77</v>
      </c>
      <c r="K449" s="85" t="s">
        <v>75</v>
      </c>
      <c r="L449" s="86" t="s">
        <v>346</v>
      </c>
      <c r="M449" s="132">
        <v>44595</v>
      </c>
      <c r="N449" s="110" t="s">
        <v>203</v>
      </c>
      <c r="O449" s="110" t="s">
        <v>77</v>
      </c>
      <c r="P449" s="86" t="s">
        <v>1835</v>
      </c>
      <c r="Q449" s="86" t="s">
        <v>148</v>
      </c>
      <c r="R449" s="86" t="s">
        <v>3212</v>
      </c>
      <c r="S449" s="86" t="s">
        <v>1028</v>
      </c>
      <c r="T449" s="123">
        <v>35767023</v>
      </c>
      <c r="U449" s="107">
        <v>42595563.460000001</v>
      </c>
      <c r="V449" s="139">
        <v>0</v>
      </c>
      <c r="W449" s="108">
        <v>38422393</v>
      </c>
      <c r="X449" s="145" t="s">
        <v>338</v>
      </c>
      <c r="Y449" s="86" t="s">
        <v>973</v>
      </c>
      <c r="Z449" s="86" t="s">
        <v>1429</v>
      </c>
      <c r="AA449" s="86" t="s">
        <v>1429</v>
      </c>
      <c r="AB449" s="86" t="s">
        <v>145</v>
      </c>
      <c r="AC449" s="86" t="s">
        <v>146</v>
      </c>
      <c r="AD449" s="86" t="s">
        <v>3039</v>
      </c>
      <c r="AE449" s="86" t="s">
        <v>3213</v>
      </c>
      <c r="AF449" s="86" t="s">
        <v>148</v>
      </c>
      <c r="AG449" s="86" t="s">
        <v>342</v>
      </c>
      <c r="AH449" s="132">
        <v>44770</v>
      </c>
      <c r="AI449" s="86" t="s">
        <v>88</v>
      </c>
      <c r="AJ449" s="87" t="s">
        <v>89</v>
      </c>
      <c r="AK449" s="88">
        <v>15230083</v>
      </c>
      <c r="AL449" s="88">
        <v>15230083</v>
      </c>
      <c r="AM449" s="88" t="s">
        <v>107</v>
      </c>
      <c r="AN449" s="88" t="s">
        <v>3214</v>
      </c>
      <c r="AO449" s="88" t="s">
        <v>3215</v>
      </c>
      <c r="AP449" s="88" t="s">
        <v>77</v>
      </c>
      <c r="AQ449" s="88" t="s">
        <v>3216</v>
      </c>
      <c r="AR449" s="88" t="s">
        <v>3217</v>
      </c>
      <c r="AS449" s="88">
        <v>15230083</v>
      </c>
      <c r="AT449" s="88" t="s">
        <v>77</v>
      </c>
      <c r="AU449" s="88" t="s">
        <v>77</v>
      </c>
      <c r="AV449" s="88"/>
      <c r="AW449" s="88">
        <v>2025001327</v>
      </c>
      <c r="AX449" s="88"/>
      <c r="AY449" s="88" t="s">
        <v>3218</v>
      </c>
      <c r="AZ449" s="88"/>
      <c r="BA449" s="88" t="s">
        <v>3217</v>
      </c>
      <c r="BB449" s="219"/>
      <c r="BC449" s="88">
        <v>2025002324</v>
      </c>
      <c r="BD449" s="88"/>
      <c r="BE449" s="88">
        <v>2025003451</v>
      </c>
      <c r="BF449" s="88" t="s">
        <v>1900</v>
      </c>
      <c r="BG449" s="88" t="s">
        <v>3211</v>
      </c>
      <c r="BH449" s="88">
        <v>15230083</v>
      </c>
      <c r="BI449" s="88" t="s">
        <v>77</v>
      </c>
      <c r="BJ449" s="88" t="s">
        <v>77</v>
      </c>
      <c r="BK449" s="88" t="s">
        <v>3219</v>
      </c>
      <c r="BL449" s="220">
        <v>45931</v>
      </c>
      <c r="BM449" s="220">
        <v>45931</v>
      </c>
      <c r="BN449" s="86">
        <v>15230083</v>
      </c>
      <c r="BO449" s="86" t="s">
        <v>3220</v>
      </c>
      <c r="BP449" s="86"/>
      <c r="BQ449" s="86"/>
    </row>
    <row r="450" spans="1:69" s="90" customFormat="1" ht="154.5" customHeight="1" x14ac:dyDescent="0.25">
      <c r="A450" s="86"/>
      <c r="B450" s="86" t="s">
        <v>89</v>
      </c>
      <c r="C450" s="129" t="s">
        <v>3221</v>
      </c>
      <c r="D450" s="129" t="s">
        <v>937</v>
      </c>
      <c r="E450" s="109" t="s">
        <v>3222</v>
      </c>
      <c r="F450" s="85">
        <v>2021</v>
      </c>
      <c r="G450" s="146">
        <v>44540</v>
      </c>
      <c r="H450" s="85" t="s">
        <v>2392</v>
      </c>
      <c r="I450" s="86" t="s">
        <v>2392</v>
      </c>
      <c r="J450" s="86" t="s">
        <v>2460</v>
      </c>
      <c r="K450" s="85" t="s">
        <v>75</v>
      </c>
      <c r="L450" s="36" t="s">
        <v>156</v>
      </c>
      <c r="M450" s="132">
        <v>44582</v>
      </c>
      <c r="N450" s="110" t="s">
        <v>157</v>
      </c>
      <c r="O450" s="110" t="s">
        <v>77</v>
      </c>
      <c r="P450" s="86" t="s">
        <v>1151</v>
      </c>
      <c r="Q450" s="86" t="s">
        <v>148</v>
      </c>
      <c r="R450" s="86" t="s">
        <v>148</v>
      </c>
      <c r="S450" s="86" t="s">
        <v>809</v>
      </c>
      <c r="T450" s="123">
        <v>0</v>
      </c>
      <c r="U450" s="107">
        <v>0</v>
      </c>
      <c r="V450" s="139">
        <v>0</v>
      </c>
      <c r="W450" s="139">
        <v>0</v>
      </c>
      <c r="X450" s="128" t="s">
        <v>77</v>
      </c>
      <c r="Y450" s="86" t="s">
        <v>973</v>
      </c>
      <c r="Z450" s="86" t="s">
        <v>1429</v>
      </c>
      <c r="AA450" s="86" t="s">
        <v>1429</v>
      </c>
      <c r="AB450" s="86" t="s">
        <v>994</v>
      </c>
      <c r="AC450" s="86" t="s">
        <v>995</v>
      </c>
      <c r="AD450" s="86" t="s">
        <v>3223</v>
      </c>
      <c r="AE450" s="86" t="s">
        <v>684</v>
      </c>
      <c r="AF450" s="86" t="s">
        <v>148</v>
      </c>
      <c r="AG450" s="86" t="s">
        <v>578</v>
      </c>
      <c r="AH450" s="132">
        <v>44649</v>
      </c>
      <c r="AI450" s="86" t="s">
        <v>415</v>
      </c>
      <c r="AJ450" s="87" t="s">
        <v>85</v>
      </c>
      <c r="AK450" s="88" t="s">
        <v>77</v>
      </c>
      <c r="AL450" s="87" t="s">
        <v>77</v>
      </c>
      <c r="AM450" s="86" t="s">
        <v>77</v>
      </c>
      <c r="AN450" s="87" t="s">
        <v>77</v>
      </c>
      <c r="AO450" s="87" t="s">
        <v>77</v>
      </c>
      <c r="AP450" s="87" t="s">
        <v>77</v>
      </c>
      <c r="AQ450" s="87" t="s">
        <v>77</v>
      </c>
      <c r="AR450" s="86"/>
      <c r="AS450" s="87" t="s">
        <v>77</v>
      </c>
      <c r="AT450" s="87" t="s">
        <v>77</v>
      </c>
      <c r="AU450" s="87" t="s">
        <v>77</v>
      </c>
      <c r="AV450" s="87"/>
      <c r="AW450" s="87" t="s">
        <v>77</v>
      </c>
      <c r="AX450" s="87"/>
      <c r="AY450" s="87" t="s">
        <v>77</v>
      </c>
      <c r="AZ450" s="87"/>
      <c r="BA450" s="87" t="s">
        <v>77</v>
      </c>
      <c r="BB450" s="87"/>
      <c r="BC450" s="87" t="s">
        <v>77</v>
      </c>
      <c r="BD450" s="87"/>
      <c r="BE450" s="87" t="s">
        <v>77</v>
      </c>
      <c r="BF450" s="87" t="s">
        <v>77</v>
      </c>
      <c r="BG450" s="87" t="s">
        <v>77</v>
      </c>
      <c r="BH450" s="87" t="s">
        <v>77</v>
      </c>
      <c r="BI450" s="87" t="s">
        <v>77</v>
      </c>
      <c r="BJ450" s="87" t="s">
        <v>77</v>
      </c>
      <c r="BK450" s="87" t="s">
        <v>77</v>
      </c>
      <c r="BL450" s="87" t="s">
        <v>77</v>
      </c>
      <c r="BM450" s="87" t="s">
        <v>77</v>
      </c>
      <c r="BN450" s="86"/>
      <c r="BO450" s="86"/>
      <c r="BP450" s="86"/>
      <c r="BQ450" s="86"/>
    </row>
    <row r="451" spans="1:69" s="90" customFormat="1" ht="154.5" customHeight="1" x14ac:dyDescent="0.25">
      <c r="A451" s="86"/>
      <c r="B451" s="86" t="s">
        <v>85</v>
      </c>
      <c r="C451" s="129" t="s">
        <v>710</v>
      </c>
      <c r="D451" s="129" t="s">
        <v>937</v>
      </c>
      <c r="E451" s="109" t="s">
        <v>3224</v>
      </c>
      <c r="F451" s="85">
        <v>2015</v>
      </c>
      <c r="G451" s="146">
        <v>42341</v>
      </c>
      <c r="H451" s="85" t="s">
        <v>381</v>
      </c>
      <c r="I451" s="86" t="s">
        <v>1320</v>
      </c>
      <c r="J451" s="86" t="s">
        <v>77</v>
      </c>
      <c r="K451" s="85" t="s">
        <v>75</v>
      </c>
      <c r="L451" s="86" t="s">
        <v>246</v>
      </c>
      <c r="M451" s="132">
        <v>42389</v>
      </c>
      <c r="N451" s="86" t="s">
        <v>306</v>
      </c>
      <c r="O451" s="110" t="s">
        <v>77</v>
      </c>
      <c r="P451" s="86" t="s">
        <v>3225</v>
      </c>
      <c r="Q451" s="86" t="s">
        <v>148</v>
      </c>
      <c r="R451" s="86" t="s">
        <v>3226</v>
      </c>
      <c r="S451" s="86" t="s">
        <v>2262</v>
      </c>
      <c r="T451" s="123">
        <v>0</v>
      </c>
      <c r="U451" s="107">
        <v>0</v>
      </c>
      <c r="V451" s="139">
        <v>0</v>
      </c>
      <c r="W451" s="139">
        <v>0</v>
      </c>
      <c r="X451" s="145"/>
      <c r="Y451" s="86" t="s">
        <v>871</v>
      </c>
      <c r="Z451" s="86" t="s">
        <v>628</v>
      </c>
      <c r="AA451" s="86" t="s">
        <v>1003</v>
      </c>
      <c r="AB451" s="86" t="s">
        <v>113</v>
      </c>
      <c r="AC451" s="86" t="s">
        <v>294</v>
      </c>
      <c r="AD451" s="86" t="s">
        <v>963</v>
      </c>
      <c r="AE451" s="86" t="s">
        <v>544</v>
      </c>
      <c r="AF451" s="86" t="s">
        <v>148</v>
      </c>
      <c r="AG451" s="86" t="s">
        <v>578</v>
      </c>
      <c r="AH451" s="132">
        <v>43203</v>
      </c>
      <c r="AI451" s="86" t="s">
        <v>415</v>
      </c>
      <c r="AJ451" s="87" t="s">
        <v>85</v>
      </c>
      <c r="AK451" s="88" t="s">
        <v>77</v>
      </c>
      <c r="AL451" s="88" t="s">
        <v>77</v>
      </c>
      <c r="AM451" s="86" t="s">
        <v>77</v>
      </c>
      <c r="AN451" s="88" t="s">
        <v>77</v>
      </c>
      <c r="AO451" s="88" t="s">
        <v>77</v>
      </c>
      <c r="AP451" s="88" t="s">
        <v>77</v>
      </c>
      <c r="AQ451" s="88" t="s">
        <v>77</v>
      </c>
      <c r="AR451" s="88" t="s">
        <v>77</v>
      </c>
      <c r="AS451" s="88" t="s">
        <v>77</v>
      </c>
      <c r="AT451" s="88" t="s">
        <v>77</v>
      </c>
      <c r="AU451" s="88" t="s">
        <v>77</v>
      </c>
      <c r="AV451" s="88"/>
      <c r="AW451" s="88" t="s">
        <v>77</v>
      </c>
      <c r="AX451" s="88"/>
      <c r="AY451" s="88" t="s">
        <v>77</v>
      </c>
      <c r="AZ451" s="88"/>
      <c r="BA451" s="88" t="s">
        <v>77</v>
      </c>
      <c r="BB451" s="88"/>
      <c r="BC451" s="88" t="s">
        <v>77</v>
      </c>
      <c r="BD451" s="88"/>
      <c r="BE451" s="88" t="s">
        <v>77</v>
      </c>
      <c r="BF451" s="88" t="s">
        <v>77</v>
      </c>
      <c r="BG451" s="88" t="s">
        <v>77</v>
      </c>
      <c r="BH451" s="88" t="s">
        <v>77</v>
      </c>
      <c r="BI451" s="88" t="s">
        <v>77</v>
      </c>
      <c r="BJ451" s="88" t="s">
        <v>77</v>
      </c>
      <c r="BK451" s="88" t="s">
        <v>77</v>
      </c>
      <c r="BL451" s="88" t="s">
        <v>77</v>
      </c>
      <c r="BM451" s="88" t="s">
        <v>77</v>
      </c>
      <c r="BN451" s="86"/>
      <c r="BO451" s="86"/>
      <c r="BP451" s="86"/>
      <c r="BQ451" s="86"/>
    </row>
    <row r="452" spans="1:69" s="90" customFormat="1" ht="154.5" customHeight="1" x14ac:dyDescent="0.25">
      <c r="A452" s="86"/>
      <c r="B452" s="86" t="s">
        <v>89</v>
      </c>
      <c r="C452" s="129" t="s">
        <v>3227</v>
      </c>
      <c r="D452" s="129" t="s">
        <v>71</v>
      </c>
      <c r="E452" s="178" t="s">
        <v>3228</v>
      </c>
      <c r="F452" s="86">
        <v>2022</v>
      </c>
      <c r="G452" s="132">
        <v>44701</v>
      </c>
      <c r="H452" s="85" t="s">
        <v>2738</v>
      </c>
      <c r="I452" s="86" t="s">
        <v>1841</v>
      </c>
      <c r="J452" s="86" t="s">
        <v>77</v>
      </c>
      <c r="K452" s="85" t="s">
        <v>75</v>
      </c>
      <c r="L452" s="86" t="s">
        <v>346</v>
      </c>
      <c r="M452" s="132">
        <v>44701</v>
      </c>
      <c r="N452" s="110" t="s">
        <v>157</v>
      </c>
      <c r="O452" s="110" t="s">
        <v>77</v>
      </c>
      <c r="P452" s="86" t="s">
        <v>1771</v>
      </c>
      <c r="Q452" s="86" t="s">
        <v>148</v>
      </c>
      <c r="R452" s="86" t="s">
        <v>3229</v>
      </c>
      <c r="S452" s="86" t="s">
        <v>1028</v>
      </c>
      <c r="T452" s="123">
        <v>85150292</v>
      </c>
      <c r="U452" s="107">
        <v>95191884.810000002</v>
      </c>
      <c r="V452" s="139">
        <v>89625811</v>
      </c>
      <c r="W452" s="139">
        <v>0</v>
      </c>
      <c r="X452" s="145" t="s">
        <v>160</v>
      </c>
      <c r="Y452" s="86" t="s">
        <v>973</v>
      </c>
      <c r="Z452" s="86" t="s">
        <v>1429</v>
      </c>
      <c r="AA452" s="86" t="s">
        <v>1429</v>
      </c>
      <c r="AB452" s="86" t="s">
        <v>145</v>
      </c>
      <c r="AC452" s="86" t="s">
        <v>146</v>
      </c>
      <c r="AD452" s="86" t="s">
        <v>1780</v>
      </c>
      <c r="AE452" s="86" t="s">
        <v>1757</v>
      </c>
      <c r="AF452" s="86" t="s">
        <v>148</v>
      </c>
      <c r="AG452" s="86" t="s">
        <v>578</v>
      </c>
      <c r="AH452" s="132">
        <v>45019</v>
      </c>
      <c r="AI452" s="86" t="s">
        <v>415</v>
      </c>
      <c r="AJ452" s="87" t="s">
        <v>89</v>
      </c>
      <c r="AK452" s="88" t="s">
        <v>77</v>
      </c>
      <c r="AL452" s="88" t="s">
        <v>77</v>
      </c>
      <c r="AM452" s="88" t="s">
        <v>77</v>
      </c>
      <c r="AN452" s="88" t="s">
        <v>77</v>
      </c>
      <c r="AO452" s="88" t="s">
        <v>77</v>
      </c>
      <c r="AP452" s="88" t="s">
        <v>77</v>
      </c>
      <c r="AQ452" s="88" t="s">
        <v>77</v>
      </c>
      <c r="AR452" s="88" t="s">
        <v>77</v>
      </c>
      <c r="AS452" s="88" t="s">
        <v>77</v>
      </c>
      <c r="AT452" s="88" t="s">
        <v>77</v>
      </c>
      <c r="AU452" s="88" t="s">
        <v>77</v>
      </c>
      <c r="AV452" s="88"/>
      <c r="AW452" s="88" t="s">
        <v>77</v>
      </c>
      <c r="AX452" s="88"/>
      <c r="AY452" s="88" t="s">
        <v>77</v>
      </c>
      <c r="AZ452" s="88"/>
      <c r="BA452" s="88" t="s">
        <v>77</v>
      </c>
      <c r="BB452" s="88"/>
      <c r="BC452" s="88" t="s">
        <v>77</v>
      </c>
      <c r="BD452" s="88"/>
      <c r="BE452" s="88" t="s">
        <v>77</v>
      </c>
      <c r="BF452" s="88" t="s">
        <v>77</v>
      </c>
      <c r="BG452" s="88" t="s">
        <v>77</v>
      </c>
      <c r="BH452" s="88" t="s">
        <v>77</v>
      </c>
      <c r="BI452" s="88" t="s">
        <v>77</v>
      </c>
      <c r="BJ452" s="88" t="s">
        <v>77</v>
      </c>
      <c r="BK452" s="88" t="s">
        <v>77</v>
      </c>
      <c r="BL452" s="88" t="s">
        <v>77</v>
      </c>
      <c r="BM452" s="88" t="s">
        <v>77</v>
      </c>
      <c r="BN452" s="86"/>
      <c r="BO452" s="86"/>
      <c r="BP452" s="86"/>
      <c r="BQ452" s="86"/>
    </row>
    <row r="453" spans="1:69" s="90" customFormat="1" ht="154.5" customHeight="1" x14ac:dyDescent="0.25">
      <c r="A453" s="86"/>
      <c r="B453" s="86" t="s">
        <v>85</v>
      </c>
      <c r="C453" s="129" t="s">
        <v>710</v>
      </c>
      <c r="D453" s="129" t="s">
        <v>71</v>
      </c>
      <c r="E453" s="109" t="s">
        <v>3230</v>
      </c>
      <c r="F453" s="85">
        <v>2017</v>
      </c>
      <c r="G453" s="146">
        <v>42982</v>
      </c>
      <c r="H453" s="85" t="s">
        <v>3231</v>
      </c>
      <c r="I453" s="86" t="s">
        <v>3232</v>
      </c>
      <c r="J453" s="86" t="s">
        <v>3233</v>
      </c>
      <c r="K453" s="85" t="s">
        <v>75</v>
      </c>
      <c r="L453" s="86" t="s">
        <v>346</v>
      </c>
      <c r="M453" s="132">
        <v>42920</v>
      </c>
      <c r="N453" s="110" t="s">
        <v>157</v>
      </c>
      <c r="O453" s="126">
        <v>0.2</v>
      </c>
      <c r="P453" s="86"/>
      <c r="Q453" s="86" t="s">
        <v>148</v>
      </c>
      <c r="R453" s="86" t="s">
        <v>3234</v>
      </c>
      <c r="S453" s="86" t="s">
        <v>972</v>
      </c>
      <c r="T453" s="123">
        <v>33778199</v>
      </c>
      <c r="U453" s="107">
        <v>0</v>
      </c>
      <c r="V453" s="139">
        <v>0</v>
      </c>
      <c r="W453" s="199">
        <v>0</v>
      </c>
      <c r="X453" s="145"/>
      <c r="Y453" s="86" t="s">
        <v>973</v>
      </c>
      <c r="Z453" s="86" t="s">
        <v>1429</v>
      </c>
      <c r="AA453" s="86" t="s">
        <v>961</v>
      </c>
      <c r="AB453" s="86" t="s">
        <v>1227</v>
      </c>
      <c r="AC453" s="86" t="s">
        <v>1385</v>
      </c>
      <c r="AD453" s="86" t="s">
        <v>3235</v>
      </c>
      <c r="AE453" s="86" t="s">
        <v>964</v>
      </c>
      <c r="AF453" s="86" t="s">
        <v>148</v>
      </c>
      <c r="AG453" s="86" t="s">
        <v>578</v>
      </c>
      <c r="AH453" s="132">
        <v>44082</v>
      </c>
      <c r="AI453" s="86" t="s">
        <v>415</v>
      </c>
      <c r="AJ453" s="87" t="s">
        <v>85</v>
      </c>
      <c r="AK453" s="88" t="s">
        <v>77</v>
      </c>
      <c r="AL453" s="88" t="s">
        <v>77</v>
      </c>
      <c r="AM453" s="86" t="s">
        <v>77</v>
      </c>
      <c r="AN453" s="88" t="s">
        <v>77</v>
      </c>
      <c r="AO453" s="88" t="s">
        <v>77</v>
      </c>
      <c r="AP453" s="88" t="s">
        <v>77</v>
      </c>
      <c r="AQ453" s="88" t="s">
        <v>77</v>
      </c>
      <c r="AR453" s="86"/>
      <c r="AS453" s="88" t="s">
        <v>77</v>
      </c>
      <c r="AT453" s="88" t="s">
        <v>87</v>
      </c>
      <c r="AU453" s="88" t="s">
        <v>77</v>
      </c>
      <c r="AV453" s="88"/>
      <c r="AW453" s="88" t="s">
        <v>77</v>
      </c>
      <c r="AX453" s="88"/>
      <c r="AY453" s="88" t="s">
        <v>77</v>
      </c>
      <c r="AZ453" s="88"/>
      <c r="BA453" s="88" t="s">
        <v>77</v>
      </c>
      <c r="BB453" s="88"/>
      <c r="BC453" s="88" t="s">
        <v>77</v>
      </c>
      <c r="BD453" s="88"/>
      <c r="BE453" s="88" t="s">
        <v>77</v>
      </c>
      <c r="BF453" s="88" t="s">
        <v>77</v>
      </c>
      <c r="BG453" s="88" t="s">
        <v>77</v>
      </c>
      <c r="BH453" s="88" t="s">
        <v>77</v>
      </c>
      <c r="BI453" s="88" t="s">
        <v>77</v>
      </c>
      <c r="BJ453" s="88" t="s">
        <v>77</v>
      </c>
      <c r="BK453" s="88" t="s">
        <v>77</v>
      </c>
      <c r="BL453" s="88" t="s">
        <v>77</v>
      </c>
      <c r="BM453" s="88" t="s">
        <v>77</v>
      </c>
      <c r="BN453" s="86"/>
      <c r="BO453" s="86"/>
      <c r="BP453" s="86"/>
      <c r="BQ453" s="86"/>
    </row>
    <row r="454" spans="1:69" s="90" customFormat="1" ht="154.5" customHeight="1" x14ac:dyDescent="0.25">
      <c r="A454" s="86"/>
      <c r="B454" s="86" t="s">
        <v>89</v>
      </c>
      <c r="C454" s="129" t="s">
        <v>3236</v>
      </c>
      <c r="D454" s="129" t="s">
        <v>71</v>
      </c>
      <c r="E454" s="109" t="s">
        <v>3237</v>
      </c>
      <c r="F454" s="85">
        <v>2017</v>
      </c>
      <c r="G454" s="146">
        <v>42991</v>
      </c>
      <c r="H454" s="85" t="s">
        <v>3238</v>
      </c>
      <c r="I454" s="86" t="s">
        <v>1939</v>
      </c>
      <c r="J454" s="86" t="s">
        <v>3239</v>
      </c>
      <c r="K454" s="85" t="s">
        <v>75</v>
      </c>
      <c r="L454" s="86" t="s">
        <v>102</v>
      </c>
      <c r="M454" s="132" t="s">
        <v>3240</v>
      </c>
      <c r="N454" s="110" t="s">
        <v>203</v>
      </c>
      <c r="O454" s="221">
        <v>0.33</v>
      </c>
      <c r="P454" s="86" t="s">
        <v>1045</v>
      </c>
      <c r="Q454" s="86" t="s">
        <v>148</v>
      </c>
      <c r="R454" s="86" t="s">
        <v>3241</v>
      </c>
      <c r="S454" s="86" t="s">
        <v>3242</v>
      </c>
      <c r="T454" s="123">
        <v>250388600</v>
      </c>
      <c r="U454" s="107">
        <v>370355051.79000002</v>
      </c>
      <c r="V454" s="139">
        <v>0</v>
      </c>
      <c r="W454" s="108">
        <v>4806209</v>
      </c>
      <c r="X454" s="145" t="s">
        <v>78</v>
      </c>
      <c r="Y454" s="86" t="s">
        <v>973</v>
      </c>
      <c r="Z454" s="86" t="s">
        <v>628</v>
      </c>
      <c r="AA454" s="86" t="s">
        <v>961</v>
      </c>
      <c r="AB454" s="86" t="s">
        <v>113</v>
      </c>
      <c r="AC454" s="86" t="s">
        <v>294</v>
      </c>
      <c r="AD454" s="86" t="s">
        <v>2255</v>
      </c>
      <c r="AE454" s="86" t="s">
        <v>2241</v>
      </c>
      <c r="AF454" s="86" t="s">
        <v>148</v>
      </c>
      <c r="AG454" s="86" t="s">
        <v>342</v>
      </c>
      <c r="AH454" s="132">
        <v>46000</v>
      </c>
      <c r="AI454" s="86" t="s">
        <v>3243</v>
      </c>
      <c r="AJ454" s="87" t="s">
        <v>89</v>
      </c>
      <c r="AK454" s="88" t="s">
        <v>77</v>
      </c>
      <c r="AL454" s="88" t="s">
        <v>77</v>
      </c>
      <c r="AM454" s="88" t="s">
        <v>77</v>
      </c>
      <c r="AN454" s="88" t="s">
        <v>77</v>
      </c>
      <c r="AO454" s="88" t="s">
        <v>77</v>
      </c>
      <c r="AP454" s="88" t="s">
        <v>77</v>
      </c>
      <c r="AQ454" s="88" t="s">
        <v>77</v>
      </c>
      <c r="AR454" s="88" t="s">
        <v>77</v>
      </c>
      <c r="AS454" s="88" t="s">
        <v>77</v>
      </c>
      <c r="AT454" s="88" t="s">
        <v>77</v>
      </c>
      <c r="AU454" s="88" t="s">
        <v>77</v>
      </c>
      <c r="AV454" s="88"/>
      <c r="AW454" s="88" t="s">
        <v>77</v>
      </c>
      <c r="AX454" s="88"/>
      <c r="AY454" s="88" t="s">
        <v>77</v>
      </c>
      <c r="AZ454" s="88"/>
      <c r="BA454" s="88" t="s">
        <v>77</v>
      </c>
      <c r="BB454" s="88"/>
      <c r="BC454" s="88" t="s">
        <v>77</v>
      </c>
      <c r="BD454" s="88"/>
      <c r="BE454" s="88" t="s">
        <v>77</v>
      </c>
      <c r="BF454" s="88" t="s">
        <v>77</v>
      </c>
      <c r="BG454" s="88" t="s">
        <v>77</v>
      </c>
      <c r="BH454" s="88" t="s">
        <v>77</v>
      </c>
      <c r="BI454" s="88" t="s">
        <v>77</v>
      </c>
      <c r="BJ454" s="88" t="s">
        <v>77</v>
      </c>
      <c r="BK454" s="88" t="s">
        <v>77</v>
      </c>
      <c r="BL454" s="88" t="s">
        <v>77</v>
      </c>
      <c r="BM454" s="88" t="s">
        <v>77</v>
      </c>
      <c r="BN454" s="86"/>
      <c r="BO454" s="86"/>
      <c r="BP454" s="86"/>
      <c r="BQ454" s="86"/>
    </row>
    <row r="455" spans="1:69" s="90" customFormat="1" ht="154.5" customHeight="1" x14ac:dyDescent="0.25">
      <c r="A455" s="86"/>
      <c r="B455" s="86" t="s">
        <v>89</v>
      </c>
      <c r="C455" s="129" t="s">
        <v>3244</v>
      </c>
      <c r="D455" s="129" t="s">
        <v>71</v>
      </c>
      <c r="E455" s="109" t="s">
        <v>3245</v>
      </c>
      <c r="F455" s="85">
        <v>2022</v>
      </c>
      <c r="G455" s="146">
        <v>44814</v>
      </c>
      <c r="H455" s="85" t="s">
        <v>3246</v>
      </c>
      <c r="I455" s="86" t="s">
        <v>3247</v>
      </c>
      <c r="J455" s="86" t="s">
        <v>77</v>
      </c>
      <c r="K455" s="85" t="s">
        <v>75</v>
      </c>
      <c r="L455" s="86" t="s">
        <v>346</v>
      </c>
      <c r="M455" s="132">
        <v>44862</v>
      </c>
      <c r="N455" s="110" t="s">
        <v>203</v>
      </c>
      <c r="O455" s="110" t="s">
        <v>77</v>
      </c>
      <c r="P455" s="86" t="s">
        <v>2320</v>
      </c>
      <c r="Q455" s="86" t="s">
        <v>148</v>
      </c>
      <c r="R455" s="86" t="s">
        <v>3248</v>
      </c>
      <c r="S455" s="86" t="s">
        <v>925</v>
      </c>
      <c r="T455" s="123">
        <v>0</v>
      </c>
      <c r="U455" s="107">
        <v>0</v>
      </c>
      <c r="V455" s="139">
        <v>0</v>
      </c>
      <c r="W455" s="139">
        <v>0</v>
      </c>
      <c r="X455" s="145" t="s">
        <v>160</v>
      </c>
      <c r="Y455" s="86" t="s">
        <v>973</v>
      </c>
      <c r="Z455" s="86" t="s">
        <v>1429</v>
      </c>
      <c r="AA455" s="86" t="s">
        <v>1429</v>
      </c>
      <c r="AB455" s="86" t="s">
        <v>145</v>
      </c>
      <c r="AC455" s="86" t="s">
        <v>146</v>
      </c>
      <c r="AD455" s="86" t="s">
        <v>1756</v>
      </c>
      <c r="AE455" s="86" t="s">
        <v>1393</v>
      </c>
      <c r="AF455" s="86" t="s">
        <v>148</v>
      </c>
      <c r="AG455" s="86" t="s">
        <v>342</v>
      </c>
      <c r="AH455" s="132">
        <v>45082</v>
      </c>
      <c r="AI455" s="86" t="s">
        <v>88</v>
      </c>
      <c r="AJ455" s="87" t="s">
        <v>89</v>
      </c>
      <c r="AK455" s="86" t="s">
        <v>77</v>
      </c>
      <c r="AL455" s="86" t="s">
        <v>77</v>
      </c>
      <c r="AM455" s="86" t="s">
        <v>77</v>
      </c>
      <c r="AN455" s="86" t="s">
        <v>77</v>
      </c>
      <c r="AO455" s="86" t="s">
        <v>77</v>
      </c>
      <c r="AP455" s="86" t="s">
        <v>77</v>
      </c>
      <c r="AQ455" s="86" t="s">
        <v>77</v>
      </c>
      <c r="AR455" s="86" t="s">
        <v>77</v>
      </c>
      <c r="AS455" s="86" t="s">
        <v>77</v>
      </c>
      <c r="AT455" s="86" t="s">
        <v>77</v>
      </c>
      <c r="AU455" s="86" t="s">
        <v>77</v>
      </c>
      <c r="AV455" s="86"/>
      <c r="AW455" s="86" t="s">
        <v>77</v>
      </c>
      <c r="AX455" s="86"/>
      <c r="AY455" s="86" t="s">
        <v>77</v>
      </c>
      <c r="AZ455" s="86"/>
      <c r="BA455" s="86" t="s">
        <v>77</v>
      </c>
      <c r="BB455" s="86"/>
      <c r="BC455" s="86" t="s">
        <v>77</v>
      </c>
      <c r="BD455" s="86"/>
      <c r="BE455" s="86" t="s">
        <v>77</v>
      </c>
      <c r="BF455" s="86" t="s">
        <v>77</v>
      </c>
      <c r="BG455" s="86" t="s">
        <v>77</v>
      </c>
      <c r="BH455" s="86" t="s">
        <v>77</v>
      </c>
      <c r="BI455" s="86" t="s">
        <v>77</v>
      </c>
      <c r="BJ455" s="86" t="s">
        <v>77</v>
      </c>
      <c r="BK455" s="86" t="s">
        <v>77</v>
      </c>
      <c r="BL455" s="86" t="s">
        <v>77</v>
      </c>
      <c r="BM455" s="86" t="s">
        <v>77</v>
      </c>
      <c r="BN455" s="86" t="s">
        <v>77</v>
      </c>
      <c r="BO455" s="86"/>
      <c r="BP455" s="86"/>
      <c r="BQ455" s="86"/>
    </row>
    <row r="456" spans="1:69" s="90" customFormat="1" ht="154.5" customHeight="1" x14ac:dyDescent="0.25">
      <c r="A456" s="86"/>
      <c r="B456" s="86" t="s">
        <v>89</v>
      </c>
      <c r="C456" s="129" t="s">
        <v>3249</v>
      </c>
      <c r="D456" s="129" t="s">
        <v>71</v>
      </c>
      <c r="E456" s="109" t="s">
        <v>3250</v>
      </c>
      <c r="F456" s="85">
        <v>2017</v>
      </c>
      <c r="G456" s="146">
        <v>42962</v>
      </c>
      <c r="H456" s="85" t="s">
        <v>3251</v>
      </c>
      <c r="I456" s="86" t="s">
        <v>1703</v>
      </c>
      <c r="J456" s="86" t="s">
        <v>3149</v>
      </c>
      <c r="K456" s="85" t="s">
        <v>75</v>
      </c>
      <c r="L456" s="86" t="s">
        <v>102</v>
      </c>
      <c r="M456" s="132">
        <v>42976</v>
      </c>
      <c r="N456" s="110" t="s">
        <v>157</v>
      </c>
      <c r="O456" s="126">
        <v>0.2</v>
      </c>
      <c r="P456" s="86" t="s">
        <v>269</v>
      </c>
      <c r="Q456" s="86" t="s">
        <v>148</v>
      </c>
      <c r="R456" s="86" t="s">
        <v>3252</v>
      </c>
      <c r="S456" s="86" t="s">
        <v>982</v>
      </c>
      <c r="T456" s="123">
        <v>152543400</v>
      </c>
      <c r="U456" s="107">
        <v>239116452.11000001</v>
      </c>
      <c r="V456" s="139">
        <v>47307129</v>
      </c>
      <c r="W456" s="139">
        <v>0</v>
      </c>
      <c r="X456" s="145" t="s">
        <v>338</v>
      </c>
      <c r="Y456" s="86" t="s">
        <v>871</v>
      </c>
      <c r="Z456" s="86" t="s">
        <v>701</v>
      </c>
      <c r="AA456" s="86" t="s">
        <v>1048</v>
      </c>
      <c r="AB456" s="85" t="s">
        <v>138</v>
      </c>
      <c r="AC456" s="86" t="s">
        <v>139</v>
      </c>
      <c r="AD456" s="86" t="s">
        <v>1756</v>
      </c>
      <c r="AE456" s="86" t="s">
        <v>1532</v>
      </c>
      <c r="AF456" s="86" t="s">
        <v>148</v>
      </c>
      <c r="AG456" s="86" t="s">
        <v>578</v>
      </c>
      <c r="AH456" s="132">
        <v>44530</v>
      </c>
      <c r="AI456" s="86" t="s">
        <v>88</v>
      </c>
      <c r="AJ456" s="87" t="s">
        <v>89</v>
      </c>
      <c r="AK456" s="88" t="s">
        <v>77</v>
      </c>
      <c r="AL456" s="88" t="s">
        <v>77</v>
      </c>
      <c r="AM456" s="88" t="s">
        <v>77</v>
      </c>
      <c r="AN456" s="88" t="s">
        <v>77</v>
      </c>
      <c r="AO456" s="88" t="s">
        <v>77</v>
      </c>
      <c r="AP456" s="88" t="s">
        <v>77</v>
      </c>
      <c r="AQ456" s="88" t="s">
        <v>77</v>
      </c>
      <c r="AR456" s="88" t="s">
        <v>77</v>
      </c>
      <c r="AS456" s="88" t="s">
        <v>77</v>
      </c>
      <c r="AT456" s="88" t="s">
        <v>77</v>
      </c>
      <c r="AU456" s="88" t="s">
        <v>77</v>
      </c>
      <c r="AV456" s="88"/>
      <c r="AW456" s="88" t="s">
        <v>77</v>
      </c>
      <c r="AX456" s="88"/>
      <c r="AY456" s="88" t="s">
        <v>77</v>
      </c>
      <c r="AZ456" s="88"/>
      <c r="BA456" s="88" t="s">
        <v>77</v>
      </c>
      <c r="BB456" s="88"/>
      <c r="BC456" s="88" t="s">
        <v>77</v>
      </c>
      <c r="BD456" s="88"/>
      <c r="BE456" s="88" t="s">
        <v>77</v>
      </c>
      <c r="BF456" s="88" t="s">
        <v>77</v>
      </c>
      <c r="BG456" s="88" t="s">
        <v>77</v>
      </c>
      <c r="BH456" s="88" t="s">
        <v>77</v>
      </c>
      <c r="BI456" s="88" t="s">
        <v>77</v>
      </c>
      <c r="BJ456" s="88" t="s">
        <v>77</v>
      </c>
      <c r="BK456" s="88" t="s">
        <v>77</v>
      </c>
      <c r="BL456" s="88" t="s">
        <v>77</v>
      </c>
      <c r="BM456" s="88" t="s">
        <v>77</v>
      </c>
      <c r="BN456" s="86"/>
      <c r="BO456" s="86"/>
      <c r="BP456" s="86"/>
      <c r="BQ456" s="86"/>
    </row>
    <row r="457" spans="1:69" s="90" customFormat="1" ht="154.5" customHeight="1" x14ac:dyDescent="0.25">
      <c r="A457" s="86"/>
      <c r="B457" s="86" t="s">
        <v>89</v>
      </c>
      <c r="C457" s="129" t="s">
        <v>3253</v>
      </c>
      <c r="D457" s="129" t="s">
        <v>3254</v>
      </c>
      <c r="E457" s="109" t="s">
        <v>3255</v>
      </c>
      <c r="F457" s="85">
        <v>2017</v>
      </c>
      <c r="G457" s="146">
        <v>43031</v>
      </c>
      <c r="H457" s="85" t="s">
        <v>3256</v>
      </c>
      <c r="I457" s="86" t="s">
        <v>979</v>
      </c>
      <c r="J457" s="86" t="s">
        <v>77</v>
      </c>
      <c r="K457" s="85" t="s">
        <v>75</v>
      </c>
      <c r="L457" s="86" t="s">
        <v>111</v>
      </c>
      <c r="M457" s="132">
        <v>43031</v>
      </c>
      <c r="N457" s="110" t="s">
        <v>157</v>
      </c>
      <c r="O457" s="110" t="s">
        <v>77</v>
      </c>
      <c r="P457" s="86" t="s">
        <v>959</v>
      </c>
      <c r="Q457" s="86" t="s">
        <v>148</v>
      </c>
      <c r="R457" s="86" t="s">
        <v>3257</v>
      </c>
      <c r="S457" s="86" t="s">
        <v>1633</v>
      </c>
      <c r="T457" s="123">
        <v>0</v>
      </c>
      <c r="U457" s="107">
        <v>0</v>
      </c>
      <c r="V457" s="139">
        <v>0</v>
      </c>
      <c r="W457" s="139">
        <v>0</v>
      </c>
      <c r="X457" s="145" t="s">
        <v>681</v>
      </c>
      <c r="Y457" s="86" t="s">
        <v>871</v>
      </c>
      <c r="Z457" s="86" t="s">
        <v>1429</v>
      </c>
      <c r="AA457" s="86" t="s">
        <v>974</v>
      </c>
      <c r="AB457" s="85" t="s">
        <v>138</v>
      </c>
      <c r="AC457" s="86" t="s">
        <v>139</v>
      </c>
      <c r="AD457" s="86" t="s">
        <v>3258</v>
      </c>
      <c r="AE457" s="86" t="s">
        <v>3259</v>
      </c>
      <c r="AF457" s="86" t="s">
        <v>148</v>
      </c>
      <c r="AG457" s="86" t="s">
        <v>342</v>
      </c>
      <c r="AH457" s="132">
        <v>44846</v>
      </c>
      <c r="AI457" s="86" t="s">
        <v>415</v>
      </c>
      <c r="AJ457" s="87" t="s">
        <v>85</v>
      </c>
      <c r="AK457" s="88" t="s">
        <v>77</v>
      </c>
      <c r="AL457" s="88" t="s">
        <v>77</v>
      </c>
      <c r="AM457" s="86" t="s">
        <v>965</v>
      </c>
      <c r="AN457" s="88" t="s">
        <v>77</v>
      </c>
      <c r="AO457" s="88" t="s">
        <v>77</v>
      </c>
      <c r="AP457" s="88" t="s">
        <v>77</v>
      </c>
      <c r="AQ457" s="88" t="s">
        <v>77</v>
      </c>
      <c r="AR457" s="88" t="s">
        <v>77</v>
      </c>
      <c r="AS457" s="88" t="s">
        <v>77</v>
      </c>
      <c r="AT457" s="88" t="s">
        <v>77</v>
      </c>
      <c r="AU457" s="88" t="s">
        <v>77</v>
      </c>
      <c r="AV457" s="88"/>
      <c r="AW457" s="88" t="s">
        <v>77</v>
      </c>
      <c r="AX457" s="88"/>
      <c r="AY457" s="88" t="s">
        <v>77</v>
      </c>
      <c r="AZ457" s="88"/>
      <c r="BA457" s="88" t="s">
        <v>77</v>
      </c>
      <c r="BB457" s="88"/>
      <c r="BC457" s="88" t="s">
        <v>77</v>
      </c>
      <c r="BD457" s="88"/>
      <c r="BE457" s="88" t="s">
        <v>77</v>
      </c>
      <c r="BF457" s="88" t="s">
        <v>77</v>
      </c>
      <c r="BG457" s="88" t="s">
        <v>77</v>
      </c>
      <c r="BH457" s="88" t="s">
        <v>77</v>
      </c>
      <c r="BI457" s="88" t="s">
        <v>77</v>
      </c>
      <c r="BJ457" s="88" t="s">
        <v>77</v>
      </c>
      <c r="BK457" s="88" t="s">
        <v>77</v>
      </c>
      <c r="BL457" s="88" t="s">
        <v>77</v>
      </c>
      <c r="BM457" s="88" t="s">
        <v>77</v>
      </c>
      <c r="BN457" s="86"/>
      <c r="BO457" s="86"/>
      <c r="BP457" s="86"/>
      <c r="BQ457" s="86"/>
    </row>
    <row r="458" spans="1:69" s="90" customFormat="1" ht="154.5" customHeight="1" x14ac:dyDescent="0.25">
      <c r="A458" s="86"/>
      <c r="B458" s="86" t="s">
        <v>89</v>
      </c>
      <c r="C458" s="129" t="s">
        <v>3260</v>
      </c>
      <c r="D458" s="129" t="s">
        <v>71</v>
      </c>
      <c r="E458" s="109" t="s">
        <v>3261</v>
      </c>
      <c r="F458" s="85">
        <v>2017</v>
      </c>
      <c r="G458" s="146">
        <v>42962</v>
      </c>
      <c r="H458" s="85" t="s">
        <v>3262</v>
      </c>
      <c r="I458" s="86" t="s">
        <v>3011</v>
      </c>
      <c r="J458" s="86" t="s">
        <v>77</v>
      </c>
      <c r="K458" s="85" t="s">
        <v>75</v>
      </c>
      <c r="L458" s="86" t="s">
        <v>346</v>
      </c>
      <c r="M458" s="132">
        <v>43159</v>
      </c>
      <c r="N458" s="110" t="s">
        <v>203</v>
      </c>
      <c r="O458" s="110" t="s">
        <v>77</v>
      </c>
      <c r="P458" s="86" t="s">
        <v>1704</v>
      </c>
      <c r="Q458" s="86" t="s">
        <v>148</v>
      </c>
      <c r="R458" s="86" t="s">
        <v>3263</v>
      </c>
      <c r="S458" s="86" t="s">
        <v>3264</v>
      </c>
      <c r="T458" s="123">
        <v>169496400</v>
      </c>
      <c r="U458" s="107">
        <v>250491491.38999999</v>
      </c>
      <c r="V458" s="139">
        <v>0</v>
      </c>
      <c r="W458" s="108">
        <v>241637919</v>
      </c>
      <c r="X458" s="145" t="s">
        <v>338</v>
      </c>
      <c r="Y458" s="86" t="s">
        <v>871</v>
      </c>
      <c r="Z458" s="86" t="s">
        <v>1193</v>
      </c>
      <c r="AA458" s="86" t="s">
        <v>961</v>
      </c>
      <c r="AB458" s="85" t="s">
        <v>138</v>
      </c>
      <c r="AC458" s="86" t="s">
        <v>139</v>
      </c>
      <c r="AD458" s="86" t="s">
        <v>2828</v>
      </c>
      <c r="AE458" s="86" t="s">
        <v>1586</v>
      </c>
      <c r="AF458" s="86" t="s">
        <v>148</v>
      </c>
      <c r="AG458" s="86" t="s">
        <v>342</v>
      </c>
      <c r="AH458" s="132">
        <v>45352</v>
      </c>
      <c r="AI458" s="86" t="s">
        <v>88</v>
      </c>
      <c r="AJ458" s="87" t="s">
        <v>89</v>
      </c>
      <c r="AK458" s="88" t="s">
        <v>77</v>
      </c>
      <c r="AL458" s="88" t="s">
        <v>77</v>
      </c>
      <c r="AM458" s="88" t="s">
        <v>77</v>
      </c>
      <c r="AN458" s="88" t="s">
        <v>77</v>
      </c>
      <c r="AO458" s="88" t="s">
        <v>77</v>
      </c>
      <c r="AP458" s="88" t="s">
        <v>77</v>
      </c>
      <c r="AQ458" s="88" t="s">
        <v>77</v>
      </c>
      <c r="AR458" s="88" t="s">
        <v>77</v>
      </c>
      <c r="AS458" s="88" t="s">
        <v>77</v>
      </c>
      <c r="AT458" s="88" t="s">
        <v>77</v>
      </c>
      <c r="AU458" s="88" t="s">
        <v>77</v>
      </c>
      <c r="AV458" s="88"/>
      <c r="AW458" s="88" t="s">
        <v>77</v>
      </c>
      <c r="AX458" s="88"/>
      <c r="AY458" s="88" t="s">
        <v>77</v>
      </c>
      <c r="AZ458" s="88"/>
      <c r="BA458" s="88" t="s">
        <v>77</v>
      </c>
      <c r="BB458" s="88"/>
      <c r="BC458" s="88" t="s">
        <v>77</v>
      </c>
      <c r="BD458" s="88"/>
      <c r="BE458" s="88" t="s">
        <v>77</v>
      </c>
      <c r="BF458" s="88" t="s">
        <v>77</v>
      </c>
      <c r="BG458" s="88" t="s">
        <v>77</v>
      </c>
      <c r="BH458" s="88" t="s">
        <v>77</v>
      </c>
      <c r="BI458" s="88" t="s">
        <v>77</v>
      </c>
      <c r="BJ458" s="88" t="s">
        <v>77</v>
      </c>
      <c r="BK458" s="88">
        <v>2600000</v>
      </c>
      <c r="BL458" s="88" t="s">
        <v>77</v>
      </c>
      <c r="BM458" s="88" t="s">
        <v>77</v>
      </c>
      <c r="BN458" s="86"/>
      <c r="BO458" s="86">
        <v>2024</v>
      </c>
      <c r="BP458" s="86"/>
      <c r="BQ458" s="86"/>
    </row>
    <row r="459" spans="1:69" s="90" customFormat="1" ht="154.5" customHeight="1" x14ac:dyDescent="0.25">
      <c r="A459" s="86"/>
      <c r="B459" s="86" t="s">
        <v>89</v>
      </c>
      <c r="C459" s="129" t="s">
        <v>3265</v>
      </c>
      <c r="D459" s="129" t="s">
        <v>71</v>
      </c>
      <c r="E459" s="109" t="s">
        <v>3266</v>
      </c>
      <c r="F459" s="85">
        <v>2023</v>
      </c>
      <c r="G459" s="146">
        <v>45040</v>
      </c>
      <c r="H459" s="85" t="s">
        <v>3267</v>
      </c>
      <c r="I459" s="86" t="s">
        <v>3268</v>
      </c>
      <c r="J459" s="86" t="s">
        <v>3269</v>
      </c>
      <c r="K459" s="85" t="s">
        <v>75</v>
      </c>
      <c r="L459" s="86" t="s">
        <v>346</v>
      </c>
      <c r="M459" s="132">
        <v>45119</v>
      </c>
      <c r="N459" s="110" t="s">
        <v>698</v>
      </c>
      <c r="O459" s="126">
        <v>1</v>
      </c>
      <c r="P459" s="86" t="s">
        <v>2968</v>
      </c>
      <c r="Q459" s="86" t="s">
        <v>148</v>
      </c>
      <c r="R459" s="86" t="s">
        <v>3270</v>
      </c>
      <c r="S459" s="86" t="s">
        <v>2091</v>
      </c>
      <c r="T459" s="123">
        <v>34093772</v>
      </c>
      <c r="U459" s="107">
        <v>34763214.380000003</v>
      </c>
      <c r="V459" s="139">
        <v>33687361</v>
      </c>
      <c r="W459" s="139">
        <v>0</v>
      </c>
      <c r="X459" s="145" t="s">
        <v>93</v>
      </c>
      <c r="Y459" s="86" t="s">
        <v>973</v>
      </c>
      <c r="Z459" s="86" t="s">
        <v>1429</v>
      </c>
      <c r="AA459" s="86" t="s">
        <v>1429</v>
      </c>
      <c r="AB459" s="86" t="s">
        <v>145</v>
      </c>
      <c r="AC459" s="86" t="s">
        <v>146</v>
      </c>
      <c r="AD459" s="86" t="s">
        <v>3271</v>
      </c>
      <c r="AE459" s="86" t="s">
        <v>684</v>
      </c>
      <c r="AF459" s="86" t="s">
        <v>692</v>
      </c>
      <c r="AG459" s="86" t="s">
        <v>578</v>
      </c>
      <c r="AH459" s="132">
        <v>45266</v>
      </c>
      <c r="AI459" s="86" t="s">
        <v>415</v>
      </c>
      <c r="AJ459" s="87" t="s">
        <v>89</v>
      </c>
      <c r="AK459" s="88" t="s">
        <v>77</v>
      </c>
      <c r="AL459" s="88" t="s">
        <v>77</v>
      </c>
      <c r="AM459" s="88" t="s">
        <v>77</v>
      </c>
      <c r="AN459" s="88" t="s">
        <v>77</v>
      </c>
      <c r="AO459" s="88" t="s">
        <v>77</v>
      </c>
      <c r="AP459" s="88" t="s">
        <v>77</v>
      </c>
      <c r="AQ459" s="88" t="s">
        <v>77</v>
      </c>
      <c r="AR459" s="88" t="s">
        <v>77</v>
      </c>
      <c r="AS459" s="88" t="s">
        <v>77</v>
      </c>
      <c r="AT459" s="88" t="s">
        <v>77</v>
      </c>
      <c r="AU459" s="88" t="s">
        <v>77</v>
      </c>
      <c r="AV459" s="88"/>
      <c r="AW459" s="88" t="s">
        <v>77</v>
      </c>
      <c r="AX459" s="88"/>
      <c r="AY459" s="88"/>
      <c r="AZ459" s="88"/>
      <c r="BA459" s="88"/>
      <c r="BB459" s="88"/>
      <c r="BC459" s="88"/>
      <c r="BD459" s="88"/>
      <c r="BE459" s="88"/>
      <c r="BF459" s="88"/>
      <c r="BG459" s="88"/>
      <c r="BH459" s="88"/>
      <c r="BI459" s="88"/>
      <c r="BJ459" s="88"/>
      <c r="BK459" s="88"/>
      <c r="BL459" s="88"/>
      <c r="BM459" s="88"/>
      <c r="BN459" s="88"/>
      <c r="BO459" s="86"/>
      <c r="BP459" s="86"/>
      <c r="BQ459" s="86"/>
    </row>
    <row r="460" spans="1:69" s="90" customFormat="1" ht="154.5" customHeight="1" x14ac:dyDescent="0.25">
      <c r="A460" s="86"/>
      <c r="B460" s="86" t="s">
        <v>89</v>
      </c>
      <c r="C460" s="129" t="s">
        <v>3272</v>
      </c>
      <c r="D460" s="129" t="s">
        <v>71</v>
      </c>
      <c r="E460" s="109" t="s">
        <v>3273</v>
      </c>
      <c r="F460" s="85">
        <v>2017</v>
      </c>
      <c r="G460" s="146">
        <v>43017</v>
      </c>
      <c r="H460" s="85" t="s">
        <v>3274</v>
      </c>
      <c r="I460" s="86" t="s">
        <v>3275</v>
      </c>
      <c r="J460" s="86" t="s">
        <v>3276</v>
      </c>
      <c r="K460" s="85" t="s">
        <v>75</v>
      </c>
      <c r="L460" s="86" t="s">
        <v>102</v>
      </c>
      <c r="M460" s="132">
        <v>43017</v>
      </c>
      <c r="N460" s="110" t="s">
        <v>157</v>
      </c>
      <c r="O460" s="126">
        <v>0.1</v>
      </c>
      <c r="P460" s="86" t="s">
        <v>1045</v>
      </c>
      <c r="Q460" s="86" t="s">
        <v>148</v>
      </c>
      <c r="R460" s="86" t="s">
        <v>3277</v>
      </c>
      <c r="S460" s="86" t="s">
        <v>3278</v>
      </c>
      <c r="T460" s="123">
        <v>411744350</v>
      </c>
      <c r="U460" s="107">
        <v>646534874.94000006</v>
      </c>
      <c r="V460" s="139">
        <v>63818768</v>
      </c>
      <c r="W460" s="199">
        <v>0</v>
      </c>
      <c r="X460" s="145" t="s">
        <v>160</v>
      </c>
      <c r="Y460" s="86" t="s">
        <v>973</v>
      </c>
      <c r="Z460" s="86" t="s">
        <v>1829</v>
      </c>
      <c r="AA460" s="86" t="s">
        <v>1829</v>
      </c>
      <c r="AB460" s="86" t="s">
        <v>119</v>
      </c>
      <c r="AC460" s="86" t="s">
        <v>114</v>
      </c>
      <c r="AD460" s="86" t="s">
        <v>1780</v>
      </c>
      <c r="AE460" s="86" t="s">
        <v>1532</v>
      </c>
      <c r="AF460" s="86" t="s">
        <v>148</v>
      </c>
      <c r="AG460" s="86" t="s">
        <v>578</v>
      </c>
      <c r="AH460" s="132">
        <v>45306</v>
      </c>
      <c r="AI460" s="86" t="s">
        <v>88</v>
      </c>
      <c r="AJ460" s="87" t="s">
        <v>89</v>
      </c>
      <c r="AK460" s="88" t="s">
        <v>77</v>
      </c>
      <c r="AL460" s="88" t="s">
        <v>77</v>
      </c>
      <c r="AM460" s="88" t="s">
        <v>77</v>
      </c>
      <c r="AN460" s="88" t="s">
        <v>77</v>
      </c>
      <c r="AO460" s="88" t="s">
        <v>77</v>
      </c>
      <c r="AP460" s="88" t="s">
        <v>77</v>
      </c>
      <c r="AQ460" s="88" t="s">
        <v>77</v>
      </c>
      <c r="AR460" s="88" t="s">
        <v>77</v>
      </c>
      <c r="AS460" s="88" t="s">
        <v>77</v>
      </c>
      <c r="AT460" s="88" t="s">
        <v>77</v>
      </c>
      <c r="AU460" s="88" t="s">
        <v>77</v>
      </c>
      <c r="AV460" s="88"/>
      <c r="AW460" s="88" t="s">
        <v>77</v>
      </c>
      <c r="AX460" s="88"/>
      <c r="AY460" s="88" t="s">
        <v>77</v>
      </c>
      <c r="AZ460" s="88"/>
      <c r="BA460" s="88" t="s">
        <v>77</v>
      </c>
      <c r="BB460" s="88"/>
      <c r="BC460" s="88" t="s">
        <v>77</v>
      </c>
      <c r="BD460" s="88"/>
      <c r="BE460" s="88" t="s">
        <v>77</v>
      </c>
      <c r="BF460" s="88" t="s">
        <v>77</v>
      </c>
      <c r="BG460" s="88" t="s">
        <v>77</v>
      </c>
      <c r="BH460" s="88" t="s">
        <v>77</v>
      </c>
      <c r="BI460" s="88" t="s">
        <v>77</v>
      </c>
      <c r="BJ460" s="88" t="s">
        <v>77</v>
      </c>
      <c r="BK460" s="88" t="s">
        <v>77</v>
      </c>
      <c r="BL460" s="88" t="s">
        <v>77</v>
      </c>
      <c r="BM460" s="88" t="s">
        <v>77</v>
      </c>
      <c r="BN460" s="86"/>
      <c r="BO460" s="86"/>
      <c r="BP460" s="86"/>
      <c r="BQ460" s="86"/>
    </row>
    <row r="461" spans="1:69" s="90" customFormat="1" ht="154.5" customHeight="1" x14ac:dyDescent="0.25">
      <c r="A461" s="86"/>
      <c r="B461" s="86" t="s">
        <v>89</v>
      </c>
      <c r="C461" s="129" t="s">
        <v>3279</v>
      </c>
      <c r="D461" s="129" t="s">
        <v>71</v>
      </c>
      <c r="E461" s="109" t="s">
        <v>3280</v>
      </c>
      <c r="F461" s="85">
        <v>2023</v>
      </c>
      <c r="G461" s="146">
        <v>45149</v>
      </c>
      <c r="H461" s="86" t="s">
        <v>3281</v>
      </c>
      <c r="I461" s="86" t="s">
        <v>3282</v>
      </c>
      <c r="J461" s="86" t="s">
        <v>77</v>
      </c>
      <c r="K461" s="85" t="s">
        <v>75</v>
      </c>
      <c r="L461" s="86" t="s">
        <v>195</v>
      </c>
      <c r="M461" s="132">
        <v>45147</v>
      </c>
      <c r="N461" s="110" t="s">
        <v>203</v>
      </c>
      <c r="O461" s="110" t="s">
        <v>77</v>
      </c>
      <c r="P461" s="86" t="s">
        <v>1401</v>
      </c>
      <c r="Q461" s="86" t="s">
        <v>148</v>
      </c>
      <c r="R461" s="86" t="s">
        <v>3283</v>
      </c>
      <c r="S461" s="86" t="s">
        <v>1403</v>
      </c>
      <c r="T461" s="123">
        <v>90489473.420000002</v>
      </c>
      <c r="U461" s="107">
        <v>91625718.840000004</v>
      </c>
      <c r="V461" s="139">
        <v>0</v>
      </c>
      <c r="W461" s="139">
        <v>81814555</v>
      </c>
      <c r="X461" s="145" t="s">
        <v>93</v>
      </c>
      <c r="Y461" s="86" t="s">
        <v>973</v>
      </c>
      <c r="Z461" s="86" t="s">
        <v>1429</v>
      </c>
      <c r="AA461" s="86" t="s">
        <v>1429</v>
      </c>
      <c r="AB461" s="86" t="s">
        <v>145</v>
      </c>
      <c r="AC461" s="86" t="s">
        <v>146</v>
      </c>
      <c r="AD461" s="86" t="s">
        <v>3284</v>
      </c>
      <c r="AE461" s="86" t="s">
        <v>684</v>
      </c>
      <c r="AF461" s="86" t="s">
        <v>148</v>
      </c>
      <c r="AG461" s="86" t="s">
        <v>86</v>
      </c>
      <c r="AH461" s="132"/>
      <c r="AI461" s="86" t="s">
        <v>88</v>
      </c>
      <c r="AJ461" s="87" t="s">
        <v>89</v>
      </c>
      <c r="AK461" s="88" t="s">
        <v>77</v>
      </c>
      <c r="AL461" s="88" t="s">
        <v>77</v>
      </c>
      <c r="AM461" s="88" t="s">
        <v>77</v>
      </c>
      <c r="AN461" s="88" t="s">
        <v>77</v>
      </c>
      <c r="AO461" s="88" t="s">
        <v>77</v>
      </c>
      <c r="AP461" s="88" t="s">
        <v>77</v>
      </c>
      <c r="AQ461" s="88" t="s">
        <v>77</v>
      </c>
      <c r="AR461" s="88"/>
      <c r="AS461" s="88"/>
      <c r="AT461" s="88"/>
      <c r="AU461" s="88"/>
      <c r="AV461" s="88"/>
      <c r="AW461" s="88"/>
      <c r="AX461" s="88"/>
      <c r="AY461" s="88"/>
      <c r="AZ461" s="88"/>
      <c r="BA461" s="88"/>
      <c r="BB461" s="88"/>
      <c r="BC461" s="88"/>
      <c r="BD461" s="88"/>
      <c r="BE461" s="88"/>
      <c r="BF461" s="88"/>
      <c r="BG461" s="86"/>
      <c r="BH461" s="139"/>
      <c r="BI461" s="88"/>
      <c r="BJ461" s="139"/>
      <c r="BK461" s="88"/>
      <c r="BL461" s="88"/>
      <c r="BM461" s="88"/>
      <c r="BN461" s="88"/>
      <c r="BO461" s="86"/>
      <c r="BP461" s="86"/>
      <c r="BQ461" s="86"/>
    </row>
    <row r="462" spans="1:69" s="90" customFormat="1" ht="154.5" customHeight="1" x14ac:dyDescent="0.25">
      <c r="A462" s="86"/>
      <c r="B462" s="86" t="s">
        <v>89</v>
      </c>
      <c r="C462" s="129" t="s">
        <v>3285</v>
      </c>
      <c r="D462" s="129" t="s">
        <v>71</v>
      </c>
      <c r="E462" s="109" t="s">
        <v>3286</v>
      </c>
      <c r="F462" s="85">
        <v>2017</v>
      </c>
      <c r="G462" s="146">
        <v>42927</v>
      </c>
      <c r="H462" s="85" t="s">
        <v>3287</v>
      </c>
      <c r="I462" s="86" t="s">
        <v>3288</v>
      </c>
      <c r="J462" s="86" t="s">
        <v>77</v>
      </c>
      <c r="K462" s="85" t="s">
        <v>75</v>
      </c>
      <c r="L462" s="86" t="s">
        <v>102</v>
      </c>
      <c r="M462" s="132">
        <v>43062</v>
      </c>
      <c r="N462" s="110" t="s">
        <v>256</v>
      </c>
      <c r="O462" s="110" t="s">
        <v>77</v>
      </c>
      <c r="P462" s="86" t="s">
        <v>917</v>
      </c>
      <c r="Q462" s="86" t="s">
        <v>148</v>
      </c>
      <c r="R462" s="86" t="s">
        <v>3289</v>
      </c>
      <c r="S462" s="86" t="s">
        <v>2177</v>
      </c>
      <c r="T462" s="123">
        <v>147543400</v>
      </c>
      <c r="U462" s="107">
        <v>209498537.83000001</v>
      </c>
      <c r="V462" s="139">
        <v>208930140</v>
      </c>
      <c r="W462" s="139">
        <v>0</v>
      </c>
      <c r="X462" s="145" t="s">
        <v>338</v>
      </c>
      <c r="Y462" s="86" t="s">
        <v>871</v>
      </c>
      <c r="Z462" s="86" t="s">
        <v>787</v>
      </c>
      <c r="AA462" s="86" t="s">
        <v>974</v>
      </c>
      <c r="AB462" s="85" t="s">
        <v>138</v>
      </c>
      <c r="AC462" s="86" t="s">
        <v>139</v>
      </c>
      <c r="AD462" s="86" t="s">
        <v>3290</v>
      </c>
      <c r="AE462" s="86" t="s">
        <v>3291</v>
      </c>
      <c r="AF462" s="86" t="s">
        <v>148</v>
      </c>
      <c r="AG462" s="86" t="s">
        <v>578</v>
      </c>
      <c r="AH462" s="132">
        <v>44909</v>
      </c>
      <c r="AI462" s="86" t="s">
        <v>88</v>
      </c>
      <c r="AJ462" s="87" t="s">
        <v>89</v>
      </c>
      <c r="AK462" s="88" t="s">
        <v>77</v>
      </c>
      <c r="AL462" s="88" t="s">
        <v>77</v>
      </c>
      <c r="AM462" s="88" t="s">
        <v>77</v>
      </c>
      <c r="AN462" s="88" t="s">
        <v>77</v>
      </c>
      <c r="AO462" s="88" t="s">
        <v>77</v>
      </c>
      <c r="AP462" s="88" t="s">
        <v>77</v>
      </c>
      <c r="AQ462" s="88" t="s">
        <v>77</v>
      </c>
      <c r="AR462" s="88" t="s">
        <v>77</v>
      </c>
      <c r="AS462" s="88" t="s">
        <v>77</v>
      </c>
      <c r="AT462" s="88" t="s">
        <v>77</v>
      </c>
      <c r="AU462" s="88" t="s">
        <v>77</v>
      </c>
      <c r="AV462" s="88"/>
      <c r="AW462" s="88" t="s">
        <v>77</v>
      </c>
      <c r="AX462" s="88"/>
      <c r="AY462" s="88" t="s">
        <v>77</v>
      </c>
      <c r="AZ462" s="88"/>
      <c r="BA462" s="88" t="s">
        <v>77</v>
      </c>
      <c r="BB462" s="88"/>
      <c r="BC462" s="88" t="s">
        <v>77</v>
      </c>
      <c r="BD462" s="88"/>
      <c r="BE462" s="88" t="s">
        <v>77</v>
      </c>
      <c r="BF462" s="88" t="s">
        <v>77</v>
      </c>
      <c r="BG462" s="88" t="s">
        <v>77</v>
      </c>
      <c r="BH462" s="88" t="s">
        <v>77</v>
      </c>
      <c r="BI462" s="88" t="s">
        <v>77</v>
      </c>
      <c r="BJ462" s="88" t="s">
        <v>77</v>
      </c>
      <c r="BK462" s="88" t="s">
        <v>77</v>
      </c>
      <c r="BL462" s="88" t="s">
        <v>77</v>
      </c>
      <c r="BM462" s="88" t="s">
        <v>77</v>
      </c>
      <c r="BN462" s="86"/>
      <c r="BO462" s="86"/>
      <c r="BP462" s="86"/>
      <c r="BQ462" s="86"/>
    </row>
    <row r="463" spans="1:69" s="90" customFormat="1" ht="154.5" customHeight="1" x14ac:dyDescent="0.25">
      <c r="A463" s="86"/>
      <c r="B463" s="86" t="s">
        <v>89</v>
      </c>
      <c r="C463" s="129" t="s">
        <v>3292</v>
      </c>
      <c r="D463" s="129" t="s">
        <v>71</v>
      </c>
      <c r="E463" s="109" t="s">
        <v>3293</v>
      </c>
      <c r="F463" s="85">
        <v>2017</v>
      </c>
      <c r="G463" s="146">
        <v>43028</v>
      </c>
      <c r="H463" s="85" t="s">
        <v>3294</v>
      </c>
      <c r="I463" s="86" t="s">
        <v>3295</v>
      </c>
      <c r="J463" s="86" t="s">
        <v>77</v>
      </c>
      <c r="K463" s="85" t="s">
        <v>75</v>
      </c>
      <c r="L463" s="86" t="s">
        <v>195</v>
      </c>
      <c r="M463" s="132">
        <v>43028</v>
      </c>
      <c r="N463" s="110" t="s">
        <v>203</v>
      </c>
      <c r="O463" s="110" t="s">
        <v>77</v>
      </c>
      <c r="P463" s="86" t="s">
        <v>1607</v>
      </c>
      <c r="Q463" s="86" t="s">
        <v>148</v>
      </c>
      <c r="R463" s="86" t="s">
        <v>3296</v>
      </c>
      <c r="S463" s="86" t="s">
        <v>2030</v>
      </c>
      <c r="T463" s="123">
        <v>56464347</v>
      </c>
      <c r="U463" s="107">
        <v>78772630.859999999</v>
      </c>
      <c r="V463" s="139">
        <v>0</v>
      </c>
      <c r="W463" s="139">
        <v>11616621.08</v>
      </c>
      <c r="X463" s="145" t="s">
        <v>681</v>
      </c>
      <c r="Y463" s="86" t="s">
        <v>871</v>
      </c>
      <c r="Z463" s="86" t="s">
        <v>1021</v>
      </c>
      <c r="AA463" s="86" t="s">
        <v>1003</v>
      </c>
      <c r="AB463" s="86" t="s">
        <v>113</v>
      </c>
      <c r="AC463" s="86" t="s">
        <v>294</v>
      </c>
      <c r="AD463" s="86" t="s">
        <v>1440</v>
      </c>
      <c r="AE463" s="86" t="s">
        <v>3297</v>
      </c>
      <c r="AF463" s="86" t="s">
        <v>148</v>
      </c>
      <c r="AG463" s="86" t="s">
        <v>342</v>
      </c>
      <c r="AH463" s="132">
        <v>44637</v>
      </c>
      <c r="AI463" s="86" t="s">
        <v>415</v>
      </c>
      <c r="AJ463" s="87" t="s">
        <v>85</v>
      </c>
      <c r="AK463" s="174" t="s">
        <v>3298</v>
      </c>
      <c r="AL463" s="87"/>
      <c r="AM463" s="86" t="s">
        <v>965</v>
      </c>
      <c r="AN463" s="86" t="s">
        <v>3299</v>
      </c>
      <c r="AO463" s="86" t="s">
        <v>2320</v>
      </c>
      <c r="AP463" s="143"/>
      <c r="AQ463" s="143">
        <v>45055</v>
      </c>
      <c r="AR463" s="86"/>
      <c r="AS463" s="197">
        <v>35467899.140000001</v>
      </c>
      <c r="AT463" s="87" t="s">
        <v>77</v>
      </c>
      <c r="AU463" s="88">
        <v>3418574</v>
      </c>
      <c r="AV463" s="85">
        <v>2023002548</v>
      </c>
      <c r="AW463" s="85">
        <v>2023002548</v>
      </c>
      <c r="AX463" s="86" t="s">
        <v>3299</v>
      </c>
      <c r="AY463" s="86" t="s">
        <v>3299</v>
      </c>
      <c r="AZ463" s="97">
        <v>45055</v>
      </c>
      <c r="BA463" s="97">
        <v>45055</v>
      </c>
      <c r="BB463" s="86">
        <v>2023003353</v>
      </c>
      <c r="BC463" s="86">
        <v>2023003353</v>
      </c>
      <c r="BD463" s="86" t="s">
        <v>3300</v>
      </c>
      <c r="BE463" s="86" t="s">
        <v>3300</v>
      </c>
      <c r="BF463" s="86" t="s">
        <v>1165</v>
      </c>
      <c r="BG463" s="86" t="s">
        <v>3301</v>
      </c>
      <c r="BH463" s="86" t="s">
        <v>3298</v>
      </c>
      <c r="BI463" s="86"/>
      <c r="BJ463" s="86" t="s">
        <v>3298</v>
      </c>
      <c r="BK463" s="97">
        <v>45071</v>
      </c>
      <c r="BL463" s="97">
        <v>45193</v>
      </c>
      <c r="BM463" s="97">
        <v>45190</v>
      </c>
      <c r="BN463" s="86"/>
      <c r="BO463" s="86"/>
      <c r="BP463" s="86"/>
      <c r="BQ463" s="86"/>
    </row>
    <row r="464" spans="1:69" s="90" customFormat="1" ht="154.5" customHeight="1" x14ac:dyDescent="0.25">
      <c r="A464" s="86"/>
      <c r="B464" s="86" t="s">
        <v>85</v>
      </c>
      <c r="C464" s="129" t="s">
        <v>710</v>
      </c>
      <c r="D464" s="129" t="s">
        <v>937</v>
      </c>
      <c r="E464" s="109" t="s">
        <v>3302</v>
      </c>
      <c r="F464" s="85">
        <v>2017</v>
      </c>
      <c r="G464" s="146">
        <v>43082</v>
      </c>
      <c r="H464" s="85" t="s">
        <v>3303</v>
      </c>
      <c r="I464" s="86" t="s">
        <v>3304</v>
      </c>
      <c r="J464" s="86" t="s">
        <v>77</v>
      </c>
      <c r="K464" s="85" t="s">
        <v>75</v>
      </c>
      <c r="L464" s="86" t="s">
        <v>346</v>
      </c>
      <c r="M464" s="132">
        <v>43082</v>
      </c>
      <c r="N464" s="110" t="s">
        <v>698</v>
      </c>
      <c r="O464" s="110" t="s">
        <v>77</v>
      </c>
      <c r="P464" s="86" t="s">
        <v>2887</v>
      </c>
      <c r="Q464" s="86" t="s">
        <v>148</v>
      </c>
      <c r="R464" s="86" t="s">
        <v>3305</v>
      </c>
      <c r="S464" s="86" t="s">
        <v>1002</v>
      </c>
      <c r="T464" s="123">
        <v>21000000</v>
      </c>
      <c r="U464" s="107">
        <v>0</v>
      </c>
      <c r="V464" s="139">
        <v>0</v>
      </c>
      <c r="W464" s="199">
        <v>0</v>
      </c>
      <c r="X464" s="145"/>
      <c r="Y464" s="86" t="s">
        <v>871</v>
      </c>
      <c r="Z464" s="86" t="s">
        <v>1021</v>
      </c>
      <c r="AA464" s="86" t="s">
        <v>1048</v>
      </c>
      <c r="AB464" s="86" t="s">
        <v>1227</v>
      </c>
      <c r="AC464" s="86" t="s">
        <v>1385</v>
      </c>
      <c r="AD464" s="86" t="s">
        <v>3306</v>
      </c>
      <c r="AE464" s="86" t="s">
        <v>309</v>
      </c>
      <c r="AF464" s="86" t="s">
        <v>148</v>
      </c>
      <c r="AG464" s="86" t="s">
        <v>578</v>
      </c>
      <c r="AH464" s="132">
        <v>43808</v>
      </c>
      <c r="AI464" s="86" t="s">
        <v>415</v>
      </c>
      <c r="AJ464" s="87" t="s">
        <v>85</v>
      </c>
      <c r="AK464" s="88" t="s">
        <v>77</v>
      </c>
      <c r="AL464" s="87" t="s">
        <v>77</v>
      </c>
      <c r="AM464" s="86" t="s">
        <v>77</v>
      </c>
      <c r="AN464" s="87" t="s">
        <v>77</v>
      </c>
      <c r="AO464" s="87" t="s">
        <v>77</v>
      </c>
      <c r="AP464" s="87" t="s">
        <v>77</v>
      </c>
      <c r="AQ464" s="87" t="s">
        <v>77</v>
      </c>
      <c r="AR464" s="86" t="s">
        <v>148</v>
      </c>
      <c r="AS464" s="87" t="s">
        <v>77</v>
      </c>
      <c r="AT464" s="87" t="s">
        <v>77</v>
      </c>
      <c r="AU464" s="88">
        <v>1507803</v>
      </c>
      <c r="AV464" s="88"/>
      <c r="AW464" s="87" t="s">
        <v>77</v>
      </c>
      <c r="AX464" s="87"/>
      <c r="AY464" s="87" t="s">
        <v>77</v>
      </c>
      <c r="AZ464" s="87"/>
      <c r="BA464" s="87" t="s">
        <v>77</v>
      </c>
      <c r="BB464" s="87"/>
      <c r="BC464" s="87" t="s">
        <v>77</v>
      </c>
      <c r="BD464" s="87"/>
      <c r="BE464" s="87" t="s">
        <v>77</v>
      </c>
      <c r="BF464" s="87" t="s">
        <v>77</v>
      </c>
      <c r="BG464" s="87" t="s">
        <v>77</v>
      </c>
      <c r="BH464" s="87" t="s">
        <v>77</v>
      </c>
      <c r="BI464" s="87" t="s">
        <v>77</v>
      </c>
      <c r="BJ464" s="87" t="s">
        <v>77</v>
      </c>
      <c r="BK464" s="87" t="s">
        <v>77</v>
      </c>
      <c r="BL464" s="87" t="s">
        <v>77</v>
      </c>
      <c r="BM464" s="87" t="s">
        <v>77</v>
      </c>
      <c r="BN464" s="86"/>
      <c r="BO464" s="86"/>
      <c r="BP464" s="86"/>
      <c r="BQ464" s="86"/>
    </row>
    <row r="465" spans="1:69" s="90" customFormat="1" ht="154.5" customHeight="1" x14ac:dyDescent="0.25">
      <c r="A465" s="86"/>
      <c r="B465" s="86" t="s">
        <v>85</v>
      </c>
      <c r="C465" s="129" t="s">
        <v>710</v>
      </c>
      <c r="D465" s="129" t="s">
        <v>937</v>
      </c>
      <c r="E465" s="109" t="s">
        <v>3307</v>
      </c>
      <c r="F465" s="85">
        <v>2017</v>
      </c>
      <c r="G465" s="146">
        <v>42975</v>
      </c>
      <c r="H465" s="85" t="s">
        <v>1957</v>
      </c>
      <c r="I465" s="86" t="s">
        <v>1697</v>
      </c>
      <c r="J465" s="86" t="s">
        <v>77</v>
      </c>
      <c r="K465" s="85" t="s">
        <v>75</v>
      </c>
      <c r="L465" s="86" t="s">
        <v>346</v>
      </c>
      <c r="M465" s="132">
        <v>42975</v>
      </c>
      <c r="N465" s="110" t="s">
        <v>203</v>
      </c>
      <c r="O465" s="110" t="s">
        <v>77</v>
      </c>
      <c r="P465" s="86" t="s">
        <v>1045</v>
      </c>
      <c r="Q465" s="86" t="s">
        <v>148</v>
      </c>
      <c r="R465" s="86" t="s">
        <v>3308</v>
      </c>
      <c r="S465" s="86" t="s">
        <v>1530</v>
      </c>
      <c r="T465" s="123">
        <v>271036986</v>
      </c>
      <c r="U465" s="107">
        <v>0</v>
      </c>
      <c r="V465" s="139">
        <v>0</v>
      </c>
      <c r="W465" s="199">
        <v>0</v>
      </c>
      <c r="X465" s="145"/>
      <c r="Y465" s="86" t="s">
        <v>871</v>
      </c>
      <c r="Z465" s="86" t="s">
        <v>1200</v>
      </c>
      <c r="AA465" s="86" t="s">
        <v>961</v>
      </c>
      <c r="AB465" s="86" t="s">
        <v>1227</v>
      </c>
      <c r="AC465" s="86" t="s">
        <v>1385</v>
      </c>
      <c r="AD465" s="86" t="s">
        <v>3309</v>
      </c>
      <c r="AE465" s="86" t="s">
        <v>2271</v>
      </c>
      <c r="AF465" s="86" t="s">
        <v>148</v>
      </c>
      <c r="AG465" s="86" t="s">
        <v>578</v>
      </c>
      <c r="AH465" s="132">
        <v>44456</v>
      </c>
      <c r="AI465" s="86" t="s">
        <v>415</v>
      </c>
      <c r="AJ465" s="87" t="s">
        <v>85</v>
      </c>
      <c r="AK465" s="88" t="s">
        <v>77</v>
      </c>
      <c r="AL465" s="87" t="s">
        <v>77</v>
      </c>
      <c r="AM465" s="86" t="s">
        <v>77</v>
      </c>
      <c r="AN465" s="87" t="s">
        <v>77</v>
      </c>
      <c r="AO465" s="87" t="s">
        <v>77</v>
      </c>
      <c r="AP465" s="87" t="s">
        <v>77</v>
      </c>
      <c r="AQ465" s="87" t="s">
        <v>77</v>
      </c>
      <c r="AR465" s="86" t="s">
        <v>148</v>
      </c>
      <c r="AS465" s="87" t="s">
        <v>77</v>
      </c>
      <c r="AT465" s="87" t="s">
        <v>77</v>
      </c>
      <c r="AU465" s="87">
        <v>1755604</v>
      </c>
      <c r="AV465" s="87"/>
      <c r="AW465" s="87" t="s">
        <v>77</v>
      </c>
      <c r="AX465" s="87"/>
      <c r="AY465" s="87" t="s">
        <v>77</v>
      </c>
      <c r="AZ465" s="87"/>
      <c r="BA465" s="87" t="s">
        <v>77</v>
      </c>
      <c r="BB465" s="87"/>
      <c r="BC465" s="87" t="s">
        <v>77</v>
      </c>
      <c r="BD465" s="87"/>
      <c r="BE465" s="87" t="s">
        <v>77</v>
      </c>
      <c r="BF465" s="87" t="s">
        <v>77</v>
      </c>
      <c r="BG465" s="87" t="s">
        <v>77</v>
      </c>
      <c r="BH465" s="87" t="s">
        <v>77</v>
      </c>
      <c r="BI465" s="87" t="s">
        <v>77</v>
      </c>
      <c r="BJ465" s="87" t="s">
        <v>77</v>
      </c>
      <c r="BK465" s="87" t="s">
        <v>77</v>
      </c>
      <c r="BL465" s="87" t="s">
        <v>77</v>
      </c>
      <c r="BM465" s="87" t="s">
        <v>77</v>
      </c>
      <c r="BN465" s="86"/>
      <c r="BO465" s="86"/>
      <c r="BP465" s="86"/>
      <c r="BQ465" s="86"/>
    </row>
    <row r="466" spans="1:69" s="90" customFormat="1" ht="154.5" customHeight="1" x14ac:dyDescent="0.25">
      <c r="A466" s="86"/>
      <c r="B466" s="86" t="s">
        <v>85</v>
      </c>
      <c r="C466" s="129" t="s">
        <v>710</v>
      </c>
      <c r="D466" s="129" t="s">
        <v>937</v>
      </c>
      <c r="E466" s="109" t="s">
        <v>3310</v>
      </c>
      <c r="F466" s="85">
        <v>2017</v>
      </c>
      <c r="G466" s="146">
        <v>42907</v>
      </c>
      <c r="H466" s="85" t="s">
        <v>381</v>
      </c>
      <c r="I466" s="86" t="s">
        <v>3311</v>
      </c>
      <c r="J466" s="86" t="s">
        <v>77</v>
      </c>
      <c r="K466" s="85" t="s">
        <v>75</v>
      </c>
      <c r="L466" s="86" t="s">
        <v>346</v>
      </c>
      <c r="M466" s="132">
        <v>43005</v>
      </c>
      <c r="N466" s="86" t="s">
        <v>306</v>
      </c>
      <c r="O466" s="110" t="s">
        <v>77</v>
      </c>
      <c r="P466" s="86" t="s">
        <v>990</v>
      </c>
      <c r="Q466" s="86" t="s">
        <v>148</v>
      </c>
      <c r="R466" s="86" t="s">
        <v>3312</v>
      </c>
      <c r="S466" s="86" t="s">
        <v>3313</v>
      </c>
      <c r="T466" s="123">
        <v>1364746</v>
      </c>
      <c r="U466" s="107">
        <v>0</v>
      </c>
      <c r="V466" s="139">
        <v>0</v>
      </c>
      <c r="W466" s="139">
        <v>0</v>
      </c>
      <c r="X466" s="145"/>
      <c r="Y466" s="86" t="s">
        <v>871</v>
      </c>
      <c r="Z466" s="86" t="s">
        <v>787</v>
      </c>
      <c r="AA466" s="86" t="s">
        <v>1003</v>
      </c>
      <c r="AB466" s="85" t="s">
        <v>138</v>
      </c>
      <c r="AC466" s="86" t="s">
        <v>139</v>
      </c>
      <c r="AD466" s="86" t="s">
        <v>3314</v>
      </c>
      <c r="AE466" s="86" t="s">
        <v>3315</v>
      </c>
      <c r="AF466" s="86" t="s">
        <v>148</v>
      </c>
      <c r="AG466" s="86" t="s">
        <v>342</v>
      </c>
      <c r="AH466" s="132">
        <v>44412</v>
      </c>
      <c r="AI466" s="86" t="s">
        <v>415</v>
      </c>
      <c r="AJ466" s="87"/>
      <c r="AK466" s="87" t="s">
        <v>77</v>
      </c>
      <c r="AL466" s="87" t="s">
        <v>77</v>
      </c>
      <c r="AM466" s="86" t="s">
        <v>77</v>
      </c>
      <c r="AN466" s="87" t="s">
        <v>77</v>
      </c>
      <c r="AO466" s="87" t="s">
        <v>77</v>
      </c>
      <c r="AP466" s="87" t="s">
        <v>77</v>
      </c>
      <c r="AQ466" s="87" t="s">
        <v>77</v>
      </c>
      <c r="AR466" s="86" t="s">
        <v>148</v>
      </c>
      <c r="AS466" s="88" t="s">
        <v>77</v>
      </c>
      <c r="AT466" s="87" t="s">
        <v>77</v>
      </c>
      <c r="AU466" s="88">
        <v>154589</v>
      </c>
      <c r="AV466" s="88" t="s">
        <v>3316</v>
      </c>
      <c r="AW466" s="87" t="s">
        <v>77</v>
      </c>
      <c r="AX466" s="87" t="s">
        <v>3317</v>
      </c>
      <c r="AY466" s="87" t="s">
        <v>77</v>
      </c>
      <c r="AZ466" s="87" t="s">
        <v>3318</v>
      </c>
      <c r="BA466" s="87" t="s">
        <v>77</v>
      </c>
      <c r="BB466" s="87" t="s">
        <v>3319</v>
      </c>
      <c r="BC466" s="87" t="s">
        <v>77</v>
      </c>
      <c r="BD466" s="87" t="s">
        <v>3320</v>
      </c>
      <c r="BE466" s="87" t="s">
        <v>77</v>
      </c>
      <c r="BF466" s="87" t="s">
        <v>1165</v>
      </c>
      <c r="BG466" s="87" t="s">
        <v>3321</v>
      </c>
      <c r="BH466" s="87">
        <v>154589</v>
      </c>
      <c r="BI466" s="87" t="s">
        <v>77</v>
      </c>
      <c r="BJ466" s="87" t="s">
        <v>77</v>
      </c>
      <c r="BK466" s="87" t="s">
        <v>77</v>
      </c>
      <c r="BL466" s="87" t="s">
        <v>77</v>
      </c>
      <c r="BM466" s="87" t="s">
        <v>77</v>
      </c>
      <c r="BN466" s="86"/>
      <c r="BO466" s="86"/>
      <c r="BP466" s="86"/>
      <c r="BQ466" s="86"/>
    </row>
    <row r="467" spans="1:69" s="90" customFormat="1" ht="154.5" customHeight="1" x14ac:dyDescent="0.25">
      <c r="A467" s="86"/>
      <c r="B467" s="86" t="s">
        <v>89</v>
      </c>
      <c r="C467" s="129" t="s">
        <v>3322</v>
      </c>
      <c r="D467" s="129" t="s">
        <v>71</v>
      </c>
      <c r="E467" s="109" t="s">
        <v>3323</v>
      </c>
      <c r="F467" s="85">
        <v>2017</v>
      </c>
      <c r="G467" s="146">
        <v>42944</v>
      </c>
      <c r="H467" s="85" t="s">
        <v>3324</v>
      </c>
      <c r="I467" s="86" t="s">
        <v>3288</v>
      </c>
      <c r="J467" s="86" t="s">
        <v>77</v>
      </c>
      <c r="K467" s="85" t="s">
        <v>75</v>
      </c>
      <c r="L467" s="86" t="s">
        <v>102</v>
      </c>
      <c r="M467" s="132">
        <v>42944</v>
      </c>
      <c r="N467" s="110" t="s">
        <v>698</v>
      </c>
      <c r="O467" s="110" t="s">
        <v>77</v>
      </c>
      <c r="P467" s="86" t="s">
        <v>1045</v>
      </c>
      <c r="Q467" s="86" t="s">
        <v>148</v>
      </c>
      <c r="R467" s="86" t="s">
        <v>3325</v>
      </c>
      <c r="S467" s="86" t="s">
        <v>1755</v>
      </c>
      <c r="T467" s="123">
        <v>410877536</v>
      </c>
      <c r="U467" s="107">
        <v>628737469.86000001</v>
      </c>
      <c r="V467" s="139">
        <v>629066968</v>
      </c>
      <c r="W467" s="139">
        <v>0</v>
      </c>
      <c r="X467" s="145" t="s">
        <v>681</v>
      </c>
      <c r="Y467" s="86" t="s">
        <v>871</v>
      </c>
      <c r="Z467" s="86" t="s">
        <v>1193</v>
      </c>
      <c r="AA467" s="86" t="s">
        <v>974</v>
      </c>
      <c r="AB467" s="86" t="s">
        <v>113</v>
      </c>
      <c r="AC467" s="86" t="s">
        <v>294</v>
      </c>
      <c r="AD467" s="86" t="s">
        <v>3326</v>
      </c>
      <c r="AE467" s="86" t="s">
        <v>3315</v>
      </c>
      <c r="AF467" s="86" t="s">
        <v>148</v>
      </c>
      <c r="AG467" s="86" t="s">
        <v>578</v>
      </c>
      <c r="AH467" s="132">
        <v>44461</v>
      </c>
      <c r="AI467" s="86" t="s">
        <v>88</v>
      </c>
      <c r="AJ467" s="87" t="s">
        <v>89</v>
      </c>
      <c r="AK467" s="88" t="s">
        <v>77</v>
      </c>
      <c r="AL467" s="88" t="s">
        <v>77</v>
      </c>
      <c r="AM467" s="88" t="s">
        <v>77</v>
      </c>
      <c r="AN467" s="88" t="s">
        <v>77</v>
      </c>
      <c r="AO467" s="88" t="s">
        <v>77</v>
      </c>
      <c r="AP467" s="88" t="s">
        <v>77</v>
      </c>
      <c r="AQ467" s="88" t="s">
        <v>77</v>
      </c>
      <c r="AR467" s="88" t="s">
        <v>77</v>
      </c>
      <c r="AS467" s="88" t="s">
        <v>77</v>
      </c>
      <c r="AT467" s="88" t="s">
        <v>77</v>
      </c>
      <c r="AU467" s="88" t="s">
        <v>77</v>
      </c>
      <c r="AV467" s="88"/>
      <c r="AW467" s="88" t="s">
        <v>77</v>
      </c>
      <c r="AX467" s="88"/>
      <c r="AY467" s="88" t="s">
        <v>77</v>
      </c>
      <c r="AZ467" s="88"/>
      <c r="BA467" s="88" t="s">
        <v>77</v>
      </c>
      <c r="BB467" s="88"/>
      <c r="BC467" s="88" t="s">
        <v>77</v>
      </c>
      <c r="BD467" s="88"/>
      <c r="BE467" s="88" t="s">
        <v>77</v>
      </c>
      <c r="BF467" s="88" t="s">
        <v>77</v>
      </c>
      <c r="BG467" s="88" t="s">
        <v>77</v>
      </c>
      <c r="BH467" s="88" t="s">
        <v>77</v>
      </c>
      <c r="BI467" s="88" t="s">
        <v>77</v>
      </c>
      <c r="BJ467" s="88" t="s">
        <v>77</v>
      </c>
      <c r="BK467" s="88" t="s">
        <v>77</v>
      </c>
      <c r="BL467" s="88" t="s">
        <v>77</v>
      </c>
      <c r="BM467" s="88" t="s">
        <v>77</v>
      </c>
      <c r="BN467" s="86"/>
      <c r="BO467" s="86"/>
      <c r="BP467" s="86"/>
      <c r="BQ467" s="86"/>
    </row>
    <row r="468" spans="1:69" s="90" customFormat="1" ht="154.5" customHeight="1" x14ac:dyDescent="0.25">
      <c r="A468" s="86"/>
      <c r="B468" s="86" t="s">
        <v>85</v>
      </c>
      <c r="C468" s="129" t="s">
        <v>710</v>
      </c>
      <c r="D468" s="129" t="s">
        <v>937</v>
      </c>
      <c r="E468" s="109" t="s">
        <v>3327</v>
      </c>
      <c r="F468" s="85">
        <v>2017</v>
      </c>
      <c r="G468" s="146">
        <v>42978</v>
      </c>
      <c r="H468" s="85" t="s">
        <v>3328</v>
      </c>
      <c r="I468" s="86" t="s">
        <v>3329</v>
      </c>
      <c r="J468" s="86" t="s">
        <v>77</v>
      </c>
      <c r="K468" s="85" t="s">
        <v>75</v>
      </c>
      <c r="L468" s="86" t="s">
        <v>346</v>
      </c>
      <c r="M468" s="132">
        <v>42978</v>
      </c>
      <c r="N468" s="110" t="s">
        <v>157</v>
      </c>
      <c r="O468" s="110" t="s">
        <v>77</v>
      </c>
      <c r="P468" s="86" t="s">
        <v>1045</v>
      </c>
      <c r="Q468" s="86" t="s">
        <v>148</v>
      </c>
      <c r="R468" s="86" t="s">
        <v>3330</v>
      </c>
      <c r="S468" s="86" t="s">
        <v>1530</v>
      </c>
      <c r="T468" s="123">
        <v>214926910</v>
      </c>
      <c r="U468" s="107">
        <v>0</v>
      </c>
      <c r="V468" s="139">
        <v>0</v>
      </c>
      <c r="W468" s="139">
        <v>0</v>
      </c>
      <c r="X468" s="145"/>
      <c r="Y468" s="86" t="s">
        <v>871</v>
      </c>
      <c r="Z468" s="86" t="s">
        <v>1429</v>
      </c>
      <c r="AA468" s="86" t="s">
        <v>961</v>
      </c>
      <c r="AB468" s="85" t="s">
        <v>138</v>
      </c>
      <c r="AC468" s="86" t="s">
        <v>139</v>
      </c>
      <c r="AD468" s="86" t="s">
        <v>3331</v>
      </c>
      <c r="AE468" s="86" t="s">
        <v>976</v>
      </c>
      <c r="AF468" s="86" t="s">
        <v>148</v>
      </c>
      <c r="AG468" s="86" t="s">
        <v>342</v>
      </c>
      <c r="AH468" s="132">
        <v>44327</v>
      </c>
      <c r="AI468" s="86" t="s">
        <v>415</v>
      </c>
      <c r="AJ468" s="87"/>
      <c r="AK468" s="88">
        <v>67050313</v>
      </c>
      <c r="AL468" s="87" t="s">
        <v>77</v>
      </c>
      <c r="AM468" s="86" t="s">
        <v>965</v>
      </c>
      <c r="AN468" s="86" t="s">
        <v>3332</v>
      </c>
      <c r="AO468" s="86" t="s">
        <v>2320</v>
      </c>
      <c r="AP468" s="143">
        <v>44633</v>
      </c>
      <c r="AQ468" s="143">
        <v>44427</v>
      </c>
      <c r="AR468" s="86" t="s">
        <v>148</v>
      </c>
      <c r="AS468" s="196">
        <v>67050313</v>
      </c>
      <c r="AT468" s="86" t="s">
        <v>77</v>
      </c>
      <c r="AU468" s="222">
        <v>2686586</v>
      </c>
      <c r="AV468" s="222"/>
      <c r="AW468" s="86" t="s">
        <v>3333</v>
      </c>
      <c r="AX468" s="86"/>
      <c r="AY468" s="86"/>
      <c r="AZ468" s="86"/>
      <c r="BA468" s="86"/>
      <c r="BB468" s="86"/>
      <c r="BC468" s="86" t="s">
        <v>3334</v>
      </c>
      <c r="BD468" s="86"/>
      <c r="BE468" s="86" t="s">
        <v>3335</v>
      </c>
      <c r="BF468" s="86" t="s">
        <v>1165</v>
      </c>
      <c r="BG468" s="86" t="s">
        <v>3336</v>
      </c>
      <c r="BH468" s="197">
        <v>69736899</v>
      </c>
      <c r="BI468" s="197">
        <v>0</v>
      </c>
      <c r="BJ468" s="197">
        <v>69736899</v>
      </c>
      <c r="BK468" s="143">
        <v>44642</v>
      </c>
      <c r="BL468" s="143">
        <v>44825</v>
      </c>
      <c r="BM468" s="143">
        <v>44715</v>
      </c>
      <c r="BN468" s="86"/>
      <c r="BO468" s="86"/>
      <c r="BP468" s="86"/>
      <c r="BQ468" s="86"/>
    </row>
    <row r="469" spans="1:69" s="90" customFormat="1" ht="154.5" customHeight="1" x14ac:dyDescent="0.25">
      <c r="A469" s="86"/>
      <c r="B469" s="86" t="s">
        <v>89</v>
      </c>
      <c r="C469" s="129" t="s">
        <v>3337</v>
      </c>
      <c r="D469" s="129" t="s">
        <v>71</v>
      </c>
      <c r="E469" s="109" t="s">
        <v>3338</v>
      </c>
      <c r="F469" s="85">
        <v>2017</v>
      </c>
      <c r="G469" s="146">
        <v>42940</v>
      </c>
      <c r="H469" s="85" t="s">
        <v>3339</v>
      </c>
      <c r="I469" s="86" t="s">
        <v>3340</v>
      </c>
      <c r="J469" s="86" t="s">
        <v>77</v>
      </c>
      <c r="K469" s="85" t="s">
        <v>75</v>
      </c>
      <c r="L469" s="86" t="s">
        <v>346</v>
      </c>
      <c r="M469" s="132">
        <v>42940</v>
      </c>
      <c r="N469" s="110" t="s">
        <v>157</v>
      </c>
      <c r="O469" s="110" t="s">
        <v>77</v>
      </c>
      <c r="P469" s="86" t="s">
        <v>1000</v>
      </c>
      <c r="Q469" s="86" t="s">
        <v>148</v>
      </c>
      <c r="R469" s="86" t="s">
        <v>3341</v>
      </c>
      <c r="S469" s="86" t="s">
        <v>1002</v>
      </c>
      <c r="T469" s="123">
        <v>49613156</v>
      </c>
      <c r="U469" s="107">
        <v>70712830.140000001</v>
      </c>
      <c r="V469" s="139">
        <v>63892740</v>
      </c>
      <c r="W469" s="139">
        <v>0</v>
      </c>
      <c r="X469" s="145" t="s">
        <v>681</v>
      </c>
      <c r="Y469" s="86" t="s">
        <v>973</v>
      </c>
      <c r="Z469" s="86" t="s">
        <v>1829</v>
      </c>
      <c r="AA469" s="86" t="s">
        <v>1048</v>
      </c>
      <c r="AB469" s="86" t="s">
        <v>113</v>
      </c>
      <c r="AC469" s="86" t="s">
        <v>294</v>
      </c>
      <c r="AD469" s="86" t="s">
        <v>3342</v>
      </c>
      <c r="AE469" s="86" t="s">
        <v>1532</v>
      </c>
      <c r="AF469" s="86" t="s">
        <v>148</v>
      </c>
      <c r="AG469" s="86" t="s">
        <v>578</v>
      </c>
      <c r="AH469" s="132">
        <v>44497</v>
      </c>
      <c r="AI469" s="86" t="s">
        <v>88</v>
      </c>
      <c r="AJ469" s="87" t="s">
        <v>89</v>
      </c>
      <c r="AK469" s="88" t="s">
        <v>77</v>
      </c>
      <c r="AL469" s="88" t="s">
        <v>77</v>
      </c>
      <c r="AM469" s="88" t="s">
        <v>77</v>
      </c>
      <c r="AN469" s="88" t="s">
        <v>77</v>
      </c>
      <c r="AO469" s="88" t="s">
        <v>77</v>
      </c>
      <c r="AP469" s="88" t="s">
        <v>77</v>
      </c>
      <c r="AQ469" s="88" t="s">
        <v>77</v>
      </c>
      <c r="AR469" s="88" t="s">
        <v>77</v>
      </c>
      <c r="AS469" s="88" t="s">
        <v>77</v>
      </c>
      <c r="AT469" s="88" t="s">
        <v>77</v>
      </c>
      <c r="AU469" s="88" t="s">
        <v>77</v>
      </c>
      <c r="AV469" s="88"/>
      <c r="AW469" s="88" t="s">
        <v>77</v>
      </c>
      <c r="AX469" s="88"/>
      <c r="AY469" s="88" t="s">
        <v>77</v>
      </c>
      <c r="AZ469" s="88"/>
      <c r="BA469" s="88" t="s">
        <v>77</v>
      </c>
      <c r="BB469" s="88"/>
      <c r="BC469" s="88" t="s">
        <v>77</v>
      </c>
      <c r="BD469" s="88"/>
      <c r="BE469" s="88" t="s">
        <v>77</v>
      </c>
      <c r="BF469" s="88" t="s">
        <v>77</v>
      </c>
      <c r="BG469" s="88" t="s">
        <v>77</v>
      </c>
      <c r="BH469" s="88" t="s">
        <v>77</v>
      </c>
      <c r="BI469" s="88" t="s">
        <v>77</v>
      </c>
      <c r="BJ469" s="88" t="s">
        <v>77</v>
      </c>
      <c r="BK469" s="88" t="s">
        <v>77</v>
      </c>
      <c r="BL469" s="88" t="s">
        <v>77</v>
      </c>
      <c r="BM469" s="88" t="s">
        <v>77</v>
      </c>
      <c r="BN469" s="86"/>
      <c r="BO469" s="86"/>
      <c r="BP469" s="86"/>
      <c r="BQ469" s="86"/>
    </row>
    <row r="470" spans="1:69" s="90" customFormat="1" ht="154.5" customHeight="1" x14ac:dyDescent="0.25">
      <c r="A470" s="86"/>
      <c r="B470" s="86" t="s">
        <v>89</v>
      </c>
      <c r="C470" s="129" t="s">
        <v>3343</v>
      </c>
      <c r="D470" s="129" t="s">
        <v>71</v>
      </c>
      <c r="E470" s="109" t="s">
        <v>3344</v>
      </c>
      <c r="F470" s="85">
        <v>2018</v>
      </c>
      <c r="G470" s="146">
        <v>43160</v>
      </c>
      <c r="H470" s="85" t="s">
        <v>3345</v>
      </c>
      <c r="I470" s="86" t="s">
        <v>1197</v>
      </c>
      <c r="J470" s="86" t="s">
        <v>77</v>
      </c>
      <c r="K470" s="85" t="s">
        <v>75</v>
      </c>
      <c r="L470" s="86" t="s">
        <v>102</v>
      </c>
      <c r="M470" s="132">
        <v>43159</v>
      </c>
      <c r="N470" s="110" t="s">
        <v>157</v>
      </c>
      <c r="O470" s="110" t="s">
        <v>77</v>
      </c>
      <c r="P470" s="86" t="s">
        <v>1045</v>
      </c>
      <c r="Q470" s="86" t="s">
        <v>148</v>
      </c>
      <c r="R470" s="86" t="s">
        <v>3346</v>
      </c>
      <c r="S470" s="86" t="s">
        <v>2388</v>
      </c>
      <c r="T470" s="123">
        <v>445307940</v>
      </c>
      <c r="U470" s="107">
        <v>661200000</v>
      </c>
      <c r="V470" s="139">
        <v>0</v>
      </c>
      <c r="W470" s="108">
        <v>165300000</v>
      </c>
      <c r="X470" s="145" t="s">
        <v>160</v>
      </c>
      <c r="Y470" s="86" t="s">
        <v>973</v>
      </c>
      <c r="Z470" s="86" t="s">
        <v>132</v>
      </c>
      <c r="AA470" s="86" t="s">
        <v>132</v>
      </c>
      <c r="AB470" s="86" t="s">
        <v>113</v>
      </c>
      <c r="AC470" s="86" t="s">
        <v>294</v>
      </c>
      <c r="AD470" s="86" t="s">
        <v>1986</v>
      </c>
      <c r="AE470" s="86" t="s">
        <v>2241</v>
      </c>
      <c r="AF470" s="86" t="s">
        <v>148</v>
      </c>
      <c r="AG470" s="86" t="s">
        <v>342</v>
      </c>
      <c r="AH470" s="132">
        <v>44897</v>
      </c>
      <c r="AI470" s="86" t="s">
        <v>88</v>
      </c>
      <c r="AJ470" s="87" t="s">
        <v>89</v>
      </c>
      <c r="AK470" s="88" t="s">
        <v>77</v>
      </c>
      <c r="AL470" s="87"/>
      <c r="AM470" s="86"/>
      <c r="AN470" s="86"/>
      <c r="AO470" s="86"/>
      <c r="AP470" s="143"/>
      <c r="AQ470" s="143"/>
      <c r="AR470" s="86"/>
      <c r="AS470" s="86"/>
      <c r="AT470" s="86"/>
      <c r="AU470" s="88"/>
      <c r="AV470" s="88"/>
      <c r="AW470" s="86"/>
      <c r="AX470" s="86"/>
      <c r="AY470" s="86"/>
      <c r="AZ470" s="86"/>
      <c r="BA470" s="86"/>
      <c r="BB470" s="86"/>
      <c r="BC470" s="86"/>
      <c r="BD470" s="86"/>
      <c r="BE470" s="86"/>
      <c r="BF470" s="86"/>
      <c r="BG470" s="86"/>
      <c r="BH470" s="86"/>
      <c r="BI470" s="86"/>
      <c r="BJ470" s="86"/>
      <c r="BK470" s="86"/>
      <c r="BL470" s="86"/>
      <c r="BM470" s="86"/>
      <c r="BN470" s="86"/>
      <c r="BO470" s="86"/>
      <c r="BP470" s="86"/>
      <c r="BQ470" s="86"/>
    </row>
    <row r="471" spans="1:69" s="90" customFormat="1" ht="154.5" customHeight="1" x14ac:dyDescent="0.25">
      <c r="A471" s="86"/>
      <c r="B471" s="86" t="s">
        <v>89</v>
      </c>
      <c r="C471" s="129" t="s">
        <v>3347</v>
      </c>
      <c r="D471" s="129" t="s">
        <v>71</v>
      </c>
      <c r="E471" s="109" t="s">
        <v>3348</v>
      </c>
      <c r="F471" s="85">
        <v>2017</v>
      </c>
      <c r="G471" s="146">
        <v>42888</v>
      </c>
      <c r="H471" s="85" t="s">
        <v>3349</v>
      </c>
      <c r="I471" s="86" t="s">
        <v>3121</v>
      </c>
      <c r="J471" s="86" t="s">
        <v>77</v>
      </c>
      <c r="K471" s="85" t="s">
        <v>75</v>
      </c>
      <c r="L471" s="86" t="s">
        <v>346</v>
      </c>
      <c r="M471" s="132">
        <v>42888</v>
      </c>
      <c r="N471" s="110" t="s">
        <v>203</v>
      </c>
      <c r="O471" s="110" t="s">
        <v>77</v>
      </c>
      <c r="P471" s="86" t="s">
        <v>1607</v>
      </c>
      <c r="Q471" s="86" t="s">
        <v>148</v>
      </c>
      <c r="R471" s="86" t="s">
        <v>3350</v>
      </c>
      <c r="S471" s="86" t="s">
        <v>3351</v>
      </c>
      <c r="T471" s="123">
        <v>100000000</v>
      </c>
      <c r="U471" s="107">
        <v>140850130.96000001</v>
      </c>
      <c r="V471" s="139">
        <v>0</v>
      </c>
      <c r="W471" s="108">
        <v>128102040</v>
      </c>
      <c r="X471" s="145" t="s">
        <v>160</v>
      </c>
      <c r="Y471" s="86" t="s">
        <v>871</v>
      </c>
      <c r="Z471" s="86" t="s">
        <v>1048</v>
      </c>
      <c r="AA471" s="86" t="s">
        <v>3352</v>
      </c>
      <c r="AB471" s="86" t="s">
        <v>1227</v>
      </c>
      <c r="AC471" s="86" t="s">
        <v>1385</v>
      </c>
      <c r="AD471" s="86" t="s">
        <v>3353</v>
      </c>
      <c r="AE471" s="86" t="s">
        <v>3354</v>
      </c>
      <c r="AF471" s="86" t="s">
        <v>148</v>
      </c>
      <c r="AG471" s="86" t="s">
        <v>342</v>
      </c>
      <c r="AH471" s="132">
        <v>45197</v>
      </c>
      <c r="AI471" s="86" t="s">
        <v>415</v>
      </c>
      <c r="AJ471" s="87" t="s">
        <v>89</v>
      </c>
      <c r="AK471" s="88">
        <v>31130732</v>
      </c>
      <c r="AL471" s="88">
        <v>31130732</v>
      </c>
      <c r="AM471" s="88" t="s">
        <v>3355</v>
      </c>
      <c r="AN471" s="88" t="s">
        <v>3355</v>
      </c>
      <c r="AO471" s="88" t="s">
        <v>3356</v>
      </c>
      <c r="AP471" s="88"/>
      <c r="AQ471" s="88" t="s">
        <v>3357</v>
      </c>
      <c r="AR471" s="88" t="s">
        <v>3357</v>
      </c>
      <c r="AS471" s="88">
        <v>33856932</v>
      </c>
      <c r="AT471" s="88" t="s">
        <v>77</v>
      </c>
      <c r="AU471" s="88" t="s">
        <v>77</v>
      </c>
      <c r="AV471" s="88"/>
      <c r="AW471" s="88">
        <v>2025003707</v>
      </c>
      <c r="AX471" s="88"/>
      <c r="AY471" s="88" t="s">
        <v>3358</v>
      </c>
      <c r="AZ471" s="88"/>
      <c r="BA471" s="88" t="s">
        <v>3359</v>
      </c>
      <c r="BB471" s="195" t="s">
        <v>77</v>
      </c>
      <c r="BC471" s="88">
        <v>2025004512</v>
      </c>
      <c r="BD471" s="88" t="s">
        <v>77</v>
      </c>
      <c r="BE471" s="88">
        <v>2025010311</v>
      </c>
      <c r="BF471" s="88" t="s">
        <v>1165</v>
      </c>
      <c r="BG471" s="88" t="s">
        <v>3349</v>
      </c>
      <c r="BH471" s="88">
        <v>31130732</v>
      </c>
      <c r="BI471" s="88" t="s">
        <v>77</v>
      </c>
      <c r="BJ471" s="88" t="s">
        <v>77</v>
      </c>
      <c r="BK471" s="88">
        <v>31130732</v>
      </c>
      <c r="BL471" s="88" t="s">
        <v>77</v>
      </c>
      <c r="BM471" s="88" t="s">
        <v>77</v>
      </c>
      <c r="BN471" s="86"/>
      <c r="BO471" s="86"/>
      <c r="BP471" s="86"/>
      <c r="BQ471" s="86"/>
    </row>
    <row r="472" spans="1:69" s="90" customFormat="1" ht="154.5" customHeight="1" x14ac:dyDescent="0.25">
      <c r="A472" s="86"/>
      <c r="B472" s="86" t="s">
        <v>89</v>
      </c>
      <c r="C472" s="129" t="s">
        <v>3360</v>
      </c>
      <c r="D472" s="129" t="s">
        <v>937</v>
      </c>
      <c r="E472" s="109" t="s">
        <v>3361</v>
      </c>
      <c r="F472" s="85">
        <v>2017</v>
      </c>
      <c r="G472" s="146">
        <v>42979</v>
      </c>
      <c r="H472" s="85" t="s">
        <v>3362</v>
      </c>
      <c r="I472" s="86" t="s">
        <v>3363</v>
      </c>
      <c r="J472" s="86" t="s">
        <v>77</v>
      </c>
      <c r="K472" s="85" t="s">
        <v>75</v>
      </c>
      <c r="L472" s="86" t="s">
        <v>346</v>
      </c>
      <c r="M472" s="132">
        <v>42130</v>
      </c>
      <c r="N472" s="110" t="s">
        <v>698</v>
      </c>
      <c r="O472" s="110" t="s">
        <v>77</v>
      </c>
      <c r="P472" s="86" t="s">
        <v>1363</v>
      </c>
      <c r="Q472" s="86" t="s">
        <v>148</v>
      </c>
      <c r="R472" s="86" t="s">
        <v>3364</v>
      </c>
      <c r="S472" s="86" t="s">
        <v>3365</v>
      </c>
      <c r="T472" s="123">
        <v>60000000</v>
      </c>
      <c r="U472" s="107">
        <v>0</v>
      </c>
      <c r="V472" s="139">
        <v>0</v>
      </c>
      <c r="W472" s="199">
        <v>0</v>
      </c>
      <c r="X472" s="145"/>
      <c r="Y472" s="86" t="s">
        <v>871</v>
      </c>
      <c r="Z472" s="86" t="s">
        <v>787</v>
      </c>
      <c r="AA472" s="86" t="s">
        <v>992</v>
      </c>
      <c r="AB472" s="86" t="s">
        <v>1227</v>
      </c>
      <c r="AC472" s="86" t="s">
        <v>1385</v>
      </c>
      <c r="AD472" s="86" t="s">
        <v>2110</v>
      </c>
      <c r="AE472" s="86" t="s">
        <v>976</v>
      </c>
      <c r="AF472" s="86" t="s">
        <v>148</v>
      </c>
      <c r="AG472" s="86" t="s">
        <v>578</v>
      </c>
      <c r="AH472" s="132">
        <v>43634</v>
      </c>
      <c r="AI472" s="86" t="s">
        <v>415</v>
      </c>
      <c r="AJ472" s="87" t="s">
        <v>85</v>
      </c>
      <c r="AK472" s="88" t="s">
        <v>77</v>
      </c>
      <c r="AL472" s="87" t="s">
        <v>77</v>
      </c>
      <c r="AM472" s="86"/>
      <c r="AN472" s="87" t="s">
        <v>77</v>
      </c>
      <c r="AO472" s="87" t="s">
        <v>77</v>
      </c>
      <c r="AP472" s="87" t="s">
        <v>77</v>
      </c>
      <c r="AQ472" s="87" t="s">
        <v>77</v>
      </c>
      <c r="AR472" s="86" t="s">
        <v>148</v>
      </c>
      <c r="AS472" s="87" t="s">
        <v>77</v>
      </c>
      <c r="AT472" s="87" t="s">
        <v>77</v>
      </c>
      <c r="AU472" s="88">
        <v>2400000</v>
      </c>
      <c r="AV472" s="88"/>
      <c r="AW472" s="87" t="s">
        <v>77</v>
      </c>
      <c r="AX472" s="87"/>
      <c r="AY472" s="87" t="s">
        <v>77</v>
      </c>
      <c r="AZ472" s="87"/>
      <c r="BA472" s="87" t="s">
        <v>77</v>
      </c>
      <c r="BB472" s="87"/>
      <c r="BC472" s="87" t="s">
        <v>77</v>
      </c>
      <c r="BD472" s="87"/>
      <c r="BE472" s="87" t="s">
        <v>77</v>
      </c>
      <c r="BF472" s="87" t="s">
        <v>77</v>
      </c>
      <c r="BG472" s="87" t="s">
        <v>77</v>
      </c>
      <c r="BH472" s="87" t="s">
        <v>77</v>
      </c>
      <c r="BI472" s="87" t="s">
        <v>77</v>
      </c>
      <c r="BJ472" s="87" t="s">
        <v>77</v>
      </c>
      <c r="BK472" s="87" t="s">
        <v>77</v>
      </c>
      <c r="BL472" s="87" t="s">
        <v>77</v>
      </c>
      <c r="BM472" s="87" t="s">
        <v>77</v>
      </c>
      <c r="BN472" s="86"/>
      <c r="BO472" s="86"/>
      <c r="BP472" s="86"/>
      <c r="BQ472" s="86"/>
    </row>
    <row r="473" spans="1:69" s="90" customFormat="1" ht="154.5" customHeight="1" x14ac:dyDescent="0.25">
      <c r="A473" s="86"/>
      <c r="B473" s="86" t="s">
        <v>85</v>
      </c>
      <c r="C473" s="129" t="s">
        <v>710</v>
      </c>
      <c r="D473" s="129" t="s">
        <v>937</v>
      </c>
      <c r="E473" s="109" t="s">
        <v>3366</v>
      </c>
      <c r="F473" s="85">
        <v>2014</v>
      </c>
      <c r="G473" s="146">
        <v>41830</v>
      </c>
      <c r="H473" s="85" t="s">
        <v>3367</v>
      </c>
      <c r="I473" s="86" t="s">
        <v>3368</v>
      </c>
      <c r="J473" s="86" t="s">
        <v>1827</v>
      </c>
      <c r="K473" s="85" t="s">
        <v>75</v>
      </c>
      <c r="L473" s="86" t="s">
        <v>102</v>
      </c>
      <c r="M473" s="132">
        <v>38176</v>
      </c>
      <c r="N473" s="86" t="s">
        <v>306</v>
      </c>
      <c r="O473" s="110" t="s">
        <v>77</v>
      </c>
      <c r="P473" s="86" t="s">
        <v>1607</v>
      </c>
      <c r="Q473" s="86" t="s">
        <v>148</v>
      </c>
      <c r="R473" s="86" t="s">
        <v>3369</v>
      </c>
      <c r="S473" s="86" t="s">
        <v>1727</v>
      </c>
      <c r="T473" s="123">
        <v>168837347</v>
      </c>
      <c r="U473" s="107">
        <v>0</v>
      </c>
      <c r="V473" s="139">
        <v>0</v>
      </c>
      <c r="W473" s="139">
        <v>0</v>
      </c>
      <c r="X473" s="145"/>
      <c r="Y473" s="86" t="s">
        <v>871</v>
      </c>
      <c r="Z473" s="86" t="s">
        <v>787</v>
      </c>
      <c r="AA473" s="86" t="s">
        <v>1852</v>
      </c>
      <c r="AB473" s="86" t="s">
        <v>145</v>
      </c>
      <c r="AC473" s="86" t="s">
        <v>146</v>
      </c>
      <c r="AD473" s="86" t="s">
        <v>1153</v>
      </c>
      <c r="AE473" s="86" t="s">
        <v>964</v>
      </c>
      <c r="AF473" s="86" t="s">
        <v>148</v>
      </c>
      <c r="AG473" s="86" t="s">
        <v>578</v>
      </c>
      <c r="AH473" s="132">
        <v>44036</v>
      </c>
      <c r="AI473" s="86" t="s">
        <v>415</v>
      </c>
      <c r="AJ473" s="87"/>
      <c r="AK473" s="88" t="s">
        <v>77</v>
      </c>
      <c r="AL473" s="87" t="s">
        <v>77</v>
      </c>
      <c r="AM473" s="86" t="s">
        <v>77</v>
      </c>
      <c r="AN473" s="87" t="s">
        <v>77</v>
      </c>
      <c r="AO473" s="87" t="s">
        <v>77</v>
      </c>
      <c r="AP473" s="87" t="s">
        <v>77</v>
      </c>
      <c r="AQ473" s="87" t="s">
        <v>77</v>
      </c>
      <c r="AR473" s="86" t="s">
        <v>148</v>
      </c>
      <c r="AS473" s="87" t="s">
        <v>77</v>
      </c>
      <c r="AT473" s="87" t="s">
        <v>2414</v>
      </c>
      <c r="AU473" s="87" t="s">
        <v>77</v>
      </c>
      <c r="AV473" s="87"/>
      <c r="AW473" s="87" t="s">
        <v>77</v>
      </c>
      <c r="AX473" s="87"/>
      <c r="AY473" s="87" t="s">
        <v>77</v>
      </c>
      <c r="AZ473" s="87"/>
      <c r="BA473" s="87" t="s">
        <v>77</v>
      </c>
      <c r="BB473" s="87"/>
      <c r="BC473" s="87" t="s">
        <v>77</v>
      </c>
      <c r="BD473" s="87"/>
      <c r="BE473" s="87" t="s">
        <v>77</v>
      </c>
      <c r="BF473" s="87" t="s">
        <v>77</v>
      </c>
      <c r="BG473" s="87" t="s">
        <v>77</v>
      </c>
      <c r="BH473" s="87" t="s">
        <v>77</v>
      </c>
      <c r="BI473" s="87" t="s">
        <v>77</v>
      </c>
      <c r="BJ473" s="87" t="s">
        <v>77</v>
      </c>
      <c r="BK473" s="87" t="s">
        <v>77</v>
      </c>
      <c r="BL473" s="87" t="s">
        <v>77</v>
      </c>
      <c r="BM473" s="87" t="s">
        <v>77</v>
      </c>
      <c r="BN473" s="86"/>
      <c r="BO473" s="86"/>
      <c r="BP473" s="86"/>
      <c r="BQ473" s="86"/>
    </row>
    <row r="474" spans="1:69" s="90" customFormat="1" ht="154.5" customHeight="1" x14ac:dyDescent="0.25">
      <c r="A474" s="86"/>
      <c r="B474" s="86" t="s">
        <v>85</v>
      </c>
      <c r="C474" s="129" t="s">
        <v>710</v>
      </c>
      <c r="D474" s="129" t="s">
        <v>71</v>
      </c>
      <c r="E474" s="109" t="s">
        <v>3370</v>
      </c>
      <c r="F474" s="85">
        <v>2017</v>
      </c>
      <c r="G474" s="146">
        <v>42828</v>
      </c>
      <c r="H474" s="85" t="s">
        <v>3371</v>
      </c>
      <c r="I474" s="86" t="s">
        <v>3371</v>
      </c>
      <c r="J474" s="86" t="s">
        <v>77</v>
      </c>
      <c r="K474" s="85" t="s">
        <v>75</v>
      </c>
      <c r="L474" s="86" t="s">
        <v>111</v>
      </c>
      <c r="M474" s="132">
        <v>42822</v>
      </c>
      <c r="N474" s="110" t="s">
        <v>157</v>
      </c>
      <c r="O474" s="110" t="s">
        <v>77</v>
      </c>
      <c r="P474" s="86" t="s">
        <v>1631</v>
      </c>
      <c r="Q474" s="86" t="s">
        <v>148</v>
      </c>
      <c r="R474" s="86" t="s">
        <v>3372</v>
      </c>
      <c r="S474" s="86" t="s">
        <v>1192</v>
      </c>
      <c r="T474" s="123">
        <v>0</v>
      </c>
      <c r="U474" s="107">
        <v>0</v>
      </c>
      <c r="V474" s="139">
        <v>0</v>
      </c>
      <c r="W474" s="139">
        <v>0</v>
      </c>
      <c r="X474" s="145"/>
      <c r="Y474" s="86" t="s">
        <v>871</v>
      </c>
      <c r="Z474" s="86" t="s">
        <v>1048</v>
      </c>
      <c r="AA474" s="86" t="s">
        <v>2099</v>
      </c>
      <c r="AB474" s="86" t="s">
        <v>113</v>
      </c>
      <c r="AC474" s="86" t="s">
        <v>294</v>
      </c>
      <c r="AD474" s="86" t="s">
        <v>3373</v>
      </c>
      <c r="AE474" s="86" t="s">
        <v>3374</v>
      </c>
      <c r="AF474" s="86" t="s">
        <v>148</v>
      </c>
      <c r="AG474" s="86" t="s">
        <v>342</v>
      </c>
      <c r="AH474" s="132">
        <v>43705</v>
      </c>
      <c r="AI474" s="86" t="s">
        <v>415</v>
      </c>
      <c r="AJ474" s="87" t="s">
        <v>85</v>
      </c>
      <c r="AK474" s="88" t="s">
        <v>77</v>
      </c>
      <c r="AL474" s="87" t="s">
        <v>77</v>
      </c>
      <c r="AM474" s="86" t="s">
        <v>87</v>
      </c>
      <c r="AN474" s="86" t="s">
        <v>77</v>
      </c>
      <c r="AO474" s="86" t="s">
        <v>77</v>
      </c>
      <c r="AP474" s="143" t="s">
        <v>77</v>
      </c>
      <c r="AQ474" s="143" t="s">
        <v>77</v>
      </c>
      <c r="AR474" s="86"/>
      <c r="AS474" s="87" t="s">
        <v>77</v>
      </c>
      <c r="AT474" s="87" t="s">
        <v>77</v>
      </c>
      <c r="AU474" s="87" t="s">
        <v>77</v>
      </c>
      <c r="AV474" s="87"/>
      <c r="AW474" s="87" t="s">
        <v>77</v>
      </c>
      <c r="AX474" s="87"/>
      <c r="AY474" s="87" t="s">
        <v>77</v>
      </c>
      <c r="AZ474" s="87"/>
      <c r="BA474" s="87" t="s">
        <v>77</v>
      </c>
      <c r="BB474" s="87"/>
      <c r="BC474" s="87" t="s">
        <v>77</v>
      </c>
      <c r="BD474" s="87"/>
      <c r="BE474" s="87" t="s">
        <v>77</v>
      </c>
      <c r="BF474" s="87" t="s">
        <v>77</v>
      </c>
      <c r="BG474" s="87" t="s">
        <v>77</v>
      </c>
      <c r="BH474" s="87" t="s">
        <v>77</v>
      </c>
      <c r="BI474" s="87" t="s">
        <v>77</v>
      </c>
      <c r="BJ474" s="87" t="s">
        <v>77</v>
      </c>
      <c r="BK474" s="87" t="s">
        <v>77</v>
      </c>
      <c r="BL474" s="87" t="s">
        <v>77</v>
      </c>
      <c r="BM474" s="87" t="s">
        <v>77</v>
      </c>
      <c r="BN474" s="86"/>
      <c r="BO474" s="86"/>
      <c r="BP474" s="86"/>
      <c r="BQ474" s="86"/>
    </row>
    <row r="475" spans="1:69" s="90" customFormat="1" ht="154.5" customHeight="1" x14ac:dyDescent="0.25">
      <c r="A475" s="86"/>
      <c r="B475" s="86" t="s">
        <v>89</v>
      </c>
      <c r="C475" s="129" t="s">
        <v>3375</v>
      </c>
      <c r="D475" s="129" t="s">
        <v>71</v>
      </c>
      <c r="E475" s="109" t="s">
        <v>3376</v>
      </c>
      <c r="F475" s="85">
        <v>2018</v>
      </c>
      <c r="G475" s="146">
        <v>43196</v>
      </c>
      <c r="H475" s="85" t="s">
        <v>3377</v>
      </c>
      <c r="I475" s="86" t="s">
        <v>3378</v>
      </c>
      <c r="J475" s="86" t="s">
        <v>77</v>
      </c>
      <c r="K475" s="85" t="s">
        <v>75</v>
      </c>
      <c r="L475" s="86" t="s">
        <v>195</v>
      </c>
      <c r="M475" s="132">
        <v>43255</v>
      </c>
      <c r="N475" s="110" t="s">
        <v>203</v>
      </c>
      <c r="O475" s="126">
        <v>0.3</v>
      </c>
      <c r="P475" s="86" t="s">
        <v>3379</v>
      </c>
      <c r="Q475" s="86" t="s">
        <v>148</v>
      </c>
      <c r="R475" s="86" t="s">
        <v>3380</v>
      </c>
      <c r="S475" s="86" t="s">
        <v>3381</v>
      </c>
      <c r="T475" s="123">
        <v>360000000</v>
      </c>
      <c r="U475" s="107">
        <v>470157240.88</v>
      </c>
      <c r="V475" s="139">
        <v>127446859</v>
      </c>
      <c r="W475" s="139">
        <v>0</v>
      </c>
      <c r="X475" s="145" t="s">
        <v>681</v>
      </c>
      <c r="Y475" s="86" t="s">
        <v>973</v>
      </c>
      <c r="Z475" s="86" t="s">
        <v>1829</v>
      </c>
      <c r="AA475" s="86" t="s">
        <v>1829</v>
      </c>
      <c r="AB475" s="86" t="s">
        <v>113</v>
      </c>
      <c r="AC475" s="86" t="s">
        <v>294</v>
      </c>
      <c r="AD475" s="86" t="s">
        <v>3382</v>
      </c>
      <c r="AE475" s="86" t="s">
        <v>1799</v>
      </c>
      <c r="AF475" s="86" t="s">
        <v>148</v>
      </c>
      <c r="AG475" s="86" t="s">
        <v>86</v>
      </c>
      <c r="AH475" s="132"/>
      <c r="AI475" s="86" t="s">
        <v>88</v>
      </c>
      <c r="AJ475" s="87" t="s">
        <v>89</v>
      </c>
      <c r="AK475" s="88" t="s">
        <v>77</v>
      </c>
      <c r="AL475" s="88" t="s">
        <v>77</v>
      </c>
      <c r="AM475" s="88" t="s">
        <v>77</v>
      </c>
      <c r="AN475" s="88" t="s">
        <v>77</v>
      </c>
      <c r="AO475" s="88" t="s">
        <v>77</v>
      </c>
      <c r="AP475" s="88" t="s">
        <v>77</v>
      </c>
      <c r="AQ475" s="88" t="s">
        <v>77</v>
      </c>
      <c r="AR475" s="88" t="s">
        <v>77</v>
      </c>
      <c r="AS475" s="88" t="s">
        <v>77</v>
      </c>
      <c r="AT475" s="88" t="s">
        <v>77</v>
      </c>
      <c r="AU475" s="88" t="s">
        <v>77</v>
      </c>
      <c r="AV475" s="88"/>
      <c r="AW475" s="88" t="s">
        <v>77</v>
      </c>
      <c r="AX475" s="88"/>
      <c r="AY475" s="88" t="s">
        <v>77</v>
      </c>
      <c r="AZ475" s="88"/>
      <c r="BA475" s="88" t="s">
        <v>77</v>
      </c>
      <c r="BB475" s="88"/>
      <c r="BC475" s="88" t="s">
        <v>77</v>
      </c>
      <c r="BD475" s="88"/>
      <c r="BE475" s="88" t="s">
        <v>77</v>
      </c>
      <c r="BF475" s="88" t="s">
        <v>77</v>
      </c>
      <c r="BG475" s="88" t="s">
        <v>77</v>
      </c>
      <c r="BH475" s="88" t="s">
        <v>77</v>
      </c>
      <c r="BI475" s="88" t="s">
        <v>77</v>
      </c>
      <c r="BJ475" s="88" t="s">
        <v>77</v>
      </c>
      <c r="BK475" s="88" t="s">
        <v>77</v>
      </c>
      <c r="BL475" s="88" t="s">
        <v>77</v>
      </c>
      <c r="BM475" s="88" t="s">
        <v>77</v>
      </c>
      <c r="BN475" s="86"/>
      <c r="BO475" s="86"/>
      <c r="BP475" s="86"/>
      <c r="BQ475" s="86"/>
    </row>
    <row r="476" spans="1:69" s="90" customFormat="1" ht="154.5" customHeight="1" x14ac:dyDescent="0.25">
      <c r="A476" s="86"/>
      <c r="B476" s="86" t="s">
        <v>85</v>
      </c>
      <c r="C476" s="129" t="s">
        <v>710</v>
      </c>
      <c r="D476" s="129" t="s">
        <v>937</v>
      </c>
      <c r="E476" s="109" t="s">
        <v>3383</v>
      </c>
      <c r="F476" s="85">
        <v>2018</v>
      </c>
      <c r="G476" s="146">
        <v>43143</v>
      </c>
      <c r="H476" s="85" t="s">
        <v>3384</v>
      </c>
      <c r="I476" s="86" t="s">
        <v>2207</v>
      </c>
      <c r="J476" s="86" t="s">
        <v>77</v>
      </c>
      <c r="K476" s="85" t="s">
        <v>75</v>
      </c>
      <c r="L476" s="86" t="s">
        <v>102</v>
      </c>
      <c r="M476" s="132">
        <v>43140</v>
      </c>
      <c r="N476" s="110" t="s">
        <v>203</v>
      </c>
      <c r="O476" s="110" t="s">
        <v>77</v>
      </c>
      <c r="P476" s="86" t="s">
        <v>1045</v>
      </c>
      <c r="Q476" s="86" t="s">
        <v>148</v>
      </c>
      <c r="R476" s="86" t="s">
        <v>3385</v>
      </c>
      <c r="S476" s="86" t="s">
        <v>3386</v>
      </c>
      <c r="T476" s="123">
        <v>2744035012</v>
      </c>
      <c r="U476" s="107">
        <v>0</v>
      </c>
      <c r="V476" s="139">
        <v>0</v>
      </c>
      <c r="W476" s="199">
        <v>0</v>
      </c>
      <c r="X476" s="145"/>
      <c r="Y476" s="86" t="s">
        <v>871</v>
      </c>
      <c r="Z476" s="86" t="s">
        <v>132</v>
      </c>
      <c r="AA476" s="86" t="s">
        <v>961</v>
      </c>
      <c r="AB476" s="86" t="s">
        <v>1227</v>
      </c>
      <c r="AC476" s="86" t="s">
        <v>1385</v>
      </c>
      <c r="AD476" s="86" t="s">
        <v>3387</v>
      </c>
      <c r="AE476" s="86" t="s">
        <v>1532</v>
      </c>
      <c r="AF476" s="86" t="s">
        <v>148</v>
      </c>
      <c r="AG476" s="86" t="s">
        <v>578</v>
      </c>
      <c r="AH476" s="132">
        <v>43707</v>
      </c>
      <c r="AI476" s="86" t="s">
        <v>415</v>
      </c>
      <c r="AJ476" s="87" t="s">
        <v>85</v>
      </c>
      <c r="AK476" s="88" t="s">
        <v>77</v>
      </c>
      <c r="AL476" s="87" t="s">
        <v>77</v>
      </c>
      <c r="AM476" s="86" t="s">
        <v>77</v>
      </c>
      <c r="AN476" s="87" t="s">
        <v>77</v>
      </c>
      <c r="AO476" s="87" t="s">
        <v>77</v>
      </c>
      <c r="AP476" s="87" t="s">
        <v>77</v>
      </c>
      <c r="AQ476" s="87" t="s">
        <v>77</v>
      </c>
      <c r="AR476" s="86" t="s">
        <v>148</v>
      </c>
      <c r="AS476" s="87" t="s">
        <v>77</v>
      </c>
      <c r="AT476" s="87" t="s">
        <v>3388</v>
      </c>
      <c r="AU476" s="87" t="s">
        <v>77</v>
      </c>
      <c r="AV476" s="87"/>
      <c r="AW476" s="87" t="s">
        <v>77</v>
      </c>
      <c r="AX476" s="87"/>
      <c r="AY476" s="87" t="s">
        <v>77</v>
      </c>
      <c r="AZ476" s="87"/>
      <c r="BA476" s="87" t="s">
        <v>77</v>
      </c>
      <c r="BB476" s="87"/>
      <c r="BC476" s="87" t="s">
        <v>77</v>
      </c>
      <c r="BD476" s="87"/>
      <c r="BE476" s="87" t="s">
        <v>77</v>
      </c>
      <c r="BF476" s="87" t="s">
        <v>77</v>
      </c>
      <c r="BG476" s="87" t="s">
        <v>77</v>
      </c>
      <c r="BH476" s="87" t="s">
        <v>77</v>
      </c>
      <c r="BI476" s="87" t="s">
        <v>77</v>
      </c>
      <c r="BJ476" s="87" t="s">
        <v>77</v>
      </c>
      <c r="BK476" s="87" t="s">
        <v>77</v>
      </c>
      <c r="BL476" s="87" t="s">
        <v>77</v>
      </c>
      <c r="BM476" s="87" t="s">
        <v>77</v>
      </c>
      <c r="BN476" s="86"/>
      <c r="BO476" s="86"/>
      <c r="BP476" s="86"/>
      <c r="BQ476" s="86"/>
    </row>
    <row r="477" spans="1:69" s="90" customFormat="1" ht="154.5" customHeight="1" x14ac:dyDescent="0.25">
      <c r="A477" s="86"/>
      <c r="B477" s="86" t="s">
        <v>85</v>
      </c>
      <c r="C477" s="129" t="s">
        <v>710</v>
      </c>
      <c r="D477" s="129" t="s">
        <v>71</v>
      </c>
      <c r="E477" s="109" t="s">
        <v>3389</v>
      </c>
      <c r="F477" s="85">
        <v>2016</v>
      </c>
      <c r="G477" s="146">
        <v>42633</v>
      </c>
      <c r="H477" s="85" t="s">
        <v>3390</v>
      </c>
      <c r="I477" s="86" t="s">
        <v>730</v>
      </c>
      <c r="J477" s="86" t="s">
        <v>77</v>
      </c>
      <c r="K477" s="85" t="s">
        <v>75</v>
      </c>
      <c r="L477" s="86" t="s">
        <v>346</v>
      </c>
      <c r="M477" s="132">
        <v>42614</v>
      </c>
      <c r="N477" s="110" t="s">
        <v>203</v>
      </c>
      <c r="O477" s="110" t="s">
        <v>77</v>
      </c>
      <c r="P477" s="86" t="s">
        <v>990</v>
      </c>
      <c r="Q477" s="86" t="s">
        <v>148</v>
      </c>
      <c r="R477" s="86" t="s">
        <v>3391</v>
      </c>
      <c r="S477" s="86" t="s">
        <v>925</v>
      </c>
      <c r="T477" s="123">
        <v>32000000</v>
      </c>
      <c r="U477" s="107"/>
      <c r="V477" s="139"/>
      <c r="W477" s="139"/>
      <c r="X477" s="145"/>
      <c r="Y477" s="86" t="s">
        <v>871</v>
      </c>
      <c r="Z477" s="86" t="s">
        <v>787</v>
      </c>
      <c r="AA477" s="86" t="s">
        <v>1048</v>
      </c>
      <c r="AB477" s="86" t="s">
        <v>145</v>
      </c>
      <c r="AC477" s="86" t="s">
        <v>146</v>
      </c>
      <c r="AD477" s="86" t="s">
        <v>3392</v>
      </c>
      <c r="AE477" s="86" t="s">
        <v>3393</v>
      </c>
      <c r="AF477" s="86" t="s">
        <v>148</v>
      </c>
      <c r="AG477" s="86" t="s">
        <v>342</v>
      </c>
      <c r="AH477" s="132">
        <v>44502</v>
      </c>
      <c r="AI477" s="86" t="s">
        <v>415</v>
      </c>
      <c r="AJ477" s="87" t="s">
        <v>85</v>
      </c>
      <c r="AK477" s="88"/>
      <c r="AL477" s="87">
        <v>0</v>
      </c>
      <c r="AM477" s="86" t="s">
        <v>965</v>
      </c>
      <c r="AN477" s="86" t="s">
        <v>3394</v>
      </c>
      <c r="AO477" s="86" t="s">
        <v>2320</v>
      </c>
      <c r="AP477" s="143">
        <v>44809</v>
      </c>
      <c r="AQ477" s="143"/>
      <c r="AR477" s="86" t="s">
        <v>692</v>
      </c>
      <c r="AS477" s="86" t="s">
        <v>77</v>
      </c>
      <c r="AT477" s="86" t="s">
        <v>77</v>
      </c>
      <c r="AU477" s="88" t="s">
        <v>3395</v>
      </c>
      <c r="AV477" s="86" t="s">
        <v>3396</v>
      </c>
      <c r="AW477" s="86"/>
      <c r="AX477" s="86" t="s">
        <v>3397</v>
      </c>
      <c r="AY477" s="86"/>
      <c r="AZ477" s="86" t="s">
        <v>3398</v>
      </c>
      <c r="BA477" s="97"/>
      <c r="BB477" s="86" t="s">
        <v>3399</v>
      </c>
      <c r="BC477" s="86"/>
      <c r="BD477" s="86" t="s">
        <v>3400</v>
      </c>
      <c r="BE477" s="86"/>
      <c r="BF477" s="86" t="s">
        <v>3401</v>
      </c>
      <c r="BG477" s="86" t="s">
        <v>3402</v>
      </c>
      <c r="BH477" s="86"/>
      <c r="BI477" s="86" t="s">
        <v>3403</v>
      </c>
      <c r="BJ477" s="86"/>
      <c r="BK477" s="86"/>
      <c r="BL477" s="132">
        <v>45246</v>
      </c>
      <c r="BM477" s="86"/>
      <c r="BN477" s="86"/>
      <c r="BO477" s="86"/>
      <c r="BP477" s="86"/>
      <c r="BQ477" s="86"/>
    </row>
    <row r="478" spans="1:69" s="90" customFormat="1" ht="154.5" customHeight="1" x14ac:dyDescent="0.25">
      <c r="A478" s="86"/>
      <c r="B478" s="86" t="s">
        <v>89</v>
      </c>
      <c r="C478" s="129" t="s">
        <v>3404</v>
      </c>
      <c r="D478" s="129" t="s">
        <v>71</v>
      </c>
      <c r="E478" s="109" t="s">
        <v>3405</v>
      </c>
      <c r="F478" s="85">
        <v>2016</v>
      </c>
      <c r="G478" s="146">
        <v>42620</v>
      </c>
      <c r="H478" s="85" t="s">
        <v>3406</v>
      </c>
      <c r="I478" s="86" t="s">
        <v>3407</v>
      </c>
      <c r="J478" s="86" t="s">
        <v>1827</v>
      </c>
      <c r="K478" s="85" t="s">
        <v>75</v>
      </c>
      <c r="L478" s="86" t="s">
        <v>102</v>
      </c>
      <c r="M478" s="132">
        <v>42611</v>
      </c>
      <c r="N478" s="110" t="s">
        <v>157</v>
      </c>
      <c r="O478" s="126">
        <v>0</v>
      </c>
      <c r="P478" s="86" t="s">
        <v>1190</v>
      </c>
      <c r="Q478" s="86" t="s">
        <v>148</v>
      </c>
      <c r="R478" s="86" t="s">
        <v>3408</v>
      </c>
      <c r="S478" s="86" t="s">
        <v>1727</v>
      </c>
      <c r="T478" s="123">
        <v>248095280</v>
      </c>
      <c r="U478" s="107">
        <v>666983774.38</v>
      </c>
      <c r="V478" s="139">
        <v>0</v>
      </c>
      <c r="W478" s="139">
        <v>0</v>
      </c>
      <c r="X478" s="145" t="s">
        <v>681</v>
      </c>
      <c r="Y478" s="86" t="s">
        <v>871</v>
      </c>
      <c r="Z478" s="86" t="s">
        <v>787</v>
      </c>
      <c r="AA478" s="86" t="s">
        <v>1003</v>
      </c>
      <c r="AB478" s="86" t="s">
        <v>145</v>
      </c>
      <c r="AC478" s="86" t="s">
        <v>146</v>
      </c>
      <c r="AD478" s="86" t="s">
        <v>3409</v>
      </c>
      <c r="AE478" s="86" t="s">
        <v>1532</v>
      </c>
      <c r="AF478" s="86" t="s">
        <v>148</v>
      </c>
      <c r="AG478" s="86" t="s">
        <v>578</v>
      </c>
      <c r="AH478" s="132">
        <v>44245</v>
      </c>
      <c r="AI478" s="86" t="s">
        <v>88</v>
      </c>
      <c r="AJ478" s="87" t="s">
        <v>89</v>
      </c>
      <c r="AK478" s="88" t="s">
        <v>77</v>
      </c>
      <c r="AL478" s="88" t="s">
        <v>77</v>
      </c>
      <c r="AM478" s="88" t="s">
        <v>77</v>
      </c>
      <c r="AN478" s="88" t="s">
        <v>77</v>
      </c>
      <c r="AO478" s="88" t="s">
        <v>77</v>
      </c>
      <c r="AP478" s="88" t="s">
        <v>77</v>
      </c>
      <c r="AQ478" s="88" t="s">
        <v>77</v>
      </c>
      <c r="AR478" s="88" t="s">
        <v>77</v>
      </c>
      <c r="AS478" s="88" t="s">
        <v>77</v>
      </c>
      <c r="AT478" s="88" t="s">
        <v>77</v>
      </c>
      <c r="AU478" s="88" t="s">
        <v>77</v>
      </c>
      <c r="AV478" s="88"/>
      <c r="AW478" s="88" t="s">
        <v>77</v>
      </c>
      <c r="AX478" s="88"/>
      <c r="AY478" s="88" t="s">
        <v>77</v>
      </c>
      <c r="AZ478" s="88"/>
      <c r="BA478" s="88" t="s">
        <v>77</v>
      </c>
      <c r="BB478" s="88"/>
      <c r="BC478" s="88" t="s">
        <v>77</v>
      </c>
      <c r="BD478" s="88"/>
      <c r="BE478" s="88" t="s">
        <v>77</v>
      </c>
      <c r="BF478" s="88" t="s">
        <v>77</v>
      </c>
      <c r="BG478" s="88" t="s">
        <v>77</v>
      </c>
      <c r="BH478" s="88" t="s">
        <v>77</v>
      </c>
      <c r="BI478" s="88" t="s">
        <v>77</v>
      </c>
      <c r="BJ478" s="88" t="s">
        <v>77</v>
      </c>
      <c r="BK478" s="88" t="s">
        <v>77</v>
      </c>
      <c r="BL478" s="88" t="s">
        <v>77</v>
      </c>
      <c r="BM478" s="88" t="s">
        <v>77</v>
      </c>
      <c r="BN478" s="86"/>
      <c r="BO478" s="86"/>
      <c r="BP478" s="86"/>
      <c r="BQ478" s="86"/>
    </row>
    <row r="479" spans="1:69" s="90" customFormat="1" ht="154.5" customHeight="1" x14ac:dyDescent="0.25">
      <c r="A479" s="86"/>
      <c r="B479" s="86" t="s">
        <v>85</v>
      </c>
      <c r="C479" s="129" t="s">
        <v>710</v>
      </c>
      <c r="D479" s="129" t="s">
        <v>937</v>
      </c>
      <c r="E479" s="109" t="s">
        <v>3410</v>
      </c>
      <c r="F479" s="85">
        <v>2017</v>
      </c>
      <c r="G479" s="146">
        <v>42759</v>
      </c>
      <c r="H479" s="85" t="s">
        <v>3411</v>
      </c>
      <c r="I479" s="86" t="s">
        <v>3411</v>
      </c>
      <c r="J479" s="86" t="s">
        <v>77</v>
      </c>
      <c r="K479" s="85" t="s">
        <v>75</v>
      </c>
      <c r="L479" s="86" t="s">
        <v>111</v>
      </c>
      <c r="M479" s="132">
        <v>42758</v>
      </c>
      <c r="N479" s="110" t="s">
        <v>157</v>
      </c>
      <c r="O479" s="110" t="s">
        <v>77</v>
      </c>
      <c r="P479" s="86" t="s">
        <v>3412</v>
      </c>
      <c r="Q479" s="86" t="s">
        <v>148</v>
      </c>
      <c r="R479" s="86" t="s">
        <v>3413</v>
      </c>
      <c r="S479" s="86" t="s">
        <v>1192</v>
      </c>
      <c r="T479" s="123">
        <v>0</v>
      </c>
      <c r="U479" s="107">
        <v>0</v>
      </c>
      <c r="V479" s="139">
        <v>0</v>
      </c>
      <c r="W479" s="199">
        <v>0</v>
      </c>
      <c r="X479" s="145"/>
      <c r="Y479" s="86" t="s">
        <v>973</v>
      </c>
      <c r="Z479" s="86" t="s">
        <v>787</v>
      </c>
      <c r="AA479" s="86" t="s">
        <v>787</v>
      </c>
      <c r="AB479" s="86" t="s">
        <v>1227</v>
      </c>
      <c r="AC479" s="86" t="s">
        <v>1385</v>
      </c>
      <c r="AD479" s="86" t="s">
        <v>3414</v>
      </c>
      <c r="AE479" s="86" t="s">
        <v>3415</v>
      </c>
      <c r="AF479" s="86" t="s">
        <v>148</v>
      </c>
      <c r="AG479" s="86" t="s">
        <v>342</v>
      </c>
      <c r="AH479" s="132">
        <v>43495</v>
      </c>
      <c r="AI479" s="86" t="s">
        <v>415</v>
      </c>
      <c r="AJ479" s="87" t="s">
        <v>85</v>
      </c>
      <c r="AK479" s="88" t="s">
        <v>77</v>
      </c>
      <c r="AL479" s="88" t="s">
        <v>77</v>
      </c>
      <c r="AM479" s="86" t="s">
        <v>965</v>
      </c>
      <c r="AN479" s="86" t="s">
        <v>77</v>
      </c>
      <c r="AO479" s="86" t="s">
        <v>77</v>
      </c>
      <c r="AP479" s="143" t="s">
        <v>77</v>
      </c>
      <c r="AQ479" s="143" t="s">
        <v>77</v>
      </c>
      <c r="AR479" s="86" t="s">
        <v>148</v>
      </c>
      <c r="AS479" s="86" t="s">
        <v>77</v>
      </c>
      <c r="AT479" s="86"/>
      <c r="AU479" s="88" t="s">
        <v>77</v>
      </c>
      <c r="AV479" s="88"/>
      <c r="AW479" s="86" t="s">
        <v>77</v>
      </c>
      <c r="AX479" s="86"/>
      <c r="AY479" s="86" t="s">
        <v>77</v>
      </c>
      <c r="AZ479" s="86"/>
      <c r="BA479" s="86" t="s">
        <v>77</v>
      </c>
      <c r="BB479" s="86"/>
      <c r="BC479" s="86" t="s">
        <v>77</v>
      </c>
      <c r="BD479" s="86"/>
      <c r="BE479" s="86" t="s">
        <v>77</v>
      </c>
      <c r="BF479" s="86" t="s">
        <v>77</v>
      </c>
      <c r="BG479" s="86" t="s">
        <v>77</v>
      </c>
      <c r="BH479" s="86" t="s">
        <v>77</v>
      </c>
      <c r="BI479" s="86" t="s">
        <v>77</v>
      </c>
      <c r="BJ479" s="86" t="s">
        <v>77</v>
      </c>
      <c r="BK479" s="86" t="s">
        <v>77</v>
      </c>
      <c r="BL479" s="86" t="s">
        <v>77</v>
      </c>
      <c r="BM479" s="86" t="s">
        <v>77</v>
      </c>
      <c r="BN479" s="86"/>
      <c r="BO479" s="86"/>
      <c r="BP479" s="86"/>
      <c r="BQ479" s="86"/>
    </row>
    <row r="480" spans="1:69" s="90" customFormat="1" ht="154.5" customHeight="1" x14ac:dyDescent="0.25">
      <c r="A480" s="86"/>
      <c r="B480" s="86" t="s">
        <v>85</v>
      </c>
      <c r="C480" s="129" t="s">
        <v>710</v>
      </c>
      <c r="D480" s="129" t="s">
        <v>937</v>
      </c>
      <c r="E480" s="109" t="s">
        <v>3416</v>
      </c>
      <c r="F480" s="85">
        <v>2017</v>
      </c>
      <c r="G480" s="146">
        <v>42881</v>
      </c>
      <c r="H480" s="85" t="s">
        <v>3417</v>
      </c>
      <c r="I480" s="86" t="s">
        <v>3418</v>
      </c>
      <c r="J480" s="86" t="s">
        <v>77</v>
      </c>
      <c r="K480" s="85" t="s">
        <v>75</v>
      </c>
      <c r="L480" s="86" t="s">
        <v>102</v>
      </c>
      <c r="M480" s="132">
        <v>42873</v>
      </c>
      <c r="N480" s="110" t="s">
        <v>157</v>
      </c>
      <c r="O480" s="110" t="s">
        <v>77</v>
      </c>
      <c r="P480" s="86" t="s">
        <v>959</v>
      </c>
      <c r="Q480" s="86" t="s">
        <v>148</v>
      </c>
      <c r="R480" s="86" t="s">
        <v>3419</v>
      </c>
      <c r="S480" s="86" t="s">
        <v>3420</v>
      </c>
      <c r="T480" s="123">
        <v>290053297</v>
      </c>
      <c r="U480" s="107">
        <v>0</v>
      </c>
      <c r="V480" s="139">
        <v>0</v>
      </c>
      <c r="W480" s="139">
        <v>0</v>
      </c>
      <c r="X480" s="145"/>
      <c r="Y480" s="86" t="s">
        <v>973</v>
      </c>
      <c r="Z480" s="86" t="s">
        <v>787</v>
      </c>
      <c r="AA480" s="86" t="s">
        <v>787</v>
      </c>
      <c r="AB480" s="86" t="s">
        <v>145</v>
      </c>
      <c r="AC480" s="86" t="s">
        <v>146</v>
      </c>
      <c r="AD480" s="86" t="s">
        <v>3421</v>
      </c>
      <c r="AE480" s="86" t="s">
        <v>3422</v>
      </c>
      <c r="AF480" s="86" t="s">
        <v>148</v>
      </c>
      <c r="AG480" s="86" t="s">
        <v>578</v>
      </c>
      <c r="AH480" s="132">
        <v>44106</v>
      </c>
      <c r="AI480" s="86" t="s">
        <v>415</v>
      </c>
      <c r="AJ480" s="87"/>
      <c r="AK480" s="88" t="s">
        <v>77</v>
      </c>
      <c r="AL480" s="88" t="s">
        <v>77</v>
      </c>
      <c r="AM480" s="86" t="s">
        <v>77</v>
      </c>
      <c r="AN480" s="88" t="s">
        <v>77</v>
      </c>
      <c r="AO480" s="88" t="s">
        <v>77</v>
      </c>
      <c r="AP480" s="88" t="s">
        <v>77</v>
      </c>
      <c r="AQ480" s="88" t="s">
        <v>77</v>
      </c>
      <c r="AR480" s="86"/>
      <c r="AS480" s="88" t="s">
        <v>77</v>
      </c>
      <c r="AT480" s="88" t="s">
        <v>77</v>
      </c>
      <c r="AU480" s="88" t="s">
        <v>77</v>
      </c>
      <c r="AV480" s="88"/>
      <c r="AW480" s="88" t="s">
        <v>77</v>
      </c>
      <c r="AX480" s="88"/>
      <c r="AY480" s="88" t="s">
        <v>77</v>
      </c>
      <c r="AZ480" s="88"/>
      <c r="BA480" s="88" t="s">
        <v>77</v>
      </c>
      <c r="BB480" s="88"/>
      <c r="BC480" s="88" t="s">
        <v>77</v>
      </c>
      <c r="BD480" s="88"/>
      <c r="BE480" s="88" t="s">
        <v>77</v>
      </c>
      <c r="BF480" s="88" t="s">
        <v>77</v>
      </c>
      <c r="BG480" s="88" t="s">
        <v>77</v>
      </c>
      <c r="BH480" s="88" t="s">
        <v>77</v>
      </c>
      <c r="BI480" s="88" t="s">
        <v>77</v>
      </c>
      <c r="BJ480" s="88" t="s">
        <v>77</v>
      </c>
      <c r="BK480" s="88" t="s">
        <v>77</v>
      </c>
      <c r="BL480" s="88" t="s">
        <v>77</v>
      </c>
      <c r="BM480" s="88" t="s">
        <v>77</v>
      </c>
      <c r="BN480" s="86"/>
      <c r="BO480" s="86"/>
      <c r="BP480" s="86"/>
      <c r="BQ480" s="86"/>
    </row>
    <row r="481" spans="1:69" s="90" customFormat="1" ht="154.5" customHeight="1" x14ac:dyDescent="0.25">
      <c r="A481" s="86"/>
      <c r="B481" s="86" t="s">
        <v>85</v>
      </c>
      <c r="C481" s="129" t="s">
        <v>710</v>
      </c>
      <c r="D481" s="129" t="s">
        <v>937</v>
      </c>
      <c r="E481" s="109" t="s">
        <v>3423</v>
      </c>
      <c r="F481" s="85">
        <v>2017</v>
      </c>
      <c r="G481" s="146">
        <v>42746</v>
      </c>
      <c r="H481" s="85" t="s">
        <v>3424</v>
      </c>
      <c r="I481" s="86" t="s">
        <v>3425</v>
      </c>
      <c r="J481" s="86" t="s">
        <v>77</v>
      </c>
      <c r="K481" s="85" t="s">
        <v>75</v>
      </c>
      <c r="L481" s="86" t="s">
        <v>346</v>
      </c>
      <c r="M481" s="132">
        <v>42804</v>
      </c>
      <c r="N481" s="110" t="s">
        <v>157</v>
      </c>
      <c r="O481" s="110" t="s">
        <v>77</v>
      </c>
      <c r="P481" s="86" t="s">
        <v>990</v>
      </c>
      <c r="Q481" s="86" t="s">
        <v>148</v>
      </c>
      <c r="R481" s="86" t="s">
        <v>3426</v>
      </c>
      <c r="S481" s="86" t="s">
        <v>1241</v>
      </c>
      <c r="T481" s="123">
        <v>27894865</v>
      </c>
      <c r="U481" s="107">
        <v>0</v>
      </c>
      <c r="V481" s="139">
        <v>0</v>
      </c>
      <c r="W481" s="139">
        <v>0</v>
      </c>
      <c r="X481" s="145"/>
      <c r="Y481" s="86" t="s">
        <v>871</v>
      </c>
      <c r="Z481" s="86" t="s">
        <v>1429</v>
      </c>
      <c r="AA481" s="86" t="s">
        <v>1003</v>
      </c>
      <c r="AB481" s="86" t="s">
        <v>113</v>
      </c>
      <c r="AC481" s="86" t="s">
        <v>294</v>
      </c>
      <c r="AD481" s="86" t="s">
        <v>3427</v>
      </c>
      <c r="AE481" s="86" t="s">
        <v>2271</v>
      </c>
      <c r="AF481" s="86" t="s">
        <v>148</v>
      </c>
      <c r="AG481" s="86" t="s">
        <v>342</v>
      </c>
      <c r="AH481" s="132">
        <v>43649</v>
      </c>
      <c r="AI481" s="86" t="s">
        <v>415</v>
      </c>
      <c r="AJ481" s="87" t="s">
        <v>85</v>
      </c>
      <c r="AK481" s="88">
        <v>6300817</v>
      </c>
      <c r="AL481" s="87" t="s">
        <v>77</v>
      </c>
      <c r="AM481" s="86" t="s">
        <v>965</v>
      </c>
      <c r="AN481" s="86" t="s">
        <v>3428</v>
      </c>
      <c r="AO481" s="86" t="s">
        <v>2320</v>
      </c>
      <c r="AP481" s="143"/>
      <c r="AQ481" s="143">
        <v>44230</v>
      </c>
      <c r="AR481" s="86" t="s">
        <v>148</v>
      </c>
      <c r="AS481" s="87">
        <v>6300817</v>
      </c>
      <c r="AT481" s="196" t="s">
        <v>77</v>
      </c>
      <c r="AU481" s="196">
        <v>480360</v>
      </c>
      <c r="AV481" s="196" t="s">
        <v>3429</v>
      </c>
      <c r="AW481" s="86" t="s">
        <v>3429</v>
      </c>
      <c r="AX481" s="86" t="s">
        <v>3428</v>
      </c>
      <c r="AY481" s="86" t="s">
        <v>3428</v>
      </c>
      <c r="AZ481" s="86"/>
      <c r="BA481" s="86"/>
      <c r="BB481" s="86" t="s">
        <v>3430</v>
      </c>
      <c r="BC481" s="86" t="s">
        <v>3430</v>
      </c>
      <c r="BD481" s="86" t="s">
        <v>3431</v>
      </c>
      <c r="BE481" s="86" t="s">
        <v>3431</v>
      </c>
      <c r="BF481" s="86" t="s">
        <v>1165</v>
      </c>
      <c r="BG481" s="86" t="s">
        <v>3432</v>
      </c>
      <c r="BH481" s="197">
        <v>6781177</v>
      </c>
      <c r="BI481" s="197">
        <v>0</v>
      </c>
      <c r="BJ481" s="197">
        <v>6781177</v>
      </c>
      <c r="BK481" s="143">
        <v>44403</v>
      </c>
      <c r="BL481" s="132">
        <v>44526</v>
      </c>
      <c r="BM481" s="86" t="s">
        <v>285</v>
      </c>
      <c r="BN481" s="86"/>
      <c r="BO481" s="86"/>
      <c r="BP481" s="86"/>
      <c r="BQ481" s="86"/>
    </row>
    <row r="482" spans="1:69" s="90" customFormat="1" ht="154.5" customHeight="1" x14ac:dyDescent="0.25">
      <c r="A482" s="86"/>
      <c r="B482" s="86" t="s">
        <v>85</v>
      </c>
      <c r="C482" s="129" t="s">
        <v>710</v>
      </c>
      <c r="D482" s="129" t="s">
        <v>937</v>
      </c>
      <c r="E482" s="109" t="s">
        <v>3433</v>
      </c>
      <c r="F482" s="85">
        <v>2017</v>
      </c>
      <c r="G482" s="146">
        <v>42982</v>
      </c>
      <c r="H482" s="85" t="s">
        <v>3434</v>
      </c>
      <c r="I482" s="86" t="s">
        <v>3435</v>
      </c>
      <c r="J482" s="86" t="s">
        <v>77</v>
      </c>
      <c r="K482" s="85" t="s">
        <v>75</v>
      </c>
      <c r="L482" s="86" t="s">
        <v>102</v>
      </c>
      <c r="M482" s="132">
        <v>42979</v>
      </c>
      <c r="N482" s="110" t="s">
        <v>203</v>
      </c>
      <c r="O482" s="110" t="s">
        <v>77</v>
      </c>
      <c r="P482" s="86" t="s">
        <v>1363</v>
      </c>
      <c r="Q482" s="86" t="s">
        <v>148</v>
      </c>
      <c r="R482" s="86" t="s">
        <v>3436</v>
      </c>
      <c r="S482" s="86" t="s">
        <v>1012</v>
      </c>
      <c r="T482" s="123">
        <v>1447997600</v>
      </c>
      <c r="U482" s="107">
        <v>0</v>
      </c>
      <c r="V482" s="139">
        <v>0</v>
      </c>
      <c r="W482" s="139">
        <v>0</v>
      </c>
      <c r="X482" s="145"/>
      <c r="Y482" s="86" t="s">
        <v>871</v>
      </c>
      <c r="Z482" s="86" t="s">
        <v>1852</v>
      </c>
      <c r="AA482" s="86" t="s">
        <v>3437</v>
      </c>
      <c r="AB482" s="86" t="s">
        <v>113</v>
      </c>
      <c r="AC482" s="86" t="s">
        <v>294</v>
      </c>
      <c r="AD482" s="86" t="s">
        <v>3438</v>
      </c>
      <c r="AE482" s="86" t="s">
        <v>309</v>
      </c>
      <c r="AF482" s="86" t="s">
        <v>148</v>
      </c>
      <c r="AG482" s="86" t="s">
        <v>578</v>
      </c>
      <c r="AH482" s="132">
        <v>43920</v>
      </c>
      <c r="AI482" s="86" t="s">
        <v>415</v>
      </c>
      <c r="AJ482" s="87">
        <v>2</v>
      </c>
      <c r="AK482" s="88" t="s">
        <v>77</v>
      </c>
      <c r="AL482" s="88" t="s">
        <v>77</v>
      </c>
      <c r="AM482" s="86" t="s">
        <v>77</v>
      </c>
      <c r="AN482" s="88" t="s">
        <v>77</v>
      </c>
      <c r="AO482" s="88" t="s">
        <v>77</v>
      </c>
      <c r="AP482" s="88" t="s">
        <v>77</v>
      </c>
      <c r="AQ482" s="88" t="s">
        <v>77</v>
      </c>
      <c r="AR482" s="86"/>
      <c r="AS482" s="88" t="s">
        <v>77</v>
      </c>
      <c r="AT482" s="88" t="s">
        <v>77</v>
      </c>
      <c r="AU482" s="88" t="s">
        <v>77</v>
      </c>
      <c r="AV482" s="88"/>
      <c r="AW482" s="88" t="s">
        <v>77</v>
      </c>
      <c r="AX482" s="88"/>
      <c r="AY482" s="88" t="s">
        <v>77</v>
      </c>
      <c r="AZ482" s="88"/>
      <c r="BA482" s="88" t="s">
        <v>77</v>
      </c>
      <c r="BB482" s="88"/>
      <c r="BC482" s="88" t="s">
        <v>77</v>
      </c>
      <c r="BD482" s="88"/>
      <c r="BE482" s="88" t="s">
        <v>77</v>
      </c>
      <c r="BF482" s="88" t="s">
        <v>77</v>
      </c>
      <c r="BG482" s="88" t="s">
        <v>77</v>
      </c>
      <c r="BH482" s="88" t="s">
        <v>77</v>
      </c>
      <c r="BI482" s="88" t="s">
        <v>77</v>
      </c>
      <c r="BJ482" s="88" t="s">
        <v>77</v>
      </c>
      <c r="BK482" s="88" t="s">
        <v>77</v>
      </c>
      <c r="BL482" s="88" t="s">
        <v>77</v>
      </c>
      <c r="BM482" s="88" t="s">
        <v>77</v>
      </c>
      <c r="BN482" s="86"/>
      <c r="BO482" s="86"/>
      <c r="BP482" s="86"/>
      <c r="BQ482" s="86"/>
    </row>
    <row r="483" spans="1:69" s="90" customFormat="1" ht="154.5" customHeight="1" x14ac:dyDescent="0.25">
      <c r="A483" s="86"/>
      <c r="B483" s="86" t="s">
        <v>85</v>
      </c>
      <c r="C483" s="129" t="s">
        <v>710</v>
      </c>
      <c r="D483" s="129" t="s">
        <v>71</v>
      </c>
      <c r="E483" s="109" t="s">
        <v>3439</v>
      </c>
      <c r="F483" s="85">
        <v>2020</v>
      </c>
      <c r="G483" s="146">
        <v>43899</v>
      </c>
      <c r="H483" s="85" t="s">
        <v>3440</v>
      </c>
      <c r="I483" s="86" t="s">
        <v>3441</v>
      </c>
      <c r="J483" s="86" t="s">
        <v>77</v>
      </c>
      <c r="K483" s="85" t="s">
        <v>75</v>
      </c>
      <c r="L483" s="86" t="s">
        <v>346</v>
      </c>
      <c r="M483" s="132">
        <v>43896</v>
      </c>
      <c r="N483" s="110" t="s">
        <v>203</v>
      </c>
      <c r="O483" s="110" t="s">
        <v>77</v>
      </c>
      <c r="P483" s="86" t="s">
        <v>1045</v>
      </c>
      <c r="Q483" s="86" t="s">
        <v>148</v>
      </c>
      <c r="R483" s="86" t="s">
        <v>3442</v>
      </c>
      <c r="S483" s="86" t="s">
        <v>1047</v>
      </c>
      <c r="T483" s="123">
        <v>100000000</v>
      </c>
      <c r="U483" s="107">
        <v>0</v>
      </c>
      <c r="V483" s="139">
        <v>0</v>
      </c>
      <c r="W483" s="139">
        <v>0</v>
      </c>
      <c r="X483" s="145"/>
      <c r="Y483" s="86" t="s">
        <v>973</v>
      </c>
      <c r="Z483" s="86" t="s">
        <v>787</v>
      </c>
      <c r="AA483" s="86" t="s">
        <v>787</v>
      </c>
      <c r="AB483" s="86" t="s">
        <v>145</v>
      </c>
      <c r="AC483" s="86" t="s">
        <v>146</v>
      </c>
      <c r="AD483" s="86" t="s">
        <v>3137</v>
      </c>
      <c r="AE483" s="86" t="s">
        <v>3443</v>
      </c>
      <c r="AF483" s="86" t="s">
        <v>148</v>
      </c>
      <c r="AG483" s="86" t="s">
        <v>86</v>
      </c>
      <c r="AH483" s="132"/>
      <c r="AI483" s="86" t="s">
        <v>415</v>
      </c>
      <c r="AJ483" s="87"/>
      <c r="AK483" s="88">
        <v>0</v>
      </c>
      <c r="AL483" s="87">
        <v>0</v>
      </c>
      <c r="AM483" s="86" t="s">
        <v>965</v>
      </c>
      <c r="AN483" s="86" t="s">
        <v>3444</v>
      </c>
      <c r="AO483" s="86" t="s">
        <v>951</v>
      </c>
      <c r="AP483" s="143" t="s">
        <v>2556</v>
      </c>
      <c r="AQ483" s="143" t="s">
        <v>77</v>
      </c>
      <c r="AR483" s="86"/>
      <c r="AS483" s="86" t="s">
        <v>77</v>
      </c>
      <c r="AT483" s="86" t="s">
        <v>77</v>
      </c>
      <c r="AU483" s="86" t="s">
        <v>77</v>
      </c>
      <c r="AV483" s="86"/>
      <c r="AW483" s="86" t="s">
        <v>77</v>
      </c>
      <c r="AX483" s="86"/>
      <c r="AY483" s="86" t="s">
        <v>77</v>
      </c>
      <c r="AZ483" s="86"/>
      <c r="BA483" s="86" t="s">
        <v>77</v>
      </c>
      <c r="BB483" s="86"/>
      <c r="BC483" s="86" t="s">
        <v>77</v>
      </c>
      <c r="BD483" s="86"/>
      <c r="BE483" s="86" t="s">
        <v>77</v>
      </c>
      <c r="BF483" s="86" t="s">
        <v>77</v>
      </c>
      <c r="BG483" s="86" t="s">
        <v>77</v>
      </c>
      <c r="BH483" s="86" t="s">
        <v>77</v>
      </c>
      <c r="BI483" s="86" t="s">
        <v>77</v>
      </c>
      <c r="BJ483" s="86" t="s">
        <v>77</v>
      </c>
      <c r="BK483" s="86" t="s">
        <v>77</v>
      </c>
      <c r="BL483" s="86" t="s">
        <v>77</v>
      </c>
      <c r="BM483" s="86" t="s">
        <v>77</v>
      </c>
      <c r="BN483" s="86"/>
      <c r="BO483" s="86"/>
      <c r="BP483" s="86"/>
      <c r="BQ483" s="86"/>
    </row>
    <row r="484" spans="1:69" s="90" customFormat="1" ht="154.5" customHeight="1" x14ac:dyDescent="0.25">
      <c r="A484" s="86"/>
      <c r="B484" s="86" t="s">
        <v>89</v>
      </c>
      <c r="C484" s="129" t="s">
        <v>3445</v>
      </c>
      <c r="D484" s="129" t="s">
        <v>71</v>
      </c>
      <c r="E484" s="109" t="s">
        <v>3446</v>
      </c>
      <c r="F484" s="85">
        <v>2016</v>
      </c>
      <c r="G484" s="146">
        <v>42719</v>
      </c>
      <c r="H484" s="85" t="s">
        <v>3447</v>
      </c>
      <c r="I484" s="86" t="s">
        <v>3448</v>
      </c>
      <c r="J484" s="86" t="s">
        <v>77</v>
      </c>
      <c r="K484" s="85" t="s">
        <v>75</v>
      </c>
      <c r="L484" s="86" t="s">
        <v>195</v>
      </c>
      <c r="M484" s="132">
        <v>42789</v>
      </c>
      <c r="N484" s="110" t="s">
        <v>157</v>
      </c>
      <c r="O484" s="110" t="s">
        <v>77</v>
      </c>
      <c r="P484" s="86" t="s">
        <v>1045</v>
      </c>
      <c r="Q484" s="86" t="s">
        <v>148</v>
      </c>
      <c r="R484" s="86" t="s">
        <v>3449</v>
      </c>
      <c r="S484" s="86" t="s">
        <v>2030</v>
      </c>
      <c r="T484" s="123">
        <v>3325581900</v>
      </c>
      <c r="U484" s="107">
        <v>4798359387.6899996</v>
      </c>
      <c r="V484" s="139">
        <v>4660261825</v>
      </c>
      <c r="W484" s="139">
        <v>0</v>
      </c>
      <c r="X484" s="145" t="s">
        <v>93</v>
      </c>
      <c r="Y484" s="86" t="s">
        <v>871</v>
      </c>
      <c r="Z484" s="86" t="s">
        <v>992</v>
      </c>
      <c r="AA484" s="86" t="s">
        <v>993</v>
      </c>
      <c r="AB484" s="86" t="s">
        <v>113</v>
      </c>
      <c r="AC484" s="86" t="s">
        <v>294</v>
      </c>
      <c r="AD484" s="86" t="s">
        <v>2777</v>
      </c>
      <c r="AE484" s="86" t="s">
        <v>976</v>
      </c>
      <c r="AF484" s="86" t="s">
        <v>148</v>
      </c>
      <c r="AG484" s="86" t="s">
        <v>578</v>
      </c>
      <c r="AH484" s="132">
        <v>43651</v>
      </c>
      <c r="AI484" s="86" t="s">
        <v>88</v>
      </c>
      <c r="AJ484" s="87" t="s">
        <v>89</v>
      </c>
      <c r="AK484" s="88"/>
      <c r="AL484" s="87"/>
      <c r="AM484" s="86"/>
      <c r="AN484" s="86"/>
      <c r="AO484" s="86"/>
      <c r="AP484" s="143"/>
      <c r="AQ484" s="143"/>
      <c r="AR484" s="86"/>
      <c r="AS484" s="86"/>
      <c r="AT484" s="86"/>
      <c r="AU484" s="88"/>
      <c r="AV484" s="88"/>
      <c r="AW484" s="86"/>
      <c r="AX484" s="86"/>
      <c r="AY484" s="86"/>
      <c r="AZ484" s="86"/>
      <c r="BA484" s="86"/>
      <c r="BB484" s="86"/>
      <c r="BC484" s="86"/>
      <c r="BD484" s="86"/>
      <c r="BE484" s="86"/>
      <c r="BF484" s="86"/>
      <c r="BG484" s="86"/>
      <c r="BH484" s="86"/>
      <c r="BI484" s="86"/>
      <c r="BJ484" s="86"/>
      <c r="BK484" s="86"/>
      <c r="BL484" s="86"/>
      <c r="BM484" s="86"/>
      <c r="BN484" s="86"/>
      <c r="BO484" s="86"/>
      <c r="BP484" s="86"/>
      <c r="BQ484" s="86"/>
    </row>
    <row r="485" spans="1:69" s="90" customFormat="1" ht="154.5" customHeight="1" x14ac:dyDescent="0.25">
      <c r="A485" s="86"/>
      <c r="B485" s="86" t="s">
        <v>85</v>
      </c>
      <c r="C485" s="129" t="s">
        <v>710</v>
      </c>
      <c r="D485" s="129" t="s">
        <v>937</v>
      </c>
      <c r="E485" s="109" t="s">
        <v>3450</v>
      </c>
      <c r="F485" s="85">
        <v>2017</v>
      </c>
      <c r="G485" s="146">
        <v>42985</v>
      </c>
      <c r="H485" s="85" t="s">
        <v>3451</v>
      </c>
      <c r="I485" s="86" t="s">
        <v>3452</v>
      </c>
      <c r="J485" s="86" t="s">
        <v>77</v>
      </c>
      <c r="K485" s="85" t="s">
        <v>75</v>
      </c>
      <c r="L485" s="86" t="s">
        <v>3453</v>
      </c>
      <c r="M485" s="132">
        <v>42723</v>
      </c>
      <c r="N485" s="110" t="s">
        <v>157</v>
      </c>
      <c r="O485" s="110" t="s">
        <v>77</v>
      </c>
      <c r="P485" s="86" t="s">
        <v>959</v>
      </c>
      <c r="Q485" s="86" t="s">
        <v>148</v>
      </c>
      <c r="R485" s="86" t="s">
        <v>3454</v>
      </c>
      <c r="S485" s="86" t="s">
        <v>3455</v>
      </c>
      <c r="T485" s="123">
        <v>280000000</v>
      </c>
      <c r="U485" s="107">
        <v>0</v>
      </c>
      <c r="V485" s="139">
        <v>0</v>
      </c>
      <c r="W485" s="139">
        <v>0</v>
      </c>
      <c r="X485" s="145"/>
      <c r="Y485" s="86" t="s">
        <v>973</v>
      </c>
      <c r="Z485" s="86" t="s">
        <v>3456</v>
      </c>
      <c r="AA485" s="86" t="s">
        <v>3456</v>
      </c>
      <c r="AB485" s="85" t="s">
        <v>138</v>
      </c>
      <c r="AC485" s="86" t="s">
        <v>139</v>
      </c>
      <c r="AD485" s="86" t="s">
        <v>3457</v>
      </c>
      <c r="AE485" s="86" t="s">
        <v>309</v>
      </c>
      <c r="AF485" s="86" t="s">
        <v>148</v>
      </c>
      <c r="AG485" s="86" t="s">
        <v>86</v>
      </c>
      <c r="AH485" s="132"/>
      <c r="AI485" s="86" t="s">
        <v>415</v>
      </c>
      <c r="AJ485" s="87"/>
      <c r="AK485" s="88" t="s">
        <v>77</v>
      </c>
      <c r="AL485" s="88" t="s">
        <v>77</v>
      </c>
      <c r="AM485" s="86" t="s">
        <v>77</v>
      </c>
      <c r="AN485" s="88" t="s">
        <v>77</v>
      </c>
      <c r="AO485" s="88" t="s">
        <v>77</v>
      </c>
      <c r="AP485" s="88" t="s">
        <v>77</v>
      </c>
      <c r="AQ485" s="88" t="s">
        <v>77</v>
      </c>
      <c r="AR485" s="86"/>
      <c r="AS485" s="88" t="s">
        <v>77</v>
      </c>
      <c r="AT485" s="88" t="s">
        <v>77</v>
      </c>
      <c r="AU485" s="88" t="s">
        <v>77</v>
      </c>
      <c r="AV485" s="88"/>
      <c r="AW485" s="88" t="s">
        <v>77</v>
      </c>
      <c r="AX485" s="88"/>
      <c r="AY485" s="88" t="s">
        <v>77</v>
      </c>
      <c r="AZ485" s="88"/>
      <c r="BA485" s="88" t="s">
        <v>77</v>
      </c>
      <c r="BB485" s="88"/>
      <c r="BC485" s="88" t="s">
        <v>77</v>
      </c>
      <c r="BD485" s="88"/>
      <c r="BE485" s="88" t="s">
        <v>77</v>
      </c>
      <c r="BF485" s="88" t="s">
        <v>77</v>
      </c>
      <c r="BG485" s="88" t="s">
        <v>77</v>
      </c>
      <c r="BH485" s="88" t="s">
        <v>77</v>
      </c>
      <c r="BI485" s="88" t="s">
        <v>77</v>
      </c>
      <c r="BJ485" s="88" t="s">
        <v>77</v>
      </c>
      <c r="BK485" s="88" t="s">
        <v>77</v>
      </c>
      <c r="BL485" s="88" t="s">
        <v>77</v>
      </c>
      <c r="BM485" s="88" t="s">
        <v>77</v>
      </c>
      <c r="BN485" s="86"/>
      <c r="BO485" s="86"/>
      <c r="BP485" s="86"/>
      <c r="BQ485" s="86"/>
    </row>
    <row r="486" spans="1:69" s="90" customFormat="1" ht="154.5" customHeight="1" x14ac:dyDescent="0.25">
      <c r="A486" s="86"/>
      <c r="B486" s="86" t="s">
        <v>89</v>
      </c>
      <c r="C486" s="129" t="s">
        <v>3458</v>
      </c>
      <c r="D486" s="129" t="s">
        <v>71</v>
      </c>
      <c r="E486" s="109" t="s">
        <v>3459</v>
      </c>
      <c r="F486" s="85">
        <v>2016</v>
      </c>
      <c r="G486" s="146">
        <v>42513</v>
      </c>
      <c r="H486" s="85" t="s">
        <v>3460</v>
      </c>
      <c r="I486" s="86" t="s">
        <v>3461</v>
      </c>
      <c r="J486" s="86" t="s">
        <v>3462</v>
      </c>
      <c r="K486" s="85" t="s">
        <v>254</v>
      </c>
      <c r="L486" s="86" t="s">
        <v>418</v>
      </c>
      <c r="M486" s="132">
        <v>42716</v>
      </c>
      <c r="N486" s="110" t="s">
        <v>157</v>
      </c>
      <c r="O486" s="126">
        <v>0.3</v>
      </c>
      <c r="P486" s="86" t="s">
        <v>269</v>
      </c>
      <c r="Q486" s="86" t="s">
        <v>148</v>
      </c>
      <c r="R486" s="86" t="s">
        <v>3463</v>
      </c>
      <c r="S486" s="86" t="s">
        <v>1530</v>
      </c>
      <c r="T486" s="123">
        <v>187571621</v>
      </c>
      <c r="U486" s="107">
        <v>274872280.61000001</v>
      </c>
      <c r="V486" s="139">
        <v>74530886</v>
      </c>
      <c r="W486" s="139">
        <v>0</v>
      </c>
      <c r="X486" s="145" t="s">
        <v>338</v>
      </c>
      <c r="Y486" s="86" t="s">
        <v>871</v>
      </c>
      <c r="Z486" s="86" t="s">
        <v>1412</v>
      </c>
      <c r="AA486" s="86" t="s">
        <v>2504</v>
      </c>
      <c r="AB486" s="85" t="s">
        <v>138</v>
      </c>
      <c r="AC486" s="86" t="s">
        <v>139</v>
      </c>
      <c r="AD486" s="86" t="s">
        <v>3464</v>
      </c>
      <c r="AE486" s="86" t="s">
        <v>1532</v>
      </c>
      <c r="AF486" s="86" t="s">
        <v>148</v>
      </c>
      <c r="AG486" s="86" t="s">
        <v>578</v>
      </c>
      <c r="AH486" s="132">
        <v>44760</v>
      </c>
      <c r="AI486" s="86" t="s">
        <v>88</v>
      </c>
      <c r="AJ486" s="87" t="s">
        <v>89</v>
      </c>
      <c r="AK486" s="88" t="s">
        <v>77</v>
      </c>
      <c r="AL486" s="88" t="s">
        <v>77</v>
      </c>
      <c r="AM486" s="88" t="s">
        <v>77</v>
      </c>
      <c r="AN486" s="88" t="s">
        <v>77</v>
      </c>
      <c r="AO486" s="88" t="s">
        <v>77</v>
      </c>
      <c r="AP486" s="88" t="s">
        <v>77</v>
      </c>
      <c r="AQ486" s="88" t="s">
        <v>77</v>
      </c>
      <c r="AR486" s="88" t="s">
        <v>77</v>
      </c>
      <c r="AS486" s="88" t="s">
        <v>77</v>
      </c>
      <c r="AT486" s="88" t="s">
        <v>77</v>
      </c>
      <c r="AU486" s="88" t="s">
        <v>77</v>
      </c>
      <c r="AV486" s="88"/>
      <c r="AW486" s="88" t="s">
        <v>77</v>
      </c>
      <c r="AX486" s="88"/>
      <c r="AY486" s="88" t="s">
        <v>77</v>
      </c>
      <c r="AZ486" s="88"/>
      <c r="BA486" s="88" t="s">
        <v>77</v>
      </c>
      <c r="BB486" s="88"/>
      <c r="BC486" s="88" t="s">
        <v>77</v>
      </c>
      <c r="BD486" s="88"/>
      <c r="BE486" s="88" t="s">
        <v>77</v>
      </c>
      <c r="BF486" s="88" t="s">
        <v>77</v>
      </c>
      <c r="BG486" s="88" t="s">
        <v>77</v>
      </c>
      <c r="BH486" s="88" t="s">
        <v>77</v>
      </c>
      <c r="BI486" s="88" t="s">
        <v>77</v>
      </c>
      <c r="BJ486" s="88" t="s">
        <v>77</v>
      </c>
      <c r="BK486" s="88" t="s">
        <v>77</v>
      </c>
      <c r="BL486" s="88" t="s">
        <v>77</v>
      </c>
      <c r="BM486" s="88" t="s">
        <v>77</v>
      </c>
      <c r="BN486" s="86"/>
      <c r="BO486" s="86"/>
      <c r="BP486" s="86"/>
      <c r="BQ486" s="86"/>
    </row>
    <row r="487" spans="1:69" s="90" customFormat="1" ht="154.5" customHeight="1" x14ac:dyDescent="0.25">
      <c r="A487" s="86"/>
      <c r="B487" s="86" t="s">
        <v>89</v>
      </c>
      <c r="C487" s="129" t="s">
        <v>3465</v>
      </c>
      <c r="D487" s="129" t="s">
        <v>71</v>
      </c>
      <c r="E487" s="109" t="s">
        <v>3466</v>
      </c>
      <c r="F487" s="85">
        <v>2016</v>
      </c>
      <c r="G487" s="146">
        <v>42682</v>
      </c>
      <c r="H487" s="85" t="s">
        <v>3467</v>
      </c>
      <c r="I487" s="86" t="s">
        <v>3468</v>
      </c>
      <c r="J487" s="86" t="s">
        <v>3469</v>
      </c>
      <c r="K487" s="85" t="s">
        <v>75</v>
      </c>
      <c r="L487" s="86" t="s">
        <v>102</v>
      </c>
      <c r="M487" s="132">
        <v>42685</v>
      </c>
      <c r="N487" s="110" t="s">
        <v>256</v>
      </c>
      <c r="O487" s="126">
        <v>0</v>
      </c>
      <c r="P487" s="86" t="s">
        <v>1607</v>
      </c>
      <c r="Q487" s="86" t="s">
        <v>148</v>
      </c>
      <c r="R487" s="86" t="s">
        <v>3470</v>
      </c>
      <c r="S487" s="86" t="s">
        <v>1755</v>
      </c>
      <c r="T487" s="123">
        <v>790680464</v>
      </c>
      <c r="U487" s="107">
        <v>1168971004.95</v>
      </c>
      <c r="V487" s="139">
        <v>0</v>
      </c>
      <c r="W487" s="139">
        <v>0</v>
      </c>
      <c r="X487" s="145" t="s">
        <v>338</v>
      </c>
      <c r="Y487" s="86" t="s">
        <v>973</v>
      </c>
      <c r="Z487" s="86" t="s">
        <v>1048</v>
      </c>
      <c r="AA487" s="86" t="s">
        <v>3471</v>
      </c>
      <c r="AB487" s="85" t="s">
        <v>138</v>
      </c>
      <c r="AC487" s="86" t="s">
        <v>139</v>
      </c>
      <c r="AD487" s="86" t="s">
        <v>2255</v>
      </c>
      <c r="AE487" s="86" t="s">
        <v>1757</v>
      </c>
      <c r="AF487" s="86" t="s">
        <v>148</v>
      </c>
      <c r="AG487" s="86" t="s">
        <v>578</v>
      </c>
      <c r="AH487" s="132">
        <v>44833</v>
      </c>
      <c r="AI487" s="86" t="s">
        <v>88</v>
      </c>
      <c r="AJ487" s="87" t="s">
        <v>89</v>
      </c>
      <c r="AK487" s="88"/>
      <c r="AL487" s="87"/>
      <c r="AM487" s="86"/>
      <c r="AN487" s="86"/>
      <c r="AO487" s="86"/>
      <c r="AP487" s="143"/>
      <c r="AQ487" s="143"/>
      <c r="AR487" s="86"/>
      <c r="AS487" s="86"/>
      <c r="AT487" s="86"/>
      <c r="AU487" s="88"/>
      <c r="AV487" s="88"/>
      <c r="AW487" s="86"/>
      <c r="AX487" s="86"/>
      <c r="AY487" s="86"/>
      <c r="AZ487" s="86"/>
      <c r="BA487" s="86"/>
      <c r="BB487" s="86"/>
      <c r="BC487" s="86"/>
      <c r="BD487" s="86"/>
      <c r="BE487" s="86"/>
      <c r="BF487" s="86"/>
      <c r="BG487" s="86"/>
      <c r="BH487" s="86"/>
      <c r="BI487" s="86"/>
      <c r="BJ487" s="86"/>
      <c r="BK487" s="86"/>
      <c r="BL487" s="86"/>
      <c r="BM487" s="86"/>
      <c r="BN487" s="86"/>
      <c r="BO487" s="86"/>
      <c r="BP487" s="86"/>
      <c r="BQ487" s="86"/>
    </row>
    <row r="488" spans="1:69" s="90" customFormat="1" ht="154.5" customHeight="1" x14ac:dyDescent="0.25">
      <c r="A488" s="86"/>
      <c r="B488" s="86" t="s">
        <v>89</v>
      </c>
      <c r="C488" s="129" t="s">
        <v>3472</v>
      </c>
      <c r="D488" s="129" t="s">
        <v>71</v>
      </c>
      <c r="E488" s="109" t="s">
        <v>3473</v>
      </c>
      <c r="F488" s="85">
        <v>2016</v>
      </c>
      <c r="G488" s="146">
        <v>42682</v>
      </c>
      <c r="H488" s="85" t="s">
        <v>3474</v>
      </c>
      <c r="I488" s="86" t="s">
        <v>3475</v>
      </c>
      <c r="J488" s="86" t="s">
        <v>77</v>
      </c>
      <c r="K488" s="85" t="s">
        <v>75</v>
      </c>
      <c r="L488" s="86" t="s">
        <v>102</v>
      </c>
      <c r="M488" s="132">
        <v>42593</v>
      </c>
      <c r="N488" s="110" t="s">
        <v>157</v>
      </c>
      <c r="O488" s="110" t="s">
        <v>77</v>
      </c>
      <c r="P488" s="86" t="s">
        <v>3476</v>
      </c>
      <c r="Q488" s="86" t="s">
        <v>148</v>
      </c>
      <c r="R488" s="86" t="s">
        <v>3477</v>
      </c>
      <c r="S488" s="86" t="s">
        <v>1012</v>
      </c>
      <c r="T488" s="123">
        <v>2268211640</v>
      </c>
      <c r="U488" s="107">
        <v>3305634038.1799998</v>
      </c>
      <c r="V488" s="139">
        <v>3212292256</v>
      </c>
      <c r="W488" s="139">
        <v>0</v>
      </c>
      <c r="X488" s="145" t="s">
        <v>93</v>
      </c>
      <c r="Y488" s="86" t="s">
        <v>871</v>
      </c>
      <c r="Z488" s="86" t="s">
        <v>1852</v>
      </c>
      <c r="AA488" s="86" t="s">
        <v>3471</v>
      </c>
      <c r="AB488" s="86" t="s">
        <v>113</v>
      </c>
      <c r="AC488" s="86" t="s">
        <v>294</v>
      </c>
      <c r="AD488" s="86" t="s">
        <v>2777</v>
      </c>
      <c r="AE488" s="86" t="s">
        <v>964</v>
      </c>
      <c r="AF488" s="86" t="s">
        <v>148</v>
      </c>
      <c r="AG488" s="86" t="s">
        <v>578</v>
      </c>
      <c r="AH488" s="132">
        <v>43706</v>
      </c>
      <c r="AI488" s="86" t="s">
        <v>3478</v>
      </c>
      <c r="AJ488" s="87" t="s">
        <v>89</v>
      </c>
      <c r="AK488" s="88" t="s">
        <v>77</v>
      </c>
      <c r="AL488" s="88" t="s">
        <v>77</v>
      </c>
      <c r="AM488" s="88" t="s">
        <v>77</v>
      </c>
      <c r="AN488" s="88" t="s">
        <v>77</v>
      </c>
      <c r="AO488" s="88" t="s">
        <v>77</v>
      </c>
      <c r="AP488" s="88" t="s">
        <v>77</v>
      </c>
      <c r="AQ488" s="88" t="s">
        <v>77</v>
      </c>
      <c r="AR488" s="88" t="s">
        <v>77</v>
      </c>
      <c r="AS488" s="88" t="s">
        <v>77</v>
      </c>
      <c r="AT488" s="88" t="s">
        <v>77</v>
      </c>
      <c r="AU488" s="88" t="s">
        <v>77</v>
      </c>
      <c r="AV488" s="88"/>
      <c r="AW488" s="88" t="s">
        <v>77</v>
      </c>
      <c r="AX488" s="88"/>
      <c r="AY488" s="88" t="s">
        <v>77</v>
      </c>
      <c r="AZ488" s="88"/>
      <c r="BA488" s="88" t="s">
        <v>77</v>
      </c>
      <c r="BB488" s="88"/>
      <c r="BC488" s="88" t="s">
        <v>77</v>
      </c>
      <c r="BD488" s="88"/>
      <c r="BE488" s="88" t="s">
        <v>77</v>
      </c>
      <c r="BF488" s="88" t="s">
        <v>77</v>
      </c>
      <c r="BG488" s="88" t="s">
        <v>77</v>
      </c>
      <c r="BH488" s="88" t="s">
        <v>77</v>
      </c>
      <c r="BI488" s="88" t="s">
        <v>77</v>
      </c>
      <c r="BJ488" s="88" t="s">
        <v>77</v>
      </c>
      <c r="BK488" s="88" t="s">
        <v>77</v>
      </c>
      <c r="BL488" s="88" t="s">
        <v>77</v>
      </c>
      <c r="BM488" s="88" t="s">
        <v>77</v>
      </c>
      <c r="BN488" s="86"/>
      <c r="BO488" s="86"/>
      <c r="BP488" s="86"/>
      <c r="BQ488" s="86"/>
    </row>
    <row r="489" spans="1:69" s="90" customFormat="1" ht="154.5" customHeight="1" x14ac:dyDescent="0.25">
      <c r="A489" s="86"/>
      <c r="B489" s="86" t="s">
        <v>89</v>
      </c>
      <c r="C489" s="129" t="s">
        <v>3479</v>
      </c>
      <c r="D489" s="129" t="s">
        <v>71</v>
      </c>
      <c r="E489" s="109" t="s">
        <v>3480</v>
      </c>
      <c r="F489" s="85">
        <v>2017</v>
      </c>
      <c r="G489" s="146">
        <v>42790</v>
      </c>
      <c r="H489" s="85" t="s">
        <v>3481</v>
      </c>
      <c r="I489" s="86" t="s">
        <v>2711</v>
      </c>
      <c r="J489" s="86" t="s">
        <v>77</v>
      </c>
      <c r="K489" s="85" t="s">
        <v>75</v>
      </c>
      <c r="L489" s="86" t="s">
        <v>102</v>
      </c>
      <c r="M489" s="132">
        <v>42789</v>
      </c>
      <c r="N489" s="110" t="s">
        <v>157</v>
      </c>
      <c r="O489" s="110" t="s">
        <v>77</v>
      </c>
      <c r="P489" s="86" t="s">
        <v>1045</v>
      </c>
      <c r="Q489" s="86" t="s">
        <v>148</v>
      </c>
      <c r="R489" s="86" t="s">
        <v>3482</v>
      </c>
      <c r="S489" s="86" t="s">
        <v>2388</v>
      </c>
      <c r="T489" s="147">
        <v>250823780</v>
      </c>
      <c r="U489" s="107">
        <v>394400000</v>
      </c>
      <c r="V489" s="139">
        <v>0</v>
      </c>
      <c r="W489" s="108">
        <v>205900000</v>
      </c>
      <c r="X489" s="145" t="s">
        <v>338</v>
      </c>
      <c r="Y489" s="86" t="s">
        <v>871</v>
      </c>
      <c r="Z489" s="86" t="s">
        <v>1200</v>
      </c>
      <c r="AA489" s="86" t="s">
        <v>1048</v>
      </c>
      <c r="AB489" s="85" t="s">
        <v>138</v>
      </c>
      <c r="AC489" s="86" t="s">
        <v>139</v>
      </c>
      <c r="AD489" s="86" t="s">
        <v>3483</v>
      </c>
      <c r="AE489" s="86" t="s">
        <v>1532</v>
      </c>
      <c r="AF489" s="86" t="s">
        <v>148</v>
      </c>
      <c r="AG489" s="86" t="s">
        <v>342</v>
      </c>
      <c r="AH489" s="132">
        <v>44509</v>
      </c>
      <c r="AI489" s="86" t="s">
        <v>319</v>
      </c>
      <c r="AJ489" s="87" t="s">
        <v>89</v>
      </c>
      <c r="AK489" s="88" t="s">
        <v>77</v>
      </c>
      <c r="AL489" s="88" t="s">
        <v>77</v>
      </c>
      <c r="AM489" s="88" t="s">
        <v>77</v>
      </c>
      <c r="AN489" s="88" t="s">
        <v>77</v>
      </c>
      <c r="AO489" s="88" t="s">
        <v>77</v>
      </c>
      <c r="AP489" s="88" t="s">
        <v>77</v>
      </c>
      <c r="AQ489" s="88" t="s">
        <v>77</v>
      </c>
      <c r="AR489" s="88" t="s">
        <v>77</v>
      </c>
      <c r="AS489" s="88" t="s">
        <v>77</v>
      </c>
      <c r="AT489" s="88" t="s">
        <v>77</v>
      </c>
      <c r="AU489" s="88" t="s">
        <v>77</v>
      </c>
      <c r="AV489" s="88"/>
      <c r="AW489" s="88" t="s">
        <v>77</v>
      </c>
      <c r="AX489" s="88"/>
      <c r="AY489" s="88" t="s">
        <v>77</v>
      </c>
      <c r="AZ489" s="88"/>
      <c r="BA489" s="88" t="s">
        <v>77</v>
      </c>
      <c r="BB489" s="88"/>
      <c r="BC489" s="88" t="s">
        <v>77</v>
      </c>
      <c r="BD489" s="88"/>
      <c r="BE489" s="88" t="s">
        <v>77</v>
      </c>
      <c r="BF489" s="88" t="s">
        <v>77</v>
      </c>
      <c r="BG489" s="88" t="s">
        <v>77</v>
      </c>
      <c r="BH489" s="88" t="s">
        <v>77</v>
      </c>
      <c r="BI489" s="88" t="s">
        <v>77</v>
      </c>
      <c r="BJ489" s="88" t="s">
        <v>77</v>
      </c>
      <c r="BK489" s="88" t="s">
        <v>77</v>
      </c>
      <c r="BL489" s="88" t="s">
        <v>77</v>
      </c>
      <c r="BM489" s="88" t="s">
        <v>77</v>
      </c>
      <c r="BN489" s="88" t="s">
        <v>77</v>
      </c>
      <c r="BO489" s="86"/>
      <c r="BP489" s="86"/>
      <c r="BQ489" s="86"/>
    </row>
    <row r="490" spans="1:69" s="90" customFormat="1" ht="154.5" customHeight="1" x14ac:dyDescent="0.25">
      <c r="A490" s="86"/>
      <c r="B490" s="86" t="s">
        <v>85</v>
      </c>
      <c r="C490" s="129" t="s">
        <v>710</v>
      </c>
      <c r="D490" s="129" t="s">
        <v>937</v>
      </c>
      <c r="E490" s="109" t="s">
        <v>3484</v>
      </c>
      <c r="F490" s="85">
        <v>2017</v>
      </c>
      <c r="G490" s="146">
        <v>42795</v>
      </c>
      <c r="H490" s="85" t="s">
        <v>3485</v>
      </c>
      <c r="I490" s="86" t="s">
        <v>3486</v>
      </c>
      <c r="J490" s="86" t="s">
        <v>77</v>
      </c>
      <c r="K490" s="85" t="s">
        <v>75</v>
      </c>
      <c r="L490" s="86" t="s">
        <v>102</v>
      </c>
      <c r="M490" s="132">
        <v>42794</v>
      </c>
      <c r="N490" s="110" t="s">
        <v>203</v>
      </c>
      <c r="O490" s="110" t="s">
        <v>77</v>
      </c>
      <c r="P490" s="86" t="s">
        <v>2643</v>
      </c>
      <c r="Q490" s="86" t="s">
        <v>148</v>
      </c>
      <c r="R490" s="86" t="s">
        <v>3487</v>
      </c>
      <c r="S490" s="86" t="s">
        <v>3488</v>
      </c>
      <c r="T490" s="123">
        <v>74145400</v>
      </c>
      <c r="U490" s="107">
        <v>0</v>
      </c>
      <c r="V490" s="139">
        <v>0</v>
      </c>
      <c r="W490" s="139">
        <v>0</v>
      </c>
      <c r="X490" s="145"/>
      <c r="Y490" s="86" t="s">
        <v>973</v>
      </c>
      <c r="Z490" s="86" t="s">
        <v>1829</v>
      </c>
      <c r="AA490" s="86" t="s">
        <v>1829</v>
      </c>
      <c r="AB490" s="86" t="s">
        <v>113</v>
      </c>
      <c r="AC490" s="86" t="s">
        <v>294</v>
      </c>
      <c r="AD490" s="86" t="s">
        <v>1153</v>
      </c>
      <c r="AE490" s="86" t="s">
        <v>1532</v>
      </c>
      <c r="AF490" s="86" t="s">
        <v>148</v>
      </c>
      <c r="AG490" s="86" t="s">
        <v>578</v>
      </c>
      <c r="AH490" s="132">
        <v>44468</v>
      </c>
      <c r="AI490" s="86" t="s">
        <v>415</v>
      </c>
      <c r="AJ490" s="87" t="s">
        <v>85</v>
      </c>
      <c r="AK490" s="87" t="s">
        <v>77</v>
      </c>
      <c r="AL490" s="87" t="s">
        <v>77</v>
      </c>
      <c r="AM490" s="86" t="s">
        <v>77</v>
      </c>
      <c r="AN490" s="87" t="s">
        <v>77</v>
      </c>
      <c r="AO490" s="87" t="s">
        <v>77</v>
      </c>
      <c r="AP490" s="87" t="s">
        <v>77</v>
      </c>
      <c r="AQ490" s="87" t="s">
        <v>77</v>
      </c>
      <c r="AR490" s="86"/>
      <c r="AS490" s="87" t="s">
        <v>77</v>
      </c>
      <c r="AT490" s="87" t="s">
        <v>87</v>
      </c>
      <c r="AU490" s="87" t="s">
        <v>77</v>
      </c>
      <c r="AV490" s="87"/>
      <c r="AW490" s="87" t="s">
        <v>77</v>
      </c>
      <c r="AX490" s="87"/>
      <c r="AY490" s="87" t="s">
        <v>77</v>
      </c>
      <c r="AZ490" s="87"/>
      <c r="BA490" s="87" t="s">
        <v>77</v>
      </c>
      <c r="BB490" s="87"/>
      <c r="BC490" s="87" t="s">
        <v>77</v>
      </c>
      <c r="BD490" s="87"/>
      <c r="BE490" s="87" t="s">
        <v>77</v>
      </c>
      <c r="BF490" s="87" t="s">
        <v>77</v>
      </c>
      <c r="BG490" s="87" t="s">
        <v>77</v>
      </c>
      <c r="BH490" s="87" t="s">
        <v>77</v>
      </c>
      <c r="BI490" s="87" t="s">
        <v>77</v>
      </c>
      <c r="BJ490" s="87" t="s">
        <v>77</v>
      </c>
      <c r="BK490" s="87" t="s">
        <v>77</v>
      </c>
      <c r="BL490" s="87" t="s">
        <v>77</v>
      </c>
      <c r="BM490" s="87" t="s">
        <v>77</v>
      </c>
      <c r="BN490" s="86"/>
      <c r="BO490" s="86"/>
      <c r="BP490" s="86"/>
      <c r="BQ490" s="86"/>
    </row>
    <row r="491" spans="1:69" s="90" customFormat="1" ht="154.5" customHeight="1" x14ac:dyDescent="0.25">
      <c r="A491" s="86"/>
      <c r="B491" s="86" t="s">
        <v>85</v>
      </c>
      <c r="C491" s="129" t="s">
        <v>710</v>
      </c>
      <c r="D491" s="129" t="s">
        <v>937</v>
      </c>
      <c r="E491" s="109" t="s">
        <v>3489</v>
      </c>
      <c r="F491" s="85">
        <v>2017</v>
      </c>
      <c r="G491" s="146">
        <v>42788</v>
      </c>
      <c r="H491" s="85" t="s">
        <v>3490</v>
      </c>
      <c r="I491" s="86" t="s">
        <v>2701</v>
      </c>
      <c r="J491" s="86" t="s">
        <v>77</v>
      </c>
      <c r="K491" s="85" t="s">
        <v>75</v>
      </c>
      <c r="L491" s="86" t="s">
        <v>346</v>
      </c>
      <c r="M491" s="132">
        <v>42711</v>
      </c>
      <c r="N491" s="110" t="s">
        <v>256</v>
      </c>
      <c r="O491" s="110" t="s">
        <v>77</v>
      </c>
      <c r="P491" s="86" t="s">
        <v>1045</v>
      </c>
      <c r="Q491" s="86" t="s">
        <v>148</v>
      </c>
      <c r="R491" s="86" t="s">
        <v>3491</v>
      </c>
      <c r="S491" s="86" t="s">
        <v>1182</v>
      </c>
      <c r="T491" s="123">
        <v>37929000</v>
      </c>
      <c r="U491" s="107">
        <v>0</v>
      </c>
      <c r="V491" s="139">
        <v>0</v>
      </c>
      <c r="W491" s="199">
        <v>0</v>
      </c>
      <c r="X491" s="145"/>
      <c r="Y491" s="86" t="s">
        <v>973</v>
      </c>
      <c r="Z491" s="86" t="s">
        <v>1193</v>
      </c>
      <c r="AA491" s="86" t="s">
        <v>1193</v>
      </c>
      <c r="AB491" s="86" t="s">
        <v>1227</v>
      </c>
      <c r="AC491" s="86" t="s">
        <v>1385</v>
      </c>
      <c r="AD491" s="86" t="s">
        <v>1859</v>
      </c>
      <c r="AE491" s="86" t="s">
        <v>309</v>
      </c>
      <c r="AF491" s="86" t="s">
        <v>148</v>
      </c>
      <c r="AG491" s="86" t="s">
        <v>578</v>
      </c>
      <c r="AH491" s="132">
        <v>44222</v>
      </c>
      <c r="AI491" s="86" t="s">
        <v>415</v>
      </c>
      <c r="AJ491" s="87" t="s">
        <v>85</v>
      </c>
      <c r="AK491" s="88" t="s">
        <v>77</v>
      </c>
      <c r="AL491" s="87" t="s">
        <v>77</v>
      </c>
      <c r="AM491" s="86" t="s">
        <v>77</v>
      </c>
      <c r="AN491" s="86" t="s">
        <v>77</v>
      </c>
      <c r="AO491" s="86" t="s">
        <v>77</v>
      </c>
      <c r="AP491" s="143" t="s">
        <v>77</v>
      </c>
      <c r="AQ491" s="143" t="s">
        <v>77</v>
      </c>
      <c r="AR491" s="86"/>
      <c r="AS491" s="86" t="s">
        <v>77</v>
      </c>
      <c r="AT491" s="86" t="s">
        <v>77</v>
      </c>
      <c r="AU491" s="86" t="s">
        <v>77</v>
      </c>
      <c r="AV491" s="86"/>
      <c r="AW491" s="86" t="s">
        <v>77</v>
      </c>
      <c r="AX491" s="86"/>
      <c r="AY491" s="86" t="s">
        <v>77</v>
      </c>
      <c r="AZ491" s="86"/>
      <c r="BA491" s="86" t="s">
        <v>77</v>
      </c>
      <c r="BB491" s="86"/>
      <c r="BC491" s="86" t="s">
        <v>77</v>
      </c>
      <c r="BD491" s="86"/>
      <c r="BE491" s="86" t="s">
        <v>77</v>
      </c>
      <c r="BF491" s="86" t="s">
        <v>77</v>
      </c>
      <c r="BG491" s="86" t="s">
        <v>77</v>
      </c>
      <c r="BH491" s="86" t="s">
        <v>77</v>
      </c>
      <c r="BI491" s="86" t="s">
        <v>77</v>
      </c>
      <c r="BJ491" s="86" t="s">
        <v>77</v>
      </c>
      <c r="BK491" s="86" t="s">
        <v>77</v>
      </c>
      <c r="BL491" s="86" t="s">
        <v>77</v>
      </c>
      <c r="BM491" s="86" t="s">
        <v>77</v>
      </c>
      <c r="BN491" s="86"/>
      <c r="BO491" s="86"/>
      <c r="BP491" s="86"/>
      <c r="BQ491" s="86"/>
    </row>
    <row r="492" spans="1:69" s="90" customFormat="1" ht="154.5" customHeight="1" x14ac:dyDescent="0.25">
      <c r="A492" s="86"/>
      <c r="B492" s="86" t="s">
        <v>89</v>
      </c>
      <c r="C492" s="129" t="s">
        <v>3492</v>
      </c>
      <c r="D492" s="129" t="s">
        <v>71</v>
      </c>
      <c r="E492" s="178" t="s">
        <v>3493</v>
      </c>
      <c r="F492" s="85">
        <v>2021</v>
      </c>
      <c r="G492" s="146">
        <v>44460</v>
      </c>
      <c r="H492" s="85" t="s">
        <v>3494</v>
      </c>
      <c r="I492" s="86" t="s">
        <v>3495</v>
      </c>
      <c r="J492" s="86" t="s">
        <v>77</v>
      </c>
      <c r="K492" s="85" t="s">
        <v>75</v>
      </c>
      <c r="L492" s="86" t="s">
        <v>346</v>
      </c>
      <c r="M492" s="132">
        <v>44459</v>
      </c>
      <c r="N492" s="110" t="s">
        <v>203</v>
      </c>
      <c r="O492" s="110" t="s">
        <v>77</v>
      </c>
      <c r="P492" s="86" t="s">
        <v>1363</v>
      </c>
      <c r="Q492" s="86" t="s">
        <v>148</v>
      </c>
      <c r="R492" s="86" t="s">
        <v>3496</v>
      </c>
      <c r="S492" s="86" t="s">
        <v>1028</v>
      </c>
      <c r="T492" s="123">
        <v>51117827</v>
      </c>
      <c r="U492" s="107">
        <v>63683612.829999998</v>
      </c>
      <c r="V492" s="139">
        <v>0</v>
      </c>
      <c r="W492" s="108">
        <v>63563647</v>
      </c>
      <c r="X492" s="145" t="s">
        <v>160</v>
      </c>
      <c r="Y492" s="86" t="s">
        <v>871</v>
      </c>
      <c r="Z492" s="86" t="s">
        <v>787</v>
      </c>
      <c r="AA492" s="86" t="s">
        <v>787</v>
      </c>
      <c r="AB492" s="86" t="s">
        <v>145</v>
      </c>
      <c r="AC492" s="86" t="s">
        <v>146</v>
      </c>
      <c r="AD492" s="85" t="s">
        <v>3497</v>
      </c>
      <c r="AE492" s="86" t="s">
        <v>3498</v>
      </c>
      <c r="AF492" s="86" t="s">
        <v>148</v>
      </c>
      <c r="AG492" s="86" t="s">
        <v>342</v>
      </c>
      <c r="AH492" s="132">
        <v>45106</v>
      </c>
      <c r="AI492" s="86" t="s">
        <v>88</v>
      </c>
      <c r="AJ492" s="87" t="s">
        <v>89</v>
      </c>
      <c r="AK492" s="88" t="s">
        <v>77</v>
      </c>
      <c r="AL492" s="88" t="s">
        <v>77</v>
      </c>
      <c r="AM492" s="88" t="s">
        <v>77</v>
      </c>
      <c r="AN492" s="88" t="s">
        <v>77</v>
      </c>
      <c r="AO492" s="88" t="s">
        <v>77</v>
      </c>
      <c r="AP492" s="88" t="s">
        <v>77</v>
      </c>
      <c r="AQ492" s="88" t="s">
        <v>77</v>
      </c>
      <c r="AR492" s="88" t="s">
        <v>77</v>
      </c>
      <c r="AS492" s="88" t="s">
        <v>77</v>
      </c>
      <c r="AT492" s="88" t="s">
        <v>77</v>
      </c>
      <c r="AU492" s="88" t="s">
        <v>77</v>
      </c>
      <c r="AV492" s="88"/>
      <c r="AW492" s="88" t="s">
        <v>77</v>
      </c>
      <c r="AX492" s="88"/>
      <c r="AY492" s="88" t="s">
        <v>77</v>
      </c>
      <c r="AZ492" s="88"/>
      <c r="BA492" s="88" t="s">
        <v>77</v>
      </c>
      <c r="BB492" s="88"/>
      <c r="BC492" s="88" t="s">
        <v>77</v>
      </c>
      <c r="BD492" s="88"/>
      <c r="BE492" s="88" t="s">
        <v>77</v>
      </c>
      <c r="BF492" s="88" t="s">
        <v>77</v>
      </c>
      <c r="BG492" s="88" t="s">
        <v>77</v>
      </c>
      <c r="BH492" s="88" t="s">
        <v>77</v>
      </c>
      <c r="BI492" s="88" t="s">
        <v>77</v>
      </c>
      <c r="BJ492" s="88" t="s">
        <v>77</v>
      </c>
      <c r="BK492" s="88" t="s">
        <v>77</v>
      </c>
      <c r="BL492" s="88" t="s">
        <v>77</v>
      </c>
      <c r="BM492" s="88" t="s">
        <v>77</v>
      </c>
      <c r="BN492" s="86"/>
      <c r="BO492" s="86"/>
      <c r="BP492" s="86"/>
      <c r="BQ492" s="86"/>
    </row>
    <row r="493" spans="1:69" s="90" customFormat="1" ht="154.5" customHeight="1" x14ac:dyDescent="0.25">
      <c r="A493" s="86"/>
      <c r="B493" s="86" t="s">
        <v>89</v>
      </c>
      <c r="C493" s="129" t="s">
        <v>3499</v>
      </c>
      <c r="D493" s="129" t="s">
        <v>71</v>
      </c>
      <c r="E493" s="109" t="s">
        <v>3500</v>
      </c>
      <c r="F493" s="85">
        <v>2017</v>
      </c>
      <c r="G493" s="146">
        <v>42809</v>
      </c>
      <c r="H493" s="85" t="s">
        <v>3501</v>
      </c>
      <c r="I493" s="86" t="s">
        <v>2711</v>
      </c>
      <c r="J493" s="86" t="s">
        <v>2328</v>
      </c>
      <c r="K493" s="85" t="s">
        <v>75</v>
      </c>
      <c r="L493" s="86" t="s">
        <v>102</v>
      </c>
      <c r="M493" s="132">
        <v>42809</v>
      </c>
      <c r="N493" s="110" t="s">
        <v>698</v>
      </c>
      <c r="O493" s="126">
        <v>1</v>
      </c>
      <c r="P493" s="86" t="s">
        <v>951</v>
      </c>
      <c r="Q493" s="86" t="s">
        <v>148</v>
      </c>
      <c r="R493" s="86" t="s">
        <v>3502</v>
      </c>
      <c r="S493" s="86" t="s">
        <v>3242</v>
      </c>
      <c r="T493" s="123">
        <v>157405033</v>
      </c>
      <c r="U493" s="107">
        <v>236107886.72</v>
      </c>
      <c r="V493" s="139">
        <v>0</v>
      </c>
      <c r="W493" s="108">
        <v>17400000</v>
      </c>
      <c r="X493" s="145" t="s">
        <v>681</v>
      </c>
      <c r="Y493" s="86" t="s">
        <v>871</v>
      </c>
      <c r="Z493" s="86" t="s">
        <v>787</v>
      </c>
      <c r="AA493" s="86" t="s">
        <v>1048</v>
      </c>
      <c r="AB493" s="86" t="s">
        <v>113</v>
      </c>
      <c r="AC493" s="86" t="s">
        <v>294</v>
      </c>
      <c r="AD493" s="86" t="s">
        <v>3503</v>
      </c>
      <c r="AE493" s="86" t="s">
        <v>3504</v>
      </c>
      <c r="AF493" s="86" t="s">
        <v>148</v>
      </c>
      <c r="AG493" s="86" t="s">
        <v>342</v>
      </c>
      <c r="AH493" s="132">
        <v>44747</v>
      </c>
      <c r="AI493" s="86" t="s">
        <v>88</v>
      </c>
      <c r="AJ493" s="87" t="s">
        <v>89</v>
      </c>
      <c r="AK493" s="88" t="s">
        <v>77</v>
      </c>
      <c r="AL493" s="88" t="s">
        <v>77</v>
      </c>
      <c r="AM493" s="88" t="s">
        <v>77</v>
      </c>
      <c r="AN493" s="88" t="s">
        <v>77</v>
      </c>
      <c r="AO493" s="88" t="s">
        <v>77</v>
      </c>
      <c r="AP493" s="88" t="s">
        <v>77</v>
      </c>
      <c r="AQ493" s="88" t="s">
        <v>77</v>
      </c>
      <c r="AR493" s="88" t="s">
        <v>77</v>
      </c>
      <c r="AS493" s="88" t="s">
        <v>77</v>
      </c>
      <c r="AT493" s="88" t="s">
        <v>77</v>
      </c>
      <c r="AU493" s="88" t="s">
        <v>77</v>
      </c>
      <c r="AV493" s="88" t="s">
        <v>77</v>
      </c>
      <c r="AW493" s="88" t="s">
        <v>77</v>
      </c>
      <c r="AX493" s="88" t="s">
        <v>77</v>
      </c>
      <c r="AY493" s="88" t="s">
        <v>77</v>
      </c>
      <c r="AZ493" s="88" t="s">
        <v>77</v>
      </c>
      <c r="BA493" s="88" t="s">
        <v>77</v>
      </c>
      <c r="BB493" s="88"/>
      <c r="BC493" s="88" t="s">
        <v>77</v>
      </c>
      <c r="BD493" s="88"/>
      <c r="BE493" s="88" t="s">
        <v>77</v>
      </c>
      <c r="BF493" s="88" t="s">
        <v>77</v>
      </c>
      <c r="BG493" s="88" t="s">
        <v>77</v>
      </c>
      <c r="BH493" s="88" t="s">
        <v>77</v>
      </c>
      <c r="BI493" s="88" t="s">
        <v>77</v>
      </c>
      <c r="BJ493" s="88" t="s">
        <v>77</v>
      </c>
      <c r="BK493" s="88" t="s">
        <v>77</v>
      </c>
      <c r="BL493" s="88" t="s">
        <v>77</v>
      </c>
      <c r="BM493" s="88" t="s">
        <v>77</v>
      </c>
      <c r="BN493" s="86"/>
      <c r="BO493" s="86"/>
      <c r="BP493" s="86"/>
      <c r="BQ493" s="86"/>
    </row>
    <row r="494" spans="1:69" s="90" customFormat="1" ht="154.5" customHeight="1" x14ac:dyDescent="0.25">
      <c r="A494" s="86"/>
      <c r="B494" s="86" t="s">
        <v>89</v>
      </c>
      <c r="C494" s="129" t="s">
        <v>3505</v>
      </c>
      <c r="D494" s="129" t="s">
        <v>71</v>
      </c>
      <c r="E494" s="109" t="s">
        <v>3506</v>
      </c>
      <c r="F494" s="85">
        <v>2017</v>
      </c>
      <c r="G494" s="146">
        <v>42894</v>
      </c>
      <c r="H494" s="85" t="s">
        <v>3507</v>
      </c>
      <c r="I494" s="86" t="s">
        <v>3508</v>
      </c>
      <c r="J494" s="86" t="s">
        <v>3509</v>
      </c>
      <c r="K494" s="85" t="s">
        <v>75</v>
      </c>
      <c r="L494" s="86" t="s">
        <v>102</v>
      </c>
      <c r="M494" s="132">
        <v>42923</v>
      </c>
      <c r="N494" s="110" t="s">
        <v>157</v>
      </c>
      <c r="O494" s="126">
        <v>0.2</v>
      </c>
      <c r="P494" s="86" t="s">
        <v>951</v>
      </c>
      <c r="Q494" s="86" t="s">
        <v>148</v>
      </c>
      <c r="R494" s="86" t="s">
        <v>3510</v>
      </c>
      <c r="S494" s="86" t="s">
        <v>2388</v>
      </c>
      <c r="T494" s="123">
        <v>608573600</v>
      </c>
      <c r="U494" s="107">
        <v>954211812.65999997</v>
      </c>
      <c r="V494" s="139">
        <v>181804740</v>
      </c>
      <c r="W494" s="139">
        <v>0</v>
      </c>
      <c r="X494" s="145" t="s">
        <v>160</v>
      </c>
      <c r="Y494" s="86" t="s">
        <v>973</v>
      </c>
      <c r="Z494" s="86" t="s">
        <v>1021</v>
      </c>
      <c r="AA494" s="86" t="s">
        <v>3511</v>
      </c>
      <c r="AB494" s="85" t="s">
        <v>138</v>
      </c>
      <c r="AC494" s="86" t="s">
        <v>139</v>
      </c>
      <c r="AD494" s="86" t="s">
        <v>3512</v>
      </c>
      <c r="AE494" s="86" t="s">
        <v>1005</v>
      </c>
      <c r="AF494" s="86" t="s">
        <v>148</v>
      </c>
      <c r="AG494" s="86" t="s">
        <v>578</v>
      </c>
      <c r="AH494" s="132">
        <v>45131</v>
      </c>
      <c r="AI494" s="86" t="s">
        <v>88</v>
      </c>
      <c r="AJ494" s="87" t="s">
        <v>89</v>
      </c>
      <c r="AK494" s="88" t="s">
        <v>77</v>
      </c>
      <c r="AL494" s="88" t="s">
        <v>77</v>
      </c>
      <c r="AM494" s="88" t="s">
        <v>77</v>
      </c>
      <c r="AN494" s="88" t="s">
        <v>77</v>
      </c>
      <c r="AO494" s="88" t="s">
        <v>77</v>
      </c>
      <c r="AP494" s="88" t="s">
        <v>77</v>
      </c>
      <c r="AQ494" s="88" t="s">
        <v>77</v>
      </c>
      <c r="AR494" s="88" t="s">
        <v>77</v>
      </c>
      <c r="AS494" s="88" t="s">
        <v>77</v>
      </c>
      <c r="AT494" s="88" t="s">
        <v>77</v>
      </c>
      <c r="AU494" s="88" t="s">
        <v>77</v>
      </c>
      <c r="AV494" s="88" t="s">
        <v>77</v>
      </c>
      <c r="AW494" s="88" t="s">
        <v>77</v>
      </c>
      <c r="AX494" s="88" t="s">
        <v>77</v>
      </c>
      <c r="AY494" s="88" t="s">
        <v>77</v>
      </c>
      <c r="AZ494" s="88" t="s">
        <v>77</v>
      </c>
      <c r="BA494" s="88" t="s">
        <v>77</v>
      </c>
      <c r="BB494" s="88"/>
      <c r="BC494" s="88" t="s">
        <v>77</v>
      </c>
      <c r="BD494" s="88"/>
      <c r="BE494" s="88" t="s">
        <v>77</v>
      </c>
      <c r="BF494" s="88" t="s">
        <v>77</v>
      </c>
      <c r="BG494" s="88" t="s">
        <v>77</v>
      </c>
      <c r="BH494" s="88" t="s">
        <v>77</v>
      </c>
      <c r="BI494" s="88" t="s">
        <v>77</v>
      </c>
      <c r="BJ494" s="88" t="s">
        <v>77</v>
      </c>
      <c r="BK494" s="88" t="s">
        <v>77</v>
      </c>
      <c r="BL494" s="88" t="s">
        <v>77</v>
      </c>
      <c r="BM494" s="88" t="s">
        <v>77</v>
      </c>
      <c r="BN494" s="86"/>
      <c r="BO494" s="86"/>
      <c r="BP494" s="86"/>
      <c r="BQ494" s="86"/>
    </row>
    <row r="495" spans="1:69" s="90" customFormat="1" ht="154.5" customHeight="1" x14ac:dyDescent="0.25">
      <c r="A495" s="86"/>
      <c r="B495" s="86" t="s">
        <v>85</v>
      </c>
      <c r="C495" s="129" t="s">
        <v>710</v>
      </c>
      <c r="D495" s="129" t="s">
        <v>937</v>
      </c>
      <c r="E495" s="109" t="s">
        <v>3513</v>
      </c>
      <c r="F495" s="85">
        <v>2016</v>
      </c>
      <c r="G495" s="146">
        <v>42613</v>
      </c>
      <c r="H495" s="85" t="s">
        <v>3514</v>
      </c>
      <c r="I495" s="86" t="s">
        <v>2701</v>
      </c>
      <c r="J495" s="86" t="s">
        <v>77</v>
      </c>
      <c r="K495" s="85" t="s">
        <v>75</v>
      </c>
      <c r="L495" s="86" t="s">
        <v>102</v>
      </c>
      <c r="M495" s="132">
        <v>42605</v>
      </c>
      <c r="N495" s="110" t="s">
        <v>256</v>
      </c>
      <c r="O495" s="110" t="s">
        <v>77</v>
      </c>
      <c r="P495" s="86" t="s">
        <v>951</v>
      </c>
      <c r="Q495" s="86" t="s">
        <v>148</v>
      </c>
      <c r="R495" s="86" t="s">
        <v>3515</v>
      </c>
      <c r="S495" s="86" t="s">
        <v>1182</v>
      </c>
      <c r="T495" s="123">
        <v>34928800</v>
      </c>
      <c r="U495" s="107">
        <v>0</v>
      </c>
      <c r="V495" s="139">
        <v>0</v>
      </c>
      <c r="W495" s="139">
        <v>0</v>
      </c>
      <c r="X495" s="145"/>
      <c r="Y495" s="86" t="s">
        <v>871</v>
      </c>
      <c r="Z495" s="86" t="s">
        <v>1429</v>
      </c>
      <c r="AA495" s="86" t="s">
        <v>974</v>
      </c>
      <c r="AB495" s="86" t="s">
        <v>113</v>
      </c>
      <c r="AC495" s="86" t="s">
        <v>294</v>
      </c>
      <c r="AD495" s="86" t="s">
        <v>3235</v>
      </c>
      <c r="AE495" s="86" t="s">
        <v>964</v>
      </c>
      <c r="AF495" s="86" t="s">
        <v>148</v>
      </c>
      <c r="AG495" s="86" t="s">
        <v>578</v>
      </c>
      <c r="AH495" s="132">
        <v>44183</v>
      </c>
      <c r="AI495" s="86" t="s">
        <v>415</v>
      </c>
      <c r="AJ495" s="87" t="s">
        <v>85</v>
      </c>
      <c r="AK495" s="88" t="s">
        <v>77</v>
      </c>
      <c r="AL495" s="88" t="s">
        <v>77</v>
      </c>
      <c r="AM495" s="86"/>
      <c r="AN495" s="88" t="s">
        <v>77</v>
      </c>
      <c r="AO495" s="88" t="s">
        <v>77</v>
      </c>
      <c r="AP495" s="88" t="s">
        <v>77</v>
      </c>
      <c r="AQ495" s="88" t="s">
        <v>77</v>
      </c>
      <c r="AR495" s="86"/>
      <c r="AS495" s="88" t="s">
        <v>77</v>
      </c>
      <c r="AT495" s="86" t="s">
        <v>87</v>
      </c>
      <c r="AU495" s="88" t="s">
        <v>77</v>
      </c>
      <c r="AV495" s="88" t="s">
        <v>77</v>
      </c>
      <c r="AW495" s="88" t="s">
        <v>77</v>
      </c>
      <c r="AX495" s="88" t="s">
        <v>77</v>
      </c>
      <c r="AY495" s="88" t="s">
        <v>77</v>
      </c>
      <c r="AZ495" s="88" t="s">
        <v>77</v>
      </c>
      <c r="BA495" s="88" t="s">
        <v>77</v>
      </c>
      <c r="BB495" s="88"/>
      <c r="BC495" s="88" t="s">
        <v>77</v>
      </c>
      <c r="BD495" s="88"/>
      <c r="BE495" s="88" t="s">
        <v>77</v>
      </c>
      <c r="BF495" s="88" t="s">
        <v>77</v>
      </c>
      <c r="BG495" s="88" t="s">
        <v>77</v>
      </c>
      <c r="BH495" s="88" t="s">
        <v>77</v>
      </c>
      <c r="BI495" s="88" t="s">
        <v>77</v>
      </c>
      <c r="BJ495" s="88" t="s">
        <v>77</v>
      </c>
      <c r="BK495" s="88" t="s">
        <v>77</v>
      </c>
      <c r="BL495" s="88" t="s">
        <v>77</v>
      </c>
      <c r="BM495" s="88" t="s">
        <v>77</v>
      </c>
      <c r="BN495" s="86"/>
      <c r="BO495" s="86"/>
      <c r="BP495" s="86"/>
      <c r="BQ495" s="86"/>
    </row>
    <row r="496" spans="1:69" s="90" customFormat="1" ht="154.5" customHeight="1" x14ac:dyDescent="0.25">
      <c r="A496" s="86"/>
      <c r="B496" s="86" t="s">
        <v>89</v>
      </c>
      <c r="C496" s="129" t="s">
        <v>3516</v>
      </c>
      <c r="D496" s="129" t="s">
        <v>71</v>
      </c>
      <c r="E496" s="109" t="s">
        <v>3517</v>
      </c>
      <c r="F496" s="85">
        <v>2017</v>
      </c>
      <c r="G496" s="146">
        <v>42762</v>
      </c>
      <c r="H496" s="85" t="s">
        <v>3518</v>
      </c>
      <c r="I496" s="86" t="s">
        <v>3095</v>
      </c>
      <c r="J496" s="86" t="s">
        <v>3519</v>
      </c>
      <c r="K496" s="85" t="s">
        <v>75</v>
      </c>
      <c r="L496" s="86" t="s">
        <v>102</v>
      </c>
      <c r="M496" s="132">
        <v>42762</v>
      </c>
      <c r="N496" s="110" t="s">
        <v>157</v>
      </c>
      <c r="O496" s="126">
        <v>0.2</v>
      </c>
      <c r="P496" s="86" t="s">
        <v>3520</v>
      </c>
      <c r="Q496" s="86" t="s">
        <v>148</v>
      </c>
      <c r="R496" s="86" t="s">
        <v>3521</v>
      </c>
      <c r="S496" s="86" t="s">
        <v>1727</v>
      </c>
      <c r="T496" s="123">
        <v>342444650</v>
      </c>
      <c r="U496" s="107">
        <v>516044131.81999999</v>
      </c>
      <c r="V496" s="139">
        <v>90991562</v>
      </c>
      <c r="W496" s="139">
        <v>0</v>
      </c>
      <c r="X496" s="145" t="s">
        <v>338</v>
      </c>
      <c r="Y496" s="86" t="s">
        <v>871</v>
      </c>
      <c r="Z496" s="86" t="s">
        <v>1021</v>
      </c>
      <c r="AA496" s="86" t="s">
        <v>961</v>
      </c>
      <c r="AB496" s="85" t="s">
        <v>138</v>
      </c>
      <c r="AC496" s="86" t="s">
        <v>139</v>
      </c>
      <c r="AD496" s="86" t="s">
        <v>2828</v>
      </c>
      <c r="AE496" s="86" t="s">
        <v>1532</v>
      </c>
      <c r="AF496" s="86" t="s">
        <v>148</v>
      </c>
      <c r="AG496" s="86" t="s">
        <v>578</v>
      </c>
      <c r="AH496" s="132">
        <v>44480</v>
      </c>
      <c r="AI496" s="86" t="s">
        <v>88</v>
      </c>
      <c r="AJ496" s="87" t="s">
        <v>89</v>
      </c>
      <c r="AK496" s="88" t="s">
        <v>77</v>
      </c>
      <c r="AL496" s="88" t="s">
        <v>77</v>
      </c>
      <c r="AM496" s="88" t="s">
        <v>77</v>
      </c>
      <c r="AN496" s="88" t="s">
        <v>77</v>
      </c>
      <c r="AO496" s="88" t="s">
        <v>77</v>
      </c>
      <c r="AP496" s="88" t="s">
        <v>77</v>
      </c>
      <c r="AQ496" s="88" t="s">
        <v>77</v>
      </c>
      <c r="AR496" s="88" t="s">
        <v>77</v>
      </c>
      <c r="AS496" s="88" t="s">
        <v>77</v>
      </c>
      <c r="AT496" s="88" t="s">
        <v>77</v>
      </c>
      <c r="AU496" s="88" t="s">
        <v>77</v>
      </c>
      <c r="AV496" s="88" t="s">
        <v>77</v>
      </c>
      <c r="AW496" s="88" t="s">
        <v>77</v>
      </c>
      <c r="AX496" s="88" t="s">
        <v>77</v>
      </c>
      <c r="AY496" s="88" t="s">
        <v>77</v>
      </c>
      <c r="AZ496" s="88" t="s">
        <v>77</v>
      </c>
      <c r="BA496" s="88" t="s">
        <v>77</v>
      </c>
      <c r="BB496" s="88"/>
      <c r="BC496" s="88" t="s">
        <v>77</v>
      </c>
      <c r="BD496" s="88"/>
      <c r="BE496" s="88" t="s">
        <v>77</v>
      </c>
      <c r="BF496" s="88" t="s">
        <v>77</v>
      </c>
      <c r="BG496" s="88" t="s">
        <v>77</v>
      </c>
      <c r="BH496" s="88" t="s">
        <v>77</v>
      </c>
      <c r="BI496" s="88" t="s">
        <v>77</v>
      </c>
      <c r="BJ496" s="88" t="s">
        <v>77</v>
      </c>
      <c r="BK496" s="88" t="s">
        <v>77</v>
      </c>
      <c r="BL496" s="88" t="s">
        <v>77</v>
      </c>
      <c r="BM496" s="88" t="s">
        <v>77</v>
      </c>
      <c r="BN496" s="86"/>
      <c r="BO496" s="86"/>
      <c r="BP496" s="86"/>
      <c r="BQ496" s="86"/>
    </row>
    <row r="497" spans="1:69" s="90" customFormat="1" ht="154.5" customHeight="1" x14ac:dyDescent="0.25">
      <c r="A497" s="86"/>
      <c r="B497" s="86" t="s">
        <v>89</v>
      </c>
      <c r="C497" s="129" t="s">
        <v>3522</v>
      </c>
      <c r="D497" s="129" t="s">
        <v>71</v>
      </c>
      <c r="E497" s="109" t="s">
        <v>3523</v>
      </c>
      <c r="F497" s="85">
        <v>2023</v>
      </c>
      <c r="G497" s="146">
        <v>45152</v>
      </c>
      <c r="H497" s="86" t="s">
        <v>3524</v>
      </c>
      <c r="I497" s="86" t="s">
        <v>979</v>
      </c>
      <c r="J497" s="86" t="s">
        <v>77</v>
      </c>
      <c r="K497" s="85" t="s">
        <v>75</v>
      </c>
      <c r="L497" s="86" t="s">
        <v>111</v>
      </c>
      <c r="M497" s="132">
        <v>45152</v>
      </c>
      <c r="N497" s="110" t="s">
        <v>157</v>
      </c>
      <c r="O497" s="110" t="s">
        <v>77</v>
      </c>
      <c r="P497" s="86" t="s">
        <v>1401</v>
      </c>
      <c r="Q497" s="86" t="s">
        <v>148</v>
      </c>
      <c r="R497" s="86" t="s">
        <v>3525</v>
      </c>
      <c r="S497" s="86" t="s">
        <v>3526</v>
      </c>
      <c r="T497" s="123">
        <v>0</v>
      </c>
      <c r="U497" s="107">
        <v>0</v>
      </c>
      <c r="V497" s="139">
        <v>0</v>
      </c>
      <c r="W497" s="139">
        <v>0</v>
      </c>
      <c r="X497" s="145" t="s">
        <v>160</v>
      </c>
      <c r="Y497" s="86" t="s">
        <v>973</v>
      </c>
      <c r="Z497" s="86" t="s">
        <v>600</v>
      </c>
      <c r="AA497" s="86" t="s">
        <v>600</v>
      </c>
      <c r="AB497" s="86" t="s">
        <v>145</v>
      </c>
      <c r="AC497" s="86" t="s">
        <v>146</v>
      </c>
      <c r="AD497" s="86" t="s">
        <v>3527</v>
      </c>
      <c r="AE497" s="86" t="s">
        <v>684</v>
      </c>
      <c r="AF497" s="86" t="s">
        <v>148</v>
      </c>
      <c r="AG497" s="86" t="s">
        <v>578</v>
      </c>
      <c r="AH497" s="132">
        <v>45215</v>
      </c>
      <c r="AI497" s="86" t="s">
        <v>415</v>
      </c>
      <c r="AJ497" s="87" t="s">
        <v>89</v>
      </c>
      <c r="AK497" s="88" t="s">
        <v>77</v>
      </c>
      <c r="AL497" s="88" t="s">
        <v>77</v>
      </c>
      <c r="AM497" s="88" t="s">
        <v>77</v>
      </c>
      <c r="AN497" s="88" t="s">
        <v>77</v>
      </c>
      <c r="AO497" s="88"/>
      <c r="AP497" s="88"/>
      <c r="AQ497" s="88"/>
      <c r="AR497" s="88"/>
      <c r="AS497" s="88"/>
      <c r="AT497" s="88"/>
      <c r="AU497" s="88"/>
      <c r="AV497" s="88"/>
      <c r="AW497" s="88"/>
      <c r="AX497" s="88"/>
      <c r="AY497" s="88"/>
      <c r="AZ497" s="88"/>
      <c r="BA497" s="88"/>
      <c r="BB497" s="88"/>
      <c r="BC497" s="88"/>
      <c r="BD497" s="88"/>
      <c r="BE497" s="88"/>
      <c r="BF497" s="88"/>
      <c r="BG497" s="86"/>
      <c r="BH497" s="139"/>
      <c r="BI497" s="88"/>
      <c r="BJ497" s="139"/>
      <c r="BK497" s="88"/>
      <c r="BL497" s="88"/>
      <c r="BM497" s="88"/>
      <c r="BN497" s="88"/>
      <c r="BO497" s="86"/>
      <c r="BP497" s="86"/>
      <c r="BQ497" s="86"/>
    </row>
    <row r="498" spans="1:69" s="90" customFormat="1" ht="154.5" customHeight="1" x14ac:dyDescent="0.25">
      <c r="A498" s="86"/>
      <c r="B498" s="86" t="s">
        <v>89</v>
      </c>
      <c r="C498" s="129" t="s">
        <v>3528</v>
      </c>
      <c r="D498" s="129" t="s">
        <v>71</v>
      </c>
      <c r="E498" s="109" t="s">
        <v>3529</v>
      </c>
      <c r="F498" s="85">
        <v>2017</v>
      </c>
      <c r="G498" s="146">
        <v>42888</v>
      </c>
      <c r="H498" s="85" t="s">
        <v>3530</v>
      </c>
      <c r="I498" s="86" t="s">
        <v>3531</v>
      </c>
      <c r="J498" s="86" t="s">
        <v>3532</v>
      </c>
      <c r="K498" s="85" t="s">
        <v>75</v>
      </c>
      <c r="L498" s="86" t="s">
        <v>102</v>
      </c>
      <c r="M498" s="132">
        <v>42885</v>
      </c>
      <c r="N498" s="110" t="s">
        <v>157</v>
      </c>
      <c r="O498" s="126">
        <v>0.1</v>
      </c>
      <c r="P498" s="86" t="s">
        <v>1607</v>
      </c>
      <c r="Q498" s="86" t="s">
        <v>148</v>
      </c>
      <c r="R498" s="86" t="s">
        <v>3533</v>
      </c>
      <c r="S498" s="86" t="s">
        <v>3534</v>
      </c>
      <c r="T498" s="123">
        <v>2534919920</v>
      </c>
      <c r="U498" s="107">
        <v>3949690505.3600001</v>
      </c>
      <c r="V498" s="139">
        <v>388809880</v>
      </c>
      <c r="W498" s="139">
        <v>0</v>
      </c>
      <c r="X498" s="145" t="s">
        <v>338</v>
      </c>
      <c r="Y498" s="86" t="s">
        <v>871</v>
      </c>
      <c r="Z498" s="86" t="s">
        <v>1200</v>
      </c>
      <c r="AA498" s="86" t="s">
        <v>1852</v>
      </c>
      <c r="AB498" s="85" t="s">
        <v>138</v>
      </c>
      <c r="AC498" s="86" t="s">
        <v>139</v>
      </c>
      <c r="AD498" s="86" t="s">
        <v>2394</v>
      </c>
      <c r="AE498" s="86" t="s">
        <v>976</v>
      </c>
      <c r="AF498" s="86" t="s">
        <v>148</v>
      </c>
      <c r="AG498" s="86" t="s">
        <v>578</v>
      </c>
      <c r="AH498" s="132">
        <v>44873</v>
      </c>
      <c r="AI498" s="86" t="s">
        <v>88</v>
      </c>
      <c r="AJ498" s="87" t="s">
        <v>89</v>
      </c>
      <c r="AK498" s="88" t="s">
        <v>77</v>
      </c>
      <c r="AL498" s="88" t="s">
        <v>77</v>
      </c>
      <c r="AM498" s="86"/>
      <c r="AN498" s="88" t="s">
        <v>77</v>
      </c>
      <c r="AO498" s="88" t="s">
        <v>77</v>
      </c>
      <c r="AP498" s="88" t="s">
        <v>77</v>
      </c>
      <c r="AQ498" s="88" t="s">
        <v>77</v>
      </c>
      <c r="AR498" s="86"/>
      <c r="AS498" s="88" t="s">
        <v>77</v>
      </c>
      <c r="AT498" s="88" t="s">
        <v>77</v>
      </c>
      <c r="AU498" s="88" t="s">
        <v>77</v>
      </c>
      <c r="AV498" s="88"/>
      <c r="AW498" s="88" t="s">
        <v>77</v>
      </c>
      <c r="AX498" s="88"/>
      <c r="AY498" s="88" t="s">
        <v>77</v>
      </c>
      <c r="AZ498" s="88"/>
      <c r="BA498" s="88" t="s">
        <v>77</v>
      </c>
      <c r="BB498" s="88"/>
      <c r="BC498" s="88" t="s">
        <v>77</v>
      </c>
      <c r="BD498" s="88"/>
      <c r="BE498" s="88" t="s">
        <v>77</v>
      </c>
      <c r="BF498" s="88" t="s">
        <v>77</v>
      </c>
      <c r="BG498" s="88" t="s">
        <v>77</v>
      </c>
      <c r="BH498" s="86" t="s">
        <v>77</v>
      </c>
      <c r="BI498" s="86" t="s">
        <v>77</v>
      </c>
      <c r="BJ498" s="86" t="s">
        <v>77</v>
      </c>
      <c r="BK498" s="86" t="s">
        <v>77</v>
      </c>
      <c r="BL498" s="86" t="s">
        <v>77</v>
      </c>
      <c r="BM498" s="86" t="s">
        <v>77</v>
      </c>
      <c r="BN498" s="86"/>
      <c r="BO498" s="86"/>
      <c r="BP498" s="86"/>
      <c r="BQ498" s="86"/>
    </row>
    <row r="499" spans="1:69" s="90" customFormat="1" ht="154.5" customHeight="1" x14ac:dyDescent="0.25">
      <c r="A499" s="86"/>
      <c r="B499" s="86" t="s">
        <v>89</v>
      </c>
      <c r="C499" s="129" t="s">
        <v>3535</v>
      </c>
      <c r="D499" s="129" t="s">
        <v>71</v>
      </c>
      <c r="E499" s="109" t="s">
        <v>3536</v>
      </c>
      <c r="F499" s="85">
        <v>2016</v>
      </c>
      <c r="G499" s="146">
        <v>42656</v>
      </c>
      <c r="H499" s="85" t="s">
        <v>3537</v>
      </c>
      <c r="I499" s="86" t="s">
        <v>3538</v>
      </c>
      <c r="J499" s="86" t="s">
        <v>3539</v>
      </c>
      <c r="K499" s="85" t="s">
        <v>75</v>
      </c>
      <c r="L499" s="86" t="s">
        <v>102</v>
      </c>
      <c r="M499" s="132">
        <v>42655</v>
      </c>
      <c r="N499" s="110" t="s">
        <v>157</v>
      </c>
      <c r="O499" s="126">
        <v>1</v>
      </c>
      <c r="P499" s="86" t="s">
        <v>2348</v>
      </c>
      <c r="Q499" s="86" t="s">
        <v>148</v>
      </c>
      <c r="R499" s="86" t="s">
        <v>3540</v>
      </c>
      <c r="S499" s="86" t="s">
        <v>2135</v>
      </c>
      <c r="T499" s="123">
        <v>343555878</v>
      </c>
      <c r="U499" s="107">
        <v>521907106.29000002</v>
      </c>
      <c r="V499" s="139">
        <v>0</v>
      </c>
      <c r="W499" s="108">
        <v>34800000</v>
      </c>
      <c r="X499" s="145" t="s">
        <v>681</v>
      </c>
      <c r="Y499" s="86" t="s">
        <v>871</v>
      </c>
      <c r="Z499" s="86" t="s">
        <v>1021</v>
      </c>
      <c r="AA499" s="86" t="s">
        <v>1048</v>
      </c>
      <c r="AB499" s="86" t="s">
        <v>119</v>
      </c>
      <c r="AC499" s="86" t="s">
        <v>114</v>
      </c>
      <c r="AD499" s="86" t="s">
        <v>3541</v>
      </c>
      <c r="AE499" s="86" t="s">
        <v>3542</v>
      </c>
      <c r="AF499" s="86" t="s">
        <v>148</v>
      </c>
      <c r="AG499" s="86" t="s">
        <v>342</v>
      </c>
      <c r="AH499" s="132">
        <v>44748</v>
      </c>
      <c r="AI499" s="86" t="s">
        <v>88</v>
      </c>
      <c r="AJ499" s="87" t="s">
        <v>89</v>
      </c>
      <c r="AK499" s="88" t="s">
        <v>77</v>
      </c>
      <c r="AL499" s="88" t="s">
        <v>77</v>
      </c>
      <c r="AM499" s="88" t="s">
        <v>77</v>
      </c>
      <c r="AN499" s="88" t="s">
        <v>77</v>
      </c>
      <c r="AO499" s="88" t="s">
        <v>77</v>
      </c>
      <c r="AP499" s="88" t="s">
        <v>77</v>
      </c>
      <c r="AQ499" s="88" t="s">
        <v>77</v>
      </c>
      <c r="AR499" s="88" t="s">
        <v>77</v>
      </c>
      <c r="AS499" s="88" t="s">
        <v>77</v>
      </c>
      <c r="AT499" s="88" t="s">
        <v>77</v>
      </c>
      <c r="AU499" s="88" t="s">
        <v>77</v>
      </c>
      <c r="AV499" s="88"/>
      <c r="AW499" s="88" t="s">
        <v>77</v>
      </c>
      <c r="AX499" s="88"/>
      <c r="AY499" s="88" t="s">
        <v>77</v>
      </c>
      <c r="AZ499" s="88"/>
      <c r="BA499" s="88" t="s">
        <v>77</v>
      </c>
      <c r="BB499" s="88"/>
      <c r="BC499" s="88" t="s">
        <v>77</v>
      </c>
      <c r="BD499" s="88"/>
      <c r="BE499" s="88" t="s">
        <v>77</v>
      </c>
      <c r="BF499" s="88" t="s">
        <v>77</v>
      </c>
      <c r="BG499" s="88" t="s">
        <v>77</v>
      </c>
      <c r="BH499" s="88" t="s">
        <v>77</v>
      </c>
      <c r="BI499" s="88" t="s">
        <v>77</v>
      </c>
      <c r="BJ499" s="88" t="s">
        <v>77</v>
      </c>
      <c r="BK499" s="88" t="s">
        <v>77</v>
      </c>
      <c r="BL499" s="88" t="s">
        <v>77</v>
      </c>
      <c r="BM499" s="88" t="s">
        <v>77</v>
      </c>
      <c r="BN499" s="86"/>
      <c r="BO499" s="86"/>
      <c r="BP499" s="86"/>
      <c r="BQ499" s="86"/>
    </row>
    <row r="500" spans="1:69" s="90" customFormat="1" ht="154.5" customHeight="1" x14ac:dyDescent="0.25">
      <c r="A500" s="86"/>
      <c r="B500" s="86" t="s">
        <v>85</v>
      </c>
      <c r="C500" s="129" t="s">
        <v>710</v>
      </c>
      <c r="D500" s="129" t="s">
        <v>71</v>
      </c>
      <c r="E500" s="109" t="s">
        <v>3543</v>
      </c>
      <c r="F500" s="85">
        <v>2016</v>
      </c>
      <c r="G500" s="146">
        <v>42549</v>
      </c>
      <c r="H500" s="85" t="s">
        <v>3544</v>
      </c>
      <c r="I500" s="86" t="s">
        <v>3545</v>
      </c>
      <c r="J500" s="86" t="s">
        <v>77</v>
      </c>
      <c r="K500" s="85" t="s">
        <v>75</v>
      </c>
      <c r="L500" s="86" t="s">
        <v>346</v>
      </c>
      <c r="M500" s="132">
        <v>42605</v>
      </c>
      <c r="N500" s="110" t="s">
        <v>157</v>
      </c>
      <c r="O500" s="110" t="s">
        <v>77</v>
      </c>
      <c r="P500" s="86" t="s">
        <v>1262</v>
      </c>
      <c r="Q500" s="86" t="s">
        <v>148</v>
      </c>
      <c r="R500" s="86" t="s">
        <v>3546</v>
      </c>
      <c r="S500" s="86" t="s">
        <v>1365</v>
      </c>
      <c r="T500" s="123">
        <f>(2*68945400)+11799614</f>
        <v>149690414</v>
      </c>
      <c r="U500" s="107">
        <v>0</v>
      </c>
      <c r="V500" s="139">
        <v>0</v>
      </c>
      <c r="W500" s="139">
        <v>0</v>
      </c>
      <c r="X500" s="145"/>
      <c r="Y500" s="86" t="s">
        <v>973</v>
      </c>
      <c r="Z500" s="86" t="s">
        <v>1829</v>
      </c>
      <c r="AA500" s="86" t="s">
        <v>1829</v>
      </c>
      <c r="AB500" s="85" t="s">
        <v>138</v>
      </c>
      <c r="AC500" s="86" t="s">
        <v>139</v>
      </c>
      <c r="AD500" s="86" t="s">
        <v>1440</v>
      </c>
      <c r="AE500" s="86" t="s">
        <v>2734</v>
      </c>
      <c r="AF500" s="86" t="s">
        <v>148</v>
      </c>
      <c r="AG500" s="86" t="s">
        <v>578</v>
      </c>
      <c r="AH500" s="132">
        <v>44468</v>
      </c>
      <c r="AI500" s="86" t="s">
        <v>415</v>
      </c>
      <c r="AJ500" s="87"/>
      <c r="AK500" s="88" t="s">
        <v>77</v>
      </c>
      <c r="AL500" s="87" t="s">
        <v>77</v>
      </c>
      <c r="AM500" s="86" t="s">
        <v>77</v>
      </c>
      <c r="AN500" s="87" t="s">
        <v>77</v>
      </c>
      <c r="AO500" s="87" t="s">
        <v>77</v>
      </c>
      <c r="AP500" s="87" t="s">
        <v>77</v>
      </c>
      <c r="AQ500" s="87" t="s">
        <v>77</v>
      </c>
      <c r="AR500" s="86" t="s">
        <v>148</v>
      </c>
      <c r="AS500" s="87" t="s">
        <v>77</v>
      </c>
      <c r="AT500" s="87" t="s">
        <v>87</v>
      </c>
      <c r="AU500" s="87" t="s">
        <v>77</v>
      </c>
      <c r="AV500" s="87"/>
      <c r="AW500" s="87" t="s">
        <v>77</v>
      </c>
      <c r="AX500" s="87"/>
      <c r="AY500" s="87" t="s">
        <v>77</v>
      </c>
      <c r="AZ500" s="87"/>
      <c r="BA500" s="87" t="s">
        <v>77</v>
      </c>
      <c r="BB500" s="87"/>
      <c r="BC500" s="87" t="s">
        <v>77</v>
      </c>
      <c r="BD500" s="87"/>
      <c r="BE500" s="87" t="s">
        <v>77</v>
      </c>
      <c r="BF500" s="87" t="s">
        <v>77</v>
      </c>
      <c r="BG500" s="87" t="s">
        <v>77</v>
      </c>
      <c r="BH500" s="87" t="s">
        <v>77</v>
      </c>
      <c r="BI500" s="87" t="s">
        <v>77</v>
      </c>
      <c r="BJ500" s="87" t="s">
        <v>77</v>
      </c>
      <c r="BK500" s="87" t="s">
        <v>77</v>
      </c>
      <c r="BL500" s="87" t="s">
        <v>77</v>
      </c>
      <c r="BM500" s="87" t="s">
        <v>77</v>
      </c>
      <c r="BN500" s="86"/>
      <c r="BO500" s="86"/>
      <c r="BP500" s="86"/>
      <c r="BQ500" s="86"/>
    </row>
    <row r="501" spans="1:69" s="90" customFormat="1" ht="154.5" customHeight="1" x14ac:dyDescent="0.25">
      <c r="A501" s="86"/>
      <c r="B501" s="86" t="s">
        <v>85</v>
      </c>
      <c r="C501" s="129" t="s">
        <v>710</v>
      </c>
      <c r="D501" s="129" t="s">
        <v>937</v>
      </c>
      <c r="E501" s="109" t="s">
        <v>3547</v>
      </c>
      <c r="F501" s="85">
        <v>2016</v>
      </c>
      <c r="G501" s="146">
        <v>42683</v>
      </c>
      <c r="H501" s="85" t="s">
        <v>3548</v>
      </c>
      <c r="I501" s="86" t="s">
        <v>3549</v>
      </c>
      <c r="J501" s="86" t="s">
        <v>3550</v>
      </c>
      <c r="K501" s="85" t="s">
        <v>75</v>
      </c>
      <c r="L501" s="86" t="s">
        <v>346</v>
      </c>
      <c r="M501" s="132">
        <v>42682</v>
      </c>
      <c r="N501" s="110" t="s">
        <v>157</v>
      </c>
      <c r="O501" s="110"/>
      <c r="P501" s="86"/>
      <c r="Q501" s="86" t="s">
        <v>148</v>
      </c>
      <c r="R501" s="86" t="s">
        <v>3551</v>
      </c>
      <c r="S501" s="86" t="s">
        <v>3552</v>
      </c>
      <c r="T501" s="123">
        <v>11994618</v>
      </c>
      <c r="U501" s="107">
        <v>0</v>
      </c>
      <c r="V501" s="139">
        <v>0</v>
      </c>
      <c r="W501" s="139">
        <v>0</v>
      </c>
      <c r="X501" s="145"/>
      <c r="Y501" s="86" t="s">
        <v>973</v>
      </c>
      <c r="Z501" s="86" t="s">
        <v>1021</v>
      </c>
      <c r="AA501" s="86" t="s">
        <v>1021</v>
      </c>
      <c r="AB501" s="86" t="s">
        <v>1227</v>
      </c>
      <c r="AC501" s="86" t="s">
        <v>1385</v>
      </c>
      <c r="AD501" s="86" t="s">
        <v>3553</v>
      </c>
      <c r="AE501" s="86" t="s">
        <v>976</v>
      </c>
      <c r="AF501" s="86" t="s">
        <v>148</v>
      </c>
      <c r="AG501" s="86" t="s">
        <v>578</v>
      </c>
      <c r="AH501" s="132">
        <v>43899</v>
      </c>
      <c r="AI501" s="86" t="s">
        <v>415</v>
      </c>
      <c r="AJ501" s="87" t="s">
        <v>85</v>
      </c>
      <c r="AK501" s="88" t="s">
        <v>77</v>
      </c>
      <c r="AL501" s="87" t="s">
        <v>77</v>
      </c>
      <c r="AM501" s="86" t="s">
        <v>77</v>
      </c>
      <c r="AN501" s="87" t="s">
        <v>77</v>
      </c>
      <c r="AO501" s="87" t="s">
        <v>77</v>
      </c>
      <c r="AP501" s="87" t="s">
        <v>77</v>
      </c>
      <c r="AQ501" s="87" t="s">
        <v>77</v>
      </c>
      <c r="AR501" s="86" t="s">
        <v>148</v>
      </c>
      <c r="AS501" s="87" t="s">
        <v>77</v>
      </c>
      <c r="AT501" s="87" t="s">
        <v>77</v>
      </c>
      <c r="AU501" s="88">
        <v>832158.36</v>
      </c>
      <c r="AV501" s="88"/>
      <c r="AW501" s="87" t="s">
        <v>77</v>
      </c>
      <c r="AX501" s="87"/>
      <c r="AY501" s="87" t="s">
        <v>77</v>
      </c>
      <c r="AZ501" s="87"/>
      <c r="BA501" s="87" t="s">
        <v>77</v>
      </c>
      <c r="BB501" s="87"/>
      <c r="BC501" s="87" t="s">
        <v>77</v>
      </c>
      <c r="BD501" s="87"/>
      <c r="BE501" s="87" t="s">
        <v>77</v>
      </c>
      <c r="BF501" s="87" t="s">
        <v>77</v>
      </c>
      <c r="BG501" s="87" t="s">
        <v>77</v>
      </c>
      <c r="BH501" s="87" t="s">
        <v>77</v>
      </c>
      <c r="BI501" s="87" t="s">
        <v>77</v>
      </c>
      <c r="BJ501" s="87" t="s">
        <v>77</v>
      </c>
      <c r="BK501" s="87" t="s">
        <v>77</v>
      </c>
      <c r="BL501" s="87" t="s">
        <v>77</v>
      </c>
      <c r="BM501" s="87" t="s">
        <v>77</v>
      </c>
      <c r="BN501" s="86"/>
      <c r="BO501" s="86"/>
      <c r="BP501" s="86"/>
      <c r="BQ501" s="86"/>
    </row>
    <row r="502" spans="1:69" s="90" customFormat="1" ht="154.5" customHeight="1" x14ac:dyDescent="0.25">
      <c r="A502" s="86"/>
      <c r="B502" s="86" t="s">
        <v>89</v>
      </c>
      <c r="C502" s="129" t="s">
        <v>3554</v>
      </c>
      <c r="D502" s="129" t="s">
        <v>71</v>
      </c>
      <c r="E502" s="109" t="s">
        <v>3555</v>
      </c>
      <c r="F502" s="85">
        <v>2017</v>
      </c>
      <c r="G502" s="146">
        <v>42816</v>
      </c>
      <c r="H502" s="85" t="s">
        <v>3556</v>
      </c>
      <c r="I502" s="86" t="s">
        <v>3557</v>
      </c>
      <c r="J502" s="86" t="s">
        <v>2175</v>
      </c>
      <c r="K502" s="85" t="s">
        <v>75</v>
      </c>
      <c r="L502" s="86" t="s">
        <v>102</v>
      </c>
      <c r="M502" s="132">
        <v>42815</v>
      </c>
      <c r="N502" s="110" t="s">
        <v>203</v>
      </c>
      <c r="O502" s="126">
        <v>0</v>
      </c>
      <c r="P502" s="86" t="s">
        <v>1190</v>
      </c>
      <c r="Q502" s="86" t="s">
        <v>148</v>
      </c>
      <c r="R502" s="86" t="s">
        <v>3558</v>
      </c>
      <c r="S502" s="86" t="s">
        <v>1727</v>
      </c>
      <c r="T502" s="123">
        <v>479004300</v>
      </c>
      <c r="U502" s="107">
        <v>687909857.69000006</v>
      </c>
      <c r="V502" s="139">
        <v>0</v>
      </c>
      <c r="W502" s="139">
        <v>0</v>
      </c>
      <c r="X502" s="145" t="s">
        <v>338</v>
      </c>
      <c r="Y502" s="86" t="s">
        <v>973</v>
      </c>
      <c r="Z502" s="86" t="s">
        <v>628</v>
      </c>
      <c r="AA502" s="86" t="s">
        <v>628</v>
      </c>
      <c r="AB502" s="85" t="s">
        <v>138</v>
      </c>
      <c r="AC502" s="86" t="s">
        <v>139</v>
      </c>
      <c r="AD502" s="86" t="s">
        <v>3559</v>
      </c>
      <c r="AE502" s="86" t="s">
        <v>3560</v>
      </c>
      <c r="AF502" s="86" t="s">
        <v>148</v>
      </c>
      <c r="AG502" s="86" t="s">
        <v>578</v>
      </c>
      <c r="AH502" s="132"/>
      <c r="AI502" s="86" t="s">
        <v>88</v>
      </c>
      <c r="AJ502" s="87" t="s">
        <v>89</v>
      </c>
      <c r="AK502" s="88" t="s">
        <v>77</v>
      </c>
      <c r="AL502" s="88" t="s">
        <v>77</v>
      </c>
      <c r="AM502" s="88" t="s">
        <v>77</v>
      </c>
      <c r="AN502" s="88" t="s">
        <v>77</v>
      </c>
      <c r="AO502" s="88" t="s">
        <v>77</v>
      </c>
      <c r="AP502" s="88" t="s">
        <v>77</v>
      </c>
      <c r="AQ502" s="88" t="s">
        <v>77</v>
      </c>
      <c r="AR502" s="88" t="s">
        <v>77</v>
      </c>
      <c r="AS502" s="88" t="s">
        <v>77</v>
      </c>
      <c r="AT502" s="88" t="s">
        <v>77</v>
      </c>
      <c r="AU502" s="88" t="s">
        <v>77</v>
      </c>
      <c r="AV502" s="88"/>
      <c r="AW502" s="88" t="s">
        <v>77</v>
      </c>
      <c r="AX502" s="88"/>
      <c r="AY502" s="88" t="s">
        <v>77</v>
      </c>
      <c r="AZ502" s="88"/>
      <c r="BA502" s="88" t="s">
        <v>77</v>
      </c>
      <c r="BB502" s="88"/>
      <c r="BC502" s="88" t="s">
        <v>77</v>
      </c>
      <c r="BD502" s="88"/>
      <c r="BE502" s="88" t="s">
        <v>77</v>
      </c>
      <c r="BF502" s="88" t="s">
        <v>77</v>
      </c>
      <c r="BG502" s="88" t="s">
        <v>77</v>
      </c>
      <c r="BH502" s="88" t="s">
        <v>77</v>
      </c>
      <c r="BI502" s="88" t="s">
        <v>77</v>
      </c>
      <c r="BJ502" s="88" t="s">
        <v>77</v>
      </c>
      <c r="BK502" s="88" t="s">
        <v>77</v>
      </c>
      <c r="BL502" s="88" t="s">
        <v>77</v>
      </c>
      <c r="BM502" s="88" t="s">
        <v>77</v>
      </c>
      <c r="BN502" s="86"/>
      <c r="BO502" s="86"/>
      <c r="BP502" s="86"/>
      <c r="BQ502" s="86"/>
    </row>
    <row r="503" spans="1:69" s="90" customFormat="1" ht="154.5" customHeight="1" x14ac:dyDescent="0.25">
      <c r="A503" s="86"/>
      <c r="B503" s="86" t="s">
        <v>85</v>
      </c>
      <c r="C503" s="129" t="s">
        <v>710</v>
      </c>
      <c r="D503" s="129" t="s">
        <v>937</v>
      </c>
      <c r="E503" s="109" t="s">
        <v>3561</v>
      </c>
      <c r="F503" s="85">
        <v>2016</v>
      </c>
      <c r="G503" s="146">
        <v>42626</v>
      </c>
      <c r="H503" s="85" t="s">
        <v>3562</v>
      </c>
      <c r="I503" s="86" t="s">
        <v>3563</v>
      </c>
      <c r="J503" s="86" t="s">
        <v>77</v>
      </c>
      <c r="K503" s="85" t="s">
        <v>75</v>
      </c>
      <c r="L503" s="86" t="s">
        <v>102</v>
      </c>
      <c r="M503" s="132">
        <v>42625</v>
      </c>
      <c r="N503" s="86" t="s">
        <v>306</v>
      </c>
      <c r="O503" s="110" t="s">
        <v>77</v>
      </c>
      <c r="P503" s="86" t="s">
        <v>1607</v>
      </c>
      <c r="Q503" s="86" t="s">
        <v>148</v>
      </c>
      <c r="R503" s="86" t="s">
        <v>3564</v>
      </c>
      <c r="S503" s="86" t="s">
        <v>1727</v>
      </c>
      <c r="T503" s="123">
        <v>100165000</v>
      </c>
      <c r="U503" s="107">
        <v>0</v>
      </c>
      <c r="V503" s="139">
        <v>0</v>
      </c>
      <c r="W503" s="139">
        <v>0</v>
      </c>
      <c r="X503" s="145"/>
      <c r="Y503" s="86" t="s">
        <v>973</v>
      </c>
      <c r="Z503" s="86" t="s">
        <v>628</v>
      </c>
      <c r="AA503" s="86" t="s">
        <v>628</v>
      </c>
      <c r="AB503" s="85" t="s">
        <v>138</v>
      </c>
      <c r="AC503" s="86" t="s">
        <v>139</v>
      </c>
      <c r="AD503" s="86" t="s">
        <v>3565</v>
      </c>
      <c r="AE503" s="86" t="s">
        <v>976</v>
      </c>
      <c r="AF503" s="86" t="s">
        <v>148</v>
      </c>
      <c r="AG503" s="86" t="s">
        <v>578</v>
      </c>
      <c r="AH503" s="132">
        <v>43775</v>
      </c>
      <c r="AI503" s="86" t="s">
        <v>415</v>
      </c>
      <c r="AJ503" s="87"/>
      <c r="AK503" s="88" t="s">
        <v>77</v>
      </c>
      <c r="AL503" s="88" t="s">
        <v>77</v>
      </c>
      <c r="AM503" s="86" t="s">
        <v>77</v>
      </c>
      <c r="AN503" s="88" t="s">
        <v>77</v>
      </c>
      <c r="AO503" s="88" t="s">
        <v>77</v>
      </c>
      <c r="AP503" s="88" t="s">
        <v>77</v>
      </c>
      <c r="AQ503" s="88" t="s">
        <v>77</v>
      </c>
      <c r="AR503" s="86"/>
      <c r="AS503" s="88" t="s">
        <v>77</v>
      </c>
      <c r="AT503" s="88" t="s">
        <v>77</v>
      </c>
      <c r="AU503" s="88" t="s">
        <v>77</v>
      </c>
      <c r="AV503" s="88"/>
      <c r="AW503" s="88" t="s">
        <v>77</v>
      </c>
      <c r="AX503" s="88"/>
      <c r="AY503" s="88" t="s">
        <v>77</v>
      </c>
      <c r="AZ503" s="88"/>
      <c r="BA503" s="88" t="s">
        <v>77</v>
      </c>
      <c r="BB503" s="88"/>
      <c r="BC503" s="88" t="s">
        <v>77</v>
      </c>
      <c r="BD503" s="88"/>
      <c r="BE503" s="88" t="s">
        <v>77</v>
      </c>
      <c r="BF503" s="88" t="s">
        <v>77</v>
      </c>
      <c r="BG503" s="88" t="s">
        <v>77</v>
      </c>
      <c r="BH503" s="88" t="s">
        <v>77</v>
      </c>
      <c r="BI503" s="88" t="s">
        <v>77</v>
      </c>
      <c r="BJ503" s="88" t="s">
        <v>77</v>
      </c>
      <c r="BK503" s="88" t="s">
        <v>77</v>
      </c>
      <c r="BL503" s="88" t="s">
        <v>77</v>
      </c>
      <c r="BM503" s="88" t="s">
        <v>77</v>
      </c>
      <c r="BN503" s="86"/>
      <c r="BO503" s="86"/>
      <c r="BP503" s="86"/>
      <c r="BQ503" s="86"/>
    </row>
    <row r="504" spans="1:69" s="90" customFormat="1" ht="154.5" customHeight="1" x14ac:dyDescent="0.25">
      <c r="A504" s="86"/>
      <c r="B504" s="86" t="s">
        <v>89</v>
      </c>
      <c r="C504" s="129" t="s">
        <v>3566</v>
      </c>
      <c r="D504" s="129" t="s">
        <v>71</v>
      </c>
      <c r="E504" s="109" t="s">
        <v>3567</v>
      </c>
      <c r="F504" s="85">
        <v>2016</v>
      </c>
      <c r="G504" s="146">
        <v>42583</v>
      </c>
      <c r="H504" s="85" t="s">
        <v>3568</v>
      </c>
      <c r="I504" s="86" t="s">
        <v>2223</v>
      </c>
      <c r="J504" s="86" t="s">
        <v>3569</v>
      </c>
      <c r="K504" s="85" t="s">
        <v>75</v>
      </c>
      <c r="L504" s="86" t="s">
        <v>102</v>
      </c>
      <c r="M504" s="132">
        <v>42579</v>
      </c>
      <c r="N504" s="110" t="s">
        <v>256</v>
      </c>
      <c r="O504" s="126">
        <v>0.08</v>
      </c>
      <c r="P504" s="86" t="s">
        <v>2643</v>
      </c>
      <c r="Q504" s="86" t="s">
        <v>148</v>
      </c>
      <c r="R504" s="86" t="s">
        <v>3570</v>
      </c>
      <c r="S504" s="86" t="s">
        <v>3534</v>
      </c>
      <c r="T504" s="147">
        <v>773092640</v>
      </c>
      <c r="U504" s="107">
        <v>1215344312.55</v>
      </c>
      <c r="V504" s="139">
        <v>239188408</v>
      </c>
      <c r="W504" s="139">
        <v>0</v>
      </c>
      <c r="X504" s="145" t="s">
        <v>338</v>
      </c>
      <c r="Y504" s="86" t="s">
        <v>871</v>
      </c>
      <c r="Z504" s="86" t="s">
        <v>1200</v>
      </c>
      <c r="AA504" s="86" t="s">
        <v>974</v>
      </c>
      <c r="AB504" s="85" t="s">
        <v>138</v>
      </c>
      <c r="AC504" s="86" t="s">
        <v>139</v>
      </c>
      <c r="AD504" s="86" t="s">
        <v>3571</v>
      </c>
      <c r="AE504" s="86" t="s">
        <v>1532</v>
      </c>
      <c r="AF504" s="86" t="s">
        <v>148</v>
      </c>
      <c r="AG504" s="86" t="s">
        <v>578</v>
      </c>
      <c r="AH504" s="132">
        <v>43718</v>
      </c>
      <c r="AI504" s="86" t="s">
        <v>415</v>
      </c>
      <c r="AJ504" s="87" t="s">
        <v>89</v>
      </c>
      <c r="AK504" s="88" t="s">
        <v>77</v>
      </c>
      <c r="AL504" s="88" t="s">
        <v>77</v>
      </c>
      <c r="AM504" s="88" t="s">
        <v>77</v>
      </c>
      <c r="AN504" s="88" t="s">
        <v>77</v>
      </c>
      <c r="AO504" s="88" t="s">
        <v>77</v>
      </c>
      <c r="AP504" s="88" t="s">
        <v>77</v>
      </c>
      <c r="AQ504" s="88" t="s">
        <v>77</v>
      </c>
      <c r="AR504" s="88" t="s">
        <v>77</v>
      </c>
      <c r="AS504" s="88" t="s">
        <v>77</v>
      </c>
      <c r="AT504" s="88" t="s">
        <v>77</v>
      </c>
      <c r="AU504" s="88" t="s">
        <v>77</v>
      </c>
      <c r="AV504" s="88"/>
      <c r="AW504" s="88" t="s">
        <v>77</v>
      </c>
      <c r="AX504" s="88"/>
      <c r="AY504" s="88" t="s">
        <v>77</v>
      </c>
      <c r="AZ504" s="88"/>
      <c r="BA504" s="88" t="s">
        <v>77</v>
      </c>
      <c r="BB504" s="88"/>
      <c r="BC504" s="88" t="s">
        <v>77</v>
      </c>
      <c r="BD504" s="88"/>
      <c r="BE504" s="88" t="s">
        <v>77</v>
      </c>
      <c r="BF504" s="88" t="s">
        <v>77</v>
      </c>
      <c r="BG504" s="88" t="s">
        <v>77</v>
      </c>
      <c r="BH504" s="88" t="s">
        <v>77</v>
      </c>
      <c r="BI504" s="88" t="s">
        <v>77</v>
      </c>
      <c r="BJ504" s="88" t="s">
        <v>77</v>
      </c>
      <c r="BK504" s="88" t="s">
        <v>77</v>
      </c>
      <c r="BL504" s="88" t="s">
        <v>77</v>
      </c>
      <c r="BM504" s="88" t="s">
        <v>77</v>
      </c>
      <c r="BN504" s="86"/>
      <c r="BO504" s="86"/>
      <c r="BP504" s="86"/>
      <c r="BQ504" s="86"/>
    </row>
    <row r="505" spans="1:69" s="90" customFormat="1" ht="154.5" customHeight="1" x14ac:dyDescent="0.25">
      <c r="A505" s="86"/>
      <c r="B505" s="86" t="s">
        <v>85</v>
      </c>
      <c r="C505" s="129" t="s">
        <v>710</v>
      </c>
      <c r="D505" s="129" t="s">
        <v>937</v>
      </c>
      <c r="E505" s="109" t="s">
        <v>3572</v>
      </c>
      <c r="F505" s="85">
        <v>2017</v>
      </c>
      <c r="G505" s="146">
        <v>42496</v>
      </c>
      <c r="H505" s="85" t="s">
        <v>3573</v>
      </c>
      <c r="I505" s="86" t="s">
        <v>3425</v>
      </c>
      <c r="J505" s="86" t="s">
        <v>77</v>
      </c>
      <c r="K505" s="85" t="s">
        <v>75</v>
      </c>
      <c r="L505" s="86" t="s">
        <v>346</v>
      </c>
      <c r="M505" s="132">
        <v>42768</v>
      </c>
      <c r="N505" s="110" t="s">
        <v>698</v>
      </c>
      <c r="O505" s="110" t="s">
        <v>77</v>
      </c>
      <c r="P505" s="86" t="s">
        <v>990</v>
      </c>
      <c r="Q505" s="86" t="s">
        <v>148</v>
      </c>
      <c r="R505" s="86" t="s">
        <v>3574</v>
      </c>
      <c r="S505" s="86" t="s">
        <v>1047</v>
      </c>
      <c r="T505" s="123">
        <v>165000000</v>
      </c>
      <c r="U505" s="107">
        <v>0</v>
      </c>
      <c r="V505" s="139">
        <v>0</v>
      </c>
      <c r="W505" s="139">
        <v>0</v>
      </c>
      <c r="X505" s="145"/>
      <c r="Y505" s="86" t="s">
        <v>871</v>
      </c>
      <c r="Z505" s="86" t="s">
        <v>787</v>
      </c>
      <c r="AA505" s="86" t="s">
        <v>961</v>
      </c>
      <c r="AB505" s="85" t="s">
        <v>138</v>
      </c>
      <c r="AC505" s="86" t="s">
        <v>139</v>
      </c>
      <c r="AD505" s="86" t="s">
        <v>2609</v>
      </c>
      <c r="AE505" s="86" t="s">
        <v>976</v>
      </c>
      <c r="AF505" s="86" t="s">
        <v>148</v>
      </c>
      <c r="AG505" s="86" t="s">
        <v>578</v>
      </c>
      <c r="AH505" s="132">
        <v>44694</v>
      </c>
      <c r="AI505" s="86" t="s">
        <v>415</v>
      </c>
      <c r="AJ505" s="87" t="s">
        <v>85</v>
      </c>
      <c r="AK505" s="88" t="s">
        <v>77</v>
      </c>
      <c r="AL505" s="87" t="s">
        <v>77</v>
      </c>
      <c r="AM505" s="86" t="s">
        <v>77</v>
      </c>
      <c r="AN505" s="87" t="s">
        <v>77</v>
      </c>
      <c r="AO505" s="87" t="s">
        <v>77</v>
      </c>
      <c r="AP505" s="87" t="s">
        <v>77</v>
      </c>
      <c r="AQ505" s="87" t="s">
        <v>77</v>
      </c>
      <c r="AR505" s="86" t="s">
        <v>148</v>
      </c>
      <c r="AS505" s="87" t="s">
        <v>77</v>
      </c>
      <c r="AT505" s="87" t="s">
        <v>77</v>
      </c>
      <c r="AU505" s="88">
        <v>7700000</v>
      </c>
      <c r="AV505" s="88"/>
      <c r="AW505" s="87" t="s">
        <v>77</v>
      </c>
      <c r="AX505" s="87"/>
      <c r="AY505" s="87" t="s">
        <v>77</v>
      </c>
      <c r="AZ505" s="87"/>
      <c r="BA505" s="87" t="s">
        <v>77</v>
      </c>
      <c r="BB505" s="87"/>
      <c r="BC505" s="87" t="s">
        <v>77</v>
      </c>
      <c r="BD505" s="87"/>
      <c r="BE505" s="87" t="s">
        <v>77</v>
      </c>
      <c r="BF505" s="87" t="s">
        <v>77</v>
      </c>
      <c r="BG505" s="87" t="s">
        <v>77</v>
      </c>
      <c r="BH505" s="87" t="s">
        <v>77</v>
      </c>
      <c r="BI505" s="87" t="s">
        <v>77</v>
      </c>
      <c r="BJ505" s="87" t="s">
        <v>77</v>
      </c>
      <c r="BK505" s="87" t="s">
        <v>77</v>
      </c>
      <c r="BL505" s="87" t="s">
        <v>77</v>
      </c>
      <c r="BM505" s="87" t="s">
        <v>77</v>
      </c>
      <c r="BN505" s="86"/>
      <c r="BO505" s="86"/>
      <c r="BP505" s="86"/>
      <c r="BQ505" s="86"/>
    </row>
    <row r="506" spans="1:69" s="90" customFormat="1" ht="154.5" customHeight="1" x14ac:dyDescent="0.25">
      <c r="A506" s="86"/>
      <c r="B506" s="86" t="s">
        <v>85</v>
      </c>
      <c r="C506" s="129" t="s">
        <v>710</v>
      </c>
      <c r="D506" s="129" t="s">
        <v>937</v>
      </c>
      <c r="E506" s="109" t="s">
        <v>3575</v>
      </c>
      <c r="F506" s="85">
        <v>2015</v>
      </c>
      <c r="G506" s="146">
        <v>42061</v>
      </c>
      <c r="H506" s="85" t="s">
        <v>3576</v>
      </c>
      <c r="I506" s="86" t="s">
        <v>3577</v>
      </c>
      <c r="J506" s="86" t="s">
        <v>77</v>
      </c>
      <c r="K506" s="85" t="s">
        <v>75</v>
      </c>
      <c r="L506" s="86" t="s">
        <v>102</v>
      </c>
      <c r="M506" s="132">
        <v>42060</v>
      </c>
      <c r="N506" s="110" t="s">
        <v>157</v>
      </c>
      <c r="O506" s="110" t="s">
        <v>77</v>
      </c>
      <c r="P506" s="86" t="s">
        <v>1045</v>
      </c>
      <c r="Q506" s="86" t="s">
        <v>148</v>
      </c>
      <c r="R506" s="86" t="s">
        <v>3578</v>
      </c>
      <c r="S506" s="86" t="s">
        <v>2388</v>
      </c>
      <c r="T506" s="123">
        <v>568905200</v>
      </c>
      <c r="U506" s="107">
        <v>0</v>
      </c>
      <c r="V506" s="139">
        <v>0</v>
      </c>
      <c r="W506" s="139">
        <v>0</v>
      </c>
      <c r="X506" s="145"/>
      <c r="Y506" s="86" t="s">
        <v>871</v>
      </c>
      <c r="Z506" s="86" t="s">
        <v>1021</v>
      </c>
      <c r="AA506" s="86" t="s">
        <v>974</v>
      </c>
      <c r="AB506" s="86" t="s">
        <v>145</v>
      </c>
      <c r="AC506" s="86" t="s">
        <v>146</v>
      </c>
      <c r="AD506" s="86" t="s">
        <v>3579</v>
      </c>
      <c r="AE506" s="86" t="s">
        <v>2271</v>
      </c>
      <c r="AF506" s="86" t="s">
        <v>148</v>
      </c>
      <c r="AG506" s="86" t="s">
        <v>578</v>
      </c>
      <c r="AH506" s="132">
        <v>44314</v>
      </c>
      <c r="AI506" s="86" t="s">
        <v>415</v>
      </c>
      <c r="AJ506" s="87"/>
      <c r="AK506" s="88" t="s">
        <v>77</v>
      </c>
      <c r="AL506" s="87" t="s">
        <v>77</v>
      </c>
      <c r="AM506" s="86" t="s">
        <v>77</v>
      </c>
      <c r="AN506" s="87" t="s">
        <v>77</v>
      </c>
      <c r="AO506" s="87" t="s">
        <v>77</v>
      </c>
      <c r="AP506" s="87" t="s">
        <v>77</v>
      </c>
      <c r="AQ506" s="87" t="s">
        <v>77</v>
      </c>
      <c r="AR506" s="86" t="s">
        <v>148</v>
      </c>
      <c r="AS506" s="87" t="s">
        <v>77</v>
      </c>
      <c r="AT506" s="87" t="s">
        <v>77</v>
      </c>
      <c r="AU506" s="88">
        <v>2725578</v>
      </c>
      <c r="AV506" s="88"/>
      <c r="AW506" s="87" t="s">
        <v>77</v>
      </c>
      <c r="AX506" s="87"/>
      <c r="AY506" s="87" t="s">
        <v>77</v>
      </c>
      <c r="AZ506" s="87"/>
      <c r="BA506" s="87" t="s">
        <v>77</v>
      </c>
      <c r="BB506" s="87"/>
      <c r="BC506" s="87" t="s">
        <v>77</v>
      </c>
      <c r="BD506" s="87"/>
      <c r="BE506" s="87" t="s">
        <v>77</v>
      </c>
      <c r="BF506" s="87" t="s">
        <v>77</v>
      </c>
      <c r="BG506" s="87" t="s">
        <v>77</v>
      </c>
      <c r="BH506" s="87" t="s">
        <v>77</v>
      </c>
      <c r="BI506" s="87" t="s">
        <v>77</v>
      </c>
      <c r="BJ506" s="87" t="s">
        <v>77</v>
      </c>
      <c r="BK506" s="87" t="s">
        <v>77</v>
      </c>
      <c r="BL506" s="87" t="s">
        <v>77</v>
      </c>
      <c r="BM506" s="87" t="s">
        <v>77</v>
      </c>
      <c r="BN506" s="86"/>
      <c r="BO506" s="86"/>
      <c r="BP506" s="86"/>
      <c r="BQ506" s="86"/>
    </row>
    <row r="507" spans="1:69" s="90" customFormat="1" ht="154.5" customHeight="1" x14ac:dyDescent="0.25">
      <c r="A507" s="86"/>
      <c r="B507" s="86" t="s">
        <v>89</v>
      </c>
      <c r="C507" s="129" t="s">
        <v>3580</v>
      </c>
      <c r="D507" s="129" t="s">
        <v>71</v>
      </c>
      <c r="E507" s="109" t="s">
        <v>3581</v>
      </c>
      <c r="F507" s="85">
        <v>2017</v>
      </c>
      <c r="G507" s="146">
        <v>42794</v>
      </c>
      <c r="H507" s="85" t="s">
        <v>3582</v>
      </c>
      <c r="I507" s="86" t="s">
        <v>3557</v>
      </c>
      <c r="J507" s="86" t="s">
        <v>77</v>
      </c>
      <c r="K507" s="85" t="s">
        <v>75</v>
      </c>
      <c r="L507" s="86" t="s">
        <v>102</v>
      </c>
      <c r="M507" s="132">
        <v>42794</v>
      </c>
      <c r="N507" s="110" t="s">
        <v>157</v>
      </c>
      <c r="O507" s="110" t="s">
        <v>77</v>
      </c>
      <c r="P507" s="86" t="s">
        <v>1607</v>
      </c>
      <c r="Q507" s="86" t="s">
        <v>148</v>
      </c>
      <c r="R507" s="86" t="s">
        <v>3583</v>
      </c>
      <c r="S507" s="86" t="s">
        <v>1012</v>
      </c>
      <c r="T507" s="123">
        <v>885260400</v>
      </c>
      <c r="U507" s="107">
        <v>1277309559.23</v>
      </c>
      <c r="V507" s="139">
        <v>1151928952</v>
      </c>
      <c r="W507" s="139">
        <v>0</v>
      </c>
      <c r="X507" s="145" t="s">
        <v>338</v>
      </c>
      <c r="Y507" s="86" t="s">
        <v>871</v>
      </c>
      <c r="Z507" s="86" t="s">
        <v>1021</v>
      </c>
      <c r="AA507" s="86" t="s">
        <v>974</v>
      </c>
      <c r="AB507" s="86" t="s">
        <v>145</v>
      </c>
      <c r="AC507" s="86" t="s">
        <v>146</v>
      </c>
      <c r="AD507" s="86" t="s">
        <v>2941</v>
      </c>
      <c r="AE507" s="86" t="s">
        <v>964</v>
      </c>
      <c r="AF507" s="86" t="s">
        <v>148</v>
      </c>
      <c r="AG507" s="86" t="s">
        <v>578</v>
      </c>
      <c r="AH507" s="132">
        <v>45320</v>
      </c>
      <c r="AI507" s="86" t="s">
        <v>415</v>
      </c>
      <c r="AJ507" s="87" t="s">
        <v>89</v>
      </c>
      <c r="AK507" s="88" t="s">
        <v>77</v>
      </c>
      <c r="AL507" s="88" t="s">
        <v>77</v>
      </c>
      <c r="AM507" s="88" t="s">
        <v>77</v>
      </c>
      <c r="AN507" s="88" t="s">
        <v>77</v>
      </c>
      <c r="AO507" s="88" t="s">
        <v>77</v>
      </c>
      <c r="AP507" s="88" t="s">
        <v>77</v>
      </c>
      <c r="AQ507" s="88" t="s">
        <v>77</v>
      </c>
      <c r="AR507" s="88" t="s">
        <v>77</v>
      </c>
      <c r="AS507" s="88" t="s">
        <v>77</v>
      </c>
      <c r="AT507" s="88" t="s">
        <v>77</v>
      </c>
      <c r="AU507" s="88" t="s">
        <v>77</v>
      </c>
      <c r="AV507" s="88"/>
      <c r="AW507" s="88" t="s">
        <v>77</v>
      </c>
      <c r="AX507" s="88"/>
      <c r="AY507" s="88" t="s">
        <v>77</v>
      </c>
      <c r="AZ507" s="88"/>
      <c r="BA507" s="88" t="s">
        <v>77</v>
      </c>
      <c r="BB507" s="88"/>
      <c r="BC507" s="88" t="s">
        <v>77</v>
      </c>
      <c r="BD507" s="88"/>
      <c r="BE507" s="88" t="s">
        <v>77</v>
      </c>
      <c r="BF507" s="88" t="s">
        <v>77</v>
      </c>
      <c r="BG507" s="88" t="s">
        <v>77</v>
      </c>
      <c r="BH507" s="88" t="s">
        <v>77</v>
      </c>
      <c r="BI507" s="88" t="s">
        <v>77</v>
      </c>
      <c r="BJ507" s="88" t="s">
        <v>77</v>
      </c>
      <c r="BK507" s="88" t="s">
        <v>77</v>
      </c>
      <c r="BL507" s="88" t="s">
        <v>77</v>
      </c>
      <c r="BM507" s="88" t="s">
        <v>77</v>
      </c>
      <c r="BN507" s="86"/>
      <c r="BO507" s="86"/>
      <c r="BP507" s="86"/>
      <c r="BQ507" s="86"/>
    </row>
    <row r="508" spans="1:69" s="90" customFormat="1" ht="154.5" customHeight="1" x14ac:dyDescent="0.25">
      <c r="A508" s="86"/>
      <c r="B508" s="86" t="s">
        <v>89</v>
      </c>
      <c r="C508" s="129" t="s">
        <v>3584</v>
      </c>
      <c r="D508" s="129" t="s">
        <v>71</v>
      </c>
      <c r="E508" s="109" t="s">
        <v>3585</v>
      </c>
      <c r="F508" s="85">
        <v>2017</v>
      </c>
      <c r="G508" s="146">
        <v>42955</v>
      </c>
      <c r="H508" s="85" t="s">
        <v>3586</v>
      </c>
      <c r="I508" s="86" t="s">
        <v>3275</v>
      </c>
      <c r="J508" s="86" t="s">
        <v>77</v>
      </c>
      <c r="K508" s="85" t="s">
        <v>75</v>
      </c>
      <c r="L508" s="86" t="s">
        <v>346</v>
      </c>
      <c r="M508" s="132">
        <v>43069</v>
      </c>
      <c r="N508" s="110" t="s">
        <v>203</v>
      </c>
      <c r="O508" s="110" t="s">
        <v>77</v>
      </c>
      <c r="P508" s="86" t="s">
        <v>1045</v>
      </c>
      <c r="Q508" s="86" t="s">
        <v>148</v>
      </c>
      <c r="R508" s="86" t="s">
        <v>3587</v>
      </c>
      <c r="S508" s="86" t="s">
        <v>1530</v>
      </c>
      <c r="T508" s="123">
        <v>237520177</v>
      </c>
      <c r="U508" s="107">
        <v>337257578.36000001</v>
      </c>
      <c r="V508" s="139">
        <v>0</v>
      </c>
      <c r="W508" s="108">
        <v>157709681</v>
      </c>
      <c r="X508" s="145" t="s">
        <v>338</v>
      </c>
      <c r="Y508" s="86" t="s">
        <v>871</v>
      </c>
      <c r="Z508" s="86" t="s">
        <v>1021</v>
      </c>
      <c r="AA508" s="86" t="s">
        <v>1852</v>
      </c>
      <c r="AB508" s="86" t="s">
        <v>145</v>
      </c>
      <c r="AC508" s="86" t="s">
        <v>146</v>
      </c>
      <c r="AD508" s="86" t="s">
        <v>975</v>
      </c>
      <c r="AE508" s="86" t="s">
        <v>1532</v>
      </c>
      <c r="AF508" s="86" t="s">
        <v>148</v>
      </c>
      <c r="AG508" s="86" t="s">
        <v>342</v>
      </c>
      <c r="AH508" s="132">
        <v>44160</v>
      </c>
      <c r="AI508" s="86" t="s">
        <v>415</v>
      </c>
      <c r="AJ508" s="87" t="s">
        <v>89</v>
      </c>
      <c r="AK508" s="88">
        <v>78216883</v>
      </c>
      <c r="AL508" s="88">
        <v>78216883</v>
      </c>
      <c r="AM508" s="88" t="s">
        <v>3588</v>
      </c>
      <c r="AN508" s="88" t="s">
        <v>3588</v>
      </c>
      <c r="AO508" s="88" t="s">
        <v>3589</v>
      </c>
      <c r="AP508" s="88" t="s">
        <v>77</v>
      </c>
      <c r="AQ508" s="88" t="s">
        <v>3590</v>
      </c>
      <c r="AR508" s="88" t="s">
        <v>77</v>
      </c>
      <c r="AS508" s="88">
        <v>73949757</v>
      </c>
      <c r="AT508" s="88">
        <v>4267126.04</v>
      </c>
      <c r="AU508" s="88" t="s">
        <v>3591</v>
      </c>
      <c r="AV508" s="88">
        <v>2025002223</v>
      </c>
      <c r="AW508" s="88">
        <v>2025002223</v>
      </c>
      <c r="AX508" s="88" t="s">
        <v>3592</v>
      </c>
      <c r="AY508" s="88" t="s">
        <v>3588</v>
      </c>
      <c r="AZ508" s="88" t="s">
        <v>3593</v>
      </c>
      <c r="BA508" s="88" t="s">
        <v>3594</v>
      </c>
      <c r="BB508" s="88">
        <v>2025003766</v>
      </c>
      <c r="BC508" s="88">
        <v>2025003766</v>
      </c>
      <c r="BD508" s="88">
        <v>2025007836</v>
      </c>
      <c r="BE508" s="88">
        <v>2025007836</v>
      </c>
      <c r="BF508" s="88" t="s">
        <v>3595</v>
      </c>
      <c r="BG508" s="88" t="s">
        <v>3596</v>
      </c>
      <c r="BH508" s="88" t="s">
        <v>3597</v>
      </c>
      <c r="BI508" s="88" t="s">
        <v>77</v>
      </c>
      <c r="BJ508" s="88" t="s">
        <v>77</v>
      </c>
      <c r="BK508" s="88" t="s">
        <v>3598</v>
      </c>
      <c r="BL508" s="88" t="s">
        <v>3599</v>
      </c>
      <c r="BM508" s="88" t="s">
        <v>3599</v>
      </c>
      <c r="BN508" s="88" t="s">
        <v>3597</v>
      </c>
      <c r="BO508" s="86">
        <v>2025</v>
      </c>
      <c r="BP508" s="86"/>
      <c r="BQ508" s="86"/>
    </row>
    <row r="509" spans="1:69" s="90" customFormat="1" ht="154.5" customHeight="1" x14ac:dyDescent="0.25">
      <c r="A509" s="86"/>
      <c r="B509" s="86" t="s">
        <v>89</v>
      </c>
      <c r="C509" s="129" t="s">
        <v>3600</v>
      </c>
      <c r="D509" s="129" t="s">
        <v>71</v>
      </c>
      <c r="E509" s="109" t="s">
        <v>3601</v>
      </c>
      <c r="F509" s="85">
        <v>2016</v>
      </c>
      <c r="G509" s="146">
        <v>42487</v>
      </c>
      <c r="H509" s="85" t="s">
        <v>3602</v>
      </c>
      <c r="I509" s="86" t="s">
        <v>2711</v>
      </c>
      <c r="J509" s="86" t="s">
        <v>77</v>
      </c>
      <c r="K509" s="85" t="s">
        <v>75</v>
      </c>
      <c r="L509" s="86" t="s">
        <v>102</v>
      </c>
      <c r="M509" s="132">
        <v>42487</v>
      </c>
      <c r="N509" s="110" t="s">
        <v>157</v>
      </c>
      <c r="O509" s="110" t="s">
        <v>77</v>
      </c>
      <c r="P509" s="86" t="s">
        <v>2260</v>
      </c>
      <c r="Q509" s="86" t="s">
        <v>148</v>
      </c>
      <c r="R509" s="86" t="s">
        <v>3603</v>
      </c>
      <c r="S509" s="86" t="s">
        <v>3604</v>
      </c>
      <c r="T509" s="123">
        <v>251169500</v>
      </c>
      <c r="U509" s="107">
        <v>372071726.13999999</v>
      </c>
      <c r="V509" s="139">
        <v>337381716</v>
      </c>
      <c r="W509" s="139">
        <v>0</v>
      </c>
      <c r="X509" s="145" t="s">
        <v>681</v>
      </c>
      <c r="Y509" s="86" t="s">
        <v>871</v>
      </c>
      <c r="Z509" s="86" t="s">
        <v>628</v>
      </c>
      <c r="AA509" s="86" t="s">
        <v>1852</v>
      </c>
      <c r="AB509" s="86" t="s">
        <v>113</v>
      </c>
      <c r="AC509" s="86" t="s">
        <v>294</v>
      </c>
      <c r="AD509" s="86" t="s">
        <v>3605</v>
      </c>
      <c r="AE509" s="86" t="s">
        <v>1532</v>
      </c>
      <c r="AF509" s="86" t="s">
        <v>148</v>
      </c>
      <c r="AG509" s="86" t="s">
        <v>578</v>
      </c>
      <c r="AH509" s="132">
        <v>44694</v>
      </c>
      <c r="AI509" s="86" t="s">
        <v>88</v>
      </c>
      <c r="AJ509" s="87" t="s">
        <v>89</v>
      </c>
      <c r="AK509" s="88" t="s">
        <v>77</v>
      </c>
      <c r="AL509" s="88" t="s">
        <v>77</v>
      </c>
      <c r="AM509" s="88" t="s">
        <v>77</v>
      </c>
      <c r="AN509" s="88" t="s">
        <v>77</v>
      </c>
      <c r="AO509" s="88" t="s">
        <v>77</v>
      </c>
      <c r="AP509" s="88" t="s">
        <v>77</v>
      </c>
      <c r="AQ509" s="88" t="s">
        <v>77</v>
      </c>
      <c r="AR509" s="88" t="s">
        <v>77</v>
      </c>
      <c r="AS509" s="88" t="s">
        <v>77</v>
      </c>
      <c r="AT509" s="88" t="s">
        <v>77</v>
      </c>
      <c r="AU509" s="88" t="s">
        <v>77</v>
      </c>
      <c r="AV509" s="88"/>
      <c r="AW509" s="88" t="s">
        <v>77</v>
      </c>
      <c r="AX509" s="88"/>
      <c r="AY509" s="88" t="s">
        <v>77</v>
      </c>
      <c r="AZ509" s="88"/>
      <c r="BA509" s="88" t="s">
        <v>77</v>
      </c>
      <c r="BB509" s="88"/>
      <c r="BC509" s="88" t="s">
        <v>77</v>
      </c>
      <c r="BD509" s="88"/>
      <c r="BE509" s="88" t="s">
        <v>77</v>
      </c>
      <c r="BF509" s="88" t="s">
        <v>77</v>
      </c>
      <c r="BG509" s="88" t="s">
        <v>77</v>
      </c>
      <c r="BH509" s="88" t="s">
        <v>77</v>
      </c>
      <c r="BI509" s="88" t="s">
        <v>77</v>
      </c>
      <c r="BJ509" s="88" t="s">
        <v>77</v>
      </c>
      <c r="BK509" s="88" t="s">
        <v>77</v>
      </c>
      <c r="BL509" s="88" t="s">
        <v>77</v>
      </c>
      <c r="BM509" s="88" t="s">
        <v>77</v>
      </c>
      <c r="BN509" s="86"/>
      <c r="BO509" s="86"/>
      <c r="BP509" s="86"/>
      <c r="BQ509" s="86"/>
    </row>
    <row r="510" spans="1:69" s="90" customFormat="1" ht="154.5" customHeight="1" x14ac:dyDescent="0.25">
      <c r="A510" s="86"/>
      <c r="B510" s="86" t="s">
        <v>85</v>
      </c>
      <c r="C510" s="129" t="s">
        <v>710</v>
      </c>
      <c r="D510" s="129" t="s">
        <v>937</v>
      </c>
      <c r="E510" s="109" t="s">
        <v>3606</v>
      </c>
      <c r="F510" s="85">
        <v>2016</v>
      </c>
      <c r="G510" s="146">
        <v>42683</v>
      </c>
      <c r="H510" s="85" t="s">
        <v>3607</v>
      </c>
      <c r="I510" s="86" t="s">
        <v>3608</v>
      </c>
      <c r="J510" s="86" t="s">
        <v>77</v>
      </c>
      <c r="K510" s="85" t="s">
        <v>75</v>
      </c>
      <c r="L510" s="86" t="s">
        <v>102</v>
      </c>
      <c r="M510" s="132">
        <v>42699</v>
      </c>
      <c r="N510" s="110" t="s">
        <v>698</v>
      </c>
      <c r="O510" s="110" t="s">
        <v>77</v>
      </c>
      <c r="P510" s="86" t="s">
        <v>1045</v>
      </c>
      <c r="Q510" s="86" t="s">
        <v>148</v>
      </c>
      <c r="R510" s="86" t="s">
        <v>3609</v>
      </c>
      <c r="S510" s="86" t="s">
        <v>1755</v>
      </c>
      <c r="T510" s="123">
        <v>157548990</v>
      </c>
      <c r="U510" s="107">
        <v>0</v>
      </c>
      <c r="V510" s="139">
        <v>0</v>
      </c>
      <c r="W510" s="139">
        <v>0</v>
      </c>
      <c r="X510" s="145"/>
      <c r="Y510" s="86" t="s">
        <v>973</v>
      </c>
      <c r="Z510" s="86" t="s">
        <v>1021</v>
      </c>
      <c r="AA510" s="86" t="s">
        <v>1021</v>
      </c>
      <c r="AB510" s="86" t="s">
        <v>113</v>
      </c>
      <c r="AC510" s="86" t="s">
        <v>294</v>
      </c>
      <c r="AD510" s="86" t="s">
        <v>1859</v>
      </c>
      <c r="AE510" s="86" t="s">
        <v>976</v>
      </c>
      <c r="AF510" s="86" t="s">
        <v>148</v>
      </c>
      <c r="AG510" s="86" t="s">
        <v>578</v>
      </c>
      <c r="AH510" s="132">
        <v>43690</v>
      </c>
      <c r="AI510" s="86" t="s">
        <v>415</v>
      </c>
      <c r="AJ510" s="87" t="s">
        <v>85</v>
      </c>
      <c r="AK510" s="88" t="s">
        <v>77</v>
      </c>
      <c r="AL510" s="87" t="s">
        <v>77</v>
      </c>
      <c r="AM510" s="86" t="s">
        <v>77</v>
      </c>
      <c r="AN510" s="87" t="s">
        <v>77</v>
      </c>
      <c r="AO510" s="87" t="s">
        <v>77</v>
      </c>
      <c r="AP510" s="87" t="s">
        <v>77</v>
      </c>
      <c r="AQ510" s="87" t="s">
        <v>77</v>
      </c>
      <c r="AR510" s="86" t="s">
        <v>148</v>
      </c>
      <c r="AS510" s="87" t="s">
        <v>77</v>
      </c>
      <c r="AT510" s="87" t="s">
        <v>77</v>
      </c>
      <c r="AU510" s="88">
        <v>1723637</v>
      </c>
      <c r="AV510" s="88"/>
      <c r="AW510" s="87" t="s">
        <v>77</v>
      </c>
      <c r="AX510" s="87"/>
      <c r="AY510" s="87" t="s">
        <v>77</v>
      </c>
      <c r="AZ510" s="87"/>
      <c r="BA510" s="87" t="s">
        <v>77</v>
      </c>
      <c r="BB510" s="87"/>
      <c r="BC510" s="87" t="s">
        <v>77</v>
      </c>
      <c r="BD510" s="87"/>
      <c r="BE510" s="87" t="s">
        <v>77</v>
      </c>
      <c r="BF510" s="87" t="s">
        <v>77</v>
      </c>
      <c r="BG510" s="87" t="s">
        <v>77</v>
      </c>
      <c r="BH510" s="87" t="s">
        <v>77</v>
      </c>
      <c r="BI510" s="87" t="s">
        <v>77</v>
      </c>
      <c r="BJ510" s="87" t="s">
        <v>77</v>
      </c>
      <c r="BK510" s="87" t="s">
        <v>77</v>
      </c>
      <c r="BL510" s="87" t="s">
        <v>77</v>
      </c>
      <c r="BM510" s="87" t="s">
        <v>77</v>
      </c>
      <c r="BN510" s="86"/>
      <c r="BO510" s="86"/>
      <c r="BP510" s="86"/>
      <c r="BQ510" s="86"/>
    </row>
    <row r="511" spans="1:69" s="90" customFormat="1" ht="154.5" customHeight="1" x14ac:dyDescent="0.25">
      <c r="A511" s="86"/>
      <c r="B511" s="86" t="s">
        <v>85</v>
      </c>
      <c r="C511" s="129" t="s">
        <v>710</v>
      </c>
      <c r="D511" s="129" t="s">
        <v>937</v>
      </c>
      <c r="E511" s="109" t="s">
        <v>3610</v>
      </c>
      <c r="F511" s="85">
        <v>2016</v>
      </c>
      <c r="G511" s="146">
        <v>42503</v>
      </c>
      <c r="H511" s="85" t="s">
        <v>3611</v>
      </c>
      <c r="I511" s="86" t="s">
        <v>3612</v>
      </c>
      <c r="J511" s="86" t="s">
        <v>2774</v>
      </c>
      <c r="K511" s="85" t="s">
        <v>75</v>
      </c>
      <c r="L511" s="86" t="s">
        <v>346</v>
      </c>
      <c r="M511" s="132">
        <v>42501</v>
      </c>
      <c r="N511" s="110" t="s">
        <v>698</v>
      </c>
      <c r="O511" s="110" t="s">
        <v>77</v>
      </c>
      <c r="P511" s="86" t="s">
        <v>932</v>
      </c>
      <c r="Q511" s="86" t="s">
        <v>148</v>
      </c>
      <c r="R511" s="86" t="s">
        <v>3613</v>
      </c>
      <c r="S511" s="86" t="s">
        <v>1365</v>
      </c>
      <c r="T511" s="123">
        <v>601989674</v>
      </c>
      <c r="U511" s="107">
        <v>0</v>
      </c>
      <c r="V511" s="139">
        <v>0</v>
      </c>
      <c r="W511" s="139">
        <v>0</v>
      </c>
      <c r="X511" s="145"/>
      <c r="Y511" s="86" t="s">
        <v>973</v>
      </c>
      <c r="Z511" s="86" t="s">
        <v>1852</v>
      </c>
      <c r="AA511" s="86" t="s">
        <v>1852</v>
      </c>
      <c r="AB511" s="85" t="s">
        <v>138</v>
      </c>
      <c r="AC511" s="86" t="s">
        <v>139</v>
      </c>
      <c r="AD511" s="86" t="s">
        <v>3614</v>
      </c>
      <c r="AE511" s="86" t="s">
        <v>3615</v>
      </c>
      <c r="AF511" s="86" t="s">
        <v>148</v>
      </c>
      <c r="AG511" s="86" t="s">
        <v>578</v>
      </c>
      <c r="AH511" s="132">
        <v>43768</v>
      </c>
      <c r="AI511" s="86" t="s">
        <v>415</v>
      </c>
      <c r="AJ511" s="87" t="s">
        <v>85</v>
      </c>
      <c r="AK511" s="88">
        <v>0</v>
      </c>
      <c r="AL511" s="87" t="s">
        <v>77</v>
      </c>
      <c r="AM511" s="86" t="s">
        <v>77</v>
      </c>
      <c r="AN511" s="88" t="s">
        <v>77</v>
      </c>
      <c r="AO511" s="88" t="s">
        <v>77</v>
      </c>
      <c r="AP511" s="88" t="s">
        <v>77</v>
      </c>
      <c r="AQ511" s="88" t="s">
        <v>77</v>
      </c>
      <c r="AR511" s="86"/>
      <c r="AS511" s="88" t="s">
        <v>77</v>
      </c>
      <c r="AT511" s="88" t="s">
        <v>77</v>
      </c>
      <c r="AU511" s="88" t="s">
        <v>77</v>
      </c>
      <c r="AV511" s="88"/>
      <c r="AW511" s="88" t="s">
        <v>77</v>
      </c>
      <c r="AX511" s="88"/>
      <c r="AY511" s="88" t="s">
        <v>77</v>
      </c>
      <c r="AZ511" s="88"/>
      <c r="BA511" s="88" t="s">
        <v>77</v>
      </c>
      <c r="BB511" s="88"/>
      <c r="BC511" s="88" t="s">
        <v>77</v>
      </c>
      <c r="BD511" s="88"/>
      <c r="BE511" s="88" t="s">
        <v>77</v>
      </c>
      <c r="BF511" s="88" t="s">
        <v>77</v>
      </c>
      <c r="BG511" s="88" t="s">
        <v>77</v>
      </c>
      <c r="BH511" s="88" t="s">
        <v>77</v>
      </c>
      <c r="BI511" s="88" t="s">
        <v>77</v>
      </c>
      <c r="BJ511" s="88" t="s">
        <v>77</v>
      </c>
      <c r="BK511" s="88" t="s">
        <v>77</v>
      </c>
      <c r="BL511" s="88" t="s">
        <v>77</v>
      </c>
      <c r="BM511" s="88" t="s">
        <v>77</v>
      </c>
      <c r="BN511" s="86"/>
      <c r="BO511" s="86"/>
      <c r="BP511" s="86"/>
      <c r="BQ511" s="86"/>
    </row>
    <row r="512" spans="1:69" s="90" customFormat="1" ht="154.5" customHeight="1" x14ac:dyDescent="0.25">
      <c r="A512" s="86"/>
      <c r="B512" s="86" t="s">
        <v>89</v>
      </c>
      <c r="C512" s="129" t="s">
        <v>3616</v>
      </c>
      <c r="D512" s="129" t="s">
        <v>71</v>
      </c>
      <c r="E512" s="109" t="s">
        <v>3617</v>
      </c>
      <c r="F512" s="85">
        <v>2016</v>
      </c>
      <c r="G512" s="146">
        <v>42480</v>
      </c>
      <c r="H512" s="85" t="s">
        <v>3618</v>
      </c>
      <c r="I512" s="86" t="s">
        <v>2765</v>
      </c>
      <c r="J512" s="86" t="s">
        <v>77</v>
      </c>
      <c r="K512" s="85" t="s">
        <v>75</v>
      </c>
      <c r="L512" s="86" t="s">
        <v>346</v>
      </c>
      <c r="M512" s="132">
        <v>42479</v>
      </c>
      <c r="N512" s="110" t="s">
        <v>256</v>
      </c>
      <c r="O512" s="110" t="s">
        <v>77</v>
      </c>
      <c r="P512" s="86" t="s">
        <v>990</v>
      </c>
      <c r="Q512" s="86" t="s">
        <v>148</v>
      </c>
      <c r="R512" s="86" t="s">
        <v>3619</v>
      </c>
      <c r="S512" s="86" t="s">
        <v>925</v>
      </c>
      <c r="T512" s="123">
        <v>10135382</v>
      </c>
      <c r="U512" s="107">
        <v>15163047</v>
      </c>
      <c r="V512" s="139">
        <v>13755825</v>
      </c>
      <c r="W512" s="139">
        <v>0</v>
      </c>
      <c r="X512" s="145" t="s">
        <v>681</v>
      </c>
      <c r="Y512" s="86" t="s">
        <v>973</v>
      </c>
      <c r="Z512" s="86" t="s">
        <v>1829</v>
      </c>
      <c r="AA512" s="86" t="s">
        <v>1048</v>
      </c>
      <c r="AB512" s="86" t="s">
        <v>119</v>
      </c>
      <c r="AC512" s="86" t="s">
        <v>114</v>
      </c>
      <c r="AD512" s="86" t="s">
        <v>2032</v>
      </c>
      <c r="AE512" s="86" t="s">
        <v>1532</v>
      </c>
      <c r="AF512" s="86" t="s">
        <v>148</v>
      </c>
      <c r="AG512" s="86" t="s">
        <v>578</v>
      </c>
      <c r="AH512" s="132">
        <v>44474</v>
      </c>
      <c r="AI512" s="86" t="s">
        <v>88</v>
      </c>
      <c r="AJ512" s="87" t="s">
        <v>89</v>
      </c>
      <c r="AK512" s="88" t="s">
        <v>77</v>
      </c>
      <c r="AL512" s="88" t="s">
        <v>77</v>
      </c>
      <c r="AM512" s="88" t="s">
        <v>77</v>
      </c>
      <c r="AN512" s="88" t="s">
        <v>77</v>
      </c>
      <c r="AO512" s="88" t="s">
        <v>77</v>
      </c>
      <c r="AP512" s="88" t="s">
        <v>77</v>
      </c>
      <c r="AQ512" s="88" t="s">
        <v>77</v>
      </c>
      <c r="AR512" s="88" t="s">
        <v>77</v>
      </c>
      <c r="AS512" s="88" t="s">
        <v>77</v>
      </c>
      <c r="AT512" s="88" t="s">
        <v>77</v>
      </c>
      <c r="AU512" s="88" t="s">
        <v>77</v>
      </c>
      <c r="AV512" s="88"/>
      <c r="AW512" s="88" t="s">
        <v>77</v>
      </c>
      <c r="AX512" s="88"/>
      <c r="AY512" s="88" t="s">
        <v>77</v>
      </c>
      <c r="AZ512" s="88"/>
      <c r="BA512" s="88" t="s">
        <v>77</v>
      </c>
      <c r="BB512" s="88"/>
      <c r="BC512" s="88" t="s">
        <v>77</v>
      </c>
      <c r="BD512" s="88"/>
      <c r="BE512" s="88" t="s">
        <v>77</v>
      </c>
      <c r="BF512" s="88" t="s">
        <v>77</v>
      </c>
      <c r="BG512" s="88" t="s">
        <v>77</v>
      </c>
      <c r="BH512" s="88" t="s">
        <v>77</v>
      </c>
      <c r="BI512" s="88" t="s">
        <v>77</v>
      </c>
      <c r="BJ512" s="88" t="s">
        <v>77</v>
      </c>
      <c r="BK512" s="88" t="s">
        <v>77</v>
      </c>
      <c r="BL512" s="88" t="s">
        <v>77</v>
      </c>
      <c r="BM512" s="88" t="s">
        <v>77</v>
      </c>
      <c r="BN512" s="86"/>
      <c r="BO512" s="86"/>
      <c r="BP512" s="86"/>
      <c r="BQ512" s="86"/>
    </row>
    <row r="513" spans="1:69" s="90" customFormat="1" ht="154.5" customHeight="1" x14ac:dyDescent="0.25">
      <c r="A513" s="86"/>
      <c r="B513" s="86" t="s">
        <v>85</v>
      </c>
      <c r="C513" s="129" t="s">
        <v>710</v>
      </c>
      <c r="D513" s="129" t="s">
        <v>71</v>
      </c>
      <c r="E513" s="109" t="s">
        <v>3620</v>
      </c>
      <c r="F513" s="85">
        <v>2013</v>
      </c>
      <c r="G513" s="146">
        <v>42500</v>
      </c>
      <c r="H513" s="85" t="s">
        <v>3621</v>
      </c>
      <c r="I513" s="86" t="s">
        <v>2327</v>
      </c>
      <c r="J513" s="86" t="s">
        <v>2328</v>
      </c>
      <c r="K513" s="85" t="s">
        <v>75</v>
      </c>
      <c r="L513" s="86" t="s">
        <v>102</v>
      </c>
      <c r="M513" s="132">
        <v>41400</v>
      </c>
      <c r="N513" s="110" t="s">
        <v>698</v>
      </c>
      <c r="O513" s="110" t="s">
        <v>77</v>
      </c>
      <c r="P513" s="86"/>
      <c r="Q513" s="86" t="s">
        <v>148</v>
      </c>
      <c r="R513" s="86" t="s">
        <v>3622</v>
      </c>
      <c r="S513" s="86" t="s">
        <v>2331</v>
      </c>
      <c r="T513" s="123">
        <v>286468307</v>
      </c>
      <c r="U513" s="107">
        <v>0</v>
      </c>
      <c r="V513" s="139">
        <v>0</v>
      </c>
      <c r="W513" s="139">
        <v>0</v>
      </c>
      <c r="X513" s="145"/>
      <c r="Y513" s="86" t="s">
        <v>973</v>
      </c>
      <c r="Z513" s="86" t="s">
        <v>1829</v>
      </c>
      <c r="AA513" s="86" t="s">
        <v>1829</v>
      </c>
      <c r="AB513" s="85" t="s">
        <v>138</v>
      </c>
      <c r="AC513" s="86" t="s">
        <v>139</v>
      </c>
      <c r="AD513" s="86" t="s">
        <v>1440</v>
      </c>
      <c r="AE513" s="86" t="s">
        <v>3623</v>
      </c>
      <c r="AF513" s="86" t="s">
        <v>148</v>
      </c>
      <c r="AG513" s="86" t="s">
        <v>578</v>
      </c>
      <c r="AH513" s="132">
        <v>44377</v>
      </c>
      <c r="AI513" s="86" t="s">
        <v>415</v>
      </c>
      <c r="AJ513" s="87" t="s">
        <v>85</v>
      </c>
      <c r="AK513" s="88" t="s">
        <v>77</v>
      </c>
      <c r="AL513" s="87" t="s">
        <v>77</v>
      </c>
      <c r="AM513" s="86" t="s">
        <v>77</v>
      </c>
      <c r="AN513" s="87" t="s">
        <v>77</v>
      </c>
      <c r="AO513" s="87" t="s">
        <v>77</v>
      </c>
      <c r="AP513" s="87" t="s">
        <v>77</v>
      </c>
      <c r="AQ513" s="87" t="s">
        <v>77</v>
      </c>
      <c r="AR513" s="86" t="s">
        <v>148</v>
      </c>
      <c r="AS513" s="87" t="s">
        <v>77</v>
      </c>
      <c r="AT513" s="87" t="s">
        <v>87</v>
      </c>
      <c r="AU513" s="87" t="s">
        <v>77</v>
      </c>
      <c r="AV513" s="87"/>
      <c r="AW513" s="87" t="s">
        <v>77</v>
      </c>
      <c r="AX513" s="87"/>
      <c r="AY513" s="87" t="s">
        <v>77</v>
      </c>
      <c r="AZ513" s="87"/>
      <c r="BA513" s="87" t="s">
        <v>77</v>
      </c>
      <c r="BB513" s="87"/>
      <c r="BC513" s="87" t="s">
        <v>77</v>
      </c>
      <c r="BD513" s="87"/>
      <c r="BE513" s="87" t="s">
        <v>77</v>
      </c>
      <c r="BF513" s="87" t="s">
        <v>77</v>
      </c>
      <c r="BG513" s="87" t="s">
        <v>77</v>
      </c>
      <c r="BH513" s="87" t="s">
        <v>77</v>
      </c>
      <c r="BI513" s="87" t="s">
        <v>77</v>
      </c>
      <c r="BJ513" s="87" t="s">
        <v>77</v>
      </c>
      <c r="BK513" s="87" t="s">
        <v>77</v>
      </c>
      <c r="BL513" s="87" t="s">
        <v>77</v>
      </c>
      <c r="BM513" s="87" t="s">
        <v>77</v>
      </c>
      <c r="BN513" s="86"/>
      <c r="BO513" s="86"/>
      <c r="BP513" s="86"/>
      <c r="BQ513" s="86"/>
    </row>
    <row r="514" spans="1:69" s="90" customFormat="1" ht="154.5" customHeight="1" x14ac:dyDescent="0.25">
      <c r="A514" s="86"/>
      <c r="B514" s="86" t="s">
        <v>89</v>
      </c>
      <c r="C514" s="129" t="s">
        <v>3624</v>
      </c>
      <c r="D514" s="129" t="s">
        <v>71</v>
      </c>
      <c r="E514" s="109" t="s">
        <v>3625</v>
      </c>
      <c r="F514" s="85">
        <v>2016</v>
      </c>
      <c r="G514" s="146">
        <v>42494</v>
      </c>
      <c r="H514" s="85" t="s">
        <v>3626</v>
      </c>
      <c r="I514" s="86" t="s">
        <v>2671</v>
      </c>
      <c r="J514" s="86" t="s">
        <v>77</v>
      </c>
      <c r="K514" s="85" t="s">
        <v>75</v>
      </c>
      <c r="L514" s="86" t="s">
        <v>346</v>
      </c>
      <c r="M514" s="132">
        <v>42493</v>
      </c>
      <c r="N514" s="110" t="s">
        <v>203</v>
      </c>
      <c r="O514" s="110" t="s">
        <v>77</v>
      </c>
      <c r="P514" s="86" t="s">
        <v>990</v>
      </c>
      <c r="Q514" s="86" t="s">
        <v>148</v>
      </c>
      <c r="R514" s="86" t="s">
        <v>3627</v>
      </c>
      <c r="S514" s="86" t="s">
        <v>925</v>
      </c>
      <c r="T514" s="123">
        <v>0</v>
      </c>
      <c r="U514" s="107">
        <v>0</v>
      </c>
      <c r="V514" s="139">
        <v>0</v>
      </c>
      <c r="W514" s="139">
        <v>0</v>
      </c>
      <c r="X514" s="145" t="s">
        <v>338</v>
      </c>
      <c r="Y514" s="86" t="s">
        <v>871</v>
      </c>
      <c r="Z514" s="86" t="s">
        <v>1021</v>
      </c>
      <c r="AA514" s="86" t="s">
        <v>992</v>
      </c>
      <c r="AB514" s="85" t="s">
        <v>138</v>
      </c>
      <c r="AC514" s="86" t="s">
        <v>139</v>
      </c>
      <c r="AD514" s="86" t="s">
        <v>1756</v>
      </c>
      <c r="AE514" s="86" t="s">
        <v>3628</v>
      </c>
      <c r="AF514" s="86" t="s">
        <v>148</v>
      </c>
      <c r="AG514" s="86" t="s">
        <v>342</v>
      </c>
      <c r="AH514" s="132">
        <v>44823</v>
      </c>
      <c r="AI514" s="86" t="s">
        <v>88</v>
      </c>
      <c r="AJ514" s="87" t="s">
        <v>89</v>
      </c>
      <c r="AK514" s="88" t="s">
        <v>77</v>
      </c>
      <c r="AL514" s="88" t="s">
        <v>77</v>
      </c>
      <c r="AM514" s="88" t="s">
        <v>77</v>
      </c>
      <c r="AN514" s="88" t="s">
        <v>77</v>
      </c>
      <c r="AO514" s="88" t="s">
        <v>77</v>
      </c>
      <c r="AP514" s="88" t="s">
        <v>77</v>
      </c>
      <c r="AQ514" s="88" t="s">
        <v>77</v>
      </c>
      <c r="AR514" s="88" t="s">
        <v>77</v>
      </c>
      <c r="AS514" s="88" t="s">
        <v>77</v>
      </c>
      <c r="AT514" s="88" t="s">
        <v>77</v>
      </c>
      <c r="AU514" s="88" t="s">
        <v>77</v>
      </c>
      <c r="AV514" s="88"/>
      <c r="AW514" s="88" t="s">
        <v>77</v>
      </c>
      <c r="AX514" s="88"/>
      <c r="AY514" s="88" t="s">
        <v>77</v>
      </c>
      <c r="AZ514" s="88"/>
      <c r="BA514" s="88" t="s">
        <v>77</v>
      </c>
      <c r="BB514" s="88"/>
      <c r="BC514" s="88" t="s">
        <v>77</v>
      </c>
      <c r="BD514" s="88"/>
      <c r="BE514" s="88" t="s">
        <v>77</v>
      </c>
      <c r="BF514" s="88" t="s">
        <v>77</v>
      </c>
      <c r="BG514" s="88" t="s">
        <v>77</v>
      </c>
      <c r="BH514" s="88" t="s">
        <v>77</v>
      </c>
      <c r="BI514" s="88" t="s">
        <v>77</v>
      </c>
      <c r="BJ514" s="88" t="s">
        <v>77</v>
      </c>
      <c r="BK514" s="88" t="s">
        <v>77</v>
      </c>
      <c r="BL514" s="88" t="s">
        <v>77</v>
      </c>
      <c r="BM514" s="88" t="s">
        <v>77</v>
      </c>
      <c r="BN514" s="86"/>
      <c r="BO514" s="86"/>
      <c r="BP514" s="86"/>
      <c r="BQ514" s="86"/>
    </row>
    <row r="515" spans="1:69" s="90" customFormat="1" ht="154.5" customHeight="1" x14ac:dyDescent="0.25">
      <c r="A515" s="86"/>
      <c r="B515" s="86" t="s">
        <v>89</v>
      </c>
      <c r="C515" s="129" t="s">
        <v>3629</v>
      </c>
      <c r="D515" s="129" t="s">
        <v>71</v>
      </c>
      <c r="E515" s="109" t="s">
        <v>3630</v>
      </c>
      <c r="F515" s="85">
        <v>2016</v>
      </c>
      <c r="G515" s="146">
        <v>42485</v>
      </c>
      <c r="H515" s="85" t="s">
        <v>3631</v>
      </c>
      <c r="I515" s="86" t="s">
        <v>2524</v>
      </c>
      <c r="J515" s="86" t="s">
        <v>77</v>
      </c>
      <c r="K515" s="85" t="s">
        <v>75</v>
      </c>
      <c r="L515" s="86" t="s">
        <v>346</v>
      </c>
      <c r="M515" s="132">
        <v>42480</v>
      </c>
      <c r="N515" s="110" t="s">
        <v>157</v>
      </c>
      <c r="O515" s="110" t="s">
        <v>77</v>
      </c>
      <c r="P515" s="86" t="s">
        <v>3632</v>
      </c>
      <c r="Q515" s="86" t="s">
        <v>148</v>
      </c>
      <c r="R515" s="86" t="s">
        <v>3633</v>
      </c>
      <c r="S515" s="86" t="s">
        <v>2881</v>
      </c>
      <c r="T515" s="123">
        <v>735281883</v>
      </c>
      <c r="U515" s="107">
        <v>1112873121.8900001</v>
      </c>
      <c r="V515" s="139">
        <v>1000958190</v>
      </c>
      <c r="W515" s="139">
        <v>0</v>
      </c>
      <c r="X515" s="145" t="s">
        <v>103</v>
      </c>
      <c r="Y515" s="86" t="s">
        <v>871</v>
      </c>
      <c r="Z515" s="86" t="s">
        <v>1852</v>
      </c>
      <c r="AA515" s="86" t="s">
        <v>962</v>
      </c>
      <c r="AB515" s="85" t="s">
        <v>138</v>
      </c>
      <c r="AC515" s="86" t="s">
        <v>139</v>
      </c>
      <c r="AD515" s="86" t="s">
        <v>3634</v>
      </c>
      <c r="AE515" s="86" t="s">
        <v>976</v>
      </c>
      <c r="AF515" s="86" t="s">
        <v>148</v>
      </c>
      <c r="AG515" s="86" t="s">
        <v>578</v>
      </c>
      <c r="AH515" s="132">
        <v>43557</v>
      </c>
      <c r="AI515" s="86" t="s">
        <v>88</v>
      </c>
      <c r="AJ515" s="87" t="s">
        <v>89</v>
      </c>
      <c r="AK515" s="88" t="s">
        <v>77</v>
      </c>
      <c r="AL515" s="88" t="s">
        <v>77</v>
      </c>
      <c r="AM515" s="88" t="s">
        <v>77</v>
      </c>
      <c r="AN515" s="88" t="s">
        <v>77</v>
      </c>
      <c r="AO515" s="88" t="s">
        <v>77</v>
      </c>
      <c r="AP515" s="88" t="s">
        <v>77</v>
      </c>
      <c r="AQ515" s="88" t="s">
        <v>77</v>
      </c>
      <c r="AR515" s="88" t="s">
        <v>77</v>
      </c>
      <c r="AS515" s="88" t="s">
        <v>77</v>
      </c>
      <c r="AT515" s="88" t="s">
        <v>77</v>
      </c>
      <c r="AU515" s="88" t="s">
        <v>77</v>
      </c>
      <c r="AV515" s="88"/>
      <c r="AW515" s="88" t="s">
        <v>77</v>
      </c>
      <c r="AX515" s="88"/>
      <c r="AY515" s="88" t="s">
        <v>77</v>
      </c>
      <c r="AZ515" s="88"/>
      <c r="BA515" s="88" t="s">
        <v>77</v>
      </c>
      <c r="BB515" s="88"/>
      <c r="BC515" s="88" t="s">
        <v>77</v>
      </c>
      <c r="BD515" s="88"/>
      <c r="BE515" s="88" t="s">
        <v>77</v>
      </c>
      <c r="BF515" s="88" t="s">
        <v>77</v>
      </c>
      <c r="BG515" s="88" t="s">
        <v>77</v>
      </c>
      <c r="BH515" s="88" t="s">
        <v>77</v>
      </c>
      <c r="BI515" s="88" t="s">
        <v>77</v>
      </c>
      <c r="BJ515" s="88" t="s">
        <v>77</v>
      </c>
      <c r="BK515" s="88" t="s">
        <v>77</v>
      </c>
      <c r="BL515" s="88" t="s">
        <v>77</v>
      </c>
      <c r="BM515" s="88" t="s">
        <v>77</v>
      </c>
      <c r="BN515" s="88"/>
      <c r="BO515" s="86"/>
      <c r="BP515" s="86"/>
      <c r="BQ515" s="86"/>
    </row>
    <row r="516" spans="1:69" s="90" customFormat="1" ht="154.5" customHeight="1" x14ac:dyDescent="0.25">
      <c r="A516" s="86"/>
      <c r="B516" s="86" t="s">
        <v>89</v>
      </c>
      <c r="C516" s="129" t="s">
        <v>3635</v>
      </c>
      <c r="D516" s="129" t="s">
        <v>71</v>
      </c>
      <c r="E516" s="109" t="s">
        <v>3636</v>
      </c>
      <c r="F516" s="85">
        <v>2018</v>
      </c>
      <c r="G516" s="146">
        <v>42987</v>
      </c>
      <c r="H516" s="85" t="s">
        <v>3637</v>
      </c>
      <c r="I516" s="86" t="s">
        <v>2701</v>
      </c>
      <c r="J516" s="86" t="s">
        <v>77</v>
      </c>
      <c r="K516" s="85" t="s">
        <v>75</v>
      </c>
      <c r="L516" s="86" t="s">
        <v>102</v>
      </c>
      <c r="M516" s="132">
        <v>43133</v>
      </c>
      <c r="N516" s="110" t="s">
        <v>203</v>
      </c>
      <c r="O516" s="110" t="s">
        <v>77</v>
      </c>
      <c r="P516" s="86" t="s">
        <v>1045</v>
      </c>
      <c r="Q516" s="86" t="s">
        <v>148</v>
      </c>
      <c r="R516" s="86" t="s">
        <v>3638</v>
      </c>
      <c r="S516" s="86" t="s">
        <v>1182</v>
      </c>
      <c r="T516" s="123">
        <v>333434700</v>
      </c>
      <c r="U516" s="107">
        <v>465406467.79000002</v>
      </c>
      <c r="V516" s="139">
        <v>0</v>
      </c>
      <c r="W516" s="108">
        <v>34800000</v>
      </c>
      <c r="X516" s="145" t="s">
        <v>338</v>
      </c>
      <c r="Y516" s="86" t="s">
        <v>973</v>
      </c>
      <c r="Z516" s="86" t="s">
        <v>1021</v>
      </c>
      <c r="AA516" s="86" t="s">
        <v>1048</v>
      </c>
      <c r="AB516" s="86" t="s">
        <v>145</v>
      </c>
      <c r="AC516" s="86" t="s">
        <v>146</v>
      </c>
      <c r="AD516" s="86" t="s">
        <v>1756</v>
      </c>
      <c r="AE516" s="86" t="s">
        <v>2078</v>
      </c>
      <c r="AF516" s="86" t="s">
        <v>148</v>
      </c>
      <c r="AG516" s="86" t="s">
        <v>342</v>
      </c>
      <c r="AH516" s="132">
        <v>44421</v>
      </c>
      <c r="AI516" s="86" t="s">
        <v>88</v>
      </c>
      <c r="AJ516" s="87" t="s">
        <v>89</v>
      </c>
      <c r="AK516" s="88" t="s">
        <v>77</v>
      </c>
      <c r="AL516" s="88" t="s">
        <v>77</v>
      </c>
      <c r="AM516" s="88" t="s">
        <v>77</v>
      </c>
      <c r="AN516" s="88" t="s">
        <v>77</v>
      </c>
      <c r="AO516" s="88" t="s">
        <v>77</v>
      </c>
      <c r="AP516" s="88" t="s">
        <v>77</v>
      </c>
      <c r="AQ516" s="88" t="s">
        <v>77</v>
      </c>
      <c r="AR516" s="88" t="s">
        <v>77</v>
      </c>
      <c r="AS516" s="88" t="s">
        <v>77</v>
      </c>
      <c r="AT516" s="88" t="s">
        <v>77</v>
      </c>
      <c r="AU516" s="88" t="s">
        <v>77</v>
      </c>
      <c r="AV516" s="88"/>
      <c r="AW516" s="88" t="s">
        <v>77</v>
      </c>
      <c r="AX516" s="88"/>
      <c r="AY516" s="88" t="s">
        <v>77</v>
      </c>
      <c r="AZ516" s="88"/>
      <c r="BA516" s="88" t="s">
        <v>77</v>
      </c>
      <c r="BB516" s="88"/>
      <c r="BC516" s="88" t="s">
        <v>77</v>
      </c>
      <c r="BD516" s="88"/>
      <c r="BE516" s="88" t="s">
        <v>77</v>
      </c>
      <c r="BF516" s="88" t="s">
        <v>77</v>
      </c>
      <c r="BG516" s="88" t="s">
        <v>77</v>
      </c>
      <c r="BH516" s="88" t="s">
        <v>77</v>
      </c>
      <c r="BI516" s="88" t="s">
        <v>77</v>
      </c>
      <c r="BJ516" s="88" t="s">
        <v>77</v>
      </c>
      <c r="BK516" s="88" t="s">
        <v>77</v>
      </c>
      <c r="BL516" s="88" t="s">
        <v>77</v>
      </c>
      <c r="BM516" s="88" t="s">
        <v>77</v>
      </c>
      <c r="BN516" s="86"/>
      <c r="BO516" s="86"/>
      <c r="BP516" s="86"/>
      <c r="BQ516" s="86"/>
    </row>
    <row r="517" spans="1:69" s="90" customFormat="1" ht="154.5" customHeight="1" x14ac:dyDescent="0.25">
      <c r="A517" s="86"/>
      <c r="B517" s="86" t="s">
        <v>89</v>
      </c>
      <c r="C517" s="129" t="s">
        <v>3639</v>
      </c>
      <c r="D517" s="129" t="s">
        <v>71</v>
      </c>
      <c r="E517" s="109" t="s">
        <v>3640</v>
      </c>
      <c r="F517" s="85">
        <v>2019</v>
      </c>
      <c r="G517" s="146">
        <v>43679</v>
      </c>
      <c r="H517" s="85" t="s">
        <v>3641</v>
      </c>
      <c r="I517" s="86" t="s">
        <v>3642</v>
      </c>
      <c r="J517" s="86" t="s">
        <v>77</v>
      </c>
      <c r="K517" s="85" t="s">
        <v>75</v>
      </c>
      <c r="L517" s="86" t="s">
        <v>346</v>
      </c>
      <c r="M517" s="132">
        <v>43675</v>
      </c>
      <c r="N517" s="110" t="s">
        <v>203</v>
      </c>
      <c r="O517" s="110" t="s">
        <v>77</v>
      </c>
      <c r="P517" s="86" t="s">
        <v>1045</v>
      </c>
      <c r="Q517" s="86" t="s">
        <v>148</v>
      </c>
      <c r="R517" s="86" t="s">
        <v>3643</v>
      </c>
      <c r="S517" s="86" t="s">
        <v>2753</v>
      </c>
      <c r="T517" s="123">
        <v>0</v>
      </c>
      <c r="U517" s="107">
        <v>0</v>
      </c>
      <c r="V517" s="139">
        <v>0</v>
      </c>
      <c r="W517" s="139">
        <v>0</v>
      </c>
      <c r="X517" s="145" t="s">
        <v>338</v>
      </c>
      <c r="Y517" s="86" t="s">
        <v>973</v>
      </c>
      <c r="Z517" s="86" t="s">
        <v>1021</v>
      </c>
      <c r="AA517" s="86" t="s">
        <v>974</v>
      </c>
      <c r="AB517" s="86" t="s">
        <v>145</v>
      </c>
      <c r="AC517" s="86" t="s">
        <v>146</v>
      </c>
      <c r="AD517" s="86" t="s">
        <v>2255</v>
      </c>
      <c r="AE517" s="86" t="s">
        <v>3644</v>
      </c>
      <c r="AF517" s="86" t="s">
        <v>148</v>
      </c>
      <c r="AG517" s="86" t="s">
        <v>342</v>
      </c>
      <c r="AH517" s="132">
        <v>44701</v>
      </c>
      <c r="AI517" s="86" t="s">
        <v>88</v>
      </c>
      <c r="AJ517" s="87" t="s">
        <v>89</v>
      </c>
      <c r="AK517" s="88" t="s">
        <v>77</v>
      </c>
      <c r="AL517" s="88" t="s">
        <v>77</v>
      </c>
      <c r="AM517" s="88" t="s">
        <v>77</v>
      </c>
      <c r="AN517" s="88" t="s">
        <v>77</v>
      </c>
      <c r="AO517" s="88" t="s">
        <v>77</v>
      </c>
      <c r="AP517" s="88" t="s">
        <v>77</v>
      </c>
      <c r="AQ517" s="88" t="s">
        <v>77</v>
      </c>
      <c r="AR517" s="88" t="s">
        <v>77</v>
      </c>
      <c r="AS517" s="88" t="s">
        <v>77</v>
      </c>
      <c r="AT517" s="88" t="s">
        <v>77</v>
      </c>
      <c r="AU517" s="88" t="s">
        <v>77</v>
      </c>
      <c r="AV517" s="88"/>
      <c r="AW517" s="88" t="s">
        <v>77</v>
      </c>
      <c r="AX517" s="88"/>
      <c r="AY517" s="88" t="s">
        <v>77</v>
      </c>
      <c r="AZ517" s="88"/>
      <c r="BA517" s="88" t="s">
        <v>77</v>
      </c>
      <c r="BB517" s="88"/>
      <c r="BC517" s="88" t="s">
        <v>77</v>
      </c>
      <c r="BD517" s="88"/>
      <c r="BE517" s="88" t="s">
        <v>77</v>
      </c>
      <c r="BF517" s="88" t="s">
        <v>77</v>
      </c>
      <c r="BG517" s="88" t="s">
        <v>77</v>
      </c>
      <c r="BH517" s="88" t="s">
        <v>77</v>
      </c>
      <c r="BI517" s="88" t="s">
        <v>77</v>
      </c>
      <c r="BJ517" s="88" t="s">
        <v>77</v>
      </c>
      <c r="BK517" s="88" t="s">
        <v>77</v>
      </c>
      <c r="BL517" s="88" t="s">
        <v>77</v>
      </c>
      <c r="BM517" s="88" t="s">
        <v>77</v>
      </c>
      <c r="BN517" s="86"/>
      <c r="BO517" s="86"/>
      <c r="BP517" s="86"/>
      <c r="BQ517" s="86"/>
    </row>
    <row r="518" spans="1:69" s="90" customFormat="1" ht="154.5" customHeight="1" x14ac:dyDescent="0.25">
      <c r="A518" s="86"/>
      <c r="B518" s="86" t="s">
        <v>85</v>
      </c>
      <c r="C518" s="129" t="s">
        <v>710</v>
      </c>
      <c r="D518" s="129" t="s">
        <v>937</v>
      </c>
      <c r="E518" s="109" t="s">
        <v>3645</v>
      </c>
      <c r="F518" s="85">
        <v>2016</v>
      </c>
      <c r="G518" s="146">
        <v>42507</v>
      </c>
      <c r="H518" s="85" t="s">
        <v>3646</v>
      </c>
      <c r="I518" s="86" t="s">
        <v>3647</v>
      </c>
      <c r="J518" s="86" t="s">
        <v>1827</v>
      </c>
      <c r="K518" s="85" t="s">
        <v>75</v>
      </c>
      <c r="L518" s="86" t="s">
        <v>195</v>
      </c>
      <c r="M518" s="132">
        <v>42506</v>
      </c>
      <c r="N518" s="110" t="s">
        <v>698</v>
      </c>
      <c r="O518" s="126">
        <v>0</v>
      </c>
      <c r="P518" s="86"/>
      <c r="Q518" s="86" t="s">
        <v>148</v>
      </c>
      <c r="R518" s="86" t="s">
        <v>3648</v>
      </c>
      <c r="S518" s="86" t="s">
        <v>3649</v>
      </c>
      <c r="T518" s="123">
        <v>427272000</v>
      </c>
      <c r="U518" s="107">
        <v>0</v>
      </c>
      <c r="V518" s="139">
        <v>0</v>
      </c>
      <c r="W518" s="139">
        <v>0</v>
      </c>
      <c r="X518" s="145"/>
      <c r="Y518" s="86" t="s">
        <v>973</v>
      </c>
      <c r="Z518" s="86" t="s">
        <v>628</v>
      </c>
      <c r="AA518" s="86" t="s">
        <v>628</v>
      </c>
      <c r="AB518" s="86" t="s">
        <v>1227</v>
      </c>
      <c r="AC518" s="86" t="s">
        <v>1385</v>
      </c>
      <c r="AD518" s="86" t="s">
        <v>3650</v>
      </c>
      <c r="AE518" s="86" t="s">
        <v>976</v>
      </c>
      <c r="AF518" s="86" t="s">
        <v>148</v>
      </c>
      <c r="AG518" s="86" t="s">
        <v>578</v>
      </c>
      <c r="AH518" s="132">
        <v>44230</v>
      </c>
      <c r="AI518" s="86" t="s">
        <v>415</v>
      </c>
      <c r="AJ518" s="87" t="s">
        <v>85</v>
      </c>
      <c r="AK518" s="88" t="s">
        <v>77</v>
      </c>
      <c r="AL518" s="88" t="s">
        <v>77</v>
      </c>
      <c r="AM518" s="86" t="s">
        <v>77</v>
      </c>
      <c r="AN518" s="88" t="s">
        <v>77</v>
      </c>
      <c r="AO518" s="88" t="s">
        <v>77</v>
      </c>
      <c r="AP518" s="88" t="s">
        <v>77</v>
      </c>
      <c r="AQ518" s="88" t="s">
        <v>77</v>
      </c>
      <c r="AR518" s="86"/>
      <c r="AS518" s="88" t="s">
        <v>77</v>
      </c>
      <c r="AT518" s="88" t="s">
        <v>77</v>
      </c>
      <c r="AU518" s="88">
        <v>1753252</v>
      </c>
      <c r="AV518" s="88"/>
      <c r="AW518" s="88" t="s">
        <v>77</v>
      </c>
      <c r="AX518" s="88"/>
      <c r="AY518" s="88" t="s">
        <v>77</v>
      </c>
      <c r="AZ518" s="88"/>
      <c r="BA518" s="88" t="s">
        <v>77</v>
      </c>
      <c r="BB518" s="88"/>
      <c r="BC518" s="88" t="s">
        <v>77</v>
      </c>
      <c r="BD518" s="88"/>
      <c r="BE518" s="88" t="s">
        <v>77</v>
      </c>
      <c r="BF518" s="88" t="s">
        <v>77</v>
      </c>
      <c r="BG518" s="88" t="s">
        <v>77</v>
      </c>
      <c r="BH518" s="88" t="s">
        <v>77</v>
      </c>
      <c r="BI518" s="88" t="s">
        <v>77</v>
      </c>
      <c r="BJ518" s="88" t="s">
        <v>77</v>
      </c>
      <c r="BK518" s="88" t="s">
        <v>77</v>
      </c>
      <c r="BL518" s="88" t="s">
        <v>77</v>
      </c>
      <c r="BM518" s="88" t="s">
        <v>77</v>
      </c>
      <c r="BN518" s="86"/>
      <c r="BO518" s="86"/>
      <c r="BP518" s="86"/>
      <c r="BQ518" s="86"/>
    </row>
    <row r="519" spans="1:69" s="90" customFormat="1" ht="154.5" customHeight="1" x14ac:dyDescent="0.25">
      <c r="A519" s="86"/>
      <c r="B519" s="86" t="s">
        <v>89</v>
      </c>
      <c r="C519" s="129" t="s">
        <v>3651</v>
      </c>
      <c r="D519" s="129" t="s">
        <v>71</v>
      </c>
      <c r="E519" s="109" t="s">
        <v>3652</v>
      </c>
      <c r="F519" s="85">
        <v>2016</v>
      </c>
      <c r="G519" s="146">
        <v>42626</v>
      </c>
      <c r="H519" s="85" t="s">
        <v>3653</v>
      </c>
      <c r="I519" s="86" t="s">
        <v>3654</v>
      </c>
      <c r="J519" s="86" t="s">
        <v>77</v>
      </c>
      <c r="K519" s="85" t="s">
        <v>75</v>
      </c>
      <c r="L519" s="86" t="s">
        <v>346</v>
      </c>
      <c r="M519" s="132">
        <v>42625</v>
      </c>
      <c r="N519" s="110" t="s">
        <v>203</v>
      </c>
      <c r="O519" s="110" t="s">
        <v>77</v>
      </c>
      <c r="P519" s="86" t="s">
        <v>1607</v>
      </c>
      <c r="Q519" s="86" t="s">
        <v>148</v>
      </c>
      <c r="R519" s="86" t="s">
        <v>3655</v>
      </c>
      <c r="S519" s="86" t="s">
        <v>1002</v>
      </c>
      <c r="T519" s="123">
        <v>112687565</v>
      </c>
      <c r="U519" s="107">
        <v>166668007.63999999</v>
      </c>
      <c r="V519" s="139">
        <v>0</v>
      </c>
      <c r="W519" s="108">
        <v>150064632</v>
      </c>
      <c r="X519" s="145" t="s">
        <v>338</v>
      </c>
      <c r="Y519" s="86" t="s">
        <v>871</v>
      </c>
      <c r="Z519" s="86" t="s">
        <v>1021</v>
      </c>
      <c r="AA519" s="86" t="s">
        <v>1048</v>
      </c>
      <c r="AB519" s="86" t="s">
        <v>113</v>
      </c>
      <c r="AC519" s="86" t="s">
        <v>294</v>
      </c>
      <c r="AD519" s="86" t="s">
        <v>3464</v>
      </c>
      <c r="AE519" s="86" t="s">
        <v>544</v>
      </c>
      <c r="AF519" s="86" t="s">
        <v>148</v>
      </c>
      <c r="AG519" s="86" t="s">
        <v>342</v>
      </c>
      <c r="AH519" s="132">
        <v>44012</v>
      </c>
      <c r="AI519" s="86" t="s">
        <v>88</v>
      </c>
      <c r="AJ519" s="87" t="s">
        <v>89</v>
      </c>
      <c r="AK519" s="88" t="s">
        <v>77</v>
      </c>
      <c r="AL519" s="88" t="s">
        <v>77</v>
      </c>
      <c r="AM519" s="88" t="s">
        <v>77</v>
      </c>
      <c r="AN519" s="88" t="s">
        <v>77</v>
      </c>
      <c r="AO519" s="88" t="s">
        <v>77</v>
      </c>
      <c r="AP519" s="88" t="s">
        <v>77</v>
      </c>
      <c r="AQ519" s="88" t="s">
        <v>77</v>
      </c>
      <c r="AR519" s="88" t="s">
        <v>77</v>
      </c>
      <c r="AS519" s="88" t="s">
        <v>77</v>
      </c>
      <c r="AT519" s="88" t="s">
        <v>77</v>
      </c>
      <c r="AU519" s="88" t="s">
        <v>77</v>
      </c>
      <c r="AV519" s="88"/>
      <c r="AW519" s="88" t="s">
        <v>77</v>
      </c>
      <c r="AX519" s="88"/>
      <c r="AY519" s="88" t="s">
        <v>77</v>
      </c>
      <c r="AZ519" s="88"/>
      <c r="BA519" s="88" t="s">
        <v>77</v>
      </c>
      <c r="BB519" s="88"/>
      <c r="BC519" s="88" t="s">
        <v>77</v>
      </c>
      <c r="BD519" s="88"/>
      <c r="BE519" s="88" t="s">
        <v>77</v>
      </c>
      <c r="BF519" s="88" t="s">
        <v>77</v>
      </c>
      <c r="BG519" s="88" t="s">
        <v>77</v>
      </c>
      <c r="BH519" s="88" t="s">
        <v>77</v>
      </c>
      <c r="BI519" s="88" t="s">
        <v>77</v>
      </c>
      <c r="BJ519" s="88" t="s">
        <v>77</v>
      </c>
      <c r="BK519" s="88" t="s">
        <v>77</v>
      </c>
      <c r="BL519" s="88" t="s">
        <v>77</v>
      </c>
      <c r="BM519" s="88" t="s">
        <v>77</v>
      </c>
      <c r="BN519" s="86"/>
      <c r="BO519" s="86"/>
      <c r="BP519" s="86"/>
      <c r="BQ519" s="86"/>
    </row>
    <row r="520" spans="1:69" s="90" customFormat="1" ht="154.5" customHeight="1" x14ac:dyDescent="0.25">
      <c r="A520" s="86"/>
      <c r="B520" s="86" t="s">
        <v>89</v>
      </c>
      <c r="C520" s="129" t="s">
        <v>3656</v>
      </c>
      <c r="D520" s="129" t="s">
        <v>937</v>
      </c>
      <c r="E520" s="109" t="s">
        <v>3657</v>
      </c>
      <c r="F520" s="85">
        <v>2015</v>
      </c>
      <c r="G520" s="146">
        <v>42320</v>
      </c>
      <c r="H520" s="85" t="s">
        <v>3658</v>
      </c>
      <c r="I520" s="86" t="s">
        <v>77</v>
      </c>
      <c r="J520" s="86" t="s">
        <v>3659</v>
      </c>
      <c r="K520" s="85" t="s">
        <v>75</v>
      </c>
      <c r="L520" s="86" t="s">
        <v>111</v>
      </c>
      <c r="M520" s="132">
        <v>42319</v>
      </c>
      <c r="N520" s="110" t="s">
        <v>698</v>
      </c>
      <c r="O520" s="126">
        <v>0.15</v>
      </c>
      <c r="P520" s="86" t="s">
        <v>1000</v>
      </c>
      <c r="Q520" s="86" t="s">
        <v>148</v>
      </c>
      <c r="R520" s="86" t="s">
        <v>3660</v>
      </c>
      <c r="S520" s="86" t="s">
        <v>3661</v>
      </c>
      <c r="T520" s="123">
        <v>0</v>
      </c>
      <c r="U520" s="107">
        <v>0</v>
      </c>
      <c r="V520" s="139">
        <v>0</v>
      </c>
      <c r="W520" s="139">
        <v>0</v>
      </c>
      <c r="X520" s="145"/>
      <c r="Y520" s="86" t="s">
        <v>871</v>
      </c>
      <c r="Z520" s="86" t="s">
        <v>1852</v>
      </c>
      <c r="AA520" s="86" t="s">
        <v>993</v>
      </c>
      <c r="AB520" s="86" t="s">
        <v>1227</v>
      </c>
      <c r="AC520" s="86" t="s">
        <v>1385</v>
      </c>
      <c r="AD520" s="86" t="s">
        <v>3662</v>
      </c>
      <c r="AE520" s="86" t="s">
        <v>976</v>
      </c>
      <c r="AF520" s="86" t="s">
        <v>148</v>
      </c>
      <c r="AG520" s="86" t="s">
        <v>578</v>
      </c>
      <c r="AH520" s="132">
        <v>44651</v>
      </c>
      <c r="AI520" s="86" t="s">
        <v>415</v>
      </c>
      <c r="AJ520" s="87" t="s">
        <v>85</v>
      </c>
      <c r="AK520" s="88" t="s">
        <v>77</v>
      </c>
      <c r="AL520" s="88" t="s">
        <v>77</v>
      </c>
      <c r="AM520" s="86" t="s">
        <v>77</v>
      </c>
      <c r="AN520" s="88" t="s">
        <v>77</v>
      </c>
      <c r="AO520" s="88" t="s">
        <v>77</v>
      </c>
      <c r="AP520" s="88" t="s">
        <v>77</v>
      </c>
      <c r="AQ520" s="88" t="s">
        <v>77</v>
      </c>
      <c r="AR520" s="88" t="s">
        <v>77</v>
      </c>
      <c r="AS520" s="88" t="s">
        <v>77</v>
      </c>
      <c r="AT520" s="88" t="s">
        <v>77</v>
      </c>
      <c r="AU520" s="88" t="s">
        <v>77</v>
      </c>
      <c r="AV520" s="88"/>
      <c r="AW520" s="88" t="s">
        <v>77</v>
      </c>
      <c r="AX520" s="88"/>
      <c r="AY520" s="88" t="s">
        <v>77</v>
      </c>
      <c r="AZ520" s="88"/>
      <c r="BA520" s="88" t="s">
        <v>77</v>
      </c>
      <c r="BB520" s="88"/>
      <c r="BC520" s="88" t="s">
        <v>77</v>
      </c>
      <c r="BD520" s="88"/>
      <c r="BE520" s="88" t="s">
        <v>77</v>
      </c>
      <c r="BF520" s="88" t="s">
        <v>77</v>
      </c>
      <c r="BG520" s="88" t="s">
        <v>77</v>
      </c>
      <c r="BH520" s="88" t="s">
        <v>77</v>
      </c>
      <c r="BI520" s="88" t="s">
        <v>77</v>
      </c>
      <c r="BJ520" s="88" t="s">
        <v>77</v>
      </c>
      <c r="BK520" s="88" t="s">
        <v>77</v>
      </c>
      <c r="BL520" s="88" t="s">
        <v>77</v>
      </c>
      <c r="BM520" s="88" t="s">
        <v>77</v>
      </c>
      <c r="BN520" s="86"/>
      <c r="BO520" s="86"/>
      <c r="BP520" s="86"/>
      <c r="BQ520" s="86"/>
    </row>
    <row r="521" spans="1:69" s="90" customFormat="1" ht="154.5" customHeight="1" x14ac:dyDescent="0.25">
      <c r="A521" s="86"/>
      <c r="B521" s="86" t="s">
        <v>85</v>
      </c>
      <c r="C521" s="129" t="s">
        <v>710</v>
      </c>
      <c r="D521" s="129" t="s">
        <v>937</v>
      </c>
      <c r="E521" s="109" t="s">
        <v>3663</v>
      </c>
      <c r="F521" s="85">
        <v>2016</v>
      </c>
      <c r="G521" s="146">
        <v>42341</v>
      </c>
      <c r="H521" s="85" t="s">
        <v>381</v>
      </c>
      <c r="I521" s="86" t="s">
        <v>1320</v>
      </c>
      <c r="J521" s="86" t="s">
        <v>77</v>
      </c>
      <c r="K521" s="85" t="s">
        <v>75</v>
      </c>
      <c r="L521" s="86" t="s">
        <v>246</v>
      </c>
      <c r="M521" s="132">
        <v>42389</v>
      </c>
      <c r="N521" s="110" t="s">
        <v>698</v>
      </c>
      <c r="O521" s="110" t="s">
        <v>77</v>
      </c>
      <c r="P521" s="86" t="s">
        <v>77</v>
      </c>
      <c r="Q521" s="86" t="s">
        <v>148</v>
      </c>
      <c r="R521" s="86" t="s">
        <v>3664</v>
      </c>
      <c r="S521" s="86"/>
      <c r="T521" s="123">
        <v>0</v>
      </c>
      <c r="U521" s="107">
        <v>0</v>
      </c>
      <c r="V521" s="139">
        <v>0</v>
      </c>
      <c r="W521" s="139">
        <v>0</v>
      </c>
      <c r="X521" s="145" t="s">
        <v>710</v>
      </c>
      <c r="Y521" s="86" t="s">
        <v>871</v>
      </c>
      <c r="Z521" s="86" t="s">
        <v>628</v>
      </c>
      <c r="AA521" s="86" t="s">
        <v>992</v>
      </c>
      <c r="AB521" s="86" t="s">
        <v>113</v>
      </c>
      <c r="AC521" s="86" t="s">
        <v>294</v>
      </c>
      <c r="AD521" s="86" t="s">
        <v>873</v>
      </c>
      <c r="AE521" s="86" t="s">
        <v>2022</v>
      </c>
      <c r="AF521" s="86" t="s">
        <v>148</v>
      </c>
      <c r="AG521" s="86" t="s">
        <v>578</v>
      </c>
      <c r="AH521" s="132">
        <v>44041</v>
      </c>
      <c r="AI521" s="86" t="s">
        <v>415</v>
      </c>
      <c r="AJ521" s="87" t="s">
        <v>85</v>
      </c>
      <c r="AK521" s="88" t="s">
        <v>77</v>
      </c>
      <c r="AL521" s="88" t="s">
        <v>77</v>
      </c>
      <c r="AM521" s="88" t="s">
        <v>77</v>
      </c>
      <c r="AN521" s="88" t="s">
        <v>77</v>
      </c>
      <c r="AO521" s="88" t="s">
        <v>77</v>
      </c>
      <c r="AP521" s="88" t="s">
        <v>77</v>
      </c>
      <c r="AQ521" s="88" t="s">
        <v>77</v>
      </c>
      <c r="AR521" s="88" t="s">
        <v>77</v>
      </c>
      <c r="AS521" s="88" t="s">
        <v>77</v>
      </c>
      <c r="AT521" s="88" t="s">
        <v>77</v>
      </c>
      <c r="AU521" s="88" t="s">
        <v>77</v>
      </c>
      <c r="AV521" s="88"/>
      <c r="AW521" s="88" t="s">
        <v>77</v>
      </c>
      <c r="AX521" s="88"/>
      <c r="AY521" s="88" t="s">
        <v>77</v>
      </c>
      <c r="AZ521" s="88"/>
      <c r="BA521" s="88" t="s">
        <v>77</v>
      </c>
      <c r="BB521" s="88"/>
      <c r="BC521" s="88" t="s">
        <v>77</v>
      </c>
      <c r="BD521" s="88"/>
      <c r="BE521" s="88" t="s">
        <v>77</v>
      </c>
      <c r="BF521" s="88" t="s">
        <v>77</v>
      </c>
      <c r="BG521" s="88" t="s">
        <v>77</v>
      </c>
      <c r="BH521" s="88" t="s">
        <v>77</v>
      </c>
      <c r="BI521" s="88" t="s">
        <v>77</v>
      </c>
      <c r="BJ521" s="88" t="s">
        <v>77</v>
      </c>
      <c r="BK521" s="88" t="s">
        <v>77</v>
      </c>
      <c r="BL521" s="88" t="s">
        <v>77</v>
      </c>
      <c r="BM521" s="88" t="s">
        <v>77</v>
      </c>
      <c r="BN521" s="86"/>
      <c r="BO521" s="86"/>
      <c r="BP521" s="86"/>
      <c r="BQ521" s="86"/>
    </row>
    <row r="522" spans="1:69" s="90" customFormat="1" ht="154.5" customHeight="1" x14ac:dyDescent="0.25">
      <c r="A522" s="86"/>
      <c r="B522" s="86" t="s">
        <v>85</v>
      </c>
      <c r="C522" s="129" t="s">
        <v>710</v>
      </c>
      <c r="D522" s="129" t="s">
        <v>71</v>
      </c>
      <c r="E522" s="109" t="s">
        <v>3665</v>
      </c>
      <c r="F522" s="85">
        <v>2015</v>
      </c>
      <c r="G522" s="146">
        <v>42219</v>
      </c>
      <c r="H522" s="85" t="s">
        <v>3666</v>
      </c>
      <c r="I522" s="86" t="s">
        <v>3667</v>
      </c>
      <c r="J522" s="86" t="s">
        <v>3668</v>
      </c>
      <c r="K522" s="85" t="s">
        <v>75</v>
      </c>
      <c r="L522" s="86" t="s">
        <v>111</v>
      </c>
      <c r="M522" s="132">
        <v>42219</v>
      </c>
      <c r="N522" s="110" t="s">
        <v>698</v>
      </c>
      <c r="O522" s="126">
        <v>0.3</v>
      </c>
      <c r="P522" s="86" t="s">
        <v>959</v>
      </c>
      <c r="Q522" s="86" t="s">
        <v>148</v>
      </c>
      <c r="R522" s="86" t="s">
        <v>3669</v>
      </c>
      <c r="S522" s="86"/>
      <c r="T522" s="123">
        <v>0</v>
      </c>
      <c r="U522" s="107">
        <v>0</v>
      </c>
      <c r="V522" s="139"/>
      <c r="W522" s="139">
        <v>0</v>
      </c>
      <c r="X522" s="145"/>
      <c r="Y522" s="86" t="s">
        <v>871</v>
      </c>
      <c r="Z522" s="86" t="s">
        <v>992</v>
      </c>
      <c r="AA522" s="86" t="s">
        <v>962</v>
      </c>
      <c r="AB522" s="86" t="s">
        <v>113</v>
      </c>
      <c r="AC522" s="86" t="s">
        <v>294</v>
      </c>
      <c r="AD522" s="86" t="s">
        <v>3670</v>
      </c>
      <c r="AE522" s="86" t="s">
        <v>3671</v>
      </c>
      <c r="AF522" s="86" t="s">
        <v>148</v>
      </c>
      <c r="AG522" s="86" t="s">
        <v>342</v>
      </c>
      <c r="AH522" s="132">
        <v>44908</v>
      </c>
      <c r="AI522" s="86" t="s">
        <v>415</v>
      </c>
      <c r="AJ522" s="87" t="s">
        <v>85</v>
      </c>
      <c r="AK522" s="88" t="s">
        <v>77</v>
      </c>
      <c r="AL522" s="88" t="s">
        <v>77</v>
      </c>
      <c r="AM522" s="86" t="s">
        <v>87</v>
      </c>
      <c r="AN522" s="88" t="s">
        <v>77</v>
      </c>
      <c r="AO522" s="88" t="s">
        <v>77</v>
      </c>
      <c r="AP522" s="88" t="s">
        <v>77</v>
      </c>
      <c r="AQ522" s="88" t="s">
        <v>77</v>
      </c>
      <c r="AR522" s="88" t="s">
        <v>77</v>
      </c>
      <c r="AS522" s="88" t="s">
        <v>77</v>
      </c>
      <c r="AT522" s="88" t="s">
        <v>77</v>
      </c>
      <c r="AU522" s="88" t="s">
        <v>77</v>
      </c>
      <c r="AV522" s="88"/>
      <c r="AW522" s="88" t="s">
        <v>77</v>
      </c>
      <c r="AX522" s="88"/>
      <c r="AY522" s="88" t="s">
        <v>77</v>
      </c>
      <c r="AZ522" s="88"/>
      <c r="BA522" s="88" t="s">
        <v>77</v>
      </c>
      <c r="BB522" s="88"/>
      <c r="BC522" s="88" t="s">
        <v>77</v>
      </c>
      <c r="BD522" s="88"/>
      <c r="BE522" s="88" t="s">
        <v>77</v>
      </c>
      <c r="BF522" s="88" t="s">
        <v>77</v>
      </c>
      <c r="BG522" s="88" t="s">
        <v>77</v>
      </c>
      <c r="BH522" s="88" t="s">
        <v>77</v>
      </c>
      <c r="BI522" s="88" t="s">
        <v>77</v>
      </c>
      <c r="BJ522" s="88" t="s">
        <v>77</v>
      </c>
      <c r="BK522" s="88" t="s">
        <v>77</v>
      </c>
      <c r="BL522" s="88" t="s">
        <v>77</v>
      </c>
      <c r="BM522" s="88" t="s">
        <v>77</v>
      </c>
      <c r="BN522" s="86"/>
      <c r="BO522" s="86"/>
      <c r="BP522" s="86"/>
      <c r="BQ522" s="86"/>
    </row>
    <row r="523" spans="1:69" s="90" customFormat="1" ht="154.5" customHeight="1" x14ac:dyDescent="0.25">
      <c r="A523" s="86"/>
      <c r="B523" s="86" t="s">
        <v>89</v>
      </c>
      <c r="C523" s="129" t="s">
        <v>3672</v>
      </c>
      <c r="D523" s="129" t="s">
        <v>71</v>
      </c>
      <c r="E523" s="109" t="s">
        <v>3673</v>
      </c>
      <c r="F523" s="85">
        <v>2016</v>
      </c>
      <c r="G523" s="146">
        <v>42417</v>
      </c>
      <c r="H523" s="85" t="s">
        <v>3674</v>
      </c>
      <c r="I523" s="86" t="s">
        <v>2765</v>
      </c>
      <c r="J523" s="86" t="s">
        <v>77</v>
      </c>
      <c r="K523" s="85" t="s">
        <v>75</v>
      </c>
      <c r="L523" s="86" t="s">
        <v>102</v>
      </c>
      <c r="M523" s="132">
        <v>42416</v>
      </c>
      <c r="N523" s="110" t="s">
        <v>256</v>
      </c>
      <c r="O523" s="110" t="s">
        <v>77</v>
      </c>
      <c r="P523" s="86" t="s">
        <v>1363</v>
      </c>
      <c r="Q523" s="86" t="s">
        <v>148</v>
      </c>
      <c r="R523" s="86" t="s">
        <v>3675</v>
      </c>
      <c r="S523" s="86" t="s">
        <v>2122</v>
      </c>
      <c r="T523" s="123">
        <v>861818750</v>
      </c>
      <c r="U523" s="107">
        <v>1450000000</v>
      </c>
      <c r="V523" s="139">
        <v>701715562</v>
      </c>
      <c r="W523" s="139">
        <v>0</v>
      </c>
      <c r="X523" s="145" t="s">
        <v>338</v>
      </c>
      <c r="Y523" s="86" t="s">
        <v>973</v>
      </c>
      <c r="Z523" s="86" t="s">
        <v>1829</v>
      </c>
      <c r="AA523" s="86" t="s">
        <v>1852</v>
      </c>
      <c r="AB523" s="85" t="s">
        <v>138</v>
      </c>
      <c r="AC523" s="86" t="s">
        <v>139</v>
      </c>
      <c r="AD523" s="86" t="s">
        <v>3676</v>
      </c>
      <c r="AE523" s="86" t="s">
        <v>976</v>
      </c>
      <c r="AF523" s="86" t="s">
        <v>148</v>
      </c>
      <c r="AG523" s="86" t="s">
        <v>578</v>
      </c>
      <c r="AH523" s="132">
        <v>44715</v>
      </c>
      <c r="AI523" s="86" t="s">
        <v>88</v>
      </c>
      <c r="AJ523" s="87" t="s">
        <v>89</v>
      </c>
      <c r="AK523" s="88" t="s">
        <v>77</v>
      </c>
      <c r="AL523" s="88" t="s">
        <v>77</v>
      </c>
      <c r="AM523" s="88" t="s">
        <v>77</v>
      </c>
      <c r="AN523" s="88" t="s">
        <v>77</v>
      </c>
      <c r="AO523" s="88" t="s">
        <v>77</v>
      </c>
      <c r="AP523" s="88" t="s">
        <v>77</v>
      </c>
      <c r="AQ523" s="88" t="s">
        <v>77</v>
      </c>
      <c r="AR523" s="88" t="s">
        <v>77</v>
      </c>
      <c r="AS523" s="88" t="s">
        <v>77</v>
      </c>
      <c r="AT523" s="88" t="s">
        <v>77</v>
      </c>
      <c r="AU523" s="88" t="s">
        <v>77</v>
      </c>
      <c r="AV523" s="88"/>
      <c r="AW523" s="88" t="s">
        <v>77</v>
      </c>
      <c r="AX523" s="88"/>
      <c r="AY523" s="88" t="s">
        <v>77</v>
      </c>
      <c r="AZ523" s="88"/>
      <c r="BA523" s="88" t="s">
        <v>77</v>
      </c>
      <c r="BB523" s="88"/>
      <c r="BC523" s="88" t="s">
        <v>77</v>
      </c>
      <c r="BD523" s="88"/>
      <c r="BE523" s="88" t="s">
        <v>77</v>
      </c>
      <c r="BF523" s="88" t="s">
        <v>77</v>
      </c>
      <c r="BG523" s="88" t="s">
        <v>77</v>
      </c>
      <c r="BH523" s="88" t="s">
        <v>77</v>
      </c>
      <c r="BI523" s="88" t="s">
        <v>77</v>
      </c>
      <c r="BJ523" s="88" t="s">
        <v>77</v>
      </c>
      <c r="BK523" s="88" t="s">
        <v>77</v>
      </c>
      <c r="BL523" s="88" t="s">
        <v>77</v>
      </c>
      <c r="BM523" s="88" t="s">
        <v>77</v>
      </c>
      <c r="BN523" s="86"/>
      <c r="BO523" s="86"/>
      <c r="BP523" s="86"/>
      <c r="BQ523" s="86"/>
    </row>
    <row r="524" spans="1:69" s="90" customFormat="1" ht="154.5" customHeight="1" x14ac:dyDescent="0.25">
      <c r="A524" s="86"/>
      <c r="B524" s="86" t="s">
        <v>85</v>
      </c>
      <c r="C524" s="129" t="s">
        <v>710</v>
      </c>
      <c r="D524" s="129" t="s">
        <v>71</v>
      </c>
      <c r="E524" s="109" t="s">
        <v>3677</v>
      </c>
      <c r="F524" s="85">
        <v>2015</v>
      </c>
      <c r="G524" s="146">
        <v>42181</v>
      </c>
      <c r="H524" s="85" t="s">
        <v>381</v>
      </c>
      <c r="I524" s="86" t="s">
        <v>1320</v>
      </c>
      <c r="J524" s="86" t="s">
        <v>77</v>
      </c>
      <c r="K524" s="85" t="s">
        <v>75</v>
      </c>
      <c r="L524" s="86" t="s">
        <v>246</v>
      </c>
      <c r="M524" s="132">
        <v>42263</v>
      </c>
      <c r="N524" s="110" t="s">
        <v>157</v>
      </c>
      <c r="O524" s="126" t="s">
        <v>77</v>
      </c>
      <c r="P524" s="86" t="s">
        <v>3225</v>
      </c>
      <c r="Q524" s="86" t="s">
        <v>148</v>
      </c>
      <c r="R524" s="86" t="s">
        <v>3678</v>
      </c>
      <c r="S524" s="86" t="s">
        <v>2262</v>
      </c>
      <c r="T524" s="123">
        <v>0</v>
      </c>
      <c r="U524" s="107">
        <v>0</v>
      </c>
      <c r="V524" s="139">
        <v>0</v>
      </c>
      <c r="W524" s="139">
        <v>0</v>
      </c>
      <c r="X524" s="145" t="s">
        <v>160</v>
      </c>
      <c r="Y524" s="86" t="s">
        <v>871</v>
      </c>
      <c r="Z524" s="86" t="s">
        <v>1852</v>
      </c>
      <c r="AA524" s="86" t="s">
        <v>2099</v>
      </c>
      <c r="AB524" s="86" t="s">
        <v>113</v>
      </c>
      <c r="AC524" s="86" t="s">
        <v>294</v>
      </c>
      <c r="AD524" s="86" t="s">
        <v>2777</v>
      </c>
      <c r="AE524" s="86" t="s">
        <v>2022</v>
      </c>
      <c r="AF524" s="86" t="s">
        <v>148</v>
      </c>
      <c r="AG524" s="86" t="s">
        <v>578</v>
      </c>
      <c r="AH524" s="132">
        <v>42901</v>
      </c>
      <c r="AI524" s="86" t="s">
        <v>88</v>
      </c>
      <c r="AJ524" s="87" t="s">
        <v>85</v>
      </c>
      <c r="AK524" s="88" t="s">
        <v>77</v>
      </c>
      <c r="AL524" s="88" t="s">
        <v>77</v>
      </c>
      <c r="AM524" s="88" t="s">
        <v>77</v>
      </c>
      <c r="AN524" s="88" t="s">
        <v>77</v>
      </c>
      <c r="AO524" s="88" t="s">
        <v>77</v>
      </c>
      <c r="AP524" s="88" t="s">
        <v>77</v>
      </c>
      <c r="AQ524" s="88" t="s">
        <v>77</v>
      </c>
      <c r="AR524" s="88" t="s">
        <v>77</v>
      </c>
      <c r="AS524" s="88" t="s">
        <v>77</v>
      </c>
      <c r="AT524" s="88" t="s">
        <v>77</v>
      </c>
      <c r="AU524" s="88" t="s">
        <v>77</v>
      </c>
      <c r="AV524" s="88"/>
      <c r="AW524" s="88" t="s">
        <v>77</v>
      </c>
      <c r="AX524" s="88"/>
      <c r="AY524" s="88" t="s">
        <v>77</v>
      </c>
      <c r="AZ524" s="88"/>
      <c r="BA524" s="88" t="s">
        <v>77</v>
      </c>
      <c r="BB524" s="88"/>
      <c r="BC524" s="88" t="s">
        <v>77</v>
      </c>
      <c r="BD524" s="88"/>
      <c r="BE524" s="88" t="s">
        <v>77</v>
      </c>
      <c r="BF524" s="88" t="s">
        <v>77</v>
      </c>
      <c r="BG524" s="88" t="s">
        <v>77</v>
      </c>
      <c r="BH524" s="88" t="s">
        <v>77</v>
      </c>
      <c r="BI524" s="88" t="s">
        <v>77</v>
      </c>
      <c r="BJ524" s="88" t="s">
        <v>77</v>
      </c>
      <c r="BK524" s="88" t="s">
        <v>77</v>
      </c>
      <c r="BL524" s="88" t="s">
        <v>77</v>
      </c>
      <c r="BM524" s="88" t="s">
        <v>77</v>
      </c>
      <c r="BN524" s="86"/>
      <c r="BO524" s="86"/>
      <c r="BP524" s="86"/>
      <c r="BQ524" s="86"/>
    </row>
    <row r="525" spans="1:69" s="90" customFormat="1" ht="154.5" customHeight="1" x14ac:dyDescent="0.25">
      <c r="A525" s="86"/>
      <c r="B525" s="86" t="s">
        <v>85</v>
      </c>
      <c r="C525" s="129" t="s">
        <v>710</v>
      </c>
      <c r="D525" s="129" t="s">
        <v>71</v>
      </c>
      <c r="E525" s="109" t="s">
        <v>3679</v>
      </c>
      <c r="F525" s="85">
        <v>2016</v>
      </c>
      <c r="G525" s="146">
        <v>42410</v>
      </c>
      <c r="H525" s="85" t="s">
        <v>3680</v>
      </c>
      <c r="I525" s="86" t="s">
        <v>3681</v>
      </c>
      <c r="J525" s="86" t="s">
        <v>3682</v>
      </c>
      <c r="K525" s="85" t="s">
        <v>75</v>
      </c>
      <c r="L525" s="86" t="s">
        <v>102</v>
      </c>
      <c r="M525" s="132">
        <v>42409</v>
      </c>
      <c r="N525" s="110" t="s">
        <v>157</v>
      </c>
      <c r="O525" s="126">
        <v>0</v>
      </c>
      <c r="P525" s="86" t="s">
        <v>1045</v>
      </c>
      <c r="Q525" s="86" t="s">
        <v>148</v>
      </c>
      <c r="R525" s="86" t="s">
        <v>3683</v>
      </c>
      <c r="S525" s="86" t="s">
        <v>3684</v>
      </c>
      <c r="T525" s="123">
        <v>871286350</v>
      </c>
      <c r="U525" s="107">
        <v>0</v>
      </c>
      <c r="V525" s="139">
        <v>0</v>
      </c>
      <c r="W525" s="139">
        <v>0</v>
      </c>
      <c r="X525" s="145"/>
      <c r="Y525" s="86" t="s">
        <v>973</v>
      </c>
      <c r="Z525" s="86" t="s">
        <v>1829</v>
      </c>
      <c r="AA525" s="86" t="s">
        <v>1829</v>
      </c>
      <c r="AB525" s="86" t="s">
        <v>1227</v>
      </c>
      <c r="AC525" s="86" t="s">
        <v>1385</v>
      </c>
      <c r="AD525" s="86" t="s">
        <v>3685</v>
      </c>
      <c r="AE525" s="86" t="s">
        <v>1532</v>
      </c>
      <c r="AF525" s="86" t="s">
        <v>148</v>
      </c>
      <c r="AG525" s="86" t="s">
        <v>578</v>
      </c>
      <c r="AH525" s="132">
        <v>44727</v>
      </c>
      <c r="AI525" s="86" t="s">
        <v>415</v>
      </c>
      <c r="AJ525" s="87"/>
      <c r="AK525" s="88" t="s">
        <v>77</v>
      </c>
      <c r="AL525" s="87" t="s">
        <v>77</v>
      </c>
      <c r="AM525" s="86" t="s">
        <v>77</v>
      </c>
      <c r="AN525" s="86" t="s">
        <v>77</v>
      </c>
      <c r="AO525" s="86" t="s">
        <v>77</v>
      </c>
      <c r="AP525" s="143" t="s">
        <v>77</v>
      </c>
      <c r="AQ525" s="143" t="s">
        <v>77</v>
      </c>
      <c r="AR525" s="86"/>
      <c r="AS525" s="86" t="s">
        <v>77</v>
      </c>
      <c r="AT525" s="86" t="s">
        <v>87</v>
      </c>
      <c r="AU525" s="88" t="s">
        <v>77</v>
      </c>
      <c r="AV525" s="88"/>
      <c r="AW525" s="86" t="s">
        <v>77</v>
      </c>
      <c r="AX525" s="86"/>
      <c r="AY525" s="86" t="s">
        <v>77</v>
      </c>
      <c r="AZ525" s="86"/>
      <c r="BA525" s="86" t="s">
        <v>77</v>
      </c>
      <c r="BB525" s="86"/>
      <c r="BC525" s="86" t="s">
        <v>77</v>
      </c>
      <c r="BD525" s="86"/>
      <c r="BE525" s="86" t="s">
        <v>77</v>
      </c>
      <c r="BF525" s="86" t="s">
        <v>77</v>
      </c>
      <c r="BG525" s="86" t="s">
        <v>77</v>
      </c>
      <c r="BH525" s="86" t="s">
        <v>77</v>
      </c>
      <c r="BI525" s="86" t="s">
        <v>77</v>
      </c>
      <c r="BJ525" s="86" t="s">
        <v>77</v>
      </c>
      <c r="BK525" s="86" t="s">
        <v>77</v>
      </c>
      <c r="BL525" s="86" t="s">
        <v>77</v>
      </c>
      <c r="BM525" s="86" t="s">
        <v>77</v>
      </c>
      <c r="BN525" s="86"/>
      <c r="BO525" s="86"/>
      <c r="BP525" s="86"/>
      <c r="BQ525" s="86"/>
    </row>
    <row r="526" spans="1:69" s="90" customFormat="1" ht="154.5" customHeight="1" x14ac:dyDescent="0.25">
      <c r="A526" s="86"/>
      <c r="B526" s="86" t="s">
        <v>85</v>
      </c>
      <c r="C526" s="129" t="s">
        <v>710</v>
      </c>
      <c r="D526" s="129" t="s">
        <v>937</v>
      </c>
      <c r="E526" s="109" t="s">
        <v>3686</v>
      </c>
      <c r="F526" s="85">
        <v>2015</v>
      </c>
      <c r="G526" s="146">
        <v>42341</v>
      </c>
      <c r="H526" s="85" t="s">
        <v>3687</v>
      </c>
      <c r="I526" s="86" t="s">
        <v>77</v>
      </c>
      <c r="J526" s="86" t="s">
        <v>77</v>
      </c>
      <c r="K526" s="85" t="s">
        <v>75</v>
      </c>
      <c r="L526" s="86" t="s">
        <v>246</v>
      </c>
      <c r="M526" s="132">
        <v>42340</v>
      </c>
      <c r="N526" s="110" t="s">
        <v>203</v>
      </c>
      <c r="O526" s="110" t="s">
        <v>77</v>
      </c>
      <c r="P526" s="86" t="s">
        <v>1010</v>
      </c>
      <c r="Q526" s="86" t="s">
        <v>148</v>
      </c>
      <c r="R526" s="86" t="s">
        <v>3688</v>
      </c>
      <c r="S526" s="86"/>
      <c r="T526" s="123">
        <v>0</v>
      </c>
      <c r="U526" s="107">
        <v>0</v>
      </c>
      <c r="V526" s="139">
        <v>0</v>
      </c>
      <c r="W526" s="139">
        <v>0</v>
      </c>
      <c r="X526" s="145"/>
      <c r="Y526" s="86" t="s">
        <v>871</v>
      </c>
      <c r="Z526" s="86" t="s">
        <v>787</v>
      </c>
      <c r="AA526" s="86" t="s">
        <v>1048</v>
      </c>
      <c r="AB526" s="85" t="s">
        <v>138</v>
      </c>
      <c r="AC526" s="86" t="s">
        <v>139</v>
      </c>
      <c r="AD526" s="86" t="s">
        <v>3689</v>
      </c>
      <c r="AE526" s="86" t="s">
        <v>976</v>
      </c>
      <c r="AF526" s="86" t="s">
        <v>148</v>
      </c>
      <c r="AG526" s="86" t="s">
        <v>342</v>
      </c>
      <c r="AH526" s="132">
        <v>44348</v>
      </c>
      <c r="AI526" s="86" t="s">
        <v>415</v>
      </c>
      <c r="AJ526" s="87"/>
      <c r="AK526" s="88" t="s">
        <v>77</v>
      </c>
      <c r="AL526" s="87" t="s">
        <v>77</v>
      </c>
      <c r="AM526" s="86" t="s">
        <v>965</v>
      </c>
      <c r="AN526" s="86" t="s">
        <v>77</v>
      </c>
      <c r="AO526" s="86" t="s">
        <v>77</v>
      </c>
      <c r="AP526" s="143" t="s">
        <v>77</v>
      </c>
      <c r="AQ526" s="143" t="s">
        <v>77</v>
      </c>
      <c r="AR526" s="86" t="s">
        <v>148</v>
      </c>
      <c r="AS526" s="86" t="s">
        <v>77</v>
      </c>
      <c r="AT526" s="86" t="s">
        <v>77</v>
      </c>
      <c r="AU526" s="88" t="s">
        <v>77</v>
      </c>
      <c r="AV526" s="88"/>
      <c r="AW526" s="86" t="s">
        <v>77</v>
      </c>
      <c r="AX526" s="86"/>
      <c r="AY526" s="86" t="s">
        <v>77</v>
      </c>
      <c r="AZ526" s="86"/>
      <c r="BA526" s="86" t="s">
        <v>77</v>
      </c>
      <c r="BB526" s="86"/>
      <c r="BC526" s="86" t="s">
        <v>77</v>
      </c>
      <c r="BD526" s="86"/>
      <c r="BE526" s="86" t="s">
        <v>77</v>
      </c>
      <c r="BF526" s="86" t="s">
        <v>77</v>
      </c>
      <c r="BG526" s="86" t="s">
        <v>77</v>
      </c>
      <c r="BH526" s="86" t="s">
        <v>77</v>
      </c>
      <c r="BI526" s="86" t="s">
        <v>77</v>
      </c>
      <c r="BJ526" s="86" t="s">
        <v>77</v>
      </c>
      <c r="BK526" s="86" t="s">
        <v>77</v>
      </c>
      <c r="BL526" s="86" t="s">
        <v>77</v>
      </c>
      <c r="BM526" s="86" t="s">
        <v>77</v>
      </c>
      <c r="BN526" s="86"/>
      <c r="BO526" s="86"/>
      <c r="BP526" s="86"/>
      <c r="BQ526" s="86"/>
    </row>
    <row r="527" spans="1:69" s="90" customFormat="1" ht="154.5" customHeight="1" x14ac:dyDescent="0.25">
      <c r="A527" s="86"/>
      <c r="B527" s="86" t="s">
        <v>89</v>
      </c>
      <c r="C527" s="129" t="s">
        <v>3690</v>
      </c>
      <c r="D527" s="129" t="s">
        <v>71</v>
      </c>
      <c r="E527" s="109" t="s">
        <v>3691</v>
      </c>
      <c r="F527" s="85">
        <v>2016</v>
      </c>
      <c r="G527" s="146">
        <v>42443</v>
      </c>
      <c r="H527" s="85" t="s">
        <v>3692</v>
      </c>
      <c r="I527" s="86" t="s">
        <v>3693</v>
      </c>
      <c r="J527" s="86" t="s">
        <v>77</v>
      </c>
      <c r="K527" s="85" t="s">
        <v>75</v>
      </c>
      <c r="L527" s="86" t="s">
        <v>195</v>
      </c>
      <c r="M527" s="132">
        <v>42440</v>
      </c>
      <c r="N527" s="110" t="s">
        <v>203</v>
      </c>
      <c r="O527" s="110" t="s">
        <v>77</v>
      </c>
      <c r="P527" s="86" t="s">
        <v>1607</v>
      </c>
      <c r="Q527" s="86" t="s">
        <v>148</v>
      </c>
      <c r="R527" s="86" t="s">
        <v>3694</v>
      </c>
      <c r="S527" s="86" t="s">
        <v>3695</v>
      </c>
      <c r="T527" s="123">
        <v>205206363</v>
      </c>
      <c r="U527" s="107">
        <v>308522003.86000001</v>
      </c>
      <c r="V527" s="139">
        <v>0</v>
      </c>
      <c r="W527" s="108">
        <v>277314999</v>
      </c>
      <c r="X527" s="145" t="s">
        <v>160</v>
      </c>
      <c r="Y527" s="86" t="s">
        <v>973</v>
      </c>
      <c r="Z527" s="86" t="s">
        <v>628</v>
      </c>
      <c r="AA527" s="86" t="s">
        <v>628</v>
      </c>
      <c r="AB527" s="86" t="s">
        <v>119</v>
      </c>
      <c r="AC527" s="86" t="s">
        <v>114</v>
      </c>
      <c r="AD527" s="86" t="s">
        <v>3696</v>
      </c>
      <c r="AE527" s="86" t="s">
        <v>250</v>
      </c>
      <c r="AF527" s="86" t="s">
        <v>148</v>
      </c>
      <c r="AG527" s="86" t="s">
        <v>162</v>
      </c>
      <c r="AH527" s="132"/>
      <c r="AI527" s="86" t="s">
        <v>88</v>
      </c>
      <c r="AJ527" s="87" t="s">
        <v>89</v>
      </c>
      <c r="AK527" s="88" t="s">
        <v>77</v>
      </c>
      <c r="AL527" s="88" t="s">
        <v>77</v>
      </c>
      <c r="AM527" s="88" t="s">
        <v>77</v>
      </c>
      <c r="AN527" s="88" t="s">
        <v>77</v>
      </c>
      <c r="AO527" s="88" t="s">
        <v>77</v>
      </c>
      <c r="AP527" s="88" t="s">
        <v>77</v>
      </c>
      <c r="AQ527" s="88" t="s">
        <v>77</v>
      </c>
      <c r="AR527" s="88" t="s">
        <v>77</v>
      </c>
      <c r="AS527" s="88" t="s">
        <v>77</v>
      </c>
      <c r="AT527" s="88" t="s">
        <v>77</v>
      </c>
      <c r="AU527" s="88" t="s">
        <v>77</v>
      </c>
      <c r="AV527" s="88"/>
      <c r="AW527" s="88" t="s">
        <v>77</v>
      </c>
      <c r="AX527" s="88"/>
      <c r="AY527" s="88" t="s">
        <v>77</v>
      </c>
      <c r="AZ527" s="88"/>
      <c r="BA527" s="88" t="s">
        <v>77</v>
      </c>
      <c r="BB527" s="88"/>
      <c r="BC527" s="88" t="s">
        <v>77</v>
      </c>
      <c r="BD527" s="88"/>
      <c r="BE527" s="88" t="s">
        <v>77</v>
      </c>
      <c r="BF527" s="88" t="s">
        <v>77</v>
      </c>
      <c r="BG527" s="88" t="s">
        <v>77</v>
      </c>
      <c r="BH527" s="88" t="s">
        <v>77</v>
      </c>
      <c r="BI527" s="88" t="s">
        <v>77</v>
      </c>
      <c r="BJ527" s="88" t="s">
        <v>77</v>
      </c>
      <c r="BK527" s="88" t="s">
        <v>77</v>
      </c>
      <c r="BL527" s="88" t="s">
        <v>77</v>
      </c>
      <c r="BM527" s="88" t="s">
        <v>77</v>
      </c>
      <c r="BN527" s="86"/>
      <c r="BO527" s="86"/>
      <c r="BP527" s="86"/>
      <c r="BQ527" s="86"/>
    </row>
    <row r="528" spans="1:69" s="90" customFormat="1" ht="154.5" customHeight="1" x14ac:dyDescent="0.25">
      <c r="A528" s="86"/>
      <c r="B528" s="86" t="s">
        <v>89</v>
      </c>
      <c r="C528" s="129" t="s">
        <v>3697</v>
      </c>
      <c r="D528" s="129" t="s">
        <v>71</v>
      </c>
      <c r="E528" s="109" t="s">
        <v>3698</v>
      </c>
      <c r="F528" s="85">
        <v>2016</v>
      </c>
      <c r="G528" s="146">
        <v>42579</v>
      </c>
      <c r="H528" s="85" t="s">
        <v>3699</v>
      </c>
      <c r="I528" s="86" t="s">
        <v>1197</v>
      </c>
      <c r="J528" s="86" t="s">
        <v>77</v>
      </c>
      <c r="K528" s="85" t="s">
        <v>75</v>
      </c>
      <c r="L528" s="86" t="s">
        <v>346</v>
      </c>
      <c r="M528" s="132">
        <v>42578</v>
      </c>
      <c r="N528" s="110" t="s">
        <v>157</v>
      </c>
      <c r="O528" s="110" t="s">
        <v>77</v>
      </c>
      <c r="P528" s="86" t="s">
        <v>1045</v>
      </c>
      <c r="Q528" s="86" t="s">
        <v>148</v>
      </c>
      <c r="R528" s="86" t="s">
        <v>3700</v>
      </c>
      <c r="S528" s="86" t="s">
        <v>1047</v>
      </c>
      <c r="T528" s="123">
        <v>19887000</v>
      </c>
      <c r="U528" s="107">
        <v>29307358.940000001</v>
      </c>
      <c r="V528" s="139">
        <v>26479372</v>
      </c>
      <c r="W528" s="199">
        <v>0</v>
      </c>
      <c r="X528" s="145" t="s">
        <v>681</v>
      </c>
      <c r="Y528" s="86" t="s">
        <v>871</v>
      </c>
      <c r="Z528" s="86" t="s">
        <v>1021</v>
      </c>
      <c r="AA528" s="86" t="s">
        <v>1048</v>
      </c>
      <c r="AB528" s="86" t="s">
        <v>119</v>
      </c>
      <c r="AC528" s="86" t="s">
        <v>114</v>
      </c>
      <c r="AD528" s="86" t="s">
        <v>3701</v>
      </c>
      <c r="AE528" s="86" t="s">
        <v>976</v>
      </c>
      <c r="AF528" s="86" t="s">
        <v>148</v>
      </c>
      <c r="AG528" s="86" t="s">
        <v>578</v>
      </c>
      <c r="AH528" s="132">
        <v>43616</v>
      </c>
      <c r="AI528" s="86" t="s">
        <v>88</v>
      </c>
      <c r="AJ528" s="87" t="s">
        <v>89</v>
      </c>
      <c r="AK528" s="88" t="s">
        <v>77</v>
      </c>
      <c r="AL528" s="88" t="s">
        <v>77</v>
      </c>
      <c r="AM528" s="88" t="s">
        <v>77</v>
      </c>
      <c r="AN528" s="88" t="s">
        <v>77</v>
      </c>
      <c r="AO528" s="88" t="s">
        <v>77</v>
      </c>
      <c r="AP528" s="88" t="s">
        <v>77</v>
      </c>
      <c r="AQ528" s="88" t="s">
        <v>77</v>
      </c>
      <c r="AR528" s="88" t="s">
        <v>77</v>
      </c>
      <c r="AS528" s="88" t="s">
        <v>77</v>
      </c>
      <c r="AT528" s="88" t="s">
        <v>77</v>
      </c>
      <c r="AU528" s="88" t="s">
        <v>77</v>
      </c>
      <c r="AV528" s="88"/>
      <c r="AW528" s="88" t="s">
        <v>77</v>
      </c>
      <c r="AX528" s="88"/>
      <c r="AY528" s="88" t="s">
        <v>77</v>
      </c>
      <c r="AZ528" s="88"/>
      <c r="BA528" s="88" t="s">
        <v>77</v>
      </c>
      <c r="BB528" s="88"/>
      <c r="BC528" s="88" t="s">
        <v>77</v>
      </c>
      <c r="BD528" s="88"/>
      <c r="BE528" s="88" t="s">
        <v>77</v>
      </c>
      <c r="BF528" s="88" t="s">
        <v>77</v>
      </c>
      <c r="BG528" s="88" t="s">
        <v>77</v>
      </c>
      <c r="BH528" s="88" t="s">
        <v>77</v>
      </c>
      <c r="BI528" s="88" t="s">
        <v>77</v>
      </c>
      <c r="BJ528" s="88" t="s">
        <v>77</v>
      </c>
      <c r="BK528" s="88" t="s">
        <v>77</v>
      </c>
      <c r="BL528" s="88" t="s">
        <v>77</v>
      </c>
      <c r="BM528" s="88" t="s">
        <v>77</v>
      </c>
      <c r="BN528" s="86"/>
      <c r="BO528" s="86"/>
      <c r="BP528" s="86"/>
      <c r="BQ528" s="86"/>
    </row>
    <row r="529" spans="1:69" s="90" customFormat="1" ht="154.5" customHeight="1" x14ac:dyDescent="0.25">
      <c r="A529" s="86"/>
      <c r="B529" s="86" t="s">
        <v>89</v>
      </c>
      <c r="C529" s="129" t="s">
        <v>3702</v>
      </c>
      <c r="D529" s="129" t="s">
        <v>937</v>
      </c>
      <c r="E529" s="109" t="s">
        <v>3703</v>
      </c>
      <c r="F529" s="85">
        <v>2015</v>
      </c>
      <c r="G529" s="146">
        <v>42081</v>
      </c>
      <c r="H529" s="85" t="s">
        <v>3704</v>
      </c>
      <c r="I529" s="86" t="s">
        <v>3705</v>
      </c>
      <c r="J529" s="86" t="s">
        <v>77</v>
      </c>
      <c r="K529" s="85" t="s">
        <v>75</v>
      </c>
      <c r="L529" s="86" t="s">
        <v>346</v>
      </c>
      <c r="M529" s="132">
        <v>42235</v>
      </c>
      <c r="N529" s="110" t="s">
        <v>203</v>
      </c>
      <c r="O529" s="110" t="s">
        <v>77</v>
      </c>
      <c r="P529" s="86" t="s">
        <v>1520</v>
      </c>
      <c r="Q529" s="86" t="s">
        <v>148</v>
      </c>
      <c r="R529" s="86" t="s">
        <v>3706</v>
      </c>
      <c r="S529" s="86" t="s">
        <v>1411</v>
      </c>
      <c r="T529" s="123">
        <v>23885946</v>
      </c>
      <c r="U529" s="107">
        <v>37437983.68</v>
      </c>
      <c r="V529" s="139">
        <v>0</v>
      </c>
      <c r="W529" s="199">
        <v>0</v>
      </c>
      <c r="X529" s="145"/>
      <c r="Y529" s="86" t="s">
        <v>871</v>
      </c>
      <c r="Z529" s="86" t="s">
        <v>1829</v>
      </c>
      <c r="AA529" s="86" t="s">
        <v>992</v>
      </c>
      <c r="AB529" s="86" t="s">
        <v>1227</v>
      </c>
      <c r="AC529" s="86" t="s">
        <v>1385</v>
      </c>
      <c r="AD529" s="86" t="s">
        <v>3707</v>
      </c>
      <c r="AE529" s="86" t="s">
        <v>2808</v>
      </c>
      <c r="AF529" s="86" t="s">
        <v>148</v>
      </c>
      <c r="AG529" s="86" t="s">
        <v>342</v>
      </c>
      <c r="AH529" s="132">
        <v>44608</v>
      </c>
      <c r="AI529" s="86" t="s">
        <v>415</v>
      </c>
      <c r="AJ529" s="87" t="s">
        <v>85</v>
      </c>
      <c r="AK529" s="88">
        <v>182383778</v>
      </c>
      <c r="AL529" s="87" t="s">
        <v>77</v>
      </c>
      <c r="AM529" s="86" t="s">
        <v>965</v>
      </c>
      <c r="AN529" s="86" t="s">
        <v>3708</v>
      </c>
      <c r="AO529" s="86" t="s">
        <v>2320</v>
      </c>
      <c r="AP529" s="143">
        <v>44809</v>
      </c>
      <c r="AQ529" s="143">
        <v>44546</v>
      </c>
      <c r="AR529" s="86" t="s">
        <v>148</v>
      </c>
      <c r="AS529" s="88">
        <v>182383778</v>
      </c>
      <c r="AT529" s="86" t="s">
        <v>87</v>
      </c>
      <c r="AU529" s="88"/>
      <c r="AV529" s="88"/>
      <c r="AW529" s="86">
        <v>2022001533</v>
      </c>
      <c r="AX529" s="86"/>
      <c r="AY529" s="86"/>
      <c r="AZ529" s="86"/>
      <c r="BA529" s="86"/>
      <c r="BB529" s="86"/>
      <c r="BC529" s="86">
        <v>2022001432</v>
      </c>
      <c r="BD529" s="86"/>
      <c r="BE529" s="143">
        <v>44610</v>
      </c>
      <c r="BF529" s="86" t="s">
        <v>1165</v>
      </c>
      <c r="BG529" s="86" t="s">
        <v>3709</v>
      </c>
      <c r="BH529" s="196">
        <v>182383778</v>
      </c>
      <c r="BI529" s="197">
        <v>0</v>
      </c>
      <c r="BJ529" s="196">
        <v>182383778</v>
      </c>
      <c r="BK529" s="223">
        <v>44610</v>
      </c>
      <c r="BL529" s="86" t="s">
        <v>3710</v>
      </c>
      <c r="BM529" s="224">
        <v>44792</v>
      </c>
      <c r="BN529" s="86"/>
      <c r="BO529" s="86"/>
      <c r="BP529" s="86"/>
      <c r="BQ529" s="86"/>
    </row>
    <row r="530" spans="1:69" s="90" customFormat="1" ht="154.5" customHeight="1" x14ac:dyDescent="0.25">
      <c r="A530" s="86"/>
      <c r="B530" s="85" t="s">
        <v>107</v>
      </c>
      <c r="C530" s="129" t="s">
        <v>3711</v>
      </c>
      <c r="D530" s="129" t="s">
        <v>88</v>
      </c>
      <c r="E530" s="109" t="s">
        <v>3712</v>
      </c>
      <c r="F530" s="142">
        <v>2024</v>
      </c>
      <c r="G530" s="132">
        <v>44251</v>
      </c>
      <c r="H530" s="85" t="s">
        <v>3713</v>
      </c>
      <c r="I530" s="85" t="s">
        <v>1548</v>
      </c>
      <c r="J530" s="85" t="s">
        <v>3714</v>
      </c>
      <c r="K530" s="85" t="s">
        <v>75</v>
      </c>
      <c r="L530" s="86" t="s">
        <v>346</v>
      </c>
      <c r="M530" s="97">
        <v>44421</v>
      </c>
      <c r="N530" s="110" t="s">
        <v>698</v>
      </c>
      <c r="O530" s="110" t="s">
        <v>77</v>
      </c>
      <c r="P530" s="86" t="s">
        <v>381</v>
      </c>
      <c r="Q530" s="86" t="s">
        <v>77</v>
      </c>
      <c r="R530" s="86" t="s">
        <v>3715</v>
      </c>
      <c r="S530" s="86" t="s">
        <v>3716</v>
      </c>
      <c r="T530" s="123">
        <v>208519175</v>
      </c>
      <c r="U530" s="107">
        <v>208519176</v>
      </c>
      <c r="V530" s="139"/>
      <c r="W530" s="139"/>
      <c r="X530" s="128" t="s">
        <v>3717</v>
      </c>
      <c r="Y530" s="86" t="s">
        <v>79</v>
      </c>
      <c r="Z530" s="86" t="s">
        <v>3718</v>
      </c>
      <c r="AA530" s="86" t="s">
        <v>3718</v>
      </c>
      <c r="AB530" s="86" t="s">
        <v>95</v>
      </c>
      <c r="AC530" s="86"/>
      <c r="AD530" s="86" t="s">
        <v>3719</v>
      </c>
      <c r="AE530" s="86" t="s">
        <v>803</v>
      </c>
      <c r="AF530" s="85" t="s">
        <v>148</v>
      </c>
      <c r="AG530" s="86" t="s">
        <v>578</v>
      </c>
      <c r="AH530" s="86" t="s">
        <v>77</v>
      </c>
      <c r="AI530" s="86" t="s">
        <v>88</v>
      </c>
      <c r="AJ530" s="87" t="s">
        <v>1390</v>
      </c>
      <c r="AK530" s="88" t="s">
        <v>77</v>
      </c>
      <c r="AL530" s="88" t="s">
        <v>77</v>
      </c>
      <c r="AM530" s="88"/>
      <c r="AN530" s="88"/>
      <c r="AO530" s="88"/>
      <c r="AP530" s="88"/>
      <c r="AQ530" s="88"/>
      <c r="AR530" s="88"/>
      <c r="AS530" s="88"/>
      <c r="AT530" s="88"/>
      <c r="AU530" s="88"/>
      <c r="AV530" s="88"/>
      <c r="AW530" s="88"/>
      <c r="AX530" s="88"/>
      <c r="AY530" s="88"/>
      <c r="AZ530" s="88"/>
      <c r="BA530" s="88"/>
      <c r="BB530" s="88"/>
      <c r="BC530" s="88"/>
      <c r="BD530" s="88"/>
      <c r="BE530" s="88"/>
      <c r="BF530" s="88"/>
      <c r="BG530" s="88"/>
      <c r="BH530" s="88"/>
      <c r="BI530" s="88"/>
      <c r="BJ530" s="88"/>
      <c r="BK530" s="88"/>
      <c r="BL530" s="88"/>
      <c r="BM530" s="88"/>
      <c r="BN530" s="88"/>
      <c r="BO530" s="88"/>
      <c r="BP530" s="86"/>
      <c r="BQ530" s="86"/>
    </row>
    <row r="531" spans="1:69" s="90" customFormat="1" ht="154.5" customHeight="1" x14ac:dyDescent="0.25">
      <c r="A531" s="86"/>
      <c r="B531" s="86" t="s">
        <v>89</v>
      </c>
      <c r="C531" s="129" t="s">
        <v>3720</v>
      </c>
      <c r="D531" s="129" t="s">
        <v>71</v>
      </c>
      <c r="E531" s="109" t="s">
        <v>3721</v>
      </c>
      <c r="F531" s="85">
        <v>2015</v>
      </c>
      <c r="G531" s="146">
        <v>42423</v>
      </c>
      <c r="H531" s="85" t="s">
        <v>3722</v>
      </c>
      <c r="I531" s="86" t="s">
        <v>3723</v>
      </c>
      <c r="J531" s="86" t="s">
        <v>77</v>
      </c>
      <c r="K531" s="85" t="s">
        <v>75</v>
      </c>
      <c r="L531" s="86" t="s">
        <v>346</v>
      </c>
      <c r="M531" s="132">
        <v>42422</v>
      </c>
      <c r="N531" s="110" t="s">
        <v>203</v>
      </c>
      <c r="O531" s="110" t="s">
        <v>77</v>
      </c>
      <c r="P531" s="86" t="s">
        <v>990</v>
      </c>
      <c r="Q531" s="86" t="s">
        <v>148</v>
      </c>
      <c r="R531" s="86" t="s">
        <v>3724</v>
      </c>
      <c r="S531" s="86" t="s">
        <v>925</v>
      </c>
      <c r="T531" s="123">
        <v>23265000</v>
      </c>
      <c r="U531" s="107">
        <v>35055970.630000003</v>
      </c>
      <c r="V531" s="139">
        <v>0</v>
      </c>
      <c r="W531" s="108">
        <v>23736000</v>
      </c>
      <c r="X531" s="145" t="s">
        <v>338</v>
      </c>
      <c r="Y531" s="86" t="s">
        <v>871</v>
      </c>
      <c r="Z531" s="86" t="s">
        <v>787</v>
      </c>
      <c r="AA531" s="86" t="s">
        <v>1852</v>
      </c>
      <c r="AB531" s="86" t="s">
        <v>113</v>
      </c>
      <c r="AC531" s="86" t="s">
        <v>294</v>
      </c>
      <c r="AD531" s="86" t="s">
        <v>3725</v>
      </c>
      <c r="AE531" s="86" t="s">
        <v>3726</v>
      </c>
      <c r="AF531" s="86" t="s">
        <v>148</v>
      </c>
      <c r="AG531" s="86" t="s">
        <v>342</v>
      </c>
      <c r="AH531" s="132">
        <v>45201</v>
      </c>
      <c r="AI531" s="86" t="s">
        <v>415</v>
      </c>
      <c r="AJ531" s="87" t="s">
        <v>89</v>
      </c>
      <c r="AK531" s="88" t="s">
        <v>77</v>
      </c>
      <c r="AL531" s="87" t="s">
        <v>77</v>
      </c>
      <c r="AM531" s="87" t="s">
        <v>77</v>
      </c>
      <c r="AN531" s="87" t="s">
        <v>77</v>
      </c>
      <c r="AO531" s="87" t="s">
        <v>77</v>
      </c>
      <c r="AP531" s="87" t="s">
        <v>77</v>
      </c>
      <c r="AQ531" s="87" t="s">
        <v>77</v>
      </c>
      <c r="AR531" s="87" t="s">
        <v>77</v>
      </c>
      <c r="AS531" s="87" t="s">
        <v>77</v>
      </c>
      <c r="AT531" s="87" t="s">
        <v>77</v>
      </c>
      <c r="AU531" s="87" t="s">
        <v>77</v>
      </c>
      <c r="AV531" s="87"/>
      <c r="AW531" s="87" t="s">
        <v>77</v>
      </c>
      <c r="AX531" s="87"/>
      <c r="AY531" s="87" t="s">
        <v>77</v>
      </c>
      <c r="AZ531" s="87"/>
      <c r="BA531" s="87" t="s">
        <v>77</v>
      </c>
      <c r="BB531" s="87"/>
      <c r="BC531" s="87" t="s">
        <v>77</v>
      </c>
      <c r="BD531" s="87"/>
      <c r="BE531" s="87" t="s">
        <v>77</v>
      </c>
      <c r="BF531" s="87" t="s">
        <v>77</v>
      </c>
      <c r="BG531" s="87" t="s">
        <v>77</v>
      </c>
      <c r="BH531" s="87" t="s">
        <v>77</v>
      </c>
      <c r="BI531" s="87" t="s">
        <v>77</v>
      </c>
      <c r="BJ531" s="87" t="s">
        <v>77</v>
      </c>
      <c r="BK531" s="87" t="s">
        <v>77</v>
      </c>
      <c r="BL531" s="87" t="s">
        <v>77</v>
      </c>
      <c r="BM531" s="87" t="s">
        <v>77</v>
      </c>
      <c r="BN531" s="86"/>
      <c r="BO531" s="86"/>
      <c r="BP531" s="86"/>
      <c r="BQ531" s="86"/>
    </row>
    <row r="532" spans="1:69" s="90" customFormat="1" ht="154.5" customHeight="1" x14ac:dyDescent="0.25">
      <c r="A532" s="86"/>
      <c r="B532" s="86" t="s">
        <v>89</v>
      </c>
      <c r="C532" s="129" t="s">
        <v>3727</v>
      </c>
      <c r="D532" s="129" t="s">
        <v>71</v>
      </c>
      <c r="E532" s="109" t="s">
        <v>3728</v>
      </c>
      <c r="F532" s="85">
        <v>2015</v>
      </c>
      <c r="G532" s="146">
        <v>42278</v>
      </c>
      <c r="H532" s="85" t="s">
        <v>3729</v>
      </c>
      <c r="I532" s="86" t="s">
        <v>3730</v>
      </c>
      <c r="J532" s="86" t="s">
        <v>77</v>
      </c>
      <c r="K532" s="85" t="s">
        <v>75</v>
      </c>
      <c r="L532" s="86" t="s">
        <v>346</v>
      </c>
      <c r="M532" s="132">
        <v>42227</v>
      </c>
      <c r="N532" s="110" t="s">
        <v>256</v>
      </c>
      <c r="O532" s="110" t="s">
        <v>77</v>
      </c>
      <c r="P532" s="86" t="s">
        <v>990</v>
      </c>
      <c r="Q532" s="86" t="s">
        <v>148</v>
      </c>
      <c r="R532" s="86" t="s">
        <v>3731</v>
      </c>
      <c r="S532" s="86" t="s">
        <v>3313</v>
      </c>
      <c r="T532" s="123">
        <v>3580733</v>
      </c>
      <c r="U532" s="107">
        <v>5722513.2999999998</v>
      </c>
      <c r="V532" s="139">
        <v>5558779</v>
      </c>
      <c r="W532" s="139">
        <v>0</v>
      </c>
      <c r="X532" s="145" t="s">
        <v>681</v>
      </c>
      <c r="Y532" s="86" t="s">
        <v>871</v>
      </c>
      <c r="Z532" s="86" t="s">
        <v>1829</v>
      </c>
      <c r="AA532" s="86" t="s">
        <v>992</v>
      </c>
      <c r="AB532" s="85" t="s">
        <v>138</v>
      </c>
      <c r="AC532" s="86" t="s">
        <v>139</v>
      </c>
      <c r="AD532" s="86" t="s">
        <v>3732</v>
      </c>
      <c r="AE532" s="86" t="s">
        <v>976</v>
      </c>
      <c r="AF532" s="86" t="s">
        <v>148</v>
      </c>
      <c r="AG532" s="86" t="s">
        <v>578</v>
      </c>
      <c r="AH532" s="132">
        <v>43118</v>
      </c>
      <c r="AI532" s="86" t="s">
        <v>491</v>
      </c>
      <c r="AJ532" s="87" t="s">
        <v>89</v>
      </c>
      <c r="AK532" s="88" t="s">
        <v>77</v>
      </c>
      <c r="AL532" s="88" t="s">
        <v>77</v>
      </c>
      <c r="AM532" s="88" t="s">
        <v>77</v>
      </c>
      <c r="AN532" s="88" t="s">
        <v>77</v>
      </c>
      <c r="AO532" s="88" t="s">
        <v>77</v>
      </c>
      <c r="AP532" s="88" t="s">
        <v>77</v>
      </c>
      <c r="AQ532" s="88" t="s">
        <v>77</v>
      </c>
      <c r="AR532" s="88" t="s">
        <v>77</v>
      </c>
      <c r="AS532" s="88" t="s">
        <v>77</v>
      </c>
      <c r="AT532" s="88" t="s">
        <v>77</v>
      </c>
      <c r="AU532" s="88" t="s">
        <v>77</v>
      </c>
      <c r="AV532" s="88"/>
      <c r="AW532" s="88" t="s">
        <v>77</v>
      </c>
      <c r="AX532" s="88"/>
      <c r="AY532" s="88" t="s">
        <v>77</v>
      </c>
      <c r="AZ532" s="88"/>
      <c r="BA532" s="88" t="s">
        <v>77</v>
      </c>
      <c r="BB532" s="88"/>
      <c r="BC532" s="88" t="s">
        <v>77</v>
      </c>
      <c r="BD532" s="88"/>
      <c r="BE532" s="88" t="s">
        <v>77</v>
      </c>
      <c r="BF532" s="88" t="s">
        <v>77</v>
      </c>
      <c r="BG532" s="88" t="s">
        <v>77</v>
      </c>
      <c r="BH532" s="88" t="s">
        <v>77</v>
      </c>
      <c r="BI532" s="88" t="s">
        <v>77</v>
      </c>
      <c r="BJ532" s="88" t="s">
        <v>77</v>
      </c>
      <c r="BK532" s="88" t="s">
        <v>77</v>
      </c>
      <c r="BL532" s="88" t="s">
        <v>77</v>
      </c>
      <c r="BM532" s="88" t="s">
        <v>77</v>
      </c>
      <c r="BN532" s="86"/>
      <c r="BO532" s="86"/>
      <c r="BP532" s="86"/>
      <c r="BQ532" s="86"/>
    </row>
    <row r="533" spans="1:69" s="90" customFormat="1" ht="154.5" customHeight="1" x14ac:dyDescent="0.25">
      <c r="A533" s="86"/>
      <c r="B533" s="86" t="s">
        <v>89</v>
      </c>
      <c r="C533" s="129" t="s">
        <v>3733</v>
      </c>
      <c r="D533" s="129" t="s">
        <v>71</v>
      </c>
      <c r="E533" s="109" t="s">
        <v>3734</v>
      </c>
      <c r="F533" s="85">
        <v>2016</v>
      </c>
      <c r="G533" s="146">
        <v>42683</v>
      </c>
      <c r="H533" s="85" t="s">
        <v>3735</v>
      </c>
      <c r="I533" s="86" t="s">
        <v>3736</v>
      </c>
      <c r="J533" s="86" t="s">
        <v>3737</v>
      </c>
      <c r="K533" s="85" t="s">
        <v>75</v>
      </c>
      <c r="L533" s="86" t="s">
        <v>102</v>
      </c>
      <c r="M533" s="132">
        <v>42698</v>
      </c>
      <c r="N533" s="110" t="s">
        <v>157</v>
      </c>
      <c r="O533" s="126">
        <v>0</v>
      </c>
      <c r="P533" s="86" t="s">
        <v>2643</v>
      </c>
      <c r="Q533" s="86" t="s">
        <v>148</v>
      </c>
      <c r="R533" s="86" t="s">
        <v>3738</v>
      </c>
      <c r="S533" s="86" t="s">
        <v>1844</v>
      </c>
      <c r="T533" s="123">
        <v>311480000</v>
      </c>
      <c r="U533" s="107">
        <v>472720913.66000003</v>
      </c>
      <c r="V533" s="139">
        <v>0</v>
      </c>
      <c r="W533" s="139">
        <v>0</v>
      </c>
      <c r="X533" s="145" t="s">
        <v>160</v>
      </c>
      <c r="Y533" s="86" t="s">
        <v>973</v>
      </c>
      <c r="Z533" s="86" t="s">
        <v>787</v>
      </c>
      <c r="AA533" s="86" t="s">
        <v>787</v>
      </c>
      <c r="AB533" s="85" t="s">
        <v>138</v>
      </c>
      <c r="AC533" s="86" t="s">
        <v>139</v>
      </c>
      <c r="AD533" s="86" t="s">
        <v>3739</v>
      </c>
      <c r="AE533" s="86" t="s">
        <v>1532</v>
      </c>
      <c r="AF533" s="86" t="s">
        <v>148</v>
      </c>
      <c r="AG533" s="86" t="s">
        <v>578</v>
      </c>
      <c r="AH533" s="132">
        <v>45016</v>
      </c>
      <c r="AI533" s="86" t="s">
        <v>88</v>
      </c>
      <c r="AJ533" s="87" t="s">
        <v>89</v>
      </c>
      <c r="AK533" s="88" t="s">
        <v>77</v>
      </c>
      <c r="AL533" s="88" t="s">
        <v>77</v>
      </c>
      <c r="AM533" s="88" t="s">
        <v>77</v>
      </c>
      <c r="AN533" s="88" t="s">
        <v>77</v>
      </c>
      <c r="AO533" s="88" t="s">
        <v>77</v>
      </c>
      <c r="AP533" s="88" t="s">
        <v>77</v>
      </c>
      <c r="AQ533" s="88" t="s">
        <v>77</v>
      </c>
      <c r="AR533" s="88" t="s">
        <v>77</v>
      </c>
      <c r="AS533" s="88" t="s">
        <v>77</v>
      </c>
      <c r="AT533" s="88" t="s">
        <v>77</v>
      </c>
      <c r="AU533" s="88" t="s">
        <v>77</v>
      </c>
      <c r="AV533" s="88"/>
      <c r="AW533" s="88" t="s">
        <v>77</v>
      </c>
      <c r="AX533" s="88"/>
      <c r="AY533" s="88" t="s">
        <v>77</v>
      </c>
      <c r="AZ533" s="88"/>
      <c r="BA533" s="88" t="s">
        <v>77</v>
      </c>
      <c r="BB533" s="88"/>
      <c r="BC533" s="88" t="s">
        <v>77</v>
      </c>
      <c r="BD533" s="88"/>
      <c r="BE533" s="88" t="s">
        <v>77</v>
      </c>
      <c r="BF533" s="88" t="s">
        <v>77</v>
      </c>
      <c r="BG533" s="88" t="s">
        <v>77</v>
      </c>
      <c r="BH533" s="88" t="s">
        <v>77</v>
      </c>
      <c r="BI533" s="88" t="s">
        <v>77</v>
      </c>
      <c r="BJ533" s="88" t="s">
        <v>77</v>
      </c>
      <c r="BK533" s="88" t="s">
        <v>77</v>
      </c>
      <c r="BL533" s="88" t="s">
        <v>77</v>
      </c>
      <c r="BM533" s="88" t="s">
        <v>77</v>
      </c>
      <c r="BN533" s="86"/>
      <c r="BO533" s="86"/>
      <c r="BP533" s="86"/>
      <c r="BQ533" s="86"/>
    </row>
    <row r="534" spans="1:69" s="90" customFormat="1" ht="154.5" customHeight="1" x14ac:dyDescent="0.25">
      <c r="A534" s="225"/>
      <c r="B534" s="225" t="s">
        <v>89</v>
      </c>
      <c r="C534" s="226" t="s">
        <v>3740</v>
      </c>
      <c r="D534" s="226" t="s">
        <v>71</v>
      </c>
      <c r="E534" s="227" t="s">
        <v>3741</v>
      </c>
      <c r="F534" s="228">
        <v>2016</v>
      </c>
      <c r="G534" s="229">
        <v>42402</v>
      </c>
      <c r="H534" s="228" t="s">
        <v>3742</v>
      </c>
      <c r="I534" s="225" t="s">
        <v>3743</v>
      </c>
      <c r="J534" s="225" t="s">
        <v>1827</v>
      </c>
      <c r="K534" s="228" t="s">
        <v>75</v>
      </c>
      <c r="L534" s="86" t="s">
        <v>102</v>
      </c>
      <c r="M534" s="230">
        <v>42401</v>
      </c>
      <c r="N534" s="225" t="s">
        <v>157</v>
      </c>
      <c r="O534" s="231">
        <v>0.3</v>
      </c>
      <c r="P534" s="225" t="s">
        <v>77</v>
      </c>
      <c r="Q534" s="225" t="s">
        <v>148</v>
      </c>
      <c r="R534" s="225" t="s">
        <v>3744</v>
      </c>
      <c r="S534" s="225" t="s">
        <v>3745</v>
      </c>
      <c r="T534" s="232">
        <v>170291000</v>
      </c>
      <c r="U534" s="233">
        <v>281172202.38999999</v>
      </c>
      <c r="V534" s="234">
        <v>82463072</v>
      </c>
      <c r="W534" s="234">
        <v>0</v>
      </c>
      <c r="X534" s="235" t="s">
        <v>338</v>
      </c>
      <c r="Y534" s="225" t="s">
        <v>973</v>
      </c>
      <c r="Z534" s="225" t="s">
        <v>628</v>
      </c>
      <c r="AA534" s="225" t="s">
        <v>628</v>
      </c>
      <c r="AB534" s="228" t="s">
        <v>138</v>
      </c>
      <c r="AC534" s="225" t="s">
        <v>139</v>
      </c>
      <c r="AD534" s="225" t="s">
        <v>1780</v>
      </c>
      <c r="AE534" s="225" t="s">
        <v>1532</v>
      </c>
      <c r="AF534" s="225" t="s">
        <v>148</v>
      </c>
      <c r="AG534" s="225" t="s">
        <v>578</v>
      </c>
      <c r="AH534" s="230">
        <v>44642</v>
      </c>
      <c r="AI534" s="225" t="s">
        <v>88</v>
      </c>
      <c r="AJ534" s="236" t="s">
        <v>89</v>
      </c>
      <c r="AK534" s="237" t="s">
        <v>77</v>
      </c>
      <c r="AL534" s="237" t="s">
        <v>77</v>
      </c>
      <c r="AM534" s="237" t="s">
        <v>77</v>
      </c>
      <c r="AN534" s="237" t="s">
        <v>77</v>
      </c>
      <c r="AO534" s="237" t="s">
        <v>77</v>
      </c>
      <c r="AP534" s="237" t="s">
        <v>77</v>
      </c>
      <c r="AQ534" s="237" t="s">
        <v>77</v>
      </c>
      <c r="AR534" s="237" t="s">
        <v>77</v>
      </c>
      <c r="AS534" s="237" t="s">
        <v>77</v>
      </c>
      <c r="AT534" s="237" t="s">
        <v>77</v>
      </c>
      <c r="AU534" s="237" t="s">
        <v>77</v>
      </c>
      <c r="AV534" s="237"/>
      <c r="AW534" s="237" t="s">
        <v>77</v>
      </c>
      <c r="AX534" s="237"/>
      <c r="AY534" s="237" t="s">
        <v>77</v>
      </c>
      <c r="AZ534" s="237"/>
      <c r="BA534" s="237" t="s">
        <v>77</v>
      </c>
      <c r="BB534" s="237"/>
      <c r="BC534" s="237" t="s">
        <v>77</v>
      </c>
      <c r="BD534" s="237"/>
      <c r="BE534" s="237" t="s">
        <v>77</v>
      </c>
      <c r="BF534" s="237" t="s">
        <v>77</v>
      </c>
      <c r="BG534" s="237" t="s">
        <v>77</v>
      </c>
      <c r="BH534" s="237" t="s">
        <v>77</v>
      </c>
      <c r="BI534" s="237" t="s">
        <v>77</v>
      </c>
      <c r="BJ534" s="237" t="s">
        <v>77</v>
      </c>
      <c r="BK534" s="237" t="s">
        <v>77</v>
      </c>
      <c r="BL534" s="237" t="s">
        <v>77</v>
      </c>
      <c r="BM534" s="237" t="s">
        <v>77</v>
      </c>
      <c r="BN534" s="225"/>
      <c r="BO534" s="225"/>
      <c r="BP534" s="225"/>
      <c r="BQ534" s="225"/>
    </row>
    <row r="535" spans="1:69" s="90" customFormat="1" ht="154.5" customHeight="1" x14ac:dyDescent="0.25">
      <c r="A535" s="86"/>
      <c r="B535" s="86" t="s">
        <v>89</v>
      </c>
      <c r="C535" s="129" t="s">
        <v>3746</v>
      </c>
      <c r="D535" s="129" t="s">
        <v>71</v>
      </c>
      <c r="E535" s="109" t="s">
        <v>3747</v>
      </c>
      <c r="F535" s="85">
        <v>2016</v>
      </c>
      <c r="G535" s="146">
        <v>42579</v>
      </c>
      <c r="H535" s="85" t="s">
        <v>3748</v>
      </c>
      <c r="I535" s="86" t="s">
        <v>3723</v>
      </c>
      <c r="J535" s="86" t="s">
        <v>77</v>
      </c>
      <c r="K535" s="85" t="s">
        <v>75</v>
      </c>
      <c r="L535" s="86" t="s">
        <v>346</v>
      </c>
      <c r="M535" s="132">
        <v>42578</v>
      </c>
      <c r="N535" s="110" t="s">
        <v>203</v>
      </c>
      <c r="O535" s="110" t="s">
        <v>77</v>
      </c>
      <c r="P535" s="86" t="s">
        <v>990</v>
      </c>
      <c r="Q535" s="86" t="s">
        <v>148</v>
      </c>
      <c r="R535" s="86" t="s">
        <v>3749</v>
      </c>
      <c r="S535" s="86" t="s">
        <v>3750</v>
      </c>
      <c r="T535" s="123">
        <v>0</v>
      </c>
      <c r="U535" s="107">
        <v>0</v>
      </c>
      <c r="V535" s="139">
        <v>0</v>
      </c>
      <c r="W535" s="139">
        <v>0</v>
      </c>
      <c r="X535" s="145" t="s">
        <v>160</v>
      </c>
      <c r="Y535" s="86" t="s">
        <v>871</v>
      </c>
      <c r="Z535" s="86" t="s">
        <v>1021</v>
      </c>
      <c r="AA535" s="86" t="s">
        <v>1852</v>
      </c>
      <c r="AB535" s="85" t="s">
        <v>138</v>
      </c>
      <c r="AC535" s="86" t="s">
        <v>139</v>
      </c>
      <c r="AD535" s="86" t="s">
        <v>3751</v>
      </c>
      <c r="AE535" s="86" t="s">
        <v>2808</v>
      </c>
      <c r="AF535" s="86" t="s">
        <v>148</v>
      </c>
      <c r="AG535" s="86" t="s">
        <v>342</v>
      </c>
      <c r="AH535" s="132">
        <v>45198</v>
      </c>
      <c r="AI535" s="86" t="s">
        <v>415</v>
      </c>
      <c r="AJ535" s="87" t="s">
        <v>89</v>
      </c>
      <c r="AK535" s="88" t="s">
        <v>77</v>
      </c>
      <c r="AL535" s="88" t="s">
        <v>77</v>
      </c>
      <c r="AM535" s="88" t="s">
        <v>77</v>
      </c>
      <c r="AN535" s="88" t="s">
        <v>77</v>
      </c>
      <c r="AO535" s="88" t="s">
        <v>77</v>
      </c>
      <c r="AP535" s="88" t="s">
        <v>77</v>
      </c>
      <c r="AQ535" s="88" t="s">
        <v>77</v>
      </c>
      <c r="AR535" s="88" t="s">
        <v>77</v>
      </c>
      <c r="AS535" s="88" t="s">
        <v>77</v>
      </c>
      <c r="AT535" s="88" t="s">
        <v>77</v>
      </c>
      <c r="AU535" s="88" t="s">
        <v>77</v>
      </c>
      <c r="AV535" s="88"/>
      <c r="AW535" s="88" t="s">
        <v>77</v>
      </c>
      <c r="AX535" s="88"/>
      <c r="AY535" s="88" t="s">
        <v>77</v>
      </c>
      <c r="AZ535" s="88"/>
      <c r="BA535" s="88" t="s">
        <v>77</v>
      </c>
      <c r="BB535" s="88"/>
      <c r="BC535" s="88" t="s">
        <v>77</v>
      </c>
      <c r="BD535" s="88"/>
      <c r="BE535" s="88" t="s">
        <v>77</v>
      </c>
      <c r="BF535" s="88" t="s">
        <v>77</v>
      </c>
      <c r="BG535" s="88" t="s">
        <v>77</v>
      </c>
      <c r="BH535" s="88" t="s">
        <v>77</v>
      </c>
      <c r="BI535" s="88" t="s">
        <v>77</v>
      </c>
      <c r="BJ535" s="88" t="s">
        <v>77</v>
      </c>
      <c r="BK535" s="88" t="s">
        <v>77</v>
      </c>
      <c r="BL535" s="88" t="s">
        <v>77</v>
      </c>
      <c r="BM535" s="88" t="s">
        <v>77</v>
      </c>
      <c r="BN535" s="86"/>
      <c r="BO535" s="86"/>
      <c r="BP535" s="86"/>
      <c r="BQ535" s="86"/>
    </row>
    <row r="536" spans="1:69" s="90" customFormat="1" ht="154.5" customHeight="1" x14ac:dyDescent="0.25">
      <c r="A536" s="86"/>
      <c r="B536" s="86" t="s">
        <v>89</v>
      </c>
      <c r="C536" s="129" t="s">
        <v>3752</v>
      </c>
      <c r="D536" s="129" t="s">
        <v>937</v>
      </c>
      <c r="E536" s="238" t="s">
        <v>3753</v>
      </c>
      <c r="F536" s="85">
        <v>2015</v>
      </c>
      <c r="G536" s="146">
        <v>42823</v>
      </c>
      <c r="H536" s="85" t="s">
        <v>3754</v>
      </c>
      <c r="I536" s="86" t="s">
        <v>3755</v>
      </c>
      <c r="J536" s="86" t="s">
        <v>77</v>
      </c>
      <c r="K536" s="85" t="s">
        <v>75</v>
      </c>
      <c r="L536" s="86" t="s">
        <v>102</v>
      </c>
      <c r="M536" s="132">
        <v>42331</v>
      </c>
      <c r="N536" s="110" t="s">
        <v>157</v>
      </c>
      <c r="O536" s="110" t="s">
        <v>77</v>
      </c>
      <c r="P536" s="86" t="s">
        <v>1115</v>
      </c>
      <c r="Q536" s="86" t="s">
        <v>148</v>
      </c>
      <c r="R536" s="86" t="s">
        <v>3756</v>
      </c>
      <c r="S536" s="86" t="s">
        <v>3757</v>
      </c>
      <c r="T536" s="123">
        <v>212100000</v>
      </c>
      <c r="U536" s="107">
        <v>0</v>
      </c>
      <c r="V536" s="139">
        <v>0</v>
      </c>
      <c r="W536" s="199">
        <v>0</v>
      </c>
      <c r="X536" s="145"/>
      <c r="Y536" s="86" t="s">
        <v>871</v>
      </c>
      <c r="Z536" s="86" t="s">
        <v>1429</v>
      </c>
      <c r="AA536" s="86" t="s">
        <v>992</v>
      </c>
      <c r="AB536" s="86" t="s">
        <v>1227</v>
      </c>
      <c r="AC536" s="86" t="s">
        <v>1385</v>
      </c>
      <c r="AD536" s="86" t="s">
        <v>3758</v>
      </c>
      <c r="AE536" s="86"/>
      <c r="AF536" s="86" t="s">
        <v>148</v>
      </c>
      <c r="AG536" s="86" t="s">
        <v>578</v>
      </c>
      <c r="AH536" s="132">
        <v>44174</v>
      </c>
      <c r="AI536" s="86" t="s">
        <v>415</v>
      </c>
      <c r="AJ536" s="87"/>
      <c r="AK536" s="88" t="s">
        <v>77</v>
      </c>
      <c r="AL536" s="87" t="s">
        <v>77</v>
      </c>
      <c r="AM536" s="86" t="s">
        <v>77</v>
      </c>
      <c r="AN536" s="87" t="s">
        <v>77</v>
      </c>
      <c r="AO536" s="87" t="s">
        <v>77</v>
      </c>
      <c r="AP536" s="87" t="s">
        <v>77</v>
      </c>
      <c r="AQ536" s="87" t="s">
        <v>77</v>
      </c>
      <c r="AR536" s="86" t="s">
        <v>148</v>
      </c>
      <c r="AS536" s="87" t="s">
        <v>77</v>
      </c>
      <c r="AT536" s="87" t="s">
        <v>87</v>
      </c>
      <c r="AU536" s="87" t="s">
        <v>77</v>
      </c>
      <c r="AV536" s="87"/>
      <c r="AW536" s="87" t="s">
        <v>77</v>
      </c>
      <c r="AX536" s="87"/>
      <c r="AY536" s="87" t="s">
        <v>77</v>
      </c>
      <c r="AZ536" s="87"/>
      <c r="BA536" s="87" t="s">
        <v>77</v>
      </c>
      <c r="BB536" s="87"/>
      <c r="BC536" s="87" t="s">
        <v>77</v>
      </c>
      <c r="BD536" s="87"/>
      <c r="BE536" s="87" t="s">
        <v>77</v>
      </c>
      <c r="BF536" s="87" t="s">
        <v>77</v>
      </c>
      <c r="BG536" s="87" t="s">
        <v>77</v>
      </c>
      <c r="BH536" s="87" t="s">
        <v>77</v>
      </c>
      <c r="BI536" s="87" t="s">
        <v>77</v>
      </c>
      <c r="BJ536" s="87" t="s">
        <v>77</v>
      </c>
      <c r="BK536" s="87" t="s">
        <v>77</v>
      </c>
      <c r="BL536" s="87" t="s">
        <v>77</v>
      </c>
      <c r="BM536" s="87" t="s">
        <v>77</v>
      </c>
      <c r="BN536" s="86"/>
      <c r="BO536" s="86"/>
      <c r="BP536" s="86"/>
      <c r="BQ536" s="86"/>
    </row>
    <row r="537" spans="1:69" s="90" customFormat="1" ht="154.5" customHeight="1" x14ac:dyDescent="0.25">
      <c r="A537" s="86"/>
      <c r="B537" s="31" t="s">
        <v>285</v>
      </c>
      <c r="C537" s="31" t="s">
        <v>285</v>
      </c>
      <c r="D537" s="85" t="s">
        <v>71</v>
      </c>
      <c r="E537" s="238" t="s">
        <v>333</v>
      </c>
      <c r="F537" s="85">
        <v>2025</v>
      </c>
      <c r="G537" s="146">
        <v>45859</v>
      </c>
      <c r="H537" s="85" t="s">
        <v>334</v>
      </c>
      <c r="I537" s="86" t="s">
        <v>334</v>
      </c>
      <c r="J537" s="86" t="s">
        <v>335</v>
      </c>
      <c r="K537" s="31" t="s">
        <v>75</v>
      </c>
      <c r="L537" s="86" t="s">
        <v>3759</v>
      </c>
      <c r="M537" s="132">
        <v>45855</v>
      </c>
      <c r="N537" s="110" t="s">
        <v>290</v>
      </c>
      <c r="O537" s="110" t="s">
        <v>77</v>
      </c>
      <c r="P537" s="86" t="s">
        <v>77</v>
      </c>
      <c r="Q537" s="86" t="s">
        <v>77</v>
      </c>
      <c r="R537" s="86"/>
      <c r="S537" s="86"/>
      <c r="T537" s="123">
        <v>0</v>
      </c>
      <c r="U537" s="107">
        <v>0</v>
      </c>
      <c r="V537" s="108">
        <v>0</v>
      </c>
      <c r="W537" s="108">
        <v>0</v>
      </c>
      <c r="X537" s="109" t="s">
        <v>103</v>
      </c>
      <c r="Y537" s="86" t="s">
        <v>79</v>
      </c>
      <c r="Z537" s="86" t="s">
        <v>3760</v>
      </c>
      <c r="AA537" s="86" t="s">
        <v>3760</v>
      </c>
      <c r="AB537" s="86" t="s">
        <v>113</v>
      </c>
      <c r="AC537" s="86" t="s">
        <v>294</v>
      </c>
      <c r="AD537" s="86" t="s">
        <v>96</v>
      </c>
      <c r="AE537" s="86" t="s">
        <v>3761</v>
      </c>
      <c r="AF537" s="85" t="s">
        <v>85</v>
      </c>
      <c r="AG537" s="86" t="s">
        <v>86</v>
      </c>
      <c r="AH537" s="86" t="s">
        <v>87</v>
      </c>
      <c r="AI537" s="86" t="s">
        <v>88</v>
      </c>
      <c r="AJ537" s="87" t="s">
        <v>107</v>
      </c>
      <c r="AK537" s="88" t="s">
        <v>77</v>
      </c>
      <c r="AL537" s="88" t="s">
        <v>77</v>
      </c>
      <c r="AM537" s="88" t="s">
        <v>77</v>
      </c>
      <c r="AN537" s="88" t="s">
        <v>77</v>
      </c>
      <c r="AO537" s="88" t="s">
        <v>77</v>
      </c>
      <c r="AP537" s="88" t="s">
        <v>77</v>
      </c>
      <c r="AQ537" s="88" t="s">
        <v>77</v>
      </c>
      <c r="AR537" s="88" t="s">
        <v>77</v>
      </c>
      <c r="AS537" s="88" t="s">
        <v>77</v>
      </c>
      <c r="AT537" s="87"/>
      <c r="AU537" s="87"/>
      <c r="AV537" s="87"/>
      <c r="AW537" s="87"/>
      <c r="AX537" s="87"/>
      <c r="AY537" s="87"/>
      <c r="AZ537" s="87"/>
      <c r="BA537" s="87"/>
      <c r="BB537" s="87"/>
      <c r="BC537" s="87"/>
      <c r="BD537" s="87"/>
      <c r="BE537" s="87"/>
      <c r="BF537" s="87"/>
      <c r="BG537" s="87"/>
      <c r="BH537" s="87"/>
      <c r="BI537" s="87"/>
      <c r="BJ537" s="87"/>
      <c r="BK537" s="87"/>
      <c r="BL537" s="87"/>
      <c r="BM537" s="87"/>
      <c r="BN537" s="86"/>
      <c r="BO537" s="86"/>
      <c r="BP537" s="86"/>
      <c r="BQ537" s="86"/>
    </row>
    <row r="538" spans="1:69" s="90" customFormat="1" ht="154.5" customHeight="1" x14ac:dyDescent="0.3">
      <c r="A538" s="86"/>
      <c r="B538" s="86" t="s">
        <v>89</v>
      </c>
      <c r="C538" s="129" t="s">
        <v>3762</v>
      </c>
      <c r="D538" s="129" t="s">
        <v>71</v>
      </c>
      <c r="E538" s="109" t="s">
        <v>3763</v>
      </c>
      <c r="F538" s="85">
        <v>2015</v>
      </c>
      <c r="G538" s="146">
        <v>42327</v>
      </c>
      <c r="H538" s="85" t="s">
        <v>3764</v>
      </c>
      <c r="I538" s="86" t="s">
        <v>3765</v>
      </c>
      <c r="J538" s="86" t="s">
        <v>1991</v>
      </c>
      <c r="K538" s="85" t="s">
        <v>254</v>
      </c>
      <c r="L538" s="86" t="s">
        <v>102</v>
      </c>
      <c r="M538" s="132">
        <v>42327</v>
      </c>
      <c r="N538" s="110" t="s">
        <v>157</v>
      </c>
      <c r="O538" s="126">
        <v>0.2</v>
      </c>
      <c r="P538" s="86" t="s">
        <v>1599</v>
      </c>
      <c r="Q538" s="86" t="s">
        <v>148</v>
      </c>
      <c r="R538" s="86" t="s">
        <v>3766</v>
      </c>
      <c r="S538" s="86" t="s">
        <v>1942</v>
      </c>
      <c r="T538" s="239" t="s">
        <v>3767</v>
      </c>
      <c r="U538" s="108">
        <v>2127075343.96</v>
      </c>
      <c r="V538" s="139">
        <v>394496148</v>
      </c>
      <c r="W538" s="139">
        <v>0</v>
      </c>
      <c r="X538" s="129" t="s">
        <v>160</v>
      </c>
      <c r="Y538" s="86" t="s">
        <v>973</v>
      </c>
      <c r="Z538" s="86" t="s">
        <v>628</v>
      </c>
      <c r="AA538" s="86" t="s">
        <v>628</v>
      </c>
      <c r="AB538" s="86" t="s">
        <v>113</v>
      </c>
      <c r="AC538" s="86" t="s">
        <v>294</v>
      </c>
      <c r="AD538" s="86" t="s">
        <v>3768</v>
      </c>
      <c r="AE538" s="86" t="s">
        <v>3769</v>
      </c>
      <c r="AF538" s="86" t="s">
        <v>148</v>
      </c>
      <c r="AG538" s="86" t="s">
        <v>578</v>
      </c>
      <c r="AH538" s="132"/>
      <c r="AI538" s="86" t="s">
        <v>88</v>
      </c>
      <c r="AJ538" s="87" t="s">
        <v>89</v>
      </c>
      <c r="AK538" s="88" t="s">
        <v>77</v>
      </c>
      <c r="AL538" s="88" t="s">
        <v>77</v>
      </c>
      <c r="AM538" s="88" t="s">
        <v>77</v>
      </c>
      <c r="AN538" s="88" t="s">
        <v>77</v>
      </c>
      <c r="AO538" s="88" t="s">
        <v>77</v>
      </c>
      <c r="AP538" s="88" t="s">
        <v>77</v>
      </c>
      <c r="AQ538" s="88" t="s">
        <v>77</v>
      </c>
      <c r="AR538" s="88" t="s">
        <v>77</v>
      </c>
      <c r="AS538" s="88" t="s">
        <v>77</v>
      </c>
      <c r="AT538" s="88" t="s">
        <v>77</v>
      </c>
      <c r="AU538" s="88" t="s">
        <v>77</v>
      </c>
      <c r="AV538" s="88"/>
      <c r="AW538" s="88" t="s">
        <v>77</v>
      </c>
      <c r="AX538" s="88"/>
      <c r="AY538" s="88" t="s">
        <v>77</v>
      </c>
      <c r="AZ538" s="88"/>
      <c r="BA538" s="88" t="s">
        <v>77</v>
      </c>
      <c r="BB538" s="88"/>
      <c r="BC538" s="88" t="s">
        <v>77</v>
      </c>
      <c r="BD538" s="88"/>
      <c r="BE538" s="88" t="s">
        <v>77</v>
      </c>
      <c r="BF538" s="88" t="s">
        <v>77</v>
      </c>
      <c r="BG538" s="88" t="s">
        <v>77</v>
      </c>
      <c r="BH538" s="88" t="s">
        <v>77</v>
      </c>
      <c r="BI538" s="88" t="s">
        <v>77</v>
      </c>
      <c r="BJ538" s="88" t="s">
        <v>77</v>
      </c>
      <c r="BK538" s="88" t="s">
        <v>77</v>
      </c>
      <c r="BL538" s="88" t="s">
        <v>77</v>
      </c>
      <c r="BM538" s="88" t="s">
        <v>77</v>
      </c>
      <c r="BN538" s="240"/>
      <c r="BO538" s="240"/>
      <c r="BP538" s="240"/>
      <c r="BQ538" s="240"/>
    </row>
    <row r="539" spans="1:69" s="90" customFormat="1" ht="154.5" customHeight="1" x14ac:dyDescent="0.3">
      <c r="A539" s="86"/>
      <c r="B539" s="86" t="s">
        <v>85</v>
      </c>
      <c r="C539" s="129" t="s">
        <v>710</v>
      </c>
      <c r="D539" s="129" t="s">
        <v>937</v>
      </c>
      <c r="E539" s="109" t="s">
        <v>3770</v>
      </c>
      <c r="F539" s="85">
        <v>2016</v>
      </c>
      <c r="G539" s="146">
        <v>42425</v>
      </c>
      <c r="H539" s="85" t="s">
        <v>3771</v>
      </c>
      <c r="I539" s="86" t="s">
        <v>3772</v>
      </c>
      <c r="J539" s="86" t="s">
        <v>3773</v>
      </c>
      <c r="K539" s="85" t="s">
        <v>254</v>
      </c>
      <c r="L539" s="86" t="s">
        <v>102</v>
      </c>
      <c r="M539" s="132">
        <v>42391</v>
      </c>
      <c r="N539" s="110" t="s">
        <v>203</v>
      </c>
      <c r="O539" s="110" t="s">
        <v>77</v>
      </c>
      <c r="P539" s="86" t="s">
        <v>1115</v>
      </c>
      <c r="Q539" s="86" t="s">
        <v>148</v>
      </c>
      <c r="R539" s="86" t="s">
        <v>3774</v>
      </c>
      <c r="S539" s="86" t="s">
        <v>3775</v>
      </c>
      <c r="T539" s="139">
        <f>71141209+(( (100*8)+(50*1)+(60*3)+(150*1))*828116)</f>
        <v>1048318089</v>
      </c>
      <c r="U539" s="108">
        <v>0</v>
      </c>
      <c r="V539" s="139">
        <v>0</v>
      </c>
      <c r="W539" s="199">
        <v>0</v>
      </c>
      <c r="X539" s="129"/>
      <c r="Y539" s="86" t="s">
        <v>871</v>
      </c>
      <c r="Z539" s="86" t="s">
        <v>787</v>
      </c>
      <c r="AA539" s="86" t="s">
        <v>974</v>
      </c>
      <c r="AB539" s="86" t="s">
        <v>119</v>
      </c>
      <c r="AC539" s="86" t="s">
        <v>114</v>
      </c>
      <c r="AD539" s="86" t="s">
        <v>1153</v>
      </c>
      <c r="AE539" s="86" t="s">
        <v>976</v>
      </c>
      <c r="AF539" s="86" t="s">
        <v>148</v>
      </c>
      <c r="AG539" s="86" t="s">
        <v>342</v>
      </c>
      <c r="AH539" s="132">
        <v>44019</v>
      </c>
      <c r="AI539" s="86" t="s">
        <v>415</v>
      </c>
      <c r="AJ539" s="87"/>
      <c r="AK539" s="88">
        <v>88077204</v>
      </c>
      <c r="AL539" s="87" t="s">
        <v>77</v>
      </c>
      <c r="AM539" s="86" t="s">
        <v>965</v>
      </c>
      <c r="AN539" s="86" t="s">
        <v>3776</v>
      </c>
      <c r="AO539" s="86" t="s">
        <v>2320</v>
      </c>
      <c r="AP539" s="143"/>
      <c r="AQ539" s="143">
        <v>44183</v>
      </c>
      <c r="AR539" s="86" t="s">
        <v>148</v>
      </c>
      <c r="AS539" s="87">
        <v>88077204</v>
      </c>
      <c r="AT539" s="86" t="s">
        <v>285</v>
      </c>
      <c r="AU539" s="88"/>
      <c r="AV539" s="88"/>
      <c r="AW539" s="86" t="s">
        <v>3777</v>
      </c>
      <c r="AX539" s="86"/>
      <c r="AY539" s="86"/>
      <c r="AZ539" s="86"/>
      <c r="BA539" s="143">
        <v>44215</v>
      </c>
      <c r="BB539" s="143"/>
      <c r="BC539" s="86" t="s">
        <v>3778</v>
      </c>
      <c r="BD539" s="86"/>
      <c r="BE539" s="86" t="s">
        <v>3779</v>
      </c>
      <c r="BF539" s="86" t="s">
        <v>1165</v>
      </c>
      <c r="BG539" s="86" t="s">
        <v>3780</v>
      </c>
      <c r="BH539" s="87">
        <v>88077204</v>
      </c>
      <c r="BI539" s="197">
        <v>0</v>
      </c>
      <c r="BJ539" s="87">
        <v>88077204</v>
      </c>
      <c r="BK539" s="143">
        <v>44315</v>
      </c>
      <c r="BL539" s="143">
        <v>44437</v>
      </c>
      <c r="BM539" s="143">
        <v>44315</v>
      </c>
      <c r="BN539" s="240"/>
      <c r="BO539" s="240"/>
      <c r="BP539" s="240"/>
      <c r="BQ539" s="240"/>
    </row>
    <row r="540" spans="1:69" s="90" customFormat="1" ht="154.5" customHeight="1" x14ac:dyDescent="0.3">
      <c r="A540" s="86"/>
      <c r="B540" s="86" t="s">
        <v>85</v>
      </c>
      <c r="C540" s="129" t="s">
        <v>710</v>
      </c>
      <c r="D540" s="129" t="s">
        <v>937</v>
      </c>
      <c r="E540" s="109" t="s">
        <v>3781</v>
      </c>
      <c r="F540" s="85">
        <v>2015</v>
      </c>
      <c r="G540" s="146">
        <v>42256</v>
      </c>
      <c r="H540" s="85" t="s">
        <v>3782</v>
      </c>
      <c r="I540" s="86" t="s">
        <v>979</v>
      </c>
      <c r="J540" s="86" t="s">
        <v>77</v>
      </c>
      <c r="K540" s="85" t="s">
        <v>75</v>
      </c>
      <c r="L540" s="86" t="s">
        <v>102</v>
      </c>
      <c r="M540" s="132">
        <v>42255</v>
      </c>
      <c r="N540" s="110" t="s">
        <v>203</v>
      </c>
      <c r="O540" s="110" t="s">
        <v>77</v>
      </c>
      <c r="P540" s="86" t="s">
        <v>1190</v>
      </c>
      <c r="Q540" s="86" t="s">
        <v>148</v>
      </c>
      <c r="R540" s="86" t="s">
        <v>3783</v>
      </c>
      <c r="S540" s="86" t="s">
        <v>1384</v>
      </c>
      <c r="T540" s="139">
        <v>0</v>
      </c>
      <c r="U540" s="108">
        <v>0</v>
      </c>
      <c r="V540" s="139">
        <v>0</v>
      </c>
      <c r="W540" s="139">
        <v>0</v>
      </c>
      <c r="X540" s="129"/>
      <c r="Y540" s="86" t="s">
        <v>871</v>
      </c>
      <c r="Z540" s="86" t="s">
        <v>628</v>
      </c>
      <c r="AA540" s="86" t="s">
        <v>1003</v>
      </c>
      <c r="AB540" s="86" t="s">
        <v>1320</v>
      </c>
      <c r="AC540" s="86" t="s">
        <v>294</v>
      </c>
      <c r="AD540" s="86" t="s">
        <v>3784</v>
      </c>
      <c r="AE540" s="86" t="s">
        <v>3785</v>
      </c>
      <c r="AF540" s="86" t="s">
        <v>148</v>
      </c>
      <c r="AG540" s="86" t="s">
        <v>342</v>
      </c>
      <c r="AH540" s="132">
        <v>43238</v>
      </c>
      <c r="AI540" s="86" t="s">
        <v>415</v>
      </c>
      <c r="AJ540" s="87" t="s">
        <v>85</v>
      </c>
      <c r="AK540" s="88" t="s">
        <v>77</v>
      </c>
      <c r="AL540" s="87" t="s">
        <v>77</v>
      </c>
      <c r="AM540" s="86" t="s">
        <v>87</v>
      </c>
      <c r="AN540" s="86" t="s">
        <v>3786</v>
      </c>
      <c r="AO540" s="86" t="s">
        <v>1173</v>
      </c>
      <c r="AP540" s="143"/>
      <c r="AQ540" s="143" t="s">
        <v>77</v>
      </c>
      <c r="AR540" s="86"/>
      <c r="AS540" s="143" t="s">
        <v>77</v>
      </c>
      <c r="AT540" s="143" t="s">
        <v>77</v>
      </c>
      <c r="AU540" s="143" t="s">
        <v>77</v>
      </c>
      <c r="AV540" s="143"/>
      <c r="AW540" s="143" t="s">
        <v>77</v>
      </c>
      <c r="AX540" s="143"/>
      <c r="AY540" s="143" t="s">
        <v>77</v>
      </c>
      <c r="AZ540" s="143"/>
      <c r="BA540" s="143" t="s">
        <v>77</v>
      </c>
      <c r="BB540" s="143"/>
      <c r="BC540" s="143" t="s">
        <v>77</v>
      </c>
      <c r="BD540" s="143"/>
      <c r="BE540" s="143" t="s">
        <v>77</v>
      </c>
      <c r="BF540" s="143" t="s">
        <v>77</v>
      </c>
      <c r="BG540" s="143" t="s">
        <v>77</v>
      </c>
      <c r="BH540" s="143" t="s">
        <v>77</v>
      </c>
      <c r="BI540" s="143" t="s">
        <v>77</v>
      </c>
      <c r="BJ540" s="143" t="s">
        <v>77</v>
      </c>
      <c r="BK540" s="143" t="s">
        <v>77</v>
      </c>
      <c r="BL540" s="143" t="s">
        <v>77</v>
      </c>
      <c r="BM540" s="143" t="s">
        <v>77</v>
      </c>
      <c r="BN540" s="240"/>
      <c r="BO540" s="240"/>
      <c r="BP540" s="240"/>
      <c r="BQ540" s="240"/>
    </row>
    <row r="541" spans="1:69" s="90" customFormat="1" ht="154.5" customHeight="1" x14ac:dyDescent="0.3">
      <c r="A541" s="86"/>
      <c r="B541" s="86" t="s">
        <v>89</v>
      </c>
      <c r="C541" s="129" t="s">
        <v>3787</v>
      </c>
      <c r="D541" s="129" t="s">
        <v>937</v>
      </c>
      <c r="E541" s="109" t="s">
        <v>3788</v>
      </c>
      <c r="F541" s="85">
        <v>2014</v>
      </c>
      <c r="G541" s="146">
        <v>41992</v>
      </c>
      <c r="H541" s="85" t="s">
        <v>3789</v>
      </c>
      <c r="I541" s="86" t="s">
        <v>3790</v>
      </c>
      <c r="J541" s="86" t="s">
        <v>3791</v>
      </c>
      <c r="K541" s="85" t="s">
        <v>75</v>
      </c>
      <c r="L541" s="86" t="s">
        <v>102</v>
      </c>
      <c r="M541" s="132">
        <v>41991</v>
      </c>
      <c r="N541" s="110" t="s">
        <v>203</v>
      </c>
      <c r="O541" s="110" t="s">
        <v>77</v>
      </c>
      <c r="P541" s="86" t="s">
        <v>1631</v>
      </c>
      <c r="Q541" s="86" t="s">
        <v>148</v>
      </c>
      <c r="R541" s="86" t="s">
        <v>3792</v>
      </c>
      <c r="S541" s="86" t="s">
        <v>2876</v>
      </c>
      <c r="T541" s="139">
        <v>0</v>
      </c>
      <c r="U541" s="108">
        <v>0</v>
      </c>
      <c r="V541" s="139">
        <v>0</v>
      </c>
      <c r="W541" s="199">
        <v>0</v>
      </c>
      <c r="X541" s="129"/>
      <c r="Y541" s="86" t="s">
        <v>871</v>
      </c>
      <c r="Z541" s="86" t="s">
        <v>1048</v>
      </c>
      <c r="AA541" s="86" t="s">
        <v>962</v>
      </c>
      <c r="AB541" s="86" t="s">
        <v>119</v>
      </c>
      <c r="AC541" s="86" t="s">
        <v>114</v>
      </c>
      <c r="AD541" s="86" t="s">
        <v>3793</v>
      </c>
      <c r="AE541" s="86" t="s">
        <v>964</v>
      </c>
      <c r="AF541" s="86" t="s">
        <v>148</v>
      </c>
      <c r="AG541" s="86" t="s">
        <v>342</v>
      </c>
      <c r="AH541" s="132">
        <v>43376</v>
      </c>
      <c r="AI541" s="86" t="s">
        <v>415</v>
      </c>
      <c r="AJ541" s="87" t="s">
        <v>85</v>
      </c>
      <c r="AK541" s="88" t="s">
        <v>77</v>
      </c>
      <c r="AL541" s="88" t="s">
        <v>77</v>
      </c>
      <c r="AM541" s="86" t="s">
        <v>965</v>
      </c>
      <c r="AN541" s="86" t="s">
        <v>3794</v>
      </c>
      <c r="AO541" s="86" t="s">
        <v>2719</v>
      </c>
      <c r="AP541" s="86" t="s">
        <v>77</v>
      </c>
      <c r="AQ541" s="86" t="s">
        <v>77</v>
      </c>
      <c r="AR541" s="86"/>
      <c r="AS541" s="86" t="s">
        <v>77</v>
      </c>
      <c r="AT541" s="86" t="s">
        <v>77</v>
      </c>
      <c r="AU541" s="86" t="s">
        <v>77</v>
      </c>
      <c r="AV541" s="86"/>
      <c r="AW541" s="86" t="s">
        <v>77</v>
      </c>
      <c r="AX541" s="86"/>
      <c r="AY541" s="86" t="s">
        <v>77</v>
      </c>
      <c r="AZ541" s="86"/>
      <c r="BA541" s="86" t="s">
        <v>77</v>
      </c>
      <c r="BB541" s="86"/>
      <c r="BC541" s="86" t="s">
        <v>77</v>
      </c>
      <c r="BD541" s="86"/>
      <c r="BE541" s="86" t="s">
        <v>77</v>
      </c>
      <c r="BF541" s="86" t="s">
        <v>77</v>
      </c>
      <c r="BG541" s="86" t="s">
        <v>77</v>
      </c>
      <c r="BH541" s="86" t="s">
        <v>77</v>
      </c>
      <c r="BI541" s="86" t="s">
        <v>77</v>
      </c>
      <c r="BJ541" s="86" t="s">
        <v>77</v>
      </c>
      <c r="BK541" s="86" t="s">
        <v>77</v>
      </c>
      <c r="BL541" s="86" t="s">
        <v>77</v>
      </c>
      <c r="BM541" s="86" t="s">
        <v>77</v>
      </c>
      <c r="BN541" s="240"/>
      <c r="BO541" s="240"/>
      <c r="BP541" s="240"/>
      <c r="BQ541" s="240"/>
    </row>
    <row r="542" spans="1:69" s="90" customFormat="1" ht="154.5" customHeight="1" x14ac:dyDescent="0.3">
      <c r="A542" s="86"/>
      <c r="B542" s="86" t="s">
        <v>85</v>
      </c>
      <c r="C542" s="129" t="s">
        <v>710</v>
      </c>
      <c r="D542" s="129" t="s">
        <v>937</v>
      </c>
      <c r="E542" s="109" t="s">
        <v>3795</v>
      </c>
      <c r="F542" s="85">
        <v>2015</v>
      </c>
      <c r="G542" s="146">
        <v>42292</v>
      </c>
      <c r="H542" s="85" t="s">
        <v>3796</v>
      </c>
      <c r="I542" s="86" t="s">
        <v>3797</v>
      </c>
      <c r="J542" s="86" t="s">
        <v>77</v>
      </c>
      <c r="K542" s="85" t="s">
        <v>75</v>
      </c>
      <c r="L542" s="86" t="s">
        <v>346</v>
      </c>
      <c r="M542" s="132">
        <v>42292</v>
      </c>
      <c r="N542" s="110" t="s">
        <v>203</v>
      </c>
      <c r="O542" s="110" t="s">
        <v>77</v>
      </c>
      <c r="P542" s="86" t="s">
        <v>990</v>
      </c>
      <c r="Q542" s="86" t="s">
        <v>148</v>
      </c>
      <c r="R542" s="86" t="s">
        <v>3798</v>
      </c>
      <c r="S542" s="86" t="s">
        <v>925</v>
      </c>
      <c r="T542" s="139">
        <v>7665254</v>
      </c>
      <c r="U542" s="108">
        <v>0</v>
      </c>
      <c r="V542" s="139">
        <v>0</v>
      </c>
      <c r="W542" s="139">
        <v>0</v>
      </c>
      <c r="X542" s="129"/>
      <c r="Y542" s="86" t="s">
        <v>973</v>
      </c>
      <c r="Z542" s="86" t="s">
        <v>1193</v>
      </c>
      <c r="AA542" s="86" t="s">
        <v>1193</v>
      </c>
      <c r="AB542" s="86" t="s">
        <v>1320</v>
      </c>
      <c r="AC542" s="86" t="s">
        <v>294</v>
      </c>
      <c r="AD542" s="86" t="s">
        <v>1859</v>
      </c>
      <c r="AE542" s="86" t="s">
        <v>976</v>
      </c>
      <c r="AF542" s="86" t="s">
        <v>148</v>
      </c>
      <c r="AG542" s="86" t="s">
        <v>342</v>
      </c>
      <c r="AH542" s="132">
        <v>43195</v>
      </c>
      <c r="AI542" s="86" t="s">
        <v>415</v>
      </c>
      <c r="AJ542" s="87" t="s">
        <v>85</v>
      </c>
      <c r="AK542" s="88" t="s">
        <v>77</v>
      </c>
      <c r="AL542" s="88" t="s">
        <v>77</v>
      </c>
      <c r="AM542" s="86" t="s">
        <v>965</v>
      </c>
      <c r="AN542" s="86" t="s">
        <v>77</v>
      </c>
      <c r="AO542" s="86" t="s">
        <v>77</v>
      </c>
      <c r="AP542" s="86" t="s">
        <v>77</v>
      </c>
      <c r="AQ542" s="86" t="s">
        <v>77</v>
      </c>
      <c r="AR542" s="86" t="s">
        <v>77</v>
      </c>
      <c r="AS542" s="86" t="s">
        <v>77</v>
      </c>
      <c r="AT542" s="86"/>
      <c r="AU542" s="86" t="s">
        <v>77</v>
      </c>
      <c r="AV542" s="86"/>
      <c r="AW542" s="86" t="s">
        <v>77</v>
      </c>
      <c r="AX542" s="86"/>
      <c r="AY542" s="86" t="s">
        <v>77</v>
      </c>
      <c r="AZ542" s="86"/>
      <c r="BA542" s="86" t="s">
        <v>77</v>
      </c>
      <c r="BB542" s="86"/>
      <c r="BC542" s="86" t="s">
        <v>77</v>
      </c>
      <c r="BD542" s="86"/>
      <c r="BE542" s="86" t="s">
        <v>77</v>
      </c>
      <c r="BF542" s="86" t="s">
        <v>77</v>
      </c>
      <c r="BG542" s="86" t="s">
        <v>77</v>
      </c>
      <c r="BH542" s="86" t="s">
        <v>77</v>
      </c>
      <c r="BI542" s="86" t="s">
        <v>77</v>
      </c>
      <c r="BJ542" s="86" t="s">
        <v>77</v>
      </c>
      <c r="BK542" s="86" t="s">
        <v>77</v>
      </c>
      <c r="BL542" s="86" t="s">
        <v>77</v>
      </c>
      <c r="BM542" s="86" t="s">
        <v>77</v>
      </c>
      <c r="BN542" s="240"/>
      <c r="BO542" s="240"/>
      <c r="BP542" s="240"/>
      <c r="BQ542" s="240"/>
    </row>
    <row r="543" spans="1:69" s="90" customFormat="1" ht="154.5" customHeight="1" x14ac:dyDescent="0.3">
      <c r="A543" s="86"/>
      <c r="B543" s="86" t="s">
        <v>89</v>
      </c>
      <c r="C543" s="129" t="s">
        <v>3799</v>
      </c>
      <c r="D543" s="129" t="s">
        <v>71</v>
      </c>
      <c r="E543" s="109" t="s">
        <v>3800</v>
      </c>
      <c r="F543" s="86">
        <v>2016</v>
      </c>
      <c r="G543" s="132">
        <v>42464</v>
      </c>
      <c r="H543" s="86" t="s">
        <v>3801</v>
      </c>
      <c r="I543" s="86" t="s">
        <v>3802</v>
      </c>
      <c r="J543" s="86" t="s">
        <v>77</v>
      </c>
      <c r="K543" s="85" t="s">
        <v>75</v>
      </c>
      <c r="L543" s="86" t="s">
        <v>346</v>
      </c>
      <c r="M543" s="132">
        <v>42463</v>
      </c>
      <c r="N543" s="110" t="s">
        <v>203</v>
      </c>
      <c r="O543" s="110" t="s">
        <v>77</v>
      </c>
      <c r="P543" s="86" t="s">
        <v>2068</v>
      </c>
      <c r="Q543" s="86" t="s">
        <v>148</v>
      </c>
      <c r="R543" s="86" t="s">
        <v>3803</v>
      </c>
      <c r="S543" s="86" t="s">
        <v>1706</v>
      </c>
      <c r="T543" s="163">
        <v>55156400</v>
      </c>
      <c r="U543" s="197">
        <v>92800000</v>
      </c>
      <c r="V543" s="163">
        <v>0</v>
      </c>
      <c r="W543" s="197">
        <v>79698328</v>
      </c>
      <c r="X543" s="129" t="s">
        <v>681</v>
      </c>
      <c r="Y543" s="86" t="s">
        <v>871</v>
      </c>
      <c r="Z543" s="86" t="s">
        <v>1193</v>
      </c>
      <c r="AA543" s="86" t="s">
        <v>1048</v>
      </c>
      <c r="AB543" s="86" t="s">
        <v>1320</v>
      </c>
      <c r="AC543" s="86" t="s">
        <v>294</v>
      </c>
      <c r="AD543" s="86" t="s">
        <v>3804</v>
      </c>
      <c r="AE543" s="86" t="s">
        <v>976</v>
      </c>
      <c r="AF543" s="86" t="s">
        <v>148</v>
      </c>
      <c r="AG543" s="86" t="s">
        <v>578</v>
      </c>
      <c r="AH543" s="132">
        <v>44523</v>
      </c>
      <c r="AI543" s="86" t="s">
        <v>88</v>
      </c>
      <c r="AJ543" s="87" t="s">
        <v>89</v>
      </c>
      <c r="AK543" s="88" t="s">
        <v>77</v>
      </c>
      <c r="AL543" s="88" t="s">
        <v>77</v>
      </c>
      <c r="AM543" s="88" t="s">
        <v>77</v>
      </c>
      <c r="AN543" s="88" t="s">
        <v>77</v>
      </c>
      <c r="AO543" s="88" t="s">
        <v>77</v>
      </c>
      <c r="AP543" s="88" t="s">
        <v>77</v>
      </c>
      <c r="AQ543" s="88" t="s">
        <v>77</v>
      </c>
      <c r="AR543" s="88" t="s">
        <v>77</v>
      </c>
      <c r="AS543" s="88" t="s">
        <v>77</v>
      </c>
      <c r="AT543" s="88" t="s">
        <v>77</v>
      </c>
      <c r="AU543" s="88" t="s">
        <v>77</v>
      </c>
      <c r="AV543" s="88"/>
      <c r="AW543" s="88" t="s">
        <v>77</v>
      </c>
      <c r="AX543" s="88"/>
      <c r="AY543" s="88" t="s">
        <v>77</v>
      </c>
      <c r="AZ543" s="88"/>
      <c r="BA543" s="88" t="s">
        <v>77</v>
      </c>
      <c r="BB543" s="88"/>
      <c r="BC543" s="88" t="s">
        <v>77</v>
      </c>
      <c r="BD543" s="88"/>
      <c r="BE543" s="88" t="s">
        <v>77</v>
      </c>
      <c r="BF543" s="88" t="s">
        <v>77</v>
      </c>
      <c r="BG543" s="88" t="s">
        <v>77</v>
      </c>
      <c r="BH543" s="88" t="s">
        <v>77</v>
      </c>
      <c r="BI543" s="88" t="s">
        <v>77</v>
      </c>
      <c r="BJ543" s="88" t="s">
        <v>77</v>
      </c>
      <c r="BK543" s="88" t="s">
        <v>77</v>
      </c>
      <c r="BL543" s="88" t="s">
        <v>77</v>
      </c>
      <c r="BM543" s="88" t="s">
        <v>77</v>
      </c>
      <c r="BN543" s="240"/>
      <c r="BO543" s="240"/>
      <c r="BP543" s="240"/>
      <c r="BQ543" s="240"/>
    </row>
    <row r="544" spans="1:69" s="90" customFormat="1" ht="154.5" customHeight="1" x14ac:dyDescent="0.3">
      <c r="A544" s="86"/>
      <c r="B544" s="86" t="s">
        <v>85</v>
      </c>
      <c r="C544" s="129" t="s">
        <v>710</v>
      </c>
      <c r="D544" s="129" t="s">
        <v>937</v>
      </c>
      <c r="E544" s="109" t="s">
        <v>3805</v>
      </c>
      <c r="F544" s="85">
        <v>2015</v>
      </c>
      <c r="G544" s="146">
        <v>42243</v>
      </c>
      <c r="H544" s="85" t="s">
        <v>3806</v>
      </c>
      <c r="I544" s="86" t="s">
        <v>3723</v>
      </c>
      <c r="J544" s="86" t="s">
        <v>77</v>
      </c>
      <c r="K544" s="85" t="s">
        <v>75</v>
      </c>
      <c r="L544" s="86" t="s">
        <v>346</v>
      </c>
      <c r="M544" s="132">
        <v>42242</v>
      </c>
      <c r="N544" s="110" t="s">
        <v>698</v>
      </c>
      <c r="O544" s="110" t="s">
        <v>77</v>
      </c>
      <c r="P544" s="86" t="s">
        <v>990</v>
      </c>
      <c r="Q544" s="86" t="s">
        <v>148</v>
      </c>
      <c r="R544" s="86" t="s">
        <v>3807</v>
      </c>
      <c r="S544" s="86" t="s">
        <v>925</v>
      </c>
      <c r="T544" s="139">
        <v>61231000</v>
      </c>
      <c r="U544" s="108"/>
      <c r="V544" s="139"/>
      <c r="W544" s="139"/>
      <c r="X544" s="129"/>
      <c r="Y544" s="86" t="s">
        <v>973</v>
      </c>
      <c r="Z544" s="86" t="s">
        <v>787</v>
      </c>
      <c r="AA544" s="86" t="s">
        <v>1003</v>
      </c>
      <c r="AB544" s="86" t="s">
        <v>1320</v>
      </c>
      <c r="AC544" s="86" t="s">
        <v>294</v>
      </c>
      <c r="AD544" s="86" t="s">
        <v>3808</v>
      </c>
      <c r="AE544" s="86" t="s">
        <v>3809</v>
      </c>
      <c r="AF544" s="86" t="s">
        <v>148</v>
      </c>
      <c r="AG544" s="86" t="s">
        <v>342</v>
      </c>
      <c r="AH544" s="132">
        <v>44830</v>
      </c>
      <c r="AI544" s="86" t="s">
        <v>415</v>
      </c>
      <c r="AJ544" s="87" t="s">
        <v>85</v>
      </c>
      <c r="AK544" s="88" t="s">
        <v>77</v>
      </c>
      <c r="AL544" s="87">
        <v>66000000</v>
      </c>
      <c r="AM544" s="86" t="s">
        <v>77</v>
      </c>
      <c r="AN544" s="86" t="s">
        <v>77</v>
      </c>
      <c r="AO544" s="86" t="s">
        <v>3810</v>
      </c>
      <c r="AP544" s="143"/>
      <c r="AQ544" s="143"/>
      <c r="AR544" s="86"/>
      <c r="AS544" s="86"/>
      <c r="AT544" s="86"/>
      <c r="AU544" s="88"/>
      <c r="AV544" s="88"/>
      <c r="AW544" s="86"/>
      <c r="AX544" s="86"/>
      <c r="AY544" s="86"/>
      <c r="AZ544" s="86"/>
      <c r="BA544" s="86"/>
      <c r="BB544" s="86"/>
      <c r="BC544" s="86"/>
      <c r="BD544" s="86"/>
      <c r="BE544" s="86"/>
      <c r="BF544" s="86"/>
      <c r="BG544" s="86"/>
      <c r="BH544" s="86"/>
      <c r="BI544" s="86"/>
      <c r="BJ544" s="86"/>
      <c r="BK544" s="86"/>
      <c r="BL544" s="86"/>
      <c r="BM544" s="86"/>
      <c r="BN544" s="240"/>
      <c r="BO544" s="240"/>
      <c r="BP544" s="240"/>
      <c r="BQ544" s="240"/>
    </row>
    <row r="545" spans="1:69" s="90" customFormat="1" ht="154.5" customHeight="1" x14ac:dyDescent="0.3">
      <c r="A545" s="86"/>
      <c r="B545" s="86" t="s">
        <v>85</v>
      </c>
      <c r="C545" s="129" t="s">
        <v>710</v>
      </c>
      <c r="D545" s="129" t="s">
        <v>937</v>
      </c>
      <c r="E545" s="109" t="s">
        <v>3811</v>
      </c>
      <c r="F545" s="85">
        <v>2015</v>
      </c>
      <c r="G545" s="146">
        <v>42222</v>
      </c>
      <c r="H545" s="85" t="s">
        <v>3812</v>
      </c>
      <c r="I545" s="86" t="s">
        <v>2689</v>
      </c>
      <c r="J545" s="86" t="s">
        <v>77</v>
      </c>
      <c r="K545" s="85" t="s">
        <v>75</v>
      </c>
      <c r="L545" s="86" t="s">
        <v>3813</v>
      </c>
      <c r="M545" s="132">
        <v>42219</v>
      </c>
      <c r="N545" s="110" t="s">
        <v>203</v>
      </c>
      <c r="O545" s="110" t="s">
        <v>77</v>
      </c>
      <c r="P545" s="86" t="s">
        <v>1045</v>
      </c>
      <c r="Q545" s="86" t="s">
        <v>148</v>
      </c>
      <c r="R545" s="86" t="s">
        <v>3814</v>
      </c>
      <c r="S545" s="86" t="s">
        <v>1427</v>
      </c>
      <c r="T545" s="139">
        <v>106411032</v>
      </c>
      <c r="U545" s="108">
        <v>0</v>
      </c>
      <c r="V545" s="139">
        <v>0</v>
      </c>
      <c r="W545" s="199">
        <v>0</v>
      </c>
      <c r="X545" s="129"/>
      <c r="Y545" s="86" t="s">
        <v>871</v>
      </c>
      <c r="Z545" s="86" t="s">
        <v>1200</v>
      </c>
      <c r="AA545" s="86" t="s">
        <v>961</v>
      </c>
      <c r="AB545" s="86" t="s">
        <v>119</v>
      </c>
      <c r="AC545" s="86" t="s">
        <v>114</v>
      </c>
      <c r="AD545" s="86" t="s">
        <v>2437</v>
      </c>
      <c r="AE545" s="86" t="s">
        <v>976</v>
      </c>
      <c r="AF545" s="86" t="s">
        <v>148</v>
      </c>
      <c r="AG545" s="86" t="s">
        <v>342</v>
      </c>
      <c r="AH545" s="132">
        <v>44270</v>
      </c>
      <c r="AI545" s="86" t="s">
        <v>415</v>
      </c>
      <c r="AJ545" s="87"/>
      <c r="AK545" s="88">
        <v>5284811</v>
      </c>
      <c r="AL545" s="87" t="s">
        <v>77</v>
      </c>
      <c r="AM545" s="86" t="s">
        <v>965</v>
      </c>
      <c r="AN545" s="86" t="s">
        <v>3815</v>
      </c>
      <c r="AO545" s="86" t="s">
        <v>2320</v>
      </c>
      <c r="AP545" s="143"/>
      <c r="AQ545" s="143">
        <v>44496</v>
      </c>
      <c r="AR545" s="86" t="s">
        <v>148</v>
      </c>
      <c r="AS545" s="196">
        <v>5284811</v>
      </c>
      <c r="AT545" s="86"/>
      <c r="AU545" s="222">
        <v>105696</v>
      </c>
      <c r="AV545" s="222"/>
      <c r="AW545" s="86">
        <v>2021003319</v>
      </c>
      <c r="AX545" s="86"/>
      <c r="AY545" s="86"/>
      <c r="AZ545" s="86"/>
      <c r="BA545" s="86"/>
      <c r="BB545" s="86"/>
      <c r="BC545" s="86" t="s">
        <v>3816</v>
      </c>
      <c r="BD545" s="86"/>
      <c r="BE545" s="86" t="s">
        <v>3817</v>
      </c>
      <c r="BF545" s="86" t="s">
        <v>1165</v>
      </c>
      <c r="BG545" s="86" t="s">
        <v>3818</v>
      </c>
      <c r="BH545" s="196">
        <v>5390507</v>
      </c>
      <c r="BI545" s="197">
        <v>0</v>
      </c>
      <c r="BJ545" s="196">
        <v>5390507</v>
      </c>
      <c r="BK545" s="143">
        <v>44533</v>
      </c>
      <c r="BL545" s="143">
        <v>44652</v>
      </c>
      <c r="BM545" s="143">
        <v>44644</v>
      </c>
      <c r="BN545" s="240"/>
      <c r="BO545" s="240"/>
      <c r="BP545" s="240"/>
      <c r="BQ545" s="240"/>
    </row>
    <row r="546" spans="1:69" s="90" customFormat="1" ht="154.5" customHeight="1" x14ac:dyDescent="0.3">
      <c r="A546" s="86"/>
      <c r="B546" s="86" t="s">
        <v>89</v>
      </c>
      <c r="C546" s="129" t="s">
        <v>3819</v>
      </c>
      <c r="D546" s="129" t="s">
        <v>937</v>
      </c>
      <c r="E546" s="109" t="s">
        <v>3820</v>
      </c>
      <c r="F546" s="85">
        <v>2015</v>
      </c>
      <c r="G546" s="146">
        <v>42235</v>
      </c>
      <c r="H546" s="85" t="s">
        <v>3821</v>
      </c>
      <c r="I546" s="86" t="s">
        <v>3076</v>
      </c>
      <c r="J546" s="86" t="s">
        <v>3822</v>
      </c>
      <c r="K546" s="85" t="s">
        <v>75</v>
      </c>
      <c r="L546" s="86" t="s">
        <v>3813</v>
      </c>
      <c r="M546" s="132">
        <v>42234</v>
      </c>
      <c r="N546" s="110" t="s">
        <v>203</v>
      </c>
      <c r="O546" s="126">
        <v>1</v>
      </c>
      <c r="P546" s="86" t="s">
        <v>1363</v>
      </c>
      <c r="Q546" s="86" t="s">
        <v>148</v>
      </c>
      <c r="R546" s="86" t="s">
        <v>3823</v>
      </c>
      <c r="S546" s="86" t="s">
        <v>1942</v>
      </c>
      <c r="T546" s="139">
        <v>258816422</v>
      </c>
      <c r="U546" s="108">
        <v>465720273.27999997</v>
      </c>
      <c r="V546" s="139">
        <v>0</v>
      </c>
      <c r="W546" s="108">
        <v>25520000</v>
      </c>
      <c r="X546" s="129" t="s">
        <v>160</v>
      </c>
      <c r="Y546" s="86" t="s">
        <v>871</v>
      </c>
      <c r="Z546" s="86" t="s">
        <v>1021</v>
      </c>
      <c r="AA546" s="86" t="s">
        <v>992</v>
      </c>
      <c r="AB546" s="86" t="s">
        <v>119</v>
      </c>
      <c r="AC546" s="86" t="s">
        <v>114</v>
      </c>
      <c r="AD546" s="86" t="s">
        <v>2609</v>
      </c>
      <c r="AE546" s="86" t="s">
        <v>2808</v>
      </c>
      <c r="AF546" s="86" t="s">
        <v>148</v>
      </c>
      <c r="AG546" s="86" t="s">
        <v>342</v>
      </c>
      <c r="AH546" s="132">
        <v>44235</v>
      </c>
      <c r="AI546" s="86" t="s">
        <v>491</v>
      </c>
      <c r="AJ546" s="87" t="s">
        <v>89</v>
      </c>
      <c r="AK546" s="88">
        <v>25520000</v>
      </c>
      <c r="AL546" s="87" t="s">
        <v>77</v>
      </c>
      <c r="AM546" s="87" t="s">
        <v>77</v>
      </c>
      <c r="AN546" s="87" t="s">
        <v>77</v>
      </c>
      <c r="AO546" s="87" t="s">
        <v>77</v>
      </c>
      <c r="AP546" s="87" t="s">
        <v>77</v>
      </c>
      <c r="AQ546" s="87" t="s">
        <v>77</v>
      </c>
      <c r="AR546" s="87" t="s">
        <v>77</v>
      </c>
      <c r="AS546" s="87" t="s">
        <v>77</v>
      </c>
      <c r="AT546" s="87" t="s">
        <v>77</v>
      </c>
      <c r="AU546" s="87" t="s">
        <v>77</v>
      </c>
      <c r="AV546" s="87"/>
      <c r="AW546" s="87" t="s">
        <v>77</v>
      </c>
      <c r="AX546" s="87"/>
      <c r="AY546" s="87" t="s">
        <v>77</v>
      </c>
      <c r="AZ546" s="87"/>
      <c r="BA546" s="87" t="s">
        <v>77</v>
      </c>
      <c r="BB546" s="87"/>
      <c r="BC546" s="87" t="s">
        <v>77</v>
      </c>
      <c r="BD546" s="87"/>
      <c r="BE546" s="87" t="s">
        <v>77</v>
      </c>
      <c r="BF546" s="87" t="s">
        <v>77</v>
      </c>
      <c r="BG546" s="87" t="s">
        <v>77</v>
      </c>
      <c r="BH546" s="87" t="s">
        <v>77</v>
      </c>
      <c r="BI546" s="87" t="s">
        <v>77</v>
      </c>
      <c r="BJ546" s="87" t="s">
        <v>77</v>
      </c>
      <c r="BK546" s="87" t="s">
        <v>77</v>
      </c>
      <c r="BL546" s="87" t="s">
        <v>77</v>
      </c>
      <c r="BM546" s="87" t="s">
        <v>77</v>
      </c>
      <c r="BN546" s="240"/>
      <c r="BO546" s="240"/>
      <c r="BP546" s="240"/>
      <c r="BQ546" s="240"/>
    </row>
    <row r="547" spans="1:69" s="90" customFormat="1" ht="154.5" customHeight="1" x14ac:dyDescent="0.3">
      <c r="A547" s="86"/>
      <c r="B547" s="86" t="s">
        <v>89</v>
      </c>
      <c r="C547" s="129" t="s">
        <v>3824</v>
      </c>
      <c r="D547" s="129" t="s">
        <v>937</v>
      </c>
      <c r="E547" s="109" t="s">
        <v>3825</v>
      </c>
      <c r="F547" s="85">
        <v>2015</v>
      </c>
      <c r="G547" s="146">
        <v>42216</v>
      </c>
      <c r="H547" s="85" t="s">
        <v>3826</v>
      </c>
      <c r="I547" s="86" t="s">
        <v>3827</v>
      </c>
      <c r="J547" s="86" t="s">
        <v>77</v>
      </c>
      <c r="K547" s="85" t="s">
        <v>75</v>
      </c>
      <c r="L547" s="86" t="s">
        <v>346</v>
      </c>
      <c r="M547" s="132">
        <v>42236</v>
      </c>
      <c r="N547" s="110" t="s">
        <v>203</v>
      </c>
      <c r="O547" s="110" t="s">
        <v>77</v>
      </c>
      <c r="P547" s="86" t="s">
        <v>1363</v>
      </c>
      <c r="Q547" s="86" t="s">
        <v>148</v>
      </c>
      <c r="R547" s="86" t="s">
        <v>3828</v>
      </c>
      <c r="S547" s="86" t="s">
        <v>1530</v>
      </c>
      <c r="T547" s="139">
        <v>21740218</v>
      </c>
      <c r="U547" s="108">
        <v>0</v>
      </c>
      <c r="V547" s="139">
        <v>0</v>
      </c>
      <c r="W547" s="199">
        <v>0</v>
      </c>
      <c r="X547" s="129" t="s">
        <v>1226</v>
      </c>
      <c r="Y547" s="86" t="s">
        <v>871</v>
      </c>
      <c r="Z547" s="86" t="s">
        <v>1193</v>
      </c>
      <c r="AA547" s="86" t="s">
        <v>992</v>
      </c>
      <c r="AB547" s="86" t="s">
        <v>1227</v>
      </c>
      <c r="AC547" s="86" t="s">
        <v>1385</v>
      </c>
      <c r="AD547" s="86" t="s">
        <v>3829</v>
      </c>
      <c r="AE547" s="86" t="s">
        <v>3830</v>
      </c>
      <c r="AF547" s="86" t="s">
        <v>148</v>
      </c>
      <c r="AG547" s="86" t="s">
        <v>342</v>
      </c>
      <c r="AH547" s="132">
        <v>44771</v>
      </c>
      <c r="AI547" s="86" t="s">
        <v>415</v>
      </c>
      <c r="AJ547" s="87" t="s">
        <v>85</v>
      </c>
      <c r="AK547" s="88" t="s">
        <v>77</v>
      </c>
      <c r="AL547" s="87" t="s">
        <v>87</v>
      </c>
      <c r="AM547" s="86" t="s">
        <v>87</v>
      </c>
      <c r="AN547" s="86"/>
      <c r="AO547" s="86"/>
      <c r="AP547" s="143"/>
      <c r="AQ547" s="143"/>
      <c r="AR547" s="86"/>
      <c r="AS547" s="86" t="s">
        <v>77</v>
      </c>
      <c r="AT547" s="86" t="s">
        <v>87</v>
      </c>
      <c r="AU547" s="88"/>
      <c r="AV547" s="88"/>
      <c r="AW547" s="86"/>
      <c r="AX547" s="86"/>
      <c r="AY547" s="86"/>
      <c r="AZ547" s="86"/>
      <c r="BA547" s="86"/>
      <c r="BB547" s="86"/>
      <c r="BC547" s="86"/>
      <c r="BD547" s="86"/>
      <c r="BE547" s="86"/>
      <c r="BF547" s="86"/>
      <c r="BG547" s="86"/>
      <c r="BH547" s="86"/>
      <c r="BI547" s="86"/>
      <c r="BJ547" s="86"/>
      <c r="BK547" s="86"/>
      <c r="BL547" s="86"/>
      <c r="BM547" s="86"/>
      <c r="BN547" s="240"/>
      <c r="BO547" s="240"/>
      <c r="BP547" s="240"/>
      <c r="BQ547" s="240"/>
    </row>
    <row r="548" spans="1:69" s="90" customFormat="1" ht="154.5" customHeight="1" x14ac:dyDescent="0.3">
      <c r="A548" s="86"/>
      <c r="B548" s="86" t="s">
        <v>89</v>
      </c>
      <c r="C548" s="129" t="s">
        <v>3831</v>
      </c>
      <c r="D548" s="129" t="s">
        <v>937</v>
      </c>
      <c r="E548" s="109" t="s">
        <v>3832</v>
      </c>
      <c r="F548" s="85">
        <v>2016</v>
      </c>
      <c r="G548" s="146">
        <v>42490</v>
      </c>
      <c r="H548" s="85" t="s">
        <v>3833</v>
      </c>
      <c r="I548" s="86" t="s">
        <v>3834</v>
      </c>
      <c r="J548" s="86" t="s">
        <v>77</v>
      </c>
      <c r="K548" s="85" t="s">
        <v>75</v>
      </c>
      <c r="L548" s="86" t="s">
        <v>346</v>
      </c>
      <c r="M548" s="132">
        <v>42402</v>
      </c>
      <c r="N548" s="110" t="s">
        <v>203</v>
      </c>
      <c r="O548" s="110" t="s">
        <v>77</v>
      </c>
      <c r="P548" s="86" t="s">
        <v>1363</v>
      </c>
      <c r="Q548" s="86" t="s">
        <v>148</v>
      </c>
      <c r="R548" s="86" t="s">
        <v>3835</v>
      </c>
      <c r="S548" s="86" t="s">
        <v>1241</v>
      </c>
      <c r="T548" s="139">
        <f>110*689454</f>
        <v>75839940</v>
      </c>
      <c r="U548" s="108">
        <v>0</v>
      </c>
      <c r="V548" s="139">
        <v>0</v>
      </c>
      <c r="W548" s="139">
        <v>0</v>
      </c>
      <c r="X548" s="129"/>
      <c r="Y548" s="86" t="s">
        <v>871</v>
      </c>
      <c r="Z548" s="86" t="s">
        <v>1193</v>
      </c>
      <c r="AA548" s="86" t="s">
        <v>961</v>
      </c>
      <c r="AB548" s="86" t="s">
        <v>1320</v>
      </c>
      <c r="AC548" s="86" t="s">
        <v>294</v>
      </c>
      <c r="AD548" s="86" t="s">
        <v>2505</v>
      </c>
      <c r="AE548" s="86" t="s">
        <v>976</v>
      </c>
      <c r="AF548" s="86" t="s">
        <v>148</v>
      </c>
      <c r="AG548" s="86" t="s">
        <v>342</v>
      </c>
      <c r="AH548" s="132">
        <v>43689</v>
      </c>
      <c r="AI548" s="86" t="s">
        <v>415</v>
      </c>
      <c r="AJ548" s="87" t="s">
        <v>85</v>
      </c>
      <c r="AK548" s="197">
        <v>4132730</v>
      </c>
      <c r="AL548" s="87" t="s">
        <v>77</v>
      </c>
      <c r="AM548" s="86" t="s">
        <v>965</v>
      </c>
      <c r="AN548" s="86" t="s">
        <v>3836</v>
      </c>
      <c r="AO548" s="86" t="s">
        <v>2320</v>
      </c>
      <c r="AP548" s="143">
        <v>44136</v>
      </c>
      <c r="AQ548" s="143">
        <v>43963</v>
      </c>
      <c r="AR548" s="86" t="s">
        <v>148</v>
      </c>
      <c r="AS548" s="197">
        <v>4132730</v>
      </c>
      <c r="AT548" s="86" t="s">
        <v>77</v>
      </c>
      <c r="AU548" s="88">
        <v>454263</v>
      </c>
      <c r="AV548" s="88" t="s">
        <v>3837</v>
      </c>
      <c r="AW548" s="86">
        <v>2020000857</v>
      </c>
      <c r="AX548" s="86" t="s">
        <v>3838</v>
      </c>
      <c r="AY548" s="86" t="s">
        <v>3839</v>
      </c>
      <c r="AZ548" s="86" t="s">
        <v>3840</v>
      </c>
      <c r="BA548" s="97">
        <v>43980</v>
      </c>
      <c r="BB548" s="86" t="s">
        <v>3841</v>
      </c>
      <c r="BC548" s="86">
        <v>2020003563</v>
      </c>
      <c r="BD548" s="86" t="s">
        <v>3842</v>
      </c>
      <c r="BE548" s="86">
        <v>2020004580</v>
      </c>
      <c r="BF548" s="86" t="s">
        <v>1165</v>
      </c>
      <c r="BG548" s="86" t="s">
        <v>3834</v>
      </c>
      <c r="BH548" s="197">
        <v>4586993</v>
      </c>
      <c r="BI548" s="86"/>
      <c r="BJ548" s="197">
        <v>4132730</v>
      </c>
      <c r="BK548" s="241">
        <v>43983</v>
      </c>
      <c r="BL548" s="242">
        <v>44105</v>
      </c>
      <c r="BM548" s="86"/>
      <c r="BN548" s="240"/>
      <c r="BO548" s="240"/>
      <c r="BP548" s="240"/>
      <c r="BQ548" s="240"/>
    </row>
    <row r="549" spans="1:69" s="90" customFormat="1" ht="154.5" customHeight="1" x14ac:dyDescent="0.25">
      <c r="A549" s="86"/>
      <c r="B549" s="86" t="s">
        <v>89</v>
      </c>
      <c r="C549" s="129" t="s">
        <v>3843</v>
      </c>
      <c r="D549" s="129" t="s">
        <v>71</v>
      </c>
      <c r="E549" s="109" t="s">
        <v>3844</v>
      </c>
      <c r="F549" s="86">
        <v>2023</v>
      </c>
      <c r="G549" s="132">
        <v>45261</v>
      </c>
      <c r="H549" s="85" t="s">
        <v>3845</v>
      </c>
      <c r="I549" s="85" t="s">
        <v>3846</v>
      </c>
      <c r="J549" s="129" t="s">
        <v>77</v>
      </c>
      <c r="K549" s="85" t="s">
        <v>75</v>
      </c>
      <c r="L549" s="86" t="s">
        <v>3847</v>
      </c>
      <c r="M549" s="132">
        <v>45254</v>
      </c>
      <c r="N549" s="110" t="s">
        <v>698</v>
      </c>
      <c r="O549" s="171" t="s">
        <v>77</v>
      </c>
      <c r="P549" s="86" t="s">
        <v>1151</v>
      </c>
      <c r="Q549" s="86" t="s">
        <v>148</v>
      </c>
      <c r="R549" s="86" t="s">
        <v>3848</v>
      </c>
      <c r="S549" s="86" t="s">
        <v>3849</v>
      </c>
      <c r="T549" s="139">
        <v>745114891</v>
      </c>
      <c r="U549" s="108">
        <v>745114891</v>
      </c>
      <c r="V549" s="139">
        <v>717283819</v>
      </c>
      <c r="W549" s="139">
        <v>0</v>
      </c>
      <c r="X549" s="129" t="s">
        <v>160</v>
      </c>
      <c r="Y549" s="86" t="s">
        <v>682</v>
      </c>
      <c r="Z549" s="86" t="s">
        <v>1021</v>
      </c>
      <c r="AA549" s="86" t="s">
        <v>1021</v>
      </c>
      <c r="AB549" s="86" t="s">
        <v>145</v>
      </c>
      <c r="AC549" s="86" t="s">
        <v>146</v>
      </c>
      <c r="AD549" s="86" t="s">
        <v>3850</v>
      </c>
      <c r="AE549" s="86" t="s">
        <v>976</v>
      </c>
      <c r="AF549" s="85" t="s">
        <v>148</v>
      </c>
      <c r="AG549" s="86" t="s">
        <v>162</v>
      </c>
      <c r="AH549" s="132"/>
      <c r="AI549" s="86" t="s">
        <v>88</v>
      </c>
      <c r="AJ549" s="87" t="s">
        <v>107</v>
      </c>
      <c r="AK549" s="88" t="s">
        <v>77</v>
      </c>
      <c r="AL549" s="88" t="s">
        <v>77</v>
      </c>
      <c r="AM549" s="88" t="s">
        <v>77</v>
      </c>
      <c r="AN549" s="88" t="s">
        <v>77</v>
      </c>
      <c r="AO549" s="88" t="s">
        <v>77</v>
      </c>
      <c r="AP549" s="88" t="s">
        <v>77</v>
      </c>
      <c r="AQ549" s="88"/>
      <c r="AR549" s="88"/>
      <c r="AS549" s="88"/>
      <c r="AT549" s="88"/>
      <c r="AU549" s="88"/>
      <c r="AV549" s="88"/>
      <c r="AW549" s="88"/>
      <c r="AX549" s="88"/>
      <c r="AY549" s="88"/>
      <c r="AZ549" s="88"/>
      <c r="BA549" s="88"/>
      <c r="BB549" s="88"/>
      <c r="BC549" s="88"/>
      <c r="BD549" s="88"/>
      <c r="BE549" s="88"/>
      <c r="BF549" s="88"/>
      <c r="BG549" s="88"/>
      <c r="BH549" s="88"/>
      <c r="BI549" s="88"/>
      <c r="BJ549" s="88"/>
      <c r="BK549" s="88"/>
      <c r="BL549" s="88"/>
      <c r="BM549" s="88"/>
      <c r="BN549" s="88"/>
      <c r="BO549" s="88"/>
      <c r="BP549" s="86"/>
      <c r="BQ549" s="86"/>
    </row>
    <row r="550" spans="1:69" s="90" customFormat="1" ht="154.5" customHeight="1" x14ac:dyDescent="0.3">
      <c r="A550" s="86"/>
      <c r="B550" s="86" t="s">
        <v>85</v>
      </c>
      <c r="C550" s="129" t="s">
        <v>710</v>
      </c>
      <c r="D550" s="129" t="s">
        <v>937</v>
      </c>
      <c r="E550" s="109" t="s">
        <v>3851</v>
      </c>
      <c r="F550" s="85">
        <v>2015</v>
      </c>
      <c r="G550" s="146">
        <v>42335</v>
      </c>
      <c r="H550" s="85" t="s">
        <v>3852</v>
      </c>
      <c r="I550" s="86" t="s">
        <v>3853</v>
      </c>
      <c r="J550" s="86" t="s">
        <v>77</v>
      </c>
      <c r="K550" s="85" t="s">
        <v>75</v>
      </c>
      <c r="L550" s="86" t="s">
        <v>3813</v>
      </c>
      <c r="M550" s="132">
        <v>42334</v>
      </c>
      <c r="N550" s="110" t="s">
        <v>157</v>
      </c>
      <c r="O550" s="110" t="s">
        <v>77</v>
      </c>
      <c r="P550" s="86" t="s">
        <v>1010</v>
      </c>
      <c r="Q550" s="86" t="s">
        <v>148</v>
      </c>
      <c r="R550" s="86" t="s">
        <v>3854</v>
      </c>
      <c r="S550" s="86" t="s">
        <v>3855</v>
      </c>
      <c r="T550" s="139">
        <v>104435000</v>
      </c>
      <c r="U550" s="108">
        <v>0</v>
      </c>
      <c r="V550" s="139">
        <v>0</v>
      </c>
      <c r="W550" s="199">
        <v>0</v>
      </c>
      <c r="X550" s="129"/>
      <c r="Y550" s="86" t="s">
        <v>973</v>
      </c>
      <c r="Z550" s="86" t="s">
        <v>1021</v>
      </c>
      <c r="AA550" s="86" t="s">
        <v>1021</v>
      </c>
      <c r="AB550" s="86" t="s">
        <v>1227</v>
      </c>
      <c r="AC550" s="86" t="s">
        <v>1385</v>
      </c>
      <c r="AD550" s="86" t="s">
        <v>3856</v>
      </c>
      <c r="AE550" s="86" t="s">
        <v>976</v>
      </c>
      <c r="AF550" s="86" t="s">
        <v>148</v>
      </c>
      <c r="AG550" s="86" t="s">
        <v>578</v>
      </c>
      <c r="AH550" s="132">
        <v>43340</v>
      </c>
      <c r="AI550" s="86" t="s">
        <v>415</v>
      </c>
      <c r="AJ550" s="87" t="s">
        <v>85</v>
      </c>
      <c r="AK550" s="88" t="s">
        <v>77</v>
      </c>
      <c r="AL550" s="87" t="s">
        <v>77</v>
      </c>
      <c r="AM550" s="86" t="s">
        <v>77</v>
      </c>
      <c r="AN550" s="86" t="s">
        <v>77</v>
      </c>
      <c r="AO550" s="86" t="s">
        <v>77</v>
      </c>
      <c r="AP550" s="143" t="s">
        <v>77</v>
      </c>
      <c r="AQ550" s="143" t="s">
        <v>77</v>
      </c>
      <c r="AR550" s="86"/>
      <c r="AS550" s="86" t="s">
        <v>77</v>
      </c>
      <c r="AT550" s="86" t="s">
        <v>77</v>
      </c>
      <c r="AU550" s="86" t="s">
        <v>77</v>
      </c>
      <c r="AV550" s="86"/>
      <c r="AW550" s="86" t="s">
        <v>77</v>
      </c>
      <c r="AX550" s="86"/>
      <c r="AY550" s="86" t="s">
        <v>77</v>
      </c>
      <c r="AZ550" s="86"/>
      <c r="BA550" s="86" t="s">
        <v>77</v>
      </c>
      <c r="BB550" s="86"/>
      <c r="BC550" s="86" t="s">
        <v>77</v>
      </c>
      <c r="BD550" s="86"/>
      <c r="BE550" s="86" t="s">
        <v>77</v>
      </c>
      <c r="BF550" s="86" t="s">
        <v>77</v>
      </c>
      <c r="BG550" s="86" t="s">
        <v>77</v>
      </c>
      <c r="BH550" s="86" t="s">
        <v>77</v>
      </c>
      <c r="BI550" s="86" t="s">
        <v>77</v>
      </c>
      <c r="BJ550" s="86" t="s">
        <v>77</v>
      </c>
      <c r="BK550" s="86" t="s">
        <v>77</v>
      </c>
      <c r="BL550" s="86"/>
      <c r="BM550" s="86"/>
      <c r="BN550" s="240"/>
      <c r="BO550" s="240"/>
      <c r="BP550" s="240"/>
      <c r="BQ550" s="240"/>
    </row>
    <row r="551" spans="1:69" s="90" customFormat="1" ht="154.5" customHeight="1" x14ac:dyDescent="0.3">
      <c r="A551" s="86"/>
      <c r="B551" s="86" t="s">
        <v>89</v>
      </c>
      <c r="C551" s="129" t="s">
        <v>3857</v>
      </c>
      <c r="D551" s="129" t="s">
        <v>71</v>
      </c>
      <c r="E551" s="109" t="s">
        <v>3858</v>
      </c>
      <c r="F551" s="86">
        <v>2018</v>
      </c>
      <c r="G551" s="132">
        <v>43243</v>
      </c>
      <c r="H551" s="86" t="s">
        <v>3859</v>
      </c>
      <c r="I551" s="86" t="s">
        <v>3860</v>
      </c>
      <c r="J551" s="86" t="s">
        <v>3861</v>
      </c>
      <c r="K551" s="85" t="s">
        <v>75</v>
      </c>
      <c r="L551" s="86" t="s">
        <v>346</v>
      </c>
      <c r="M551" s="132">
        <v>43229</v>
      </c>
      <c r="N551" s="110" t="s">
        <v>157</v>
      </c>
      <c r="O551" s="126">
        <v>0.2</v>
      </c>
      <c r="P551" s="86" t="s">
        <v>959</v>
      </c>
      <c r="Q551" s="86" t="s">
        <v>148</v>
      </c>
      <c r="R551" s="86" t="s">
        <v>3862</v>
      </c>
      <c r="S551" s="86" t="s">
        <v>3034</v>
      </c>
      <c r="T551" s="163">
        <v>1545991495</v>
      </c>
      <c r="U551" s="197">
        <v>2137400425.8699999</v>
      </c>
      <c r="V551" s="163">
        <v>414661944</v>
      </c>
      <c r="W551" s="163">
        <v>0</v>
      </c>
      <c r="X551" s="129" t="s">
        <v>93</v>
      </c>
      <c r="Y551" s="86" t="s">
        <v>973</v>
      </c>
      <c r="Z551" s="86" t="s">
        <v>3863</v>
      </c>
      <c r="AA551" s="86" t="s">
        <v>2847</v>
      </c>
      <c r="AB551" s="85" t="s">
        <v>138</v>
      </c>
      <c r="AC551" s="86" t="s">
        <v>139</v>
      </c>
      <c r="AD551" s="86" t="s">
        <v>3864</v>
      </c>
      <c r="AE551" s="86" t="s">
        <v>1757</v>
      </c>
      <c r="AF551" s="86" t="s">
        <v>148</v>
      </c>
      <c r="AG551" s="86" t="s">
        <v>578</v>
      </c>
      <c r="AH551" s="132">
        <v>45330</v>
      </c>
      <c r="AI551" s="86" t="s">
        <v>88</v>
      </c>
      <c r="AJ551" s="87" t="s">
        <v>89</v>
      </c>
      <c r="AK551" s="88" t="s">
        <v>77</v>
      </c>
      <c r="AL551" s="88" t="s">
        <v>77</v>
      </c>
      <c r="AM551" s="88" t="s">
        <v>77</v>
      </c>
      <c r="AN551" s="88" t="s">
        <v>77</v>
      </c>
      <c r="AO551" s="88" t="s">
        <v>77</v>
      </c>
      <c r="AP551" s="88" t="s">
        <v>77</v>
      </c>
      <c r="AQ551" s="88" t="s">
        <v>77</v>
      </c>
      <c r="AR551" s="88" t="s">
        <v>77</v>
      </c>
      <c r="AS551" s="88" t="s">
        <v>77</v>
      </c>
      <c r="AT551" s="88" t="s">
        <v>77</v>
      </c>
      <c r="AU551" s="88" t="s">
        <v>77</v>
      </c>
      <c r="AV551" s="88"/>
      <c r="AW551" s="88" t="s">
        <v>77</v>
      </c>
      <c r="AX551" s="88"/>
      <c r="AY551" s="88" t="s">
        <v>77</v>
      </c>
      <c r="AZ551" s="88"/>
      <c r="BA551" s="88" t="s">
        <v>77</v>
      </c>
      <c r="BB551" s="88"/>
      <c r="BC551" s="88" t="s">
        <v>77</v>
      </c>
      <c r="BD551" s="88"/>
      <c r="BE551" s="88" t="s">
        <v>77</v>
      </c>
      <c r="BF551" s="88" t="s">
        <v>77</v>
      </c>
      <c r="BG551" s="88" t="s">
        <v>77</v>
      </c>
      <c r="BH551" s="88" t="s">
        <v>77</v>
      </c>
      <c r="BI551" s="88" t="s">
        <v>77</v>
      </c>
      <c r="BJ551" s="88" t="s">
        <v>77</v>
      </c>
      <c r="BK551" s="88" t="s">
        <v>77</v>
      </c>
      <c r="BL551" s="88" t="s">
        <v>77</v>
      </c>
      <c r="BM551" s="88" t="s">
        <v>77</v>
      </c>
      <c r="BN551" s="240"/>
      <c r="BO551" s="240"/>
      <c r="BP551" s="240"/>
      <c r="BQ551" s="240"/>
    </row>
    <row r="552" spans="1:69" s="90" customFormat="1" ht="154.5" customHeight="1" x14ac:dyDescent="0.3">
      <c r="A552" s="86"/>
      <c r="B552" s="86" t="s">
        <v>89</v>
      </c>
      <c r="C552" s="129" t="s">
        <v>3865</v>
      </c>
      <c r="D552" s="129" t="s">
        <v>71</v>
      </c>
      <c r="E552" s="109" t="s">
        <v>3866</v>
      </c>
      <c r="F552" s="86">
        <v>2016</v>
      </c>
      <c r="G552" s="132">
        <v>42620</v>
      </c>
      <c r="H552" s="86" t="s">
        <v>3867</v>
      </c>
      <c r="I552" s="86" t="s">
        <v>3868</v>
      </c>
      <c r="J552" s="86" t="s">
        <v>77</v>
      </c>
      <c r="K552" s="85" t="s">
        <v>75</v>
      </c>
      <c r="L552" s="86" t="s">
        <v>346</v>
      </c>
      <c r="M552" s="132">
        <v>42619</v>
      </c>
      <c r="N552" s="110" t="s">
        <v>203</v>
      </c>
      <c r="O552" s="110" t="s">
        <v>77</v>
      </c>
      <c r="P552" s="86" t="s">
        <v>1010</v>
      </c>
      <c r="Q552" s="86" t="s">
        <v>148</v>
      </c>
      <c r="R552" s="86" t="s">
        <v>3869</v>
      </c>
      <c r="S552" s="86" t="s">
        <v>1530</v>
      </c>
      <c r="T552" s="163">
        <v>34472750</v>
      </c>
      <c r="U552" s="197">
        <v>58000000</v>
      </c>
      <c r="V552" s="163">
        <v>0</v>
      </c>
      <c r="W552" s="197">
        <v>150000000</v>
      </c>
      <c r="X552" s="129" t="s">
        <v>681</v>
      </c>
      <c r="Y552" s="86" t="s">
        <v>871</v>
      </c>
      <c r="Z552" s="86" t="s">
        <v>1200</v>
      </c>
      <c r="AA552" s="86" t="s">
        <v>1852</v>
      </c>
      <c r="AB552" s="86" t="s">
        <v>1227</v>
      </c>
      <c r="AC552" s="86" t="s">
        <v>1385</v>
      </c>
      <c r="AD552" s="86" t="s">
        <v>3870</v>
      </c>
      <c r="AE552" s="86" t="s">
        <v>3871</v>
      </c>
      <c r="AF552" s="86" t="s">
        <v>148</v>
      </c>
      <c r="AG552" s="86" t="s">
        <v>342</v>
      </c>
      <c r="AH552" s="132">
        <v>45320</v>
      </c>
      <c r="AI552" s="86" t="s">
        <v>415</v>
      </c>
      <c r="AJ552" s="87" t="s">
        <v>89</v>
      </c>
      <c r="AK552" s="88" t="s">
        <v>77</v>
      </c>
      <c r="AL552" s="88" t="s">
        <v>77</v>
      </c>
      <c r="AM552" s="88" t="s">
        <v>77</v>
      </c>
      <c r="AN552" s="88" t="s">
        <v>77</v>
      </c>
      <c r="AO552" s="88" t="s">
        <v>77</v>
      </c>
      <c r="AP552" s="88" t="s">
        <v>77</v>
      </c>
      <c r="AQ552" s="88" t="s">
        <v>77</v>
      </c>
      <c r="AR552" s="88" t="s">
        <v>77</v>
      </c>
      <c r="AS552" s="88" t="s">
        <v>77</v>
      </c>
      <c r="AT552" s="88" t="s">
        <v>77</v>
      </c>
      <c r="AU552" s="88" t="s">
        <v>77</v>
      </c>
      <c r="AV552" s="88"/>
      <c r="AW552" s="88" t="s">
        <v>77</v>
      </c>
      <c r="AX552" s="88"/>
      <c r="AY552" s="88" t="s">
        <v>77</v>
      </c>
      <c r="AZ552" s="88"/>
      <c r="BA552" s="88" t="s">
        <v>77</v>
      </c>
      <c r="BB552" s="88"/>
      <c r="BC552" s="88" t="s">
        <v>77</v>
      </c>
      <c r="BD552" s="88"/>
      <c r="BE552" s="88" t="s">
        <v>77</v>
      </c>
      <c r="BF552" s="88" t="s">
        <v>77</v>
      </c>
      <c r="BG552" s="88" t="s">
        <v>77</v>
      </c>
      <c r="BH552" s="88" t="s">
        <v>77</v>
      </c>
      <c r="BI552" s="88" t="s">
        <v>77</v>
      </c>
      <c r="BJ552" s="88" t="s">
        <v>77</v>
      </c>
      <c r="BK552" s="88" t="s">
        <v>77</v>
      </c>
      <c r="BL552" s="88" t="s">
        <v>77</v>
      </c>
      <c r="BM552" s="88" t="s">
        <v>77</v>
      </c>
      <c r="BN552" s="240"/>
      <c r="BO552" s="240"/>
      <c r="BP552" s="240"/>
      <c r="BQ552" s="240"/>
    </row>
    <row r="553" spans="1:69" s="90" customFormat="1" ht="154.5" customHeight="1" x14ac:dyDescent="0.3">
      <c r="A553" s="86"/>
      <c r="B553" s="86" t="s">
        <v>89</v>
      </c>
      <c r="C553" s="129" t="s">
        <v>3872</v>
      </c>
      <c r="D553" s="129" t="s">
        <v>71</v>
      </c>
      <c r="E553" s="109" t="s">
        <v>3873</v>
      </c>
      <c r="F553" s="86">
        <v>2015</v>
      </c>
      <c r="G553" s="132">
        <v>42621</v>
      </c>
      <c r="H553" s="86" t="s">
        <v>3874</v>
      </c>
      <c r="I553" s="86" t="s">
        <v>3755</v>
      </c>
      <c r="J553" s="86" t="s">
        <v>3875</v>
      </c>
      <c r="K553" s="85" t="s">
        <v>75</v>
      </c>
      <c r="L553" s="86" t="s">
        <v>102</v>
      </c>
      <c r="M553" s="132">
        <v>42180</v>
      </c>
      <c r="N553" s="110" t="s">
        <v>157</v>
      </c>
      <c r="O553" s="126">
        <v>0.1</v>
      </c>
      <c r="P553" s="86" t="s">
        <v>1115</v>
      </c>
      <c r="Q553" s="86" t="s">
        <v>148</v>
      </c>
      <c r="R553" s="86" t="s">
        <v>3876</v>
      </c>
      <c r="S553" s="86" t="s">
        <v>809</v>
      </c>
      <c r="T553" s="163">
        <v>1086809800</v>
      </c>
      <c r="U553" s="197">
        <v>1748443892.6700001</v>
      </c>
      <c r="V553" s="163">
        <v>156022743</v>
      </c>
      <c r="W553" s="163">
        <v>0</v>
      </c>
      <c r="X553" s="129" t="s">
        <v>93</v>
      </c>
      <c r="Y553" s="86" t="s">
        <v>871</v>
      </c>
      <c r="Z553" s="86" t="s">
        <v>1048</v>
      </c>
      <c r="AA553" s="86" t="s">
        <v>3352</v>
      </c>
      <c r="AB553" s="86" t="s">
        <v>1227</v>
      </c>
      <c r="AC553" s="86" t="s">
        <v>1385</v>
      </c>
      <c r="AD553" s="86" t="s">
        <v>2255</v>
      </c>
      <c r="AE553" s="86" t="s">
        <v>976</v>
      </c>
      <c r="AF553" s="86" t="s">
        <v>148</v>
      </c>
      <c r="AG553" s="86" t="s">
        <v>578</v>
      </c>
      <c r="AH553" s="132">
        <v>44748</v>
      </c>
      <c r="AI553" s="86" t="s">
        <v>88</v>
      </c>
      <c r="AJ553" s="87" t="s">
        <v>89</v>
      </c>
      <c r="AK553" s="88" t="s">
        <v>77</v>
      </c>
      <c r="AL553" s="88" t="s">
        <v>77</v>
      </c>
      <c r="AM553" s="88" t="s">
        <v>77</v>
      </c>
      <c r="AN553" s="88" t="s">
        <v>77</v>
      </c>
      <c r="AO553" s="88" t="s">
        <v>77</v>
      </c>
      <c r="AP553" s="88" t="s">
        <v>77</v>
      </c>
      <c r="AQ553" s="88" t="s">
        <v>77</v>
      </c>
      <c r="AR553" s="88" t="s">
        <v>77</v>
      </c>
      <c r="AS553" s="88" t="s">
        <v>77</v>
      </c>
      <c r="AT553" s="88" t="s">
        <v>77</v>
      </c>
      <c r="AU553" s="88" t="s">
        <v>77</v>
      </c>
      <c r="AV553" s="88"/>
      <c r="AW553" s="88" t="s">
        <v>77</v>
      </c>
      <c r="AX553" s="88"/>
      <c r="AY553" s="88" t="s">
        <v>77</v>
      </c>
      <c r="AZ553" s="88"/>
      <c r="BA553" s="88" t="s">
        <v>77</v>
      </c>
      <c r="BB553" s="88"/>
      <c r="BC553" s="88" t="s">
        <v>77</v>
      </c>
      <c r="BD553" s="88"/>
      <c r="BE553" s="88" t="s">
        <v>77</v>
      </c>
      <c r="BF553" s="88" t="s">
        <v>77</v>
      </c>
      <c r="BG553" s="88" t="s">
        <v>77</v>
      </c>
      <c r="BH553" s="88" t="s">
        <v>77</v>
      </c>
      <c r="BI553" s="88" t="s">
        <v>77</v>
      </c>
      <c r="BJ553" s="88" t="s">
        <v>77</v>
      </c>
      <c r="BK553" s="88" t="s">
        <v>77</v>
      </c>
      <c r="BL553" s="88" t="s">
        <v>77</v>
      </c>
      <c r="BM553" s="88" t="s">
        <v>77</v>
      </c>
      <c r="BN553" s="240"/>
      <c r="BO553" s="240"/>
      <c r="BP553" s="240"/>
      <c r="BQ553" s="240"/>
    </row>
    <row r="554" spans="1:69" s="90" customFormat="1" ht="154.5" customHeight="1" x14ac:dyDescent="0.25">
      <c r="A554" s="86"/>
      <c r="B554" s="85" t="s">
        <v>107</v>
      </c>
      <c r="C554" s="129" t="s">
        <v>3877</v>
      </c>
      <c r="D554" s="129" t="s">
        <v>88</v>
      </c>
      <c r="E554" s="109" t="s">
        <v>3878</v>
      </c>
      <c r="F554" s="142">
        <v>2024</v>
      </c>
      <c r="G554" s="132">
        <v>45548</v>
      </c>
      <c r="H554" s="85" t="s">
        <v>3879</v>
      </c>
      <c r="I554" s="85" t="s">
        <v>3879</v>
      </c>
      <c r="J554" s="243" t="s">
        <v>3880</v>
      </c>
      <c r="K554" s="85" t="s">
        <v>75</v>
      </c>
      <c r="L554" s="86" t="s">
        <v>102</v>
      </c>
      <c r="M554" s="97">
        <v>45548</v>
      </c>
      <c r="N554" s="110" t="s">
        <v>698</v>
      </c>
      <c r="O554" s="110" t="s">
        <v>77</v>
      </c>
      <c r="P554" s="86" t="s">
        <v>3881</v>
      </c>
      <c r="Q554" s="86" t="s">
        <v>77</v>
      </c>
      <c r="R554" s="86" t="s">
        <v>3882</v>
      </c>
      <c r="S554" s="86" t="s">
        <v>3883</v>
      </c>
      <c r="T554" s="108">
        <v>205400000</v>
      </c>
      <c r="U554" s="108">
        <v>205400000</v>
      </c>
      <c r="V554" s="108"/>
      <c r="W554" s="108"/>
      <c r="X554" s="109" t="s">
        <v>3884</v>
      </c>
      <c r="Y554" s="86" t="s">
        <v>79</v>
      </c>
      <c r="Z554" s="86" t="s">
        <v>293</v>
      </c>
      <c r="AA554" s="86" t="s">
        <v>293</v>
      </c>
      <c r="AB554" s="85" t="s">
        <v>138</v>
      </c>
      <c r="AC554" s="86" t="s">
        <v>139</v>
      </c>
      <c r="AD554" s="86" t="s">
        <v>709</v>
      </c>
      <c r="AE554" s="86" t="s">
        <v>3885</v>
      </c>
      <c r="AF554" s="86" t="s">
        <v>85</v>
      </c>
      <c r="AG554" s="86" t="s">
        <v>86</v>
      </c>
      <c r="AH554" s="86" t="s">
        <v>77</v>
      </c>
      <c r="AI554" s="86" t="s">
        <v>88</v>
      </c>
      <c r="AJ554" s="87" t="s">
        <v>89</v>
      </c>
      <c r="AK554" s="88" t="s">
        <v>77</v>
      </c>
      <c r="AL554" s="88" t="s">
        <v>77</v>
      </c>
      <c r="AM554" s="88" t="s">
        <v>77</v>
      </c>
      <c r="AN554" s="88" t="s">
        <v>77</v>
      </c>
      <c r="AO554" s="88" t="s">
        <v>77</v>
      </c>
      <c r="AP554" s="88" t="s">
        <v>77</v>
      </c>
      <c r="AQ554" s="88" t="s">
        <v>77</v>
      </c>
      <c r="AR554" s="88"/>
      <c r="AS554" s="88"/>
      <c r="AT554" s="88"/>
      <c r="AU554" s="88"/>
      <c r="AV554" s="88"/>
      <c r="AW554" s="88"/>
      <c r="AX554" s="88"/>
      <c r="AY554" s="88"/>
      <c r="AZ554" s="88"/>
      <c r="BA554" s="88"/>
      <c r="BB554" s="88"/>
      <c r="BC554" s="88"/>
      <c r="BD554" s="88"/>
      <c r="BE554" s="88"/>
      <c r="BF554" s="88"/>
      <c r="BG554" s="88"/>
      <c r="BH554" s="88"/>
      <c r="BI554" s="88"/>
      <c r="BJ554" s="88"/>
      <c r="BK554" s="88"/>
      <c r="BL554" s="88"/>
      <c r="BM554" s="88"/>
      <c r="BN554" s="88"/>
      <c r="BO554" s="88"/>
      <c r="BP554" s="86"/>
      <c r="BQ554" s="86"/>
    </row>
    <row r="555" spans="1:69" s="90" customFormat="1" ht="154.5" customHeight="1" x14ac:dyDescent="0.3">
      <c r="A555" s="86"/>
      <c r="B555" s="86" t="s">
        <v>85</v>
      </c>
      <c r="C555" s="129" t="s">
        <v>710</v>
      </c>
      <c r="D555" s="129" t="s">
        <v>937</v>
      </c>
      <c r="E555" s="109" t="s">
        <v>3886</v>
      </c>
      <c r="F555" s="85">
        <v>2013</v>
      </c>
      <c r="G555" s="146">
        <v>41488</v>
      </c>
      <c r="H555" s="85" t="s">
        <v>3887</v>
      </c>
      <c r="I555" s="86" t="s">
        <v>2089</v>
      </c>
      <c r="J555" s="86" t="s">
        <v>77</v>
      </c>
      <c r="K555" s="85" t="s">
        <v>75</v>
      </c>
      <c r="L555" s="86" t="s">
        <v>346</v>
      </c>
      <c r="M555" s="132">
        <v>41488</v>
      </c>
      <c r="N555" s="110" t="s">
        <v>157</v>
      </c>
      <c r="O555" s="110" t="s">
        <v>77</v>
      </c>
      <c r="P555" s="86" t="s">
        <v>1363</v>
      </c>
      <c r="Q555" s="86" t="s">
        <v>148</v>
      </c>
      <c r="R555" s="86" t="s">
        <v>2090</v>
      </c>
      <c r="S555" s="86" t="s">
        <v>2091</v>
      </c>
      <c r="T555" s="139">
        <v>8836587</v>
      </c>
      <c r="U555" s="108">
        <v>0</v>
      </c>
      <c r="V555" s="139">
        <v>0</v>
      </c>
      <c r="W555" s="139">
        <v>0</v>
      </c>
      <c r="X555" s="129"/>
      <c r="Y555" s="86" t="s">
        <v>871</v>
      </c>
      <c r="Z555" s="86" t="s">
        <v>628</v>
      </c>
      <c r="AA555" s="86" t="s">
        <v>1852</v>
      </c>
      <c r="AB555" s="86" t="s">
        <v>145</v>
      </c>
      <c r="AC555" s="86" t="s">
        <v>146</v>
      </c>
      <c r="AD555" s="86" t="s">
        <v>3888</v>
      </c>
      <c r="AE555" s="86" t="s">
        <v>3889</v>
      </c>
      <c r="AF555" s="86" t="s">
        <v>148</v>
      </c>
      <c r="AG555" s="86" t="s">
        <v>578</v>
      </c>
      <c r="AH555" s="132">
        <v>44719</v>
      </c>
      <c r="AI555" s="86" t="s">
        <v>415</v>
      </c>
      <c r="AJ555" s="87" t="s">
        <v>85</v>
      </c>
      <c r="AK555" s="88" t="s">
        <v>77</v>
      </c>
      <c r="AL555" s="87" t="s">
        <v>77</v>
      </c>
      <c r="AM555" s="86" t="s">
        <v>77</v>
      </c>
      <c r="AN555" s="87" t="s">
        <v>77</v>
      </c>
      <c r="AO555" s="87" t="s">
        <v>77</v>
      </c>
      <c r="AP555" s="87" t="s">
        <v>77</v>
      </c>
      <c r="AQ555" s="87" t="s">
        <v>77</v>
      </c>
      <c r="AR555" s="86" t="s">
        <v>148</v>
      </c>
      <c r="AS555" s="87" t="s">
        <v>77</v>
      </c>
      <c r="AT555" s="87" t="s">
        <v>77</v>
      </c>
      <c r="AU555" s="87">
        <v>1755606</v>
      </c>
      <c r="AV555" s="87"/>
      <c r="AW555" s="87" t="s">
        <v>77</v>
      </c>
      <c r="AX555" s="87"/>
      <c r="AY555" s="87" t="s">
        <v>77</v>
      </c>
      <c r="AZ555" s="87"/>
      <c r="BA555" s="87" t="s">
        <v>77</v>
      </c>
      <c r="BB555" s="87"/>
      <c r="BC555" s="87" t="s">
        <v>77</v>
      </c>
      <c r="BD555" s="87"/>
      <c r="BE555" s="87" t="s">
        <v>77</v>
      </c>
      <c r="BF555" s="87" t="s">
        <v>77</v>
      </c>
      <c r="BG555" s="87" t="s">
        <v>77</v>
      </c>
      <c r="BH555" s="87" t="s">
        <v>77</v>
      </c>
      <c r="BI555" s="87" t="s">
        <v>77</v>
      </c>
      <c r="BJ555" s="87" t="s">
        <v>77</v>
      </c>
      <c r="BK555" s="87" t="s">
        <v>77</v>
      </c>
      <c r="BL555" s="87" t="s">
        <v>77</v>
      </c>
      <c r="BM555" s="87" t="s">
        <v>77</v>
      </c>
      <c r="BN555" s="240"/>
      <c r="BO555" s="240"/>
      <c r="BP555" s="240"/>
      <c r="BQ555" s="240"/>
    </row>
    <row r="556" spans="1:69" s="90" customFormat="1" ht="154.5" customHeight="1" x14ac:dyDescent="0.3">
      <c r="A556" s="86"/>
      <c r="B556" s="86" t="s">
        <v>85</v>
      </c>
      <c r="C556" s="129" t="s">
        <v>710</v>
      </c>
      <c r="D556" s="129" t="s">
        <v>937</v>
      </c>
      <c r="E556" s="109" t="s">
        <v>3890</v>
      </c>
      <c r="F556" s="85">
        <v>2015</v>
      </c>
      <c r="G556" s="146">
        <v>42079</v>
      </c>
      <c r="H556" s="85" t="s">
        <v>3891</v>
      </c>
      <c r="I556" s="86" t="s">
        <v>1541</v>
      </c>
      <c r="J556" s="86" t="s">
        <v>77</v>
      </c>
      <c r="K556" s="85" t="s">
        <v>75</v>
      </c>
      <c r="L556" s="86" t="s">
        <v>102</v>
      </c>
      <c r="M556" s="132">
        <v>42079</v>
      </c>
      <c r="N556" s="110" t="s">
        <v>203</v>
      </c>
      <c r="O556" s="110" t="s">
        <v>77</v>
      </c>
      <c r="P556" s="86" t="s">
        <v>1363</v>
      </c>
      <c r="Q556" s="86" t="s">
        <v>148</v>
      </c>
      <c r="R556" s="86" t="s">
        <v>3892</v>
      </c>
      <c r="S556" s="86" t="s">
        <v>1942</v>
      </c>
      <c r="T556" s="139">
        <v>524897408</v>
      </c>
      <c r="U556" s="108">
        <v>0</v>
      </c>
      <c r="V556" s="139">
        <v>0</v>
      </c>
      <c r="W556" s="199">
        <v>0</v>
      </c>
      <c r="X556" s="129"/>
      <c r="Y556" s="86" t="s">
        <v>871</v>
      </c>
      <c r="Z556" s="86" t="s">
        <v>787</v>
      </c>
      <c r="AA556" s="86" t="s">
        <v>992</v>
      </c>
      <c r="AB556" s="86" t="s">
        <v>1227</v>
      </c>
      <c r="AC556" s="86" t="s">
        <v>1385</v>
      </c>
      <c r="AD556" s="86" t="s">
        <v>963</v>
      </c>
      <c r="AE556" s="86" t="s">
        <v>964</v>
      </c>
      <c r="AF556" s="86" t="s">
        <v>148</v>
      </c>
      <c r="AG556" s="86" t="s">
        <v>342</v>
      </c>
      <c r="AH556" s="132">
        <v>44683</v>
      </c>
      <c r="AI556" s="86" t="s">
        <v>415</v>
      </c>
      <c r="AJ556" s="87" t="s">
        <v>85</v>
      </c>
      <c r="AK556" s="88">
        <v>116890587</v>
      </c>
      <c r="AL556" s="87" t="s">
        <v>77</v>
      </c>
      <c r="AM556" s="86" t="s">
        <v>965</v>
      </c>
      <c r="AN556" s="86" t="s">
        <v>3893</v>
      </c>
      <c r="AO556" s="86" t="s">
        <v>2320</v>
      </c>
      <c r="AP556" s="143"/>
      <c r="AQ556" s="143">
        <v>44183</v>
      </c>
      <c r="AR556" s="86" t="s">
        <v>148</v>
      </c>
      <c r="AS556" s="244">
        <v>116890587</v>
      </c>
      <c r="AT556" s="86"/>
      <c r="AU556" s="88">
        <v>5780592</v>
      </c>
      <c r="AV556" s="88"/>
      <c r="AW556" s="86" t="s">
        <v>3894</v>
      </c>
      <c r="AX556" s="86"/>
      <c r="AY556" s="86"/>
      <c r="AZ556" s="86"/>
      <c r="BA556" s="86"/>
      <c r="BB556" s="86"/>
      <c r="BC556" s="86" t="s">
        <v>3895</v>
      </c>
      <c r="BD556" s="86"/>
      <c r="BE556" s="86" t="s">
        <v>3896</v>
      </c>
      <c r="BF556" s="86" t="s">
        <v>1165</v>
      </c>
      <c r="BG556" s="86" t="s">
        <v>3897</v>
      </c>
      <c r="BH556" s="88">
        <f>AU556+AS556</f>
        <v>122671179</v>
      </c>
      <c r="BI556" s="88">
        <v>0</v>
      </c>
      <c r="BJ556" s="88">
        <v>122771179</v>
      </c>
      <c r="BK556" s="143">
        <v>44733</v>
      </c>
      <c r="BL556" s="132">
        <v>44854</v>
      </c>
      <c r="BM556" s="143">
        <v>44677</v>
      </c>
      <c r="BN556" s="240"/>
      <c r="BO556" s="240"/>
      <c r="BP556" s="240"/>
      <c r="BQ556" s="240"/>
    </row>
    <row r="557" spans="1:69" s="90" customFormat="1" ht="154.5" customHeight="1" x14ac:dyDescent="0.3">
      <c r="A557" s="86"/>
      <c r="B557" s="86" t="s">
        <v>89</v>
      </c>
      <c r="C557" s="129" t="s">
        <v>3898</v>
      </c>
      <c r="D557" s="129" t="s">
        <v>71</v>
      </c>
      <c r="E557" s="109" t="s">
        <v>3899</v>
      </c>
      <c r="F557" s="86">
        <v>2015</v>
      </c>
      <c r="G557" s="132">
        <v>42108</v>
      </c>
      <c r="H557" s="86" t="s">
        <v>3900</v>
      </c>
      <c r="I557" s="86" t="s">
        <v>2327</v>
      </c>
      <c r="J557" s="86" t="s">
        <v>1827</v>
      </c>
      <c r="K557" s="85" t="s">
        <v>75</v>
      </c>
      <c r="L557" s="86" t="s">
        <v>346</v>
      </c>
      <c r="M557" s="132">
        <v>42107</v>
      </c>
      <c r="N557" s="110" t="s">
        <v>157</v>
      </c>
      <c r="O557" s="126">
        <v>0.1</v>
      </c>
      <c r="P557" s="86"/>
      <c r="Q557" s="86" t="s">
        <v>148</v>
      </c>
      <c r="R557" s="86" t="s">
        <v>3901</v>
      </c>
      <c r="S557" s="86" t="s">
        <v>809</v>
      </c>
      <c r="T557" s="163">
        <v>400447281</v>
      </c>
      <c r="U557" s="197">
        <v>646606617.5</v>
      </c>
      <c r="V557" s="163">
        <v>58292260</v>
      </c>
      <c r="W557" s="163">
        <v>0</v>
      </c>
      <c r="X557" s="129" t="s">
        <v>338</v>
      </c>
      <c r="Y557" s="86" t="s">
        <v>871</v>
      </c>
      <c r="Z557" s="86" t="s">
        <v>1048</v>
      </c>
      <c r="AA557" s="86" t="s">
        <v>3902</v>
      </c>
      <c r="AB557" s="85" t="s">
        <v>138</v>
      </c>
      <c r="AC557" s="86" t="s">
        <v>139</v>
      </c>
      <c r="AD557" s="86" t="s">
        <v>3541</v>
      </c>
      <c r="AE557" s="129" t="s">
        <v>3354</v>
      </c>
      <c r="AF557" s="86" t="s">
        <v>148</v>
      </c>
      <c r="AG557" s="86" t="s">
        <v>578</v>
      </c>
      <c r="AH557" s="132">
        <v>43754</v>
      </c>
      <c r="AI557" s="86" t="s">
        <v>2784</v>
      </c>
      <c r="AJ557" s="87" t="s">
        <v>89</v>
      </c>
      <c r="AK557" s="88" t="s">
        <v>77</v>
      </c>
      <c r="AL557" s="88" t="s">
        <v>77</v>
      </c>
      <c r="AM557" s="88" t="s">
        <v>77</v>
      </c>
      <c r="AN557" s="88" t="s">
        <v>77</v>
      </c>
      <c r="AO557" s="88" t="s">
        <v>77</v>
      </c>
      <c r="AP557" s="88" t="s">
        <v>77</v>
      </c>
      <c r="AQ557" s="88" t="s">
        <v>77</v>
      </c>
      <c r="AR557" s="88" t="s">
        <v>77</v>
      </c>
      <c r="AS557" s="88" t="s">
        <v>77</v>
      </c>
      <c r="AT557" s="88" t="s">
        <v>77</v>
      </c>
      <c r="AU557" s="88" t="s">
        <v>77</v>
      </c>
      <c r="AV557" s="88"/>
      <c r="AW557" s="88" t="s">
        <v>77</v>
      </c>
      <c r="AX557" s="88"/>
      <c r="AY557" s="88" t="s">
        <v>77</v>
      </c>
      <c r="AZ557" s="88"/>
      <c r="BA557" s="88" t="s">
        <v>77</v>
      </c>
      <c r="BB557" s="88"/>
      <c r="BC557" s="88" t="s">
        <v>77</v>
      </c>
      <c r="BD557" s="88"/>
      <c r="BE557" s="88" t="s">
        <v>77</v>
      </c>
      <c r="BF557" s="88" t="s">
        <v>77</v>
      </c>
      <c r="BG557" s="88" t="s">
        <v>77</v>
      </c>
      <c r="BH557" s="88" t="s">
        <v>77</v>
      </c>
      <c r="BI557" s="88" t="s">
        <v>77</v>
      </c>
      <c r="BJ557" s="88" t="s">
        <v>77</v>
      </c>
      <c r="BK557" s="88" t="s">
        <v>77</v>
      </c>
      <c r="BL557" s="88" t="s">
        <v>77</v>
      </c>
      <c r="BM557" s="88" t="s">
        <v>77</v>
      </c>
      <c r="BN557" s="240"/>
      <c r="BO557" s="240"/>
      <c r="BP557" s="240"/>
      <c r="BQ557" s="240"/>
    </row>
    <row r="558" spans="1:69" s="90" customFormat="1" ht="154.5" customHeight="1" x14ac:dyDescent="0.3">
      <c r="A558" s="86"/>
      <c r="B558" s="86" t="s">
        <v>89</v>
      </c>
      <c r="C558" s="129" t="s">
        <v>3903</v>
      </c>
      <c r="D558" s="129" t="s">
        <v>71</v>
      </c>
      <c r="E558" s="109" t="s">
        <v>3904</v>
      </c>
      <c r="F558" s="86">
        <v>2015</v>
      </c>
      <c r="G558" s="132">
        <v>42157</v>
      </c>
      <c r="H558" s="86" t="s">
        <v>3905</v>
      </c>
      <c r="I558" s="86" t="s">
        <v>1703</v>
      </c>
      <c r="J558" s="86" t="s">
        <v>77</v>
      </c>
      <c r="K558" s="85" t="s">
        <v>75</v>
      </c>
      <c r="L558" s="86" t="s">
        <v>346</v>
      </c>
      <c r="M558" s="132">
        <v>42156</v>
      </c>
      <c r="N558" s="110" t="s">
        <v>203</v>
      </c>
      <c r="O558" s="110" t="s">
        <v>77</v>
      </c>
      <c r="P558" s="86" t="s">
        <v>1363</v>
      </c>
      <c r="Q558" s="86" t="s">
        <v>148</v>
      </c>
      <c r="R558" s="86" t="s">
        <v>3906</v>
      </c>
      <c r="S558" s="86" t="s">
        <v>1530</v>
      </c>
      <c r="T558" s="163">
        <v>89074388</v>
      </c>
      <c r="U558" s="108">
        <v>140541999.33000001</v>
      </c>
      <c r="V558" s="139">
        <v>0</v>
      </c>
      <c r="W558" s="139" t="s">
        <v>3907</v>
      </c>
      <c r="X558" s="129"/>
      <c r="Y558" s="86" t="s">
        <v>871</v>
      </c>
      <c r="Z558" s="86" t="s">
        <v>628</v>
      </c>
      <c r="AA558" s="86" t="s">
        <v>1852</v>
      </c>
      <c r="AB558" s="86" t="s">
        <v>145</v>
      </c>
      <c r="AC558" s="86" t="s">
        <v>146</v>
      </c>
      <c r="AD558" s="86" t="s">
        <v>3908</v>
      </c>
      <c r="AE558" s="86" t="s">
        <v>976</v>
      </c>
      <c r="AF558" s="86" t="s">
        <v>148</v>
      </c>
      <c r="AG558" s="86" t="s">
        <v>342</v>
      </c>
      <c r="AH558" s="132">
        <v>44974</v>
      </c>
      <c r="AI558" s="86" t="s">
        <v>415</v>
      </c>
      <c r="AJ558" s="87" t="s">
        <v>85</v>
      </c>
      <c r="AK558" s="88" t="s">
        <v>77</v>
      </c>
      <c r="AL558" s="88"/>
      <c r="AM558" s="88"/>
      <c r="AN558" s="88"/>
      <c r="AO558" s="88"/>
      <c r="AP558" s="88"/>
      <c r="AQ558" s="88"/>
      <c r="AR558" s="88"/>
      <c r="AS558" s="88"/>
      <c r="AT558" s="88"/>
      <c r="AU558" s="88"/>
      <c r="AV558" s="88"/>
      <c r="AW558" s="88"/>
      <c r="AX558" s="88"/>
      <c r="AY558" s="88"/>
      <c r="AZ558" s="88"/>
      <c r="BA558" s="88"/>
      <c r="BB558" s="88"/>
      <c r="BC558" s="88"/>
      <c r="BD558" s="88"/>
      <c r="BE558" s="88"/>
      <c r="BF558" s="88"/>
      <c r="BG558" s="88"/>
      <c r="BH558" s="88"/>
      <c r="BI558" s="88"/>
      <c r="BJ558" s="88"/>
      <c r="BK558" s="88"/>
      <c r="BL558" s="88"/>
      <c r="BM558" s="88"/>
      <c r="BN558" s="240"/>
      <c r="BO558" s="240"/>
      <c r="BP558" s="240"/>
      <c r="BQ558" s="240"/>
    </row>
    <row r="559" spans="1:69" s="90" customFormat="1" ht="154.5" customHeight="1" x14ac:dyDescent="0.3">
      <c r="A559" s="86"/>
      <c r="B559" s="86" t="s">
        <v>89</v>
      </c>
      <c r="C559" s="129" t="s">
        <v>3360</v>
      </c>
      <c r="D559" s="129" t="s">
        <v>937</v>
      </c>
      <c r="E559" s="109" t="s">
        <v>3361</v>
      </c>
      <c r="F559" s="85">
        <v>2015</v>
      </c>
      <c r="G559" s="146">
        <v>42979</v>
      </c>
      <c r="H559" s="85" t="s">
        <v>3362</v>
      </c>
      <c r="I559" s="86" t="s">
        <v>3363</v>
      </c>
      <c r="J559" s="86" t="s">
        <v>77</v>
      </c>
      <c r="K559" s="85" t="s">
        <v>75</v>
      </c>
      <c r="L559" s="86" t="s">
        <v>346</v>
      </c>
      <c r="M559" s="132">
        <v>42130</v>
      </c>
      <c r="N559" s="110" t="s">
        <v>698</v>
      </c>
      <c r="O559" s="110" t="s">
        <v>77</v>
      </c>
      <c r="P559" s="86" t="s">
        <v>1363</v>
      </c>
      <c r="Q559" s="86" t="s">
        <v>148</v>
      </c>
      <c r="R559" s="86" t="s">
        <v>3364</v>
      </c>
      <c r="S559" s="86" t="s">
        <v>3365</v>
      </c>
      <c r="T559" s="139">
        <v>60000000</v>
      </c>
      <c r="U559" s="108">
        <v>0</v>
      </c>
      <c r="V559" s="139">
        <v>0</v>
      </c>
      <c r="W559" s="199">
        <v>0</v>
      </c>
      <c r="X559" s="129"/>
      <c r="Y559" s="86" t="s">
        <v>871</v>
      </c>
      <c r="Z559" s="86" t="s">
        <v>787</v>
      </c>
      <c r="AA559" s="86" t="s">
        <v>992</v>
      </c>
      <c r="AB559" s="86" t="s">
        <v>1227</v>
      </c>
      <c r="AC559" s="86" t="s">
        <v>1385</v>
      </c>
      <c r="AD559" s="86" t="s">
        <v>2110</v>
      </c>
      <c r="AE559" s="86" t="s">
        <v>976</v>
      </c>
      <c r="AF559" s="86" t="s">
        <v>148</v>
      </c>
      <c r="AG559" s="86" t="s">
        <v>578</v>
      </c>
      <c r="AH559" s="132">
        <v>43634</v>
      </c>
      <c r="AI559" s="86" t="s">
        <v>415</v>
      </c>
      <c r="AJ559" s="87" t="s">
        <v>85</v>
      </c>
      <c r="AK559" s="88" t="s">
        <v>77</v>
      </c>
      <c r="AL559" s="87" t="s">
        <v>77</v>
      </c>
      <c r="AM559" s="86"/>
      <c r="AN559" s="87" t="s">
        <v>77</v>
      </c>
      <c r="AO559" s="87" t="s">
        <v>77</v>
      </c>
      <c r="AP559" s="87" t="s">
        <v>77</v>
      </c>
      <c r="AQ559" s="87" t="s">
        <v>77</v>
      </c>
      <c r="AR559" s="86" t="s">
        <v>148</v>
      </c>
      <c r="AS559" s="87" t="s">
        <v>77</v>
      </c>
      <c r="AT559" s="87" t="s">
        <v>77</v>
      </c>
      <c r="AU559" s="88">
        <v>2400000</v>
      </c>
      <c r="AV559" s="88"/>
      <c r="AW559" s="87" t="s">
        <v>77</v>
      </c>
      <c r="AX559" s="87"/>
      <c r="AY559" s="87" t="s">
        <v>77</v>
      </c>
      <c r="AZ559" s="87"/>
      <c r="BA559" s="87" t="s">
        <v>77</v>
      </c>
      <c r="BB559" s="87"/>
      <c r="BC559" s="87" t="s">
        <v>77</v>
      </c>
      <c r="BD559" s="87"/>
      <c r="BE559" s="87" t="s">
        <v>77</v>
      </c>
      <c r="BF559" s="87" t="s">
        <v>77</v>
      </c>
      <c r="BG559" s="87" t="s">
        <v>77</v>
      </c>
      <c r="BH559" s="87" t="s">
        <v>77</v>
      </c>
      <c r="BI559" s="87" t="s">
        <v>77</v>
      </c>
      <c r="BJ559" s="87" t="s">
        <v>77</v>
      </c>
      <c r="BK559" s="87" t="s">
        <v>77</v>
      </c>
      <c r="BL559" s="87" t="s">
        <v>77</v>
      </c>
      <c r="BM559" s="87" t="s">
        <v>77</v>
      </c>
      <c r="BN559" s="240"/>
      <c r="BO559" s="240"/>
      <c r="BP559" s="240"/>
      <c r="BQ559" s="240"/>
    </row>
    <row r="560" spans="1:69" s="90" customFormat="1" ht="154.5" customHeight="1" x14ac:dyDescent="0.3">
      <c r="A560" s="86"/>
      <c r="B560" s="86" t="s">
        <v>89</v>
      </c>
      <c r="C560" s="129" t="s">
        <v>3909</v>
      </c>
      <c r="D560" s="129" t="s">
        <v>71</v>
      </c>
      <c r="E560" s="109" t="s">
        <v>3910</v>
      </c>
      <c r="F560" s="86">
        <v>2015</v>
      </c>
      <c r="G560" s="132">
        <v>42047</v>
      </c>
      <c r="H560" s="86" t="s">
        <v>3911</v>
      </c>
      <c r="I560" s="86" t="s">
        <v>3912</v>
      </c>
      <c r="J560" s="86" t="s">
        <v>77</v>
      </c>
      <c r="K560" s="85" t="s">
        <v>75</v>
      </c>
      <c r="L560" s="86" t="s">
        <v>246</v>
      </c>
      <c r="M560" s="132">
        <v>42046</v>
      </c>
      <c r="N560" s="110" t="s">
        <v>203</v>
      </c>
      <c r="O560" s="110" t="s">
        <v>77</v>
      </c>
      <c r="P560" s="86" t="s">
        <v>2407</v>
      </c>
      <c r="Q560" s="86" t="s">
        <v>148</v>
      </c>
      <c r="R560" s="86" t="s">
        <v>3913</v>
      </c>
      <c r="S560" s="86" t="s">
        <v>3914</v>
      </c>
      <c r="T560" s="163">
        <v>0</v>
      </c>
      <c r="U560" s="197">
        <v>0</v>
      </c>
      <c r="V560" s="163">
        <v>0</v>
      </c>
      <c r="W560" s="163">
        <v>0</v>
      </c>
      <c r="X560" s="129" t="s">
        <v>681</v>
      </c>
      <c r="Y560" s="86" t="s">
        <v>871</v>
      </c>
      <c r="Z560" s="86" t="s">
        <v>1193</v>
      </c>
      <c r="AA560" s="86" t="s">
        <v>992</v>
      </c>
      <c r="AB560" s="85" t="s">
        <v>138</v>
      </c>
      <c r="AC560" s="86" t="s">
        <v>139</v>
      </c>
      <c r="AD560" s="86" t="s">
        <v>3784</v>
      </c>
      <c r="AE560" s="86" t="s">
        <v>964</v>
      </c>
      <c r="AF560" s="86" t="s">
        <v>148</v>
      </c>
      <c r="AG560" s="86" t="s">
        <v>342</v>
      </c>
      <c r="AH560" s="132">
        <v>45141</v>
      </c>
      <c r="AI560" s="86" t="s">
        <v>415</v>
      </c>
      <c r="AJ560" s="87" t="s">
        <v>89</v>
      </c>
      <c r="AK560" s="88" t="s">
        <v>77</v>
      </c>
      <c r="AL560" s="88" t="s">
        <v>77</v>
      </c>
      <c r="AM560" s="88" t="s">
        <v>77</v>
      </c>
      <c r="AN560" s="88" t="s">
        <v>77</v>
      </c>
      <c r="AO560" s="88" t="s">
        <v>77</v>
      </c>
      <c r="AP560" s="88" t="s">
        <v>77</v>
      </c>
      <c r="AQ560" s="88" t="s">
        <v>77</v>
      </c>
      <c r="AR560" s="88" t="s">
        <v>77</v>
      </c>
      <c r="AS560" s="88" t="s">
        <v>77</v>
      </c>
      <c r="AT560" s="88" t="s">
        <v>77</v>
      </c>
      <c r="AU560" s="88" t="s">
        <v>77</v>
      </c>
      <c r="AV560" s="88"/>
      <c r="AW560" s="88" t="s">
        <v>77</v>
      </c>
      <c r="AX560" s="88"/>
      <c r="AY560" s="88" t="s">
        <v>77</v>
      </c>
      <c r="AZ560" s="88"/>
      <c r="BA560" s="88" t="s">
        <v>77</v>
      </c>
      <c r="BB560" s="88"/>
      <c r="BC560" s="88" t="s">
        <v>77</v>
      </c>
      <c r="BD560" s="88"/>
      <c r="BE560" s="88" t="s">
        <v>77</v>
      </c>
      <c r="BF560" s="88" t="s">
        <v>77</v>
      </c>
      <c r="BG560" s="88" t="s">
        <v>77</v>
      </c>
      <c r="BH560" s="88" t="s">
        <v>77</v>
      </c>
      <c r="BI560" s="88" t="s">
        <v>77</v>
      </c>
      <c r="BJ560" s="88" t="s">
        <v>77</v>
      </c>
      <c r="BK560" s="88" t="s">
        <v>77</v>
      </c>
      <c r="BL560" s="88" t="s">
        <v>77</v>
      </c>
      <c r="BM560" s="88" t="s">
        <v>77</v>
      </c>
      <c r="BN560" s="240"/>
      <c r="BO560" s="240"/>
      <c r="BP560" s="240"/>
      <c r="BQ560" s="240"/>
    </row>
    <row r="561" spans="1:69" s="90" customFormat="1" ht="154.5" customHeight="1" x14ac:dyDescent="0.3">
      <c r="A561" s="86"/>
      <c r="B561" s="86" t="s">
        <v>85</v>
      </c>
      <c r="C561" s="129" t="s">
        <v>710</v>
      </c>
      <c r="D561" s="129" t="s">
        <v>937</v>
      </c>
      <c r="E561" s="109" t="s">
        <v>3915</v>
      </c>
      <c r="F561" s="85">
        <v>2014</v>
      </c>
      <c r="G561" s="146">
        <v>41832</v>
      </c>
      <c r="H561" s="85" t="s">
        <v>3916</v>
      </c>
      <c r="I561" s="86" t="s">
        <v>3743</v>
      </c>
      <c r="J561" s="86" t="s">
        <v>77</v>
      </c>
      <c r="K561" s="85" t="s">
        <v>75</v>
      </c>
      <c r="L561" s="86" t="s">
        <v>346</v>
      </c>
      <c r="M561" s="132">
        <v>41802</v>
      </c>
      <c r="N561" s="110" t="s">
        <v>203</v>
      </c>
      <c r="O561" s="110" t="s">
        <v>77</v>
      </c>
      <c r="P561" s="86" t="s">
        <v>1105</v>
      </c>
      <c r="Q561" s="86" t="s">
        <v>148</v>
      </c>
      <c r="R561" s="86" t="s">
        <v>3917</v>
      </c>
      <c r="S561" s="86" t="s">
        <v>3918</v>
      </c>
      <c r="T561" s="139">
        <f>123200000+68415175</f>
        <v>191615175</v>
      </c>
      <c r="U561" s="108">
        <v>0</v>
      </c>
      <c r="V561" s="139">
        <v>0</v>
      </c>
      <c r="W561" s="199">
        <v>0</v>
      </c>
      <c r="X561" s="129"/>
      <c r="Y561" s="86" t="s">
        <v>871</v>
      </c>
      <c r="Z561" s="86" t="s">
        <v>1429</v>
      </c>
      <c r="AA561" s="86" t="s">
        <v>974</v>
      </c>
      <c r="AB561" s="86" t="s">
        <v>1227</v>
      </c>
      <c r="AC561" s="86" t="s">
        <v>1385</v>
      </c>
      <c r="AD561" s="86" t="s">
        <v>3919</v>
      </c>
      <c r="AE561" s="86" t="s">
        <v>976</v>
      </c>
      <c r="AF561" s="86" t="s">
        <v>148</v>
      </c>
      <c r="AG561" s="86" t="s">
        <v>342</v>
      </c>
      <c r="AH561" s="132">
        <v>43812</v>
      </c>
      <c r="AI561" s="86" t="s">
        <v>415</v>
      </c>
      <c r="AJ561" s="87" t="s">
        <v>85</v>
      </c>
      <c r="AK561" s="88" t="s">
        <v>77</v>
      </c>
      <c r="AL561" s="88" t="s">
        <v>77</v>
      </c>
      <c r="AM561" s="88" t="s">
        <v>77</v>
      </c>
      <c r="AN561" s="88" t="s">
        <v>77</v>
      </c>
      <c r="AO561" s="88" t="s">
        <v>77</v>
      </c>
      <c r="AP561" s="88" t="s">
        <v>77</v>
      </c>
      <c r="AQ561" s="88" t="s">
        <v>77</v>
      </c>
      <c r="AR561" s="88" t="s">
        <v>77</v>
      </c>
      <c r="AS561" s="88" t="s">
        <v>77</v>
      </c>
      <c r="AT561" s="88" t="s">
        <v>77</v>
      </c>
      <c r="AU561" s="88" t="s">
        <v>77</v>
      </c>
      <c r="AV561" s="88"/>
      <c r="AW561" s="88" t="s">
        <v>77</v>
      </c>
      <c r="AX561" s="88"/>
      <c r="AY561" s="88" t="s">
        <v>77</v>
      </c>
      <c r="AZ561" s="88"/>
      <c r="BA561" s="88" t="s">
        <v>77</v>
      </c>
      <c r="BB561" s="88"/>
      <c r="BC561" s="88" t="s">
        <v>77</v>
      </c>
      <c r="BD561" s="88"/>
      <c r="BE561" s="88" t="s">
        <v>77</v>
      </c>
      <c r="BF561" s="88" t="s">
        <v>77</v>
      </c>
      <c r="BG561" s="88" t="s">
        <v>77</v>
      </c>
      <c r="BH561" s="88" t="s">
        <v>77</v>
      </c>
      <c r="BI561" s="88" t="s">
        <v>77</v>
      </c>
      <c r="BJ561" s="88" t="s">
        <v>77</v>
      </c>
      <c r="BK561" s="88" t="s">
        <v>77</v>
      </c>
      <c r="BL561" s="88" t="s">
        <v>77</v>
      </c>
      <c r="BM561" s="88" t="s">
        <v>77</v>
      </c>
      <c r="BN561" s="240"/>
      <c r="BO561" s="240"/>
      <c r="BP561" s="240"/>
      <c r="BQ561" s="240"/>
    </row>
    <row r="562" spans="1:69" s="90" customFormat="1" ht="154.5" customHeight="1" x14ac:dyDescent="0.3">
      <c r="A562" s="86"/>
      <c r="B562" s="86" t="s">
        <v>85</v>
      </c>
      <c r="C562" s="129" t="s">
        <v>710</v>
      </c>
      <c r="D562" s="129" t="s">
        <v>937</v>
      </c>
      <c r="E562" s="109" t="s">
        <v>3920</v>
      </c>
      <c r="F562" s="85">
        <v>2014</v>
      </c>
      <c r="G562" s="146">
        <v>41920</v>
      </c>
      <c r="H562" s="85" t="s">
        <v>3921</v>
      </c>
      <c r="I562" s="86" t="s">
        <v>77</v>
      </c>
      <c r="J562" s="86" t="s">
        <v>77</v>
      </c>
      <c r="K562" s="85" t="s">
        <v>75</v>
      </c>
      <c r="L562" s="86" t="s">
        <v>111</v>
      </c>
      <c r="M562" s="132">
        <v>41920</v>
      </c>
      <c r="N562" s="110" t="s">
        <v>698</v>
      </c>
      <c r="O562" s="110" t="s">
        <v>77</v>
      </c>
      <c r="P562" s="86" t="s">
        <v>1607</v>
      </c>
      <c r="Q562" s="86" t="s">
        <v>148</v>
      </c>
      <c r="R562" s="86" t="s">
        <v>3922</v>
      </c>
      <c r="S562" s="86" t="s">
        <v>1633</v>
      </c>
      <c r="T562" s="139">
        <v>0</v>
      </c>
      <c r="U562" s="108">
        <v>0</v>
      </c>
      <c r="V562" s="139">
        <v>0</v>
      </c>
      <c r="W562" s="199">
        <v>0</v>
      </c>
      <c r="X562" s="129"/>
      <c r="Y562" s="86" t="s">
        <v>871</v>
      </c>
      <c r="Z562" s="86" t="s">
        <v>1021</v>
      </c>
      <c r="AA562" s="86" t="s">
        <v>1048</v>
      </c>
      <c r="AB562" s="86" t="s">
        <v>1227</v>
      </c>
      <c r="AC562" s="86" t="s">
        <v>1385</v>
      </c>
      <c r="AD562" s="86" t="s">
        <v>3427</v>
      </c>
      <c r="AE562" s="86" t="s">
        <v>976</v>
      </c>
      <c r="AF562" s="86" t="s">
        <v>148</v>
      </c>
      <c r="AG562" s="86" t="s">
        <v>578</v>
      </c>
      <c r="AH562" s="132">
        <v>42389</v>
      </c>
      <c r="AI562" s="86" t="s">
        <v>415</v>
      </c>
      <c r="AJ562" s="87" t="s">
        <v>85</v>
      </c>
      <c r="AK562" s="143" t="s">
        <v>77</v>
      </c>
      <c r="AL562" s="143" t="s">
        <v>77</v>
      </c>
      <c r="AM562" s="86" t="s">
        <v>965</v>
      </c>
      <c r="AN562" s="86" t="s">
        <v>77</v>
      </c>
      <c r="AO562" s="86" t="s">
        <v>77</v>
      </c>
      <c r="AP562" s="143" t="s">
        <v>77</v>
      </c>
      <c r="AQ562" s="143" t="s">
        <v>77</v>
      </c>
      <c r="AR562" s="143" t="s">
        <v>77</v>
      </c>
      <c r="AS562" s="143" t="s">
        <v>77</v>
      </c>
      <c r="AT562" s="143" t="s">
        <v>77</v>
      </c>
      <c r="AU562" s="143" t="s">
        <v>77</v>
      </c>
      <c r="AV562" s="143"/>
      <c r="AW562" s="143" t="s">
        <v>77</v>
      </c>
      <c r="AX562" s="143"/>
      <c r="AY562" s="143" t="s">
        <v>77</v>
      </c>
      <c r="AZ562" s="143"/>
      <c r="BA562" s="143" t="s">
        <v>77</v>
      </c>
      <c r="BB562" s="143"/>
      <c r="BC562" s="143" t="s">
        <v>77</v>
      </c>
      <c r="BD562" s="143"/>
      <c r="BE562" s="143" t="s">
        <v>77</v>
      </c>
      <c r="BF562" s="143" t="s">
        <v>77</v>
      </c>
      <c r="BG562" s="143" t="s">
        <v>77</v>
      </c>
      <c r="BH562" s="143" t="s">
        <v>77</v>
      </c>
      <c r="BI562" s="143" t="s">
        <v>77</v>
      </c>
      <c r="BJ562" s="143" t="s">
        <v>77</v>
      </c>
      <c r="BK562" s="143" t="s">
        <v>77</v>
      </c>
      <c r="BL562" s="143" t="s">
        <v>77</v>
      </c>
      <c r="BM562" s="143" t="s">
        <v>77</v>
      </c>
      <c r="BN562" s="240"/>
      <c r="BO562" s="240"/>
      <c r="BP562" s="240"/>
      <c r="BQ562" s="240"/>
    </row>
    <row r="563" spans="1:69" s="90" customFormat="1" ht="154.5" customHeight="1" x14ac:dyDescent="0.3">
      <c r="A563" s="86"/>
      <c r="B563" s="86" t="s">
        <v>85</v>
      </c>
      <c r="C563" s="129" t="s">
        <v>710</v>
      </c>
      <c r="D563" s="129" t="s">
        <v>937</v>
      </c>
      <c r="E563" s="109" t="s">
        <v>3923</v>
      </c>
      <c r="F563" s="85">
        <v>2015</v>
      </c>
      <c r="G563" s="146">
        <v>41838</v>
      </c>
      <c r="H563" s="85" t="s">
        <v>3924</v>
      </c>
      <c r="I563" s="86" t="s">
        <v>3925</v>
      </c>
      <c r="J563" s="86" t="s">
        <v>77</v>
      </c>
      <c r="K563" s="85" t="s">
        <v>75</v>
      </c>
      <c r="L563" s="86" t="s">
        <v>346</v>
      </c>
      <c r="M563" s="132">
        <v>42186</v>
      </c>
      <c r="N563" s="110" t="s">
        <v>157</v>
      </c>
      <c r="O563" s="110" t="s">
        <v>77</v>
      </c>
      <c r="P563" s="86" t="s">
        <v>1105</v>
      </c>
      <c r="Q563" s="86" t="s">
        <v>148</v>
      </c>
      <c r="R563" s="86" t="s">
        <v>3926</v>
      </c>
      <c r="S563" s="86" t="s">
        <v>3927</v>
      </c>
      <c r="T563" s="139">
        <v>5000000</v>
      </c>
      <c r="U563" s="108">
        <v>0</v>
      </c>
      <c r="V563" s="139">
        <v>0</v>
      </c>
      <c r="W563" s="139">
        <v>0</v>
      </c>
      <c r="X563" s="129"/>
      <c r="Y563" s="86" t="s">
        <v>973</v>
      </c>
      <c r="Z563" s="86" t="s">
        <v>1193</v>
      </c>
      <c r="AA563" s="86" t="s">
        <v>1193</v>
      </c>
      <c r="AB563" s="85" t="s">
        <v>138</v>
      </c>
      <c r="AC563" s="86" t="s">
        <v>139</v>
      </c>
      <c r="AD563" s="86" t="s">
        <v>873</v>
      </c>
      <c r="AE563" s="86" t="s">
        <v>976</v>
      </c>
      <c r="AF563" s="86" t="s">
        <v>148</v>
      </c>
      <c r="AG563" s="86" t="s">
        <v>578</v>
      </c>
      <c r="AH563" s="132">
        <v>43882</v>
      </c>
      <c r="AI563" s="86" t="s">
        <v>415</v>
      </c>
      <c r="AJ563" s="87"/>
      <c r="AK563" s="88" t="s">
        <v>77</v>
      </c>
      <c r="AL563" s="87" t="s">
        <v>77</v>
      </c>
      <c r="AM563" s="86" t="s">
        <v>77</v>
      </c>
      <c r="AN563" s="86" t="s">
        <v>77</v>
      </c>
      <c r="AO563" s="86" t="s">
        <v>77</v>
      </c>
      <c r="AP563" s="143" t="s">
        <v>77</v>
      </c>
      <c r="AQ563" s="143" t="s">
        <v>77</v>
      </c>
      <c r="AR563" s="86"/>
      <c r="AS563" s="86" t="s">
        <v>77</v>
      </c>
      <c r="AT563" s="86" t="s">
        <v>77</v>
      </c>
      <c r="AU563" s="88" t="s">
        <v>77</v>
      </c>
      <c r="AV563" s="88"/>
      <c r="AW563" s="86" t="s">
        <v>77</v>
      </c>
      <c r="AX563" s="86"/>
      <c r="AY563" s="86" t="s">
        <v>77</v>
      </c>
      <c r="AZ563" s="86"/>
      <c r="BA563" s="86" t="s">
        <v>77</v>
      </c>
      <c r="BB563" s="86"/>
      <c r="BC563" s="86" t="s">
        <v>77</v>
      </c>
      <c r="BD563" s="86"/>
      <c r="BE563" s="86" t="s">
        <v>77</v>
      </c>
      <c r="BF563" s="86" t="s">
        <v>77</v>
      </c>
      <c r="BG563" s="86" t="s">
        <v>77</v>
      </c>
      <c r="BH563" s="86" t="s">
        <v>77</v>
      </c>
      <c r="BI563" s="86" t="s">
        <v>77</v>
      </c>
      <c r="BJ563" s="86" t="s">
        <v>77</v>
      </c>
      <c r="BK563" s="86" t="s">
        <v>77</v>
      </c>
      <c r="BL563" s="86" t="s">
        <v>77</v>
      </c>
      <c r="BM563" s="86" t="s">
        <v>77</v>
      </c>
      <c r="BN563" s="240"/>
      <c r="BO563" s="240"/>
      <c r="BP563" s="240"/>
      <c r="BQ563" s="240"/>
    </row>
    <row r="564" spans="1:69" s="90" customFormat="1" ht="154.5" customHeight="1" x14ac:dyDescent="0.3">
      <c r="A564" s="86"/>
      <c r="B564" s="86" t="s">
        <v>85</v>
      </c>
      <c r="C564" s="129" t="s">
        <v>710</v>
      </c>
      <c r="D564" s="129" t="s">
        <v>937</v>
      </c>
      <c r="E564" s="109" t="s">
        <v>3928</v>
      </c>
      <c r="F564" s="85">
        <v>2015</v>
      </c>
      <c r="G564" s="146">
        <v>42347</v>
      </c>
      <c r="H564" s="85" t="s">
        <v>3929</v>
      </c>
      <c r="I564" s="86" t="s">
        <v>3930</v>
      </c>
      <c r="J564" s="86" t="s">
        <v>77</v>
      </c>
      <c r="K564" s="85" t="s">
        <v>75</v>
      </c>
      <c r="L564" s="86" t="s">
        <v>102</v>
      </c>
      <c r="M564" s="132">
        <v>42345</v>
      </c>
      <c r="N564" s="110" t="s">
        <v>203</v>
      </c>
      <c r="O564" s="110" t="s">
        <v>77</v>
      </c>
      <c r="P564" s="86" t="s">
        <v>951</v>
      </c>
      <c r="Q564" s="86" t="s">
        <v>148</v>
      </c>
      <c r="R564" s="86" t="s">
        <v>3931</v>
      </c>
      <c r="S564" s="86" t="s">
        <v>1427</v>
      </c>
      <c r="T564" s="139">
        <f>7229000+1250000+ (20*828116)</f>
        <v>25041320</v>
      </c>
      <c r="U564" s="108">
        <v>0</v>
      </c>
      <c r="V564" s="139">
        <v>0</v>
      </c>
      <c r="W564" s="139">
        <v>0</v>
      </c>
      <c r="X564" s="129"/>
      <c r="Y564" s="86" t="s">
        <v>973</v>
      </c>
      <c r="Z564" s="86" t="s">
        <v>628</v>
      </c>
      <c r="AA564" s="86" t="s">
        <v>628</v>
      </c>
      <c r="AB564" s="86" t="s">
        <v>145</v>
      </c>
      <c r="AC564" s="86" t="s">
        <v>146</v>
      </c>
      <c r="AD564" s="86" t="s">
        <v>1805</v>
      </c>
      <c r="AE564" s="86" t="s">
        <v>309</v>
      </c>
      <c r="AF564" s="86" t="s">
        <v>148</v>
      </c>
      <c r="AG564" s="86" t="s">
        <v>342</v>
      </c>
      <c r="AH564" s="132">
        <v>43817</v>
      </c>
      <c r="AI564" s="86" t="s">
        <v>415</v>
      </c>
      <c r="AJ564" s="87"/>
      <c r="AK564" s="86" t="s">
        <v>3932</v>
      </c>
      <c r="AL564" s="87" t="s">
        <v>77</v>
      </c>
      <c r="AM564" s="86" t="s">
        <v>965</v>
      </c>
      <c r="AN564" s="86" t="s">
        <v>3933</v>
      </c>
      <c r="AO564" s="86" t="s">
        <v>2320</v>
      </c>
      <c r="AP564" s="143"/>
      <c r="AQ564" s="143" t="s">
        <v>77</v>
      </c>
      <c r="AR564" s="86" t="s">
        <v>148</v>
      </c>
      <c r="AS564" s="86" t="s">
        <v>3932</v>
      </c>
      <c r="AT564" s="86" t="s">
        <v>77</v>
      </c>
      <c r="AU564" s="88"/>
      <c r="AV564" s="88"/>
      <c r="AW564" s="86">
        <v>2020000459</v>
      </c>
      <c r="AX564" s="86"/>
      <c r="AY564" s="86" t="s">
        <v>77</v>
      </c>
      <c r="AZ564" s="86"/>
      <c r="BA564" s="86" t="s">
        <v>77</v>
      </c>
      <c r="BB564" s="86"/>
      <c r="BC564" s="86">
        <v>2020001383</v>
      </c>
      <c r="BD564" s="86"/>
      <c r="BE564" s="86">
        <v>2020001965</v>
      </c>
      <c r="BF564" s="86" t="s">
        <v>1165</v>
      </c>
      <c r="BG564" s="85" t="s">
        <v>3929</v>
      </c>
      <c r="BH564" s="86" t="s">
        <v>3932</v>
      </c>
      <c r="BI564" s="86">
        <v>0</v>
      </c>
      <c r="BJ564" s="86" t="s">
        <v>3932</v>
      </c>
      <c r="BK564" s="86" t="s">
        <v>3934</v>
      </c>
      <c r="BL564" s="216">
        <v>44039</v>
      </c>
      <c r="BM564" s="86"/>
      <c r="BN564" s="240"/>
      <c r="BO564" s="240"/>
      <c r="BP564" s="240"/>
      <c r="BQ564" s="240"/>
    </row>
    <row r="565" spans="1:69" s="90" customFormat="1" ht="154.5" customHeight="1" x14ac:dyDescent="0.3">
      <c r="A565" s="86"/>
      <c r="B565" s="86" t="s">
        <v>89</v>
      </c>
      <c r="C565" s="129" t="s">
        <v>3935</v>
      </c>
      <c r="D565" s="129" t="s">
        <v>71</v>
      </c>
      <c r="E565" s="109" t="s">
        <v>3936</v>
      </c>
      <c r="F565" s="86">
        <v>2014</v>
      </c>
      <c r="G565" s="132">
        <v>41905</v>
      </c>
      <c r="H565" s="86" t="s">
        <v>3937</v>
      </c>
      <c r="I565" s="86" t="s">
        <v>1697</v>
      </c>
      <c r="J565" s="86" t="s">
        <v>77</v>
      </c>
      <c r="K565" s="85" t="s">
        <v>75</v>
      </c>
      <c r="L565" s="86" t="s">
        <v>3847</v>
      </c>
      <c r="M565" s="132">
        <v>41897</v>
      </c>
      <c r="N565" s="110" t="s">
        <v>256</v>
      </c>
      <c r="O565" s="110" t="s">
        <v>77</v>
      </c>
      <c r="P565" s="86"/>
      <c r="Q565" s="86" t="s">
        <v>148</v>
      </c>
      <c r="R565" s="86" t="s">
        <v>3938</v>
      </c>
      <c r="S565" s="86" t="s">
        <v>3939</v>
      </c>
      <c r="T565" s="163">
        <v>1739846042</v>
      </c>
      <c r="U565" s="197">
        <v>2903696718.54</v>
      </c>
      <c r="V565" s="163">
        <v>2605223424</v>
      </c>
      <c r="W565" s="163">
        <v>0</v>
      </c>
      <c r="X565" s="129" t="s">
        <v>160</v>
      </c>
      <c r="Y565" s="86" t="s">
        <v>871</v>
      </c>
      <c r="Z565" s="86" t="s">
        <v>992</v>
      </c>
      <c r="AA565" s="86" t="s">
        <v>993</v>
      </c>
      <c r="AB565" s="86" t="s">
        <v>1227</v>
      </c>
      <c r="AC565" s="86" t="s">
        <v>1385</v>
      </c>
      <c r="AD565" s="86" t="s">
        <v>2777</v>
      </c>
      <c r="AE565" s="86" t="s">
        <v>964</v>
      </c>
      <c r="AF565" s="86" t="s">
        <v>148</v>
      </c>
      <c r="AG565" s="86" t="s">
        <v>578</v>
      </c>
      <c r="AH565" s="132">
        <v>42503</v>
      </c>
      <c r="AI565" s="86" t="s">
        <v>88</v>
      </c>
      <c r="AJ565" s="87" t="s">
        <v>89</v>
      </c>
      <c r="AK565" s="88" t="s">
        <v>77</v>
      </c>
      <c r="AL565" s="88" t="s">
        <v>77</v>
      </c>
      <c r="AM565" s="88" t="s">
        <v>77</v>
      </c>
      <c r="AN565" s="88" t="s">
        <v>77</v>
      </c>
      <c r="AO565" s="88" t="s">
        <v>77</v>
      </c>
      <c r="AP565" s="88" t="s">
        <v>77</v>
      </c>
      <c r="AQ565" s="88" t="s">
        <v>77</v>
      </c>
      <c r="AR565" s="88" t="s">
        <v>77</v>
      </c>
      <c r="AS565" s="88" t="s">
        <v>77</v>
      </c>
      <c r="AT565" s="88" t="s">
        <v>77</v>
      </c>
      <c r="AU565" s="88" t="s">
        <v>77</v>
      </c>
      <c r="AV565" s="88"/>
      <c r="AW565" s="88" t="s">
        <v>77</v>
      </c>
      <c r="AX565" s="88"/>
      <c r="AY565" s="88" t="s">
        <v>77</v>
      </c>
      <c r="AZ565" s="88"/>
      <c r="BA565" s="88" t="s">
        <v>77</v>
      </c>
      <c r="BB565" s="88"/>
      <c r="BC565" s="88" t="s">
        <v>77</v>
      </c>
      <c r="BD565" s="88"/>
      <c r="BE565" s="88" t="s">
        <v>77</v>
      </c>
      <c r="BF565" s="88" t="s">
        <v>77</v>
      </c>
      <c r="BG565" s="88" t="s">
        <v>77</v>
      </c>
      <c r="BH565" s="88" t="s">
        <v>77</v>
      </c>
      <c r="BI565" s="88" t="s">
        <v>77</v>
      </c>
      <c r="BJ565" s="88" t="s">
        <v>77</v>
      </c>
      <c r="BK565" s="88" t="s">
        <v>77</v>
      </c>
      <c r="BL565" s="88" t="s">
        <v>77</v>
      </c>
      <c r="BM565" s="88" t="s">
        <v>77</v>
      </c>
      <c r="BN565" s="240"/>
      <c r="BO565" s="240"/>
      <c r="BP565" s="240"/>
      <c r="BQ565" s="240"/>
    </row>
    <row r="566" spans="1:69" s="90" customFormat="1" ht="154.5" customHeight="1" x14ac:dyDescent="0.3">
      <c r="A566" s="86"/>
      <c r="B566" s="86" t="s">
        <v>85</v>
      </c>
      <c r="C566" s="129" t="s">
        <v>710</v>
      </c>
      <c r="D566" s="129" t="s">
        <v>71</v>
      </c>
      <c r="E566" s="109" t="s">
        <v>3940</v>
      </c>
      <c r="F566" s="85">
        <v>2014</v>
      </c>
      <c r="G566" s="146">
        <v>41759</v>
      </c>
      <c r="H566" s="85" t="s">
        <v>3941</v>
      </c>
      <c r="I566" s="86" t="s">
        <v>3942</v>
      </c>
      <c r="J566" s="86" t="s">
        <v>77</v>
      </c>
      <c r="K566" s="85" t="s">
        <v>75</v>
      </c>
      <c r="L566" s="86" t="s">
        <v>111</v>
      </c>
      <c r="M566" s="132">
        <v>41761</v>
      </c>
      <c r="N566" s="110" t="s">
        <v>203</v>
      </c>
      <c r="O566" s="110" t="s">
        <v>77</v>
      </c>
      <c r="P566" s="86" t="s">
        <v>1105</v>
      </c>
      <c r="Q566" s="86" t="s">
        <v>692</v>
      </c>
      <c r="R566" s="86" t="s">
        <v>3943</v>
      </c>
      <c r="S566" s="86" t="s">
        <v>1633</v>
      </c>
      <c r="T566" s="139">
        <v>0</v>
      </c>
      <c r="U566" s="108">
        <v>0</v>
      </c>
      <c r="V566" s="139">
        <v>0</v>
      </c>
      <c r="W566" s="139">
        <v>0</v>
      </c>
      <c r="X566" s="129"/>
      <c r="Y566" s="86" t="s">
        <v>973</v>
      </c>
      <c r="Z566" s="86" t="s">
        <v>1193</v>
      </c>
      <c r="AA566" s="86" t="s">
        <v>1193</v>
      </c>
      <c r="AB566" s="86" t="s">
        <v>1320</v>
      </c>
      <c r="AC566" s="86" t="s">
        <v>294</v>
      </c>
      <c r="AD566" s="86" t="s">
        <v>3944</v>
      </c>
      <c r="AE566" s="86" t="s">
        <v>3945</v>
      </c>
      <c r="AF566" s="86" t="s">
        <v>148</v>
      </c>
      <c r="AG566" s="86" t="s">
        <v>342</v>
      </c>
      <c r="AH566" s="132">
        <v>44909</v>
      </c>
      <c r="AI566" s="86" t="s">
        <v>415</v>
      </c>
      <c r="AJ566" s="87" t="s">
        <v>85</v>
      </c>
      <c r="AK566" s="88" t="s">
        <v>77</v>
      </c>
      <c r="AL566" s="87" t="s">
        <v>77</v>
      </c>
      <c r="AM566" s="86" t="s">
        <v>965</v>
      </c>
      <c r="AN566" s="86" t="s">
        <v>3946</v>
      </c>
      <c r="AO566" s="86" t="s">
        <v>3947</v>
      </c>
      <c r="AP566" s="143" t="s">
        <v>77</v>
      </c>
      <c r="AQ566" s="143" t="s">
        <v>77</v>
      </c>
      <c r="AR566" s="86"/>
      <c r="AS566" s="86" t="s">
        <v>77</v>
      </c>
      <c r="AT566" s="86" t="s">
        <v>77</v>
      </c>
      <c r="AU566" s="88" t="s">
        <v>77</v>
      </c>
      <c r="AV566" s="88"/>
      <c r="AW566" s="86" t="s">
        <v>77</v>
      </c>
      <c r="AX566" s="86"/>
      <c r="AY566" s="86" t="s">
        <v>77</v>
      </c>
      <c r="AZ566" s="86"/>
      <c r="BA566" s="86" t="s">
        <v>77</v>
      </c>
      <c r="BB566" s="86"/>
      <c r="BC566" s="86" t="s">
        <v>77</v>
      </c>
      <c r="BD566" s="86"/>
      <c r="BE566" s="86" t="s">
        <v>77</v>
      </c>
      <c r="BF566" s="86" t="s">
        <v>77</v>
      </c>
      <c r="BG566" s="86" t="s">
        <v>77</v>
      </c>
      <c r="BH566" s="86" t="s">
        <v>77</v>
      </c>
      <c r="BI566" s="86" t="s">
        <v>77</v>
      </c>
      <c r="BJ566" s="86" t="s">
        <v>77</v>
      </c>
      <c r="BK566" s="86" t="s">
        <v>77</v>
      </c>
      <c r="BL566" s="86" t="s">
        <v>77</v>
      </c>
      <c r="BM566" s="86" t="s">
        <v>77</v>
      </c>
      <c r="BN566" s="240"/>
      <c r="BO566" s="240"/>
      <c r="BP566" s="240"/>
      <c r="BQ566" s="240"/>
    </row>
    <row r="567" spans="1:69" s="90" customFormat="1" ht="154.5" customHeight="1" x14ac:dyDescent="0.3">
      <c r="A567" s="86"/>
      <c r="B567" s="86" t="s">
        <v>85</v>
      </c>
      <c r="C567" s="129" t="s">
        <v>710</v>
      </c>
      <c r="D567" s="129" t="s">
        <v>937</v>
      </c>
      <c r="E567" s="109" t="s">
        <v>3948</v>
      </c>
      <c r="F567" s="85">
        <v>2015</v>
      </c>
      <c r="G567" s="146">
        <v>42156</v>
      </c>
      <c r="H567" s="85" t="s">
        <v>3949</v>
      </c>
      <c r="I567" s="86" t="s">
        <v>3950</v>
      </c>
      <c r="J567" s="86" t="s">
        <v>77</v>
      </c>
      <c r="K567" s="85" t="s">
        <v>75</v>
      </c>
      <c r="L567" s="86" t="s">
        <v>246</v>
      </c>
      <c r="M567" s="132">
        <v>42123</v>
      </c>
      <c r="N567" s="110" t="s">
        <v>698</v>
      </c>
      <c r="O567" s="110" t="s">
        <v>77</v>
      </c>
      <c r="P567" s="86" t="s">
        <v>990</v>
      </c>
      <c r="Q567" s="86" t="s">
        <v>148</v>
      </c>
      <c r="R567" s="86" t="s">
        <v>3951</v>
      </c>
      <c r="S567" s="86" t="s">
        <v>3914</v>
      </c>
      <c r="T567" s="139">
        <v>0</v>
      </c>
      <c r="U567" s="108">
        <v>0</v>
      </c>
      <c r="V567" s="139">
        <v>0</v>
      </c>
      <c r="W567" s="199">
        <v>0</v>
      </c>
      <c r="X567" s="129"/>
      <c r="Y567" s="86" t="s">
        <v>973</v>
      </c>
      <c r="Z567" s="86" t="s">
        <v>1829</v>
      </c>
      <c r="AA567" s="86" t="s">
        <v>1829</v>
      </c>
      <c r="AB567" s="86" t="s">
        <v>1227</v>
      </c>
      <c r="AC567" s="86" t="s">
        <v>1385</v>
      </c>
      <c r="AD567" s="86" t="s">
        <v>3952</v>
      </c>
      <c r="AE567" s="86" t="s">
        <v>976</v>
      </c>
      <c r="AF567" s="86" t="s">
        <v>148</v>
      </c>
      <c r="AG567" s="86" t="s">
        <v>342</v>
      </c>
      <c r="AH567" s="132">
        <v>43815</v>
      </c>
      <c r="AI567" s="86" t="s">
        <v>415</v>
      </c>
      <c r="AJ567" s="87" t="s">
        <v>85</v>
      </c>
      <c r="AK567" s="88" t="s">
        <v>77</v>
      </c>
      <c r="AL567" s="87" t="s">
        <v>77</v>
      </c>
      <c r="AM567" s="86" t="s">
        <v>965</v>
      </c>
      <c r="AN567" s="86" t="s">
        <v>77</v>
      </c>
      <c r="AO567" s="86" t="s">
        <v>77</v>
      </c>
      <c r="AP567" s="143" t="s">
        <v>77</v>
      </c>
      <c r="AQ567" s="143" t="s">
        <v>77</v>
      </c>
      <c r="AR567" s="86"/>
      <c r="AS567" s="86" t="s">
        <v>77</v>
      </c>
      <c r="AT567" s="86"/>
      <c r="AU567" s="86" t="s">
        <v>77</v>
      </c>
      <c r="AV567" s="86"/>
      <c r="AW567" s="86" t="s">
        <v>77</v>
      </c>
      <c r="AX567" s="86"/>
      <c r="AY567" s="86" t="s">
        <v>77</v>
      </c>
      <c r="AZ567" s="86"/>
      <c r="BA567" s="86" t="s">
        <v>77</v>
      </c>
      <c r="BB567" s="86"/>
      <c r="BC567" s="86" t="s">
        <v>77</v>
      </c>
      <c r="BD567" s="86"/>
      <c r="BE567" s="86" t="s">
        <v>77</v>
      </c>
      <c r="BF567" s="86" t="s">
        <v>77</v>
      </c>
      <c r="BG567" s="86" t="s">
        <v>77</v>
      </c>
      <c r="BH567" s="86" t="s">
        <v>77</v>
      </c>
      <c r="BI567" s="86" t="s">
        <v>77</v>
      </c>
      <c r="BJ567" s="86" t="s">
        <v>77</v>
      </c>
      <c r="BK567" s="86" t="s">
        <v>77</v>
      </c>
      <c r="BL567" s="86"/>
      <c r="BM567" s="86"/>
      <c r="BN567" s="240"/>
      <c r="BO567" s="240"/>
      <c r="BP567" s="240"/>
      <c r="BQ567" s="240"/>
    </row>
    <row r="568" spans="1:69" s="90" customFormat="1" ht="154.5" customHeight="1" x14ac:dyDescent="0.3">
      <c r="A568" s="86"/>
      <c r="B568" s="86" t="s">
        <v>89</v>
      </c>
      <c r="C568" s="129" t="s">
        <v>3953</v>
      </c>
      <c r="D568" s="129" t="s">
        <v>71</v>
      </c>
      <c r="E568" s="109" t="s">
        <v>3954</v>
      </c>
      <c r="F568" s="85">
        <v>2019</v>
      </c>
      <c r="G568" s="146">
        <v>43726</v>
      </c>
      <c r="H568" s="85" t="s">
        <v>3955</v>
      </c>
      <c r="I568" s="86" t="s">
        <v>2028</v>
      </c>
      <c r="J568" s="86" t="s">
        <v>3956</v>
      </c>
      <c r="K568" s="85" t="s">
        <v>75</v>
      </c>
      <c r="L568" s="86" t="s">
        <v>346</v>
      </c>
      <c r="M568" s="132">
        <v>43745</v>
      </c>
      <c r="N568" s="110" t="s">
        <v>698</v>
      </c>
      <c r="O568" s="126">
        <v>0.6</v>
      </c>
      <c r="P568" s="86" t="s">
        <v>2348</v>
      </c>
      <c r="Q568" s="86" t="s">
        <v>148</v>
      </c>
      <c r="R568" s="86" t="s">
        <v>3957</v>
      </c>
      <c r="S568" s="86" t="s">
        <v>3958</v>
      </c>
      <c r="T568" s="139">
        <v>60000000</v>
      </c>
      <c r="U568" s="108">
        <v>85348749.450000003</v>
      </c>
      <c r="V568" s="139">
        <v>45947023</v>
      </c>
      <c r="W568" s="139">
        <v>0</v>
      </c>
      <c r="X568" s="129" t="s">
        <v>160</v>
      </c>
      <c r="Y568" s="86" t="s">
        <v>973</v>
      </c>
      <c r="Z568" s="86" t="s">
        <v>628</v>
      </c>
      <c r="AA568" s="86" t="s">
        <v>628</v>
      </c>
      <c r="AB568" s="86" t="s">
        <v>145</v>
      </c>
      <c r="AC568" s="86" t="s">
        <v>146</v>
      </c>
      <c r="AD568" s="86" t="s">
        <v>3959</v>
      </c>
      <c r="AE568" s="86" t="s">
        <v>3960</v>
      </c>
      <c r="AF568" s="86" t="s">
        <v>148</v>
      </c>
      <c r="AG568" s="86" t="s">
        <v>86</v>
      </c>
      <c r="AH568" s="132"/>
      <c r="AI568" s="86" t="s">
        <v>88</v>
      </c>
      <c r="AJ568" s="87" t="s">
        <v>89</v>
      </c>
      <c r="AK568" s="88" t="s">
        <v>77</v>
      </c>
      <c r="AL568" s="88" t="s">
        <v>77</v>
      </c>
      <c r="AM568" s="88" t="s">
        <v>77</v>
      </c>
      <c r="AN568" s="88" t="s">
        <v>77</v>
      </c>
      <c r="AO568" s="88" t="s">
        <v>77</v>
      </c>
      <c r="AP568" s="88" t="s">
        <v>77</v>
      </c>
      <c r="AQ568" s="88" t="s">
        <v>77</v>
      </c>
      <c r="AR568" s="88" t="s">
        <v>77</v>
      </c>
      <c r="AS568" s="88" t="s">
        <v>77</v>
      </c>
      <c r="AT568" s="88" t="s">
        <v>77</v>
      </c>
      <c r="AU568" s="88" t="s">
        <v>77</v>
      </c>
      <c r="AV568" s="88"/>
      <c r="AW568" s="88" t="s">
        <v>77</v>
      </c>
      <c r="AX568" s="88"/>
      <c r="AY568" s="88" t="s">
        <v>77</v>
      </c>
      <c r="AZ568" s="88"/>
      <c r="BA568" s="88" t="s">
        <v>77</v>
      </c>
      <c r="BB568" s="88"/>
      <c r="BC568" s="88" t="s">
        <v>77</v>
      </c>
      <c r="BD568" s="88"/>
      <c r="BE568" s="88" t="s">
        <v>77</v>
      </c>
      <c r="BF568" s="88" t="s">
        <v>77</v>
      </c>
      <c r="BG568" s="88" t="s">
        <v>77</v>
      </c>
      <c r="BH568" s="88" t="s">
        <v>77</v>
      </c>
      <c r="BI568" s="88" t="s">
        <v>77</v>
      </c>
      <c r="BJ568" s="88" t="s">
        <v>77</v>
      </c>
      <c r="BK568" s="88" t="s">
        <v>77</v>
      </c>
      <c r="BL568" s="88" t="s">
        <v>77</v>
      </c>
      <c r="BM568" s="88" t="s">
        <v>77</v>
      </c>
      <c r="BN568" s="240"/>
      <c r="BO568" s="240"/>
      <c r="BP568" s="240"/>
      <c r="BQ568" s="240"/>
    </row>
    <row r="569" spans="1:69" s="90" customFormat="1" ht="154.5" customHeight="1" x14ac:dyDescent="0.3">
      <c r="A569" s="86"/>
      <c r="B569" s="86" t="s">
        <v>85</v>
      </c>
      <c r="C569" s="129" t="s">
        <v>710</v>
      </c>
      <c r="D569" s="129" t="s">
        <v>71</v>
      </c>
      <c r="E569" s="109" t="s">
        <v>3961</v>
      </c>
      <c r="F569" s="85">
        <v>2014</v>
      </c>
      <c r="G569" s="146">
        <v>41975</v>
      </c>
      <c r="H569" s="85" t="s">
        <v>3962</v>
      </c>
      <c r="I569" s="86" t="s">
        <v>3963</v>
      </c>
      <c r="J569" s="86" t="s">
        <v>77</v>
      </c>
      <c r="K569" s="85" t="s">
        <v>75</v>
      </c>
      <c r="L569" s="86" t="s">
        <v>102</v>
      </c>
      <c r="M569" s="132">
        <v>41919</v>
      </c>
      <c r="N569" s="110" t="s">
        <v>203</v>
      </c>
      <c r="O569" s="110" t="s">
        <v>77</v>
      </c>
      <c r="P569" s="86" t="s">
        <v>1190</v>
      </c>
      <c r="Q569" s="86" t="s">
        <v>148</v>
      </c>
      <c r="R569" s="86" t="s">
        <v>3964</v>
      </c>
      <c r="S569" s="86" t="s">
        <v>3534</v>
      </c>
      <c r="T569" s="139">
        <v>246400000</v>
      </c>
      <c r="U569" s="108">
        <v>0</v>
      </c>
      <c r="V569" s="139">
        <v>0</v>
      </c>
      <c r="W569" s="139">
        <v>0</v>
      </c>
      <c r="X569" s="129"/>
      <c r="Y569" s="86" t="s">
        <v>871</v>
      </c>
      <c r="Z569" s="86" t="s">
        <v>1829</v>
      </c>
      <c r="AA569" s="86" t="s">
        <v>992</v>
      </c>
      <c r="AB569" s="86" t="s">
        <v>1320</v>
      </c>
      <c r="AC569" s="86" t="s">
        <v>294</v>
      </c>
      <c r="AD569" s="86" t="s">
        <v>963</v>
      </c>
      <c r="AE569" s="86" t="s">
        <v>964</v>
      </c>
      <c r="AF569" s="86" t="s">
        <v>148</v>
      </c>
      <c r="AG569" s="86" t="s">
        <v>342</v>
      </c>
      <c r="AH569" s="132">
        <v>44433</v>
      </c>
      <c r="AI569" s="86" t="s">
        <v>415</v>
      </c>
      <c r="AJ569" s="87" t="s">
        <v>85</v>
      </c>
      <c r="AK569" s="88">
        <v>160000000</v>
      </c>
      <c r="AL569" s="88" t="s">
        <v>3965</v>
      </c>
      <c r="AM569" s="86" t="s">
        <v>965</v>
      </c>
      <c r="AN569" s="86" t="s">
        <v>3966</v>
      </c>
      <c r="AO569" s="86" t="s">
        <v>990</v>
      </c>
      <c r="AP569" s="143">
        <v>44916</v>
      </c>
      <c r="AQ569" s="143">
        <v>44769</v>
      </c>
      <c r="AR569" s="86" t="s">
        <v>148</v>
      </c>
      <c r="AS569" s="86" t="s">
        <v>77</v>
      </c>
      <c r="AT569" s="86" t="s">
        <v>87</v>
      </c>
      <c r="AU569" s="86" t="s">
        <v>3967</v>
      </c>
      <c r="AV569" s="86"/>
      <c r="AW569" s="86" t="s">
        <v>3968</v>
      </c>
      <c r="AX569" s="86"/>
      <c r="AY569" s="86" t="s">
        <v>3969</v>
      </c>
      <c r="AZ569" s="86"/>
      <c r="BA569" s="143">
        <v>44825</v>
      </c>
      <c r="BB569" s="143"/>
      <c r="BC569" s="86" t="s">
        <v>3970</v>
      </c>
      <c r="BD569" s="86"/>
      <c r="BE569" s="86" t="s">
        <v>3971</v>
      </c>
      <c r="BF569" s="86" t="s">
        <v>1165</v>
      </c>
      <c r="BG569" s="86" t="s">
        <v>3972</v>
      </c>
      <c r="BH569" s="196">
        <v>160000000</v>
      </c>
      <c r="BI569" s="197">
        <v>0</v>
      </c>
      <c r="BJ569" s="196">
        <v>160000000</v>
      </c>
      <c r="BK569" s="132">
        <v>44845</v>
      </c>
      <c r="BL569" s="143">
        <v>44967</v>
      </c>
      <c r="BM569" s="143">
        <v>44965</v>
      </c>
      <c r="BN569" s="240"/>
      <c r="BO569" s="240"/>
      <c r="BP569" s="240"/>
      <c r="BQ569" s="240"/>
    </row>
    <row r="570" spans="1:69" s="90" customFormat="1" ht="154.5" customHeight="1" x14ac:dyDescent="0.3">
      <c r="A570" s="86"/>
      <c r="B570" s="86" t="s">
        <v>85</v>
      </c>
      <c r="C570" s="129" t="s">
        <v>710</v>
      </c>
      <c r="D570" s="129" t="s">
        <v>937</v>
      </c>
      <c r="E570" s="109" t="s">
        <v>3973</v>
      </c>
      <c r="F570" s="85">
        <v>2014</v>
      </c>
      <c r="G570" s="146">
        <v>41982</v>
      </c>
      <c r="H570" s="85" t="s">
        <v>3974</v>
      </c>
      <c r="I570" s="86" t="s">
        <v>3975</v>
      </c>
      <c r="J570" s="86" t="s">
        <v>3976</v>
      </c>
      <c r="K570" s="85" t="s">
        <v>75</v>
      </c>
      <c r="L570" s="86" t="s">
        <v>102</v>
      </c>
      <c r="M570" s="132">
        <v>41983</v>
      </c>
      <c r="N570" s="110" t="s">
        <v>157</v>
      </c>
      <c r="O570" s="110" t="s">
        <v>77</v>
      </c>
      <c r="P570" s="86" t="s">
        <v>951</v>
      </c>
      <c r="Q570" s="86" t="s">
        <v>85</v>
      </c>
      <c r="R570" s="86" t="s">
        <v>3977</v>
      </c>
      <c r="S570" s="86" t="s">
        <v>809</v>
      </c>
      <c r="T570" s="139">
        <v>19784000</v>
      </c>
      <c r="U570" s="108">
        <v>0</v>
      </c>
      <c r="V570" s="139">
        <v>0</v>
      </c>
      <c r="W570" s="139">
        <v>0</v>
      </c>
      <c r="X570" s="129"/>
      <c r="Y570" s="86" t="s">
        <v>871</v>
      </c>
      <c r="Z570" s="86" t="s">
        <v>1829</v>
      </c>
      <c r="AA570" s="86" t="s">
        <v>3978</v>
      </c>
      <c r="AB570" s="86"/>
      <c r="AC570" s="86"/>
      <c r="AD570" s="86" t="s">
        <v>963</v>
      </c>
      <c r="AE570" s="86" t="s">
        <v>964</v>
      </c>
      <c r="AF570" s="86" t="s">
        <v>148</v>
      </c>
      <c r="AG570" s="86" t="s">
        <v>578</v>
      </c>
      <c r="AH570" s="132">
        <v>43796</v>
      </c>
      <c r="AI570" s="86" t="s">
        <v>415</v>
      </c>
      <c r="AJ570" s="87" t="s">
        <v>85</v>
      </c>
      <c r="AK570" s="88">
        <v>0</v>
      </c>
      <c r="AL570" s="88">
        <v>0</v>
      </c>
      <c r="AM570" s="86" t="s">
        <v>77</v>
      </c>
      <c r="AN570" s="86" t="s">
        <v>77</v>
      </c>
      <c r="AO570" s="86" t="s">
        <v>77</v>
      </c>
      <c r="AP570" s="86" t="s">
        <v>77</v>
      </c>
      <c r="AQ570" s="86" t="s">
        <v>77</v>
      </c>
      <c r="AR570" s="86" t="s">
        <v>189</v>
      </c>
      <c r="AS570" s="86" t="s">
        <v>77</v>
      </c>
      <c r="AT570" s="86">
        <v>13763995.02</v>
      </c>
      <c r="AU570" s="86" t="s">
        <v>3979</v>
      </c>
      <c r="AV570" s="86">
        <v>2025002181</v>
      </c>
      <c r="AW570" s="86" t="s">
        <v>77</v>
      </c>
      <c r="AX570" s="86" t="s">
        <v>3980</v>
      </c>
      <c r="AY570" s="86" t="s">
        <v>107</v>
      </c>
      <c r="AZ570" s="86" t="s">
        <v>3981</v>
      </c>
      <c r="BA570" s="86" t="s">
        <v>77</v>
      </c>
      <c r="BB570" s="86"/>
      <c r="BC570" s="86" t="s">
        <v>77</v>
      </c>
      <c r="BD570" s="86"/>
      <c r="BE570" s="86" t="s">
        <v>77</v>
      </c>
      <c r="BF570" s="86" t="s">
        <v>77</v>
      </c>
      <c r="BG570" s="86" t="s">
        <v>3982</v>
      </c>
      <c r="BH570" s="196" t="s">
        <v>3979</v>
      </c>
      <c r="BI570" s="197" t="s">
        <v>77</v>
      </c>
      <c r="BJ570" s="196" t="s">
        <v>77</v>
      </c>
      <c r="BK570" s="86" t="s">
        <v>77</v>
      </c>
      <c r="BL570" s="86" t="s">
        <v>77</v>
      </c>
      <c r="BM570" s="86" t="s">
        <v>77</v>
      </c>
      <c r="BN570" s="240"/>
      <c r="BO570" s="240"/>
      <c r="BP570" s="240"/>
      <c r="BQ570" s="240"/>
    </row>
    <row r="571" spans="1:69" s="90" customFormat="1" ht="154.5" customHeight="1" x14ac:dyDescent="0.3">
      <c r="A571" s="86"/>
      <c r="B571" s="86" t="s">
        <v>89</v>
      </c>
      <c r="C571" s="129" t="s">
        <v>3983</v>
      </c>
      <c r="D571" s="129" t="s">
        <v>71</v>
      </c>
      <c r="E571" s="178" t="s">
        <v>3984</v>
      </c>
      <c r="F571" s="85">
        <v>2014</v>
      </c>
      <c r="G571" s="146">
        <v>41684</v>
      </c>
      <c r="H571" s="85" t="s">
        <v>3985</v>
      </c>
      <c r="I571" s="86" t="s">
        <v>2711</v>
      </c>
      <c r="J571" s="86" t="s">
        <v>3986</v>
      </c>
      <c r="K571" s="85" t="s">
        <v>75</v>
      </c>
      <c r="L571" s="86" t="s">
        <v>346</v>
      </c>
      <c r="M571" s="132">
        <v>41684</v>
      </c>
      <c r="N571" s="110" t="s">
        <v>256</v>
      </c>
      <c r="O571" s="126">
        <v>0</v>
      </c>
      <c r="P571" s="86" t="s">
        <v>1136</v>
      </c>
      <c r="Q571" s="86" t="s">
        <v>148</v>
      </c>
      <c r="R571" s="86" t="s">
        <v>3987</v>
      </c>
      <c r="S571" s="86" t="s">
        <v>1530</v>
      </c>
      <c r="T571" s="139">
        <v>47683965</v>
      </c>
      <c r="U571" s="108">
        <v>81767085.670000002</v>
      </c>
      <c r="V571" s="139">
        <v>0</v>
      </c>
      <c r="W571" s="199">
        <v>0</v>
      </c>
      <c r="X571" s="129" t="s">
        <v>681</v>
      </c>
      <c r="Y571" s="86" t="s">
        <v>871</v>
      </c>
      <c r="Z571" s="86" t="s">
        <v>1429</v>
      </c>
      <c r="AA571" s="86" t="s">
        <v>1003</v>
      </c>
      <c r="AB571" s="86" t="s">
        <v>1227</v>
      </c>
      <c r="AC571" s="86" t="s">
        <v>1385</v>
      </c>
      <c r="AD571" s="86" t="s">
        <v>3988</v>
      </c>
      <c r="AE571" s="86" t="s">
        <v>976</v>
      </c>
      <c r="AF571" s="86" t="s">
        <v>148</v>
      </c>
      <c r="AG571" s="86" t="s">
        <v>578</v>
      </c>
      <c r="AH571" s="132">
        <v>42915</v>
      </c>
      <c r="AI571" s="86" t="s">
        <v>88</v>
      </c>
      <c r="AJ571" s="87" t="s">
        <v>89</v>
      </c>
      <c r="AK571" s="88" t="s">
        <v>77</v>
      </c>
      <c r="AL571" s="88" t="s">
        <v>77</v>
      </c>
      <c r="AM571" s="88" t="s">
        <v>77</v>
      </c>
      <c r="AN571" s="88" t="s">
        <v>77</v>
      </c>
      <c r="AO571" s="88" t="s">
        <v>77</v>
      </c>
      <c r="AP571" s="88" t="s">
        <v>77</v>
      </c>
      <c r="AQ571" s="88" t="s">
        <v>77</v>
      </c>
      <c r="AR571" s="88" t="s">
        <v>77</v>
      </c>
      <c r="AS571" s="88" t="s">
        <v>77</v>
      </c>
      <c r="AT571" s="88" t="s">
        <v>77</v>
      </c>
      <c r="AU571" s="88" t="s">
        <v>77</v>
      </c>
      <c r="AV571" s="88"/>
      <c r="AW571" s="88" t="s">
        <v>77</v>
      </c>
      <c r="AX571" s="88"/>
      <c r="AY571" s="88" t="s">
        <v>77</v>
      </c>
      <c r="AZ571" s="88"/>
      <c r="BA571" s="88" t="s">
        <v>77</v>
      </c>
      <c r="BB571" s="88"/>
      <c r="BC571" s="88" t="s">
        <v>77</v>
      </c>
      <c r="BD571" s="88"/>
      <c r="BE571" s="88" t="s">
        <v>77</v>
      </c>
      <c r="BF571" s="88" t="s">
        <v>77</v>
      </c>
      <c r="BG571" s="88" t="s">
        <v>77</v>
      </c>
      <c r="BH571" s="88" t="s">
        <v>77</v>
      </c>
      <c r="BI571" s="88" t="s">
        <v>77</v>
      </c>
      <c r="BJ571" s="88" t="s">
        <v>77</v>
      </c>
      <c r="BK571" s="88" t="s">
        <v>77</v>
      </c>
      <c r="BL571" s="88" t="s">
        <v>77</v>
      </c>
      <c r="BM571" s="88" t="s">
        <v>77</v>
      </c>
      <c r="BN571" s="240"/>
      <c r="BO571" s="240"/>
      <c r="BP571" s="240"/>
      <c r="BQ571" s="240"/>
    </row>
    <row r="572" spans="1:69" s="90" customFormat="1" ht="154.5" customHeight="1" x14ac:dyDescent="0.3">
      <c r="A572" s="86"/>
      <c r="B572" s="86" t="s">
        <v>85</v>
      </c>
      <c r="C572" s="129" t="s">
        <v>710</v>
      </c>
      <c r="D572" s="129" t="s">
        <v>937</v>
      </c>
      <c r="E572" s="109" t="s">
        <v>3989</v>
      </c>
      <c r="F572" s="85">
        <v>2014</v>
      </c>
      <c r="G572" s="146">
        <v>41694</v>
      </c>
      <c r="H572" s="85" t="s">
        <v>3251</v>
      </c>
      <c r="I572" s="86" t="s">
        <v>3990</v>
      </c>
      <c r="J572" s="86" t="s">
        <v>77</v>
      </c>
      <c r="K572" s="85" t="s">
        <v>75</v>
      </c>
      <c r="L572" s="86" t="s">
        <v>418</v>
      </c>
      <c r="M572" s="132">
        <v>41668</v>
      </c>
      <c r="N572" s="110" t="s">
        <v>203</v>
      </c>
      <c r="O572" s="110" t="s">
        <v>77</v>
      </c>
      <c r="P572" s="86" t="s">
        <v>1010</v>
      </c>
      <c r="Q572" s="86" t="s">
        <v>148</v>
      </c>
      <c r="R572" s="86" t="s">
        <v>3991</v>
      </c>
      <c r="S572" s="86" t="s">
        <v>1530</v>
      </c>
      <c r="T572" s="139">
        <v>29475000</v>
      </c>
      <c r="U572" s="108"/>
      <c r="V572" s="139"/>
      <c r="W572" s="139"/>
      <c r="X572" s="129" t="s">
        <v>338</v>
      </c>
      <c r="Y572" s="86" t="s">
        <v>871</v>
      </c>
      <c r="Z572" s="86" t="s">
        <v>935</v>
      </c>
      <c r="AA572" s="86" t="s">
        <v>1531</v>
      </c>
      <c r="AB572" s="85" t="s">
        <v>138</v>
      </c>
      <c r="AC572" s="86" t="s">
        <v>139</v>
      </c>
      <c r="AD572" s="86" t="s">
        <v>2092</v>
      </c>
      <c r="AE572" s="86" t="s">
        <v>3992</v>
      </c>
      <c r="AF572" s="86" t="s">
        <v>148</v>
      </c>
      <c r="AG572" s="86" t="s">
        <v>342</v>
      </c>
      <c r="AH572" s="132">
        <v>42220</v>
      </c>
      <c r="AI572" s="86" t="s">
        <v>415</v>
      </c>
      <c r="AJ572" s="87"/>
      <c r="AK572" s="88">
        <v>58339185</v>
      </c>
      <c r="AL572" s="87"/>
      <c r="AM572" s="86" t="s">
        <v>965</v>
      </c>
      <c r="AN572" s="86" t="s">
        <v>3993</v>
      </c>
      <c r="AO572" s="86"/>
      <c r="AP572" s="143"/>
      <c r="AQ572" s="143"/>
      <c r="AR572" s="86" t="s">
        <v>148</v>
      </c>
      <c r="AS572" s="196">
        <v>58339185</v>
      </c>
      <c r="AT572" s="196"/>
      <c r="AU572" s="196">
        <v>2878679</v>
      </c>
      <c r="AV572" s="86" t="s">
        <v>3994</v>
      </c>
      <c r="AW572" s="86" t="s">
        <v>3995</v>
      </c>
      <c r="AX572" s="86" t="s">
        <v>3996</v>
      </c>
      <c r="AY572" s="86" t="s">
        <v>3997</v>
      </c>
      <c r="AZ572" s="86"/>
      <c r="BA572" s="86"/>
      <c r="BB572" s="86" t="s">
        <v>3998</v>
      </c>
      <c r="BC572" s="86">
        <v>2017001385</v>
      </c>
      <c r="BD572" s="86" t="s">
        <v>3999</v>
      </c>
      <c r="BE572" s="85" t="s">
        <v>4000</v>
      </c>
      <c r="BF572" s="86"/>
      <c r="BG572" s="86" t="s">
        <v>4001</v>
      </c>
      <c r="BH572" s="196">
        <v>61217864</v>
      </c>
      <c r="BI572" s="86">
        <v>0</v>
      </c>
      <c r="BJ572" s="196">
        <v>61217864</v>
      </c>
      <c r="BK572" s="132">
        <v>43465</v>
      </c>
      <c r="BL572" s="86"/>
      <c r="BM572" s="86"/>
      <c r="BN572" s="240"/>
      <c r="BO572" s="240"/>
      <c r="BP572" s="240"/>
      <c r="BQ572" s="240"/>
    </row>
    <row r="573" spans="1:69" s="90" customFormat="1" ht="154.5" customHeight="1" x14ac:dyDescent="0.3">
      <c r="A573" s="86"/>
      <c r="B573" s="86" t="s">
        <v>85</v>
      </c>
      <c r="C573" s="129" t="s">
        <v>710</v>
      </c>
      <c r="D573" s="129" t="s">
        <v>937</v>
      </c>
      <c r="E573" s="109" t="s">
        <v>4002</v>
      </c>
      <c r="F573" s="85">
        <v>2014</v>
      </c>
      <c r="G573" s="146">
        <v>42436</v>
      </c>
      <c r="H573" s="85" t="s">
        <v>4003</v>
      </c>
      <c r="I573" s="86"/>
      <c r="J573" s="86" t="s">
        <v>4004</v>
      </c>
      <c r="K573" s="85" t="s">
        <v>75</v>
      </c>
      <c r="L573" s="86" t="s">
        <v>246</v>
      </c>
      <c r="M573" s="132">
        <v>41740</v>
      </c>
      <c r="N573" s="110" t="s">
        <v>157</v>
      </c>
      <c r="O573" s="126">
        <v>0.1</v>
      </c>
      <c r="P573" s="86" t="s">
        <v>990</v>
      </c>
      <c r="Q573" s="86" t="s">
        <v>148</v>
      </c>
      <c r="R573" s="86" t="s">
        <v>4005</v>
      </c>
      <c r="S573" s="86" t="s">
        <v>3914</v>
      </c>
      <c r="T573" s="139">
        <v>0</v>
      </c>
      <c r="U573" s="108">
        <v>0</v>
      </c>
      <c r="V573" s="139">
        <v>0</v>
      </c>
      <c r="W573" s="139">
        <v>0</v>
      </c>
      <c r="X573" s="129"/>
      <c r="Y573" s="86" t="s">
        <v>871</v>
      </c>
      <c r="Z573" s="86" t="s">
        <v>1193</v>
      </c>
      <c r="AA573" s="86" t="s">
        <v>974</v>
      </c>
      <c r="AB573" s="86" t="s">
        <v>1320</v>
      </c>
      <c r="AC573" s="86" t="s">
        <v>294</v>
      </c>
      <c r="AD573" s="86" t="s">
        <v>963</v>
      </c>
      <c r="AE573" s="86" t="s">
        <v>964</v>
      </c>
      <c r="AF573" s="86" t="s">
        <v>148</v>
      </c>
      <c r="AG573" s="86" t="s">
        <v>578</v>
      </c>
      <c r="AH573" s="132">
        <v>44057</v>
      </c>
      <c r="AI573" s="86" t="s">
        <v>415</v>
      </c>
      <c r="AJ573" s="87" t="s">
        <v>85</v>
      </c>
      <c r="AK573" s="88" t="s">
        <v>77</v>
      </c>
      <c r="AL573" s="88" t="s">
        <v>77</v>
      </c>
      <c r="AM573" s="86" t="s">
        <v>77</v>
      </c>
      <c r="AN573" s="88" t="s">
        <v>77</v>
      </c>
      <c r="AO573" s="88" t="s">
        <v>77</v>
      </c>
      <c r="AP573" s="88" t="s">
        <v>77</v>
      </c>
      <c r="AQ573" s="88" t="s">
        <v>77</v>
      </c>
      <c r="AR573" s="86" t="s">
        <v>148</v>
      </c>
      <c r="AS573" s="88" t="s">
        <v>77</v>
      </c>
      <c r="AT573" s="88" t="s">
        <v>77</v>
      </c>
      <c r="AU573" s="88" t="s">
        <v>77</v>
      </c>
      <c r="AV573" s="88"/>
      <c r="AW573" s="88" t="s">
        <v>77</v>
      </c>
      <c r="AX573" s="88"/>
      <c r="AY573" s="88" t="s">
        <v>77</v>
      </c>
      <c r="AZ573" s="88"/>
      <c r="BA573" s="88" t="s">
        <v>77</v>
      </c>
      <c r="BB573" s="88"/>
      <c r="BC573" s="88" t="s">
        <v>77</v>
      </c>
      <c r="BD573" s="88"/>
      <c r="BE573" s="88" t="s">
        <v>77</v>
      </c>
      <c r="BF573" s="88" t="s">
        <v>77</v>
      </c>
      <c r="BG573" s="88" t="s">
        <v>77</v>
      </c>
      <c r="BH573" s="88" t="s">
        <v>77</v>
      </c>
      <c r="BI573" s="88" t="s">
        <v>77</v>
      </c>
      <c r="BJ573" s="88" t="s">
        <v>77</v>
      </c>
      <c r="BK573" s="88" t="s">
        <v>77</v>
      </c>
      <c r="BL573" s="88" t="s">
        <v>77</v>
      </c>
      <c r="BM573" s="88" t="s">
        <v>77</v>
      </c>
      <c r="BN573" s="240"/>
      <c r="BO573" s="240"/>
      <c r="BP573" s="240"/>
      <c r="BQ573" s="240"/>
    </row>
    <row r="574" spans="1:69" s="90" customFormat="1" ht="154.5" customHeight="1" x14ac:dyDescent="0.3">
      <c r="A574" s="86"/>
      <c r="B574" s="86" t="s">
        <v>89</v>
      </c>
      <c r="C574" s="129" t="s">
        <v>4006</v>
      </c>
      <c r="D574" s="129" t="s">
        <v>937</v>
      </c>
      <c r="E574" s="109" t="s">
        <v>4007</v>
      </c>
      <c r="F574" s="85">
        <v>2014</v>
      </c>
      <c r="G574" s="146">
        <v>41774</v>
      </c>
      <c r="H574" s="85" t="s">
        <v>4008</v>
      </c>
      <c r="I574" s="86" t="s">
        <v>4009</v>
      </c>
      <c r="J574" s="86" t="s">
        <v>77</v>
      </c>
      <c r="K574" s="85" t="s">
        <v>75</v>
      </c>
      <c r="L574" s="86" t="s">
        <v>102</v>
      </c>
      <c r="M574" s="132">
        <v>41701</v>
      </c>
      <c r="N574" s="110" t="s">
        <v>157</v>
      </c>
      <c r="O574" s="110" t="s">
        <v>77</v>
      </c>
      <c r="P574" s="86" t="s">
        <v>1363</v>
      </c>
      <c r="Q574" s="86" t="s">
        <v>148</v>
      </c>
      <c r="R574" s="86" t="s">
        <v>4010</v>
      </c>
      <c r="S574" s="86" t="s">
        <v>1530</v>
      </c>
      <c r="T574" s="139">
        <v>194800000</v>
      </c>
      <c r="U574" s="108">
        <v>364973320</v>
      </c>
      <c r="V574" s="139">
        <v>311304572</v>
      </c>
      <c r="W574" s="199">
        <v>0</v>
      </c>
      <c r="X574" s="129" t="s">
        <v>78</v>
      </c>
      <c r="Y574" s="86" t="s">
        <v>871</v>
      </c>
      <c r="Z574" s="86" t="s">
        <v>1193</v>
      </c>
      <c r="AA574" s="86" t="s">
        <v>992</v>
      </c>
      <c r="AB574" s="86" t="s">
        <v>1227</v>
      </c>
      <c r="AC574" s="86" t="s">
        <v>1385</v>
      </c>
      <c r="AD574" s="86" t="s">
        <v>4011</v>
      </c>
      <c r="AE574" s="86" t="s">
        <v>1154</v>
      </c>
      <c r="AF574" s="86" t="s">
        <v>148</v>
      </c>
      <c r="AG574" s="86" t="s">
        <v>578</v>
      </c>
      <c r="AH574" s="132">
        <v>42916</v>
      </c>
      <c r="AI574" s="86" t="s">
        <v>88</v>
      </c>
      <c r="AJ574" s="87" t="s">
        <v>89</v>
      </c>
      <c r="AK574" s="88" t="s">
        <v>77</v>
      </c>
      <c r="AL574" s="88" t="s">
        <v>77</v>
      </c>
      <c r="AM574" s="88" t="s">
        <v>77</v>
      </c>
      <c r="AN574" s="88" t="s">
        <v>77</v>
      </c>
      <c r="AO574" s="88" t="s">
        <v>77</v>
      </c>
      <c r="AP574" s="88" t="s">
        <v>77</v>
      </c>
      <c r="AQ574" s="88" t="s">
        <v>77</v>
      </c>
      <c r="AR574" s="88" t="s">
        <v>77</v>
      </c>
      <c r="AS574" s="88" t="s">
        <v>77</v>
      </c>
      <c r="AT574" s="88" t="s">
        <v>77</v>
      </c>
      <c r="AU574" s="88" t="s">
        <v>77</v>
      </c>
      <c r="AV574" s="88"/>
      <c r="AW574" s="88" t="s">
        <v>77</v>
      </c>
      <c r="AX574" s="88"/>
      <c r="AY574" s="88" t="s">
        <v>77</v>
      </c>
      <c r="AZ574" s="88"/>
      <c r="BA574" s="88" t="s">
        <v>77</v>
      </c>
      <c r="BB574" s="88"/>
      <c r="BC574" s="88" t="s">
        <v>77</v>
      </c>
      <c r="BD574" s="88"/>
      <c r="BE574" s="88" t="s">
        <v>77</v>
      </c>
      <c r="BF574" s="88" t="s">
        <v>77</v>
      </c>
      <c r="BG574" s="88" t="s">
        <v>77</v>
      </c>
      <c r="BH574" s="88" t="s">
        <v>77</v>
      </c>
      <c r="BI574" s="88" t="s">
        <v>77</v>
      </c>
      <c r="BJ574" s="88" t="s">
        <v>77</v>
      </c>
      <c r="BK574" s="88" t="s">
        <v>77</v>
      </c>
      <c r="BL574" s="88" t="s">
        <v>77</v>
      </c>
      <c r="BM574" s="88" t="s">
        <v>77</v>
      </c>
      <c r="BN574" s="240"/>
      <c r="BO574" s="240"/>
      <c r="BP574" s="240"/>
      <c r="BQ574" s="240"/>
    </row>
    <row r="575" spans="1:69" s="90" customFormat="1" ht="154.5" customHeight="1" x14ac:dyDescent="0.3">
      <c r="A575" s="86"/>
      <c r="B575" s="86" t="s">
        <v>85</v>
      </c>
      <c r="C575" s="129" t="s">
        <v>710</v>
      </c>
      <c r="D575" s="129" t="s">
        <v>937</v>
      </c>
      <c r="E575" s="109" t="s">
        <v>4012</v>
      </c>
      <c r="F575" s="85">
        <v>2015</v>
      </c>
      <c r="G575" s="146">
        <v>42066</v>
      </c>
      <c r="H575" s="85" t="s">
        <v>4013</v>
      </c>
      <c r="I575" s="86"/>
      <c r="J575" s="86" t="s">
        <v>77</v>
      </c>
      <c r="K575" s="85" t="s">
        <v>75</v>
      </c>
      <c r="L575" s="86" t="s">
        <v>246</v>
      </c>
      <c r="M575" s="132">
        <v>42060</v>
      </c>
      <c r="N575" s="110" t="s">
        <v>157</v>
      </c>
      <c r="O575" s="110" t="s">
        <v>77</v>
      </c>
      <c r="P575" s="86" t="s">
        <v>990</v>
      </c>
      <c r="Q575" s="86" t="s">
        <v>148</v>
      </c>
      <c r="R575" s="86" t="s">
        <v>4014</v>
      </c>
      <c r="S575" s="86" t="s">
        <v>3914</v>
      </c>
      <c r="T575" s="139">
        <v>0</v>
      </c>
      <c r="U575" s="108">
        <v>0</v>
      </c>
      <c r="V575" s="139">
        <v>0</v>
      </c>
      <c r="W575" s="139">
        <v>0</v>
      </c>
      <c r="X575" s="129"/>
      <c r="Y575" s="86" t="s">
        <v>871</v>
      </c>
      <c r="Z575" s="86" t="s">
        <v>1193</v>
      </c>
      <c r="AA575" s="86" t="s">
        <v>974</v>
      </c>
      <c r="AB575" s="86" t="s">
        <v>1320</v>
      </c>
      <c r="AC575" s="86" t="s">
        <v>294</v>
      </c>
      <c r="AD575" s="86" t="s">
        <v>2890</v>
      </c>
      <c r="AE575" s="86" t="s">
        <v>1154</v>
      </c>
      <c r="AF575" s="86" t="s">
        <v>148</v>
      </c>
      <c r="AG575" s="86" t="s">
        <v>578</v>
      </c>
      <c r="AH575" s="132">
        <v>44057</v>
      </c>
      <c r="AI575" s="86" t="s">
        <v>415</v>
      </c>
      <c r="AJ575" s="87" t="s">
        <v>85</v>
      </c>
      <c r="AK575" s="88" t="s">
        <v>77</v>
      </c>
      <c r="AL575" s="87" t="s">
        <v>77</v>
      </c>
      <c r="AM575" s="86" t="s">
        <v>77</v>
      </c>
      <c r="AN575" s="86" t="s">
        <v>77</v>
      </c>
      <c r="AO575" s="86" t="s">
        <v>77</v>
      </c>
      <c r="AP575" s="143" t="s">
        <v>77</v>
      </c>
      <c r="AQ575" s="143" t="s">
        <v>77</v>
      </c>
      <c r="AR575" s="86"/>
      <c r="AS575" s="86" t="s">
        <v>77</v>
      </c>
      <c r="AT575" s="86" t="s">
        <v>77</v>
      </c>
      <c r="AU575" s="88" t="s">
        <v>77</v>
      </c>
      <c r="AV575" s="88"/>
      <c r="AW575" s="86" t="s">
        <v>77</v>
      </c>
      <c r="AX575" s="86"/>
      <c r="AY575" s="86" t="s">
        <v>77</v>
      </c>
      <c r="AZ575" s="86"/>
      <c r="BA575" s="86" t="s">
        <v>77</v>
      </c>
      <c r="BB575" s="86"/>
      <c r="BC575" s="86" t="s">
        <v>77</v>
      </c>
      <c r="BD575" s="86"/>
      <c r="BE575" s="86" t="s">
        <v>77</v>
      </c>
      <c r="BF575" s="86" t="s">
        <v>77</v>
      </c>
      <c r="BG575" s="86" t="s">
        <v>77</v>
      </c>
      <c r="BH575" s="86" t="s">
        <v>77</v>
      </c>
      <c r="BI575" s="86" t="s">
        <v>77</v>
      </c>
      <c r="BJ575" s="86" t="s">
        <v>77</v>
      </c>
      <c r="BK575" s="86" t="s">
        <v>77</v>
      </c>
      <c r="BL575" s="86" t="s">
        <v>77</v>
      </c>
      <c r="BM575" s="86" t="s">
        <v>77</v>
      </c>
      <c r="BN575" s="240"/>
      <c r="BO575" s="240"/>
      <c r="BP575" s="240"/>
      <c r="BQ575" s="240"/>
    </row>
    <row r="576" spans="1:69" s="90" customFormat="1" ht="154.5" customHeight="1" x14ac:dyDescent="0.3">
      <c r="A576" s="86"/>
      <c r="B576" s="86" t="s">
        <v>85</v>
      </c>
      <c r="C576" s="129" t="s">
        <v>710</v>
      </c>
      <c r="D576" s="129" t="s">
        <v>937</v>
      </c>
      <c r="E576" s="109" t="s">
        <v>4015</v>
      </c>
      <c r="F576" s="85">
        <v>2014</v>
      </c>
      <c r="G576" s="146">
        <v>41708</v>
      </c>
      <c r="H576" s="85" t="s">
        <v>4016</v>
      </c>
      <c r="I576" s="86" t="s">
        <v>4017</v>
      </c>
      <c r="J576" s="86" t="s">
        <v>4004</v>
      </c>
      <c r="K576" s="85" t="s">
        <v>75</v>
      </c>
      <c r="L576" s="86" t="s">
        <v>1077</v>
      </c>
      <c r="M576" s="132">
        <v>41708</v>
      </c>
      <c r="N576" s="110" t="s">
        <v>698</v>
      </c>
      <c r="O576" s="126">
        <v>0.4</v>
      </c>
      <c r="P576" s="86"/>
      <c r="Q576" s="86" t="s">
        <v>148</v>
      </c>
      <c r="R576" s="86" t="s">
        <v>4018</v>
      </c>
      <c r="S576" s="86" t="s">
        <v>3071</v>
      </c>
      <c r="T576" s="139">
        <v>2559950</v>
      </c>
      <c r="U576" s="108">
        <v>0</v>
      </c>
      <c r="V576" s="139">
        <v>0</v>
      </c>
      <c r="W576" s="199">
        <v>0</v>
      </c>
      <c r="X576" s="129"/>
      <c r="Y576" s="86" t="s">
        <v>973</v>
      </c>
      <c r="Z576" s="86" t="s">
        <v>1193</v>
      </c>
      <c r="AA576" s="86" t="s">
        <v>1193</v>
      </c>
      <c r="AB576" s="86" t="s">
        <v>1227</v>
      </c>
      <c r="AC576" s="86" t="s">
        <v>1385</v>
      </c>
      <c r="AD576" s="86" t="s">
        <v>4019</v>
      </c>
      <c r="AE576" s="86" t="s">
        <v>4020</v>
      </c>
      <c r="AF576" s="86" t="s">
        <v>148</v>
      </c>
      <c r="AG576" s="86" t="s">
        <v>86</v>
      </c>
      <c r="AH576" s="132">
        <v>42507</v>
      </c>
      <c r="AI576" s="86" t="s">
        <v>415</v>
      </c>
      <c r="AJ576" s="87" t="s">
        <v>85</v>
      </c>
      <c r="AK576" s="88" t="s">
        <v>77</v>
      </c>
      <c r="AL576" s="87" t="s">
        <v>77</v>
      </c>
      <c r="AM576" s="86" t="s">
        <v>77</v>
      </c>
      <c r="AN576" s="86" t="s">
        <v>77</v>
      </c>
      <c r="AO576" s="86" t="s">
        <v>77</v>
      </c>
      <c r="AP576" s="143" t="s">
        <v>77</v>
      </c>
      <c r="AQ576" s="143" t="s">
        <v>77</v>
      </c>
      <c r="AR576" s="86"/>
      <c r="AS576" s="86" t="s">
        <v>77</v>
      </c>
      <c r="AT576" s="86" t="s">
        <v>77</v>
      </c>
      <c r="AU576" s="86" t="s">
        <v>77</v>
      </c>
      <c r="AV576" s="86"/>
      <c r="AW576" s="86" t="s">
        <v>77</v>
      </c>
      <c r="AX576" s="86"/>
      <c r="AY576" s="86" t="s">
        <v>77</v>
      </c>
      <c r="AZ576" s="86"/>
      <c r="BA576" s="86" t="s">
        <v>77</v>
      </c>
      <c r="BB576" s="86"/>
      <c r="BC576" s="86" t="s">
        <v>77</v>
      </c>
      <c r="BD576" s="86"/>
      <c r="BE576" s="86" t="s">
        <v>77</v>
      </c>
      <c r="BF576" s="86" t="s">
        <v>77</v>
      </c>
      <c r="BG576" s="86" t="s">
        <v>77</v>
      </c>
      <c r="BH576" s="86" t="s">
        <v>77</v>
      </c>
      <c r="BI576" s="86" t="s">
        <v>77</v>
      </c>
      <c r="BJ576" s="86" t="s">
        <v>77</v>
      </c>
      <c r="BK576" s="86" t="s">
        <v>77</v>
      </c>
      <c r="BL576" s="86" t="s">
        <v>77</v>
      </c>
      <c r="BM576" s="86" t="s">
        <v>77</v>
      </c>
      <c r="BN576" s="240"/>
      <c r="BO576" s="240"/>
      <c r="BP576" s="240"/>
      <c r="BQ576" s="240"/>
    </row>
    <row r="577" spans="1:69" s="90" customFormat="1" ht="154.5" customHeight="1" x14ac:dyDescent="0.3">
      <c r="A577" s="86"/>
      <c r="B577" s="86" t="s">
        <v>85</v>
      </c>
      <c r="C577" s="129" t="s">
        <v>710</v>
      </c>
      <c r="D577" s="129" t="s">
        <v>937</v>
      </c>
      <c r="E577" s="109" t="s">
        <v>4021</v>
      </c>
      <c r="F577" s="85">
        <v>2013</v>
      </c>
      <c r="G577" s="146">
        <v>41591</v>
      </c>
      <c r="H577" s="85" t="s">
        <v>4022</v>
      </c>
      <c r="I577" s="86" t="s">
        <v>4023</v>
      </c>
      <c r="J577" s="86" t="s">
        <v>77</v>
      </c>
      <c r="K577" s="85" t="s">
        <v>75</v>
      </c>
      <c r="L577" s="86" t="s">
        <v>111</v>
      </c>
      <c r="M577" s="132">
        <v>41590</v>
      </c>
      <c r="N577" s="110" t="s">
        <v>203</v>
      </c>
      <c r="O577" s="110" t="s">
        <v>77</v>
      </c>
      <c r="P577" s="86" t="s">
        <v>4024</v>
      </c>
      <c r="Q577" s="86" t="s">
        <v>148</v>
      </c>
      <c r="R577" s="86" t="s">
        <v>4025</v>
      </c>
      <c r="S577" s="86" t="s">
        <v>1384</v>
      </c>
      <c r="T577" s="139">
        <v>0</v>
      </c>
      <c r="U577" s="108">
        <v>0</v>
      </c>
      <c r="V577" s="139">
        <v>0</v>
      </c>
      <c r="W577" s="199">
        <v>0</v>
      </c>
      <c r="X577" s="129"/>
      <c r="Y577" s="86" t="s">
        <v>973</v>
      </c>
      <c r="Z577" s="86" t="s">
        <v>628</v>
      </c>
      <c r="AA577" s="86" t="s">
        <v>628</v>
      </c>
      <c r="AB577" s="86" t="s">
        <v>1227</v>
      </c>
      <c r="AC577" s="86" t="s">
        <v>1385</v>
      </c>
      <c r="AD577" s="86" t="s">
        <v>4026</v>
      </c>
      <c r="AE577" s="86" t="s">
        <v>4027</v>
      </c>
      <c r="AF577" s="86" t="s">
        <v>148</v>
      </c>
      <c r="AG577" s="86" t="s">
        <v>342</v>
      </c>
      <c r="AH577" s="132">
        <v>43445</v>
      </c>
      <c r="AI577" s="86" t="s">
        <v>415</v>
      </c>
      <c r="AJ577" s="87" t="s">
        <v>85</v>
      </c>
      <c r="AK577" s="88" t="s">
        <v>77</v>
      </c>
      <c r="AL577" s="87" t="s">
        <v>77</v>
      </c>
      <c r="AM577" s="86" t="s">
        <v>965</v>
      </c>
      <c r="AN577" s="86" t="s">
        <v>77</v>
      </c>
      <c r="AO577" s="86" t="s">
        <v>77</v>
      </c>
      <c r="AP577" s="143" t="s">
        <v>77</v>
      </c>
      <c r="AQ577" s="143" t="s">
        <v>77</v>
      </c>
      <c r="AR577" s="86"/>
      <c r="AS577" s="86" t="s">
        <v>77</v>
      </c>
      <c r="AT577" s="86" t="s">
        <v>77</v>
      </c>
      <c r="AU577" s="88" t="s">
        <v>77</v>
      </c>
      <c r="AV577" s="88"/>
      <c r="AW577" s="86" t="s">
        <v>77</v>
      </c>
      <c r="AX577" s="86"/>
      <c r="AY577" s="86" t="s">
        <v>77</v>
      </c>
      <c r="AZ577" s="86"/>
      <c r="BA577" s="86" t="s">
        <v>77</v>
      </c>
      <c r="BB577" s="86"/>
      <c r="BC577" s="86" t="s">
        <v>77</v>
      </c>
      <c r="BD577" s="86"/>
      <c r="BE577" s="86" t="s">
        <v>77</v>
      </c>
      <c r="BF577" s="86" t="s">
        <v>77</v>
      </c>
      <c r="BG577" s="86" t="s">
        <v>77</v>
      </c>
      <c r="BH577" s="86" t="s">
        <v>77</v>
      </c>
      <c r="BI577" s="86" t="s">
        <v>77</v>
      </c>
      <c r="BJ577" s="86" t="s">
        <v>77</v>
      </c>
      <c r="BK577" s="86" t="s">
        <v>77</v>
      </c>
      <c r="BL577" s="86" t="s">
        <v>77</v>
      </c>
      <c r="BM577" s="86" t="s">
        <v>77</v>
      </c>
      <c r="BN577" s="240"/>
      <c r="BO577" s="240"/>
      <c r="BP577" s="240"/>
      <c r="BQ577" s="240"/>
    </row>
    <row r="578" spans="1:69" s="90" customFormat="1" ht="154.5" customHeight="1" x14ac:dyDescent="0.3">
      <c r="A578" s="86"/>
      <c r="B578" s="86" t="s">
        <v>85</v>
      </c>
      <c r="C578" s="129" t="s">
        <v>710</v>
      </c>
      <c r="D578" s="129" t="s">
        <v>937</v>
      </c>
      <c r="E578" s="109" t="s">
        <v>4028</v>
      </c>
      <c r="F578" s="85">
        <v>2014</v>
      </c>
      <c r="G578" s="146">
        <v>41691</v>
      </c>
      <c r="H578" s="85" t="s">
        <v>4029</v>
      </c>
      <c r="I578" s="86" t="s">
        <v>4030</v>
      </c>
      <c r="J578" s="86" t="s">
        <v>77</v>
      </c>
      <c r="K578" s="85" t="s">
        <v>75</v>
      </c>
      <c r="L578" s="86" t="s">
        <v>102</v>
      </c>
      <c r="M578" s="132">
        <v>41691</v>
      </c>
      <c r="N578" s="110" t="s">
        <v>157</v>
      </c>
      <c r="O578" s="110" t="s">
        <v>77</v>
      </c>
      <c r="P578" s="86" t="s">
        <v>951</v>
      </c>
      <c r="Q578" s="86" t="s">
        <v>148</v>
      </c>
      <c r="R578" s="86" t="s">
        <v>4031</v>
      </c>
      <c r="S578" s="86" t="s">
        <v>1241</v>
      </c>
      <c r="T578" s="139">
        <v>80000000</v>
      </c>
      <c r="U578" s="108">
        <v>0</v>
      </c>
      <c r="V578" s="139">
        <v>0</v>
      </c>
      <c r="W578" s="199">
        <v>0</v>
      </c>
      <c r="X578" s="129"/>
      <c r="Y578" s="86" t="s">
        <v>871</v>
      </c>
      <c r="Z578" s="86" t="s">
        <v>1193</v>
      </c>
      <c r="AA578" s="86" t="s">
        <v>992</v>
      </c>
      <c r="AB578" s="86" t="s">
        <v>1227</v>
      </c>
      <c r="AC578" s="86" t="s">
        <v>1385</v>
      </c>
      <c r="AD578" s="86" t="s">
        <v>4032</v>
      </c>
      <c r="AE578" s="86" t="s">
        <v>964</v>
      </c>
      <c r="AF578" s="86" t="s">
        <v>148</v>
      </c>
      <c r="AG578" s="86" t="s">
        <v>578</v>
      </c>
      <c r="AH578" s="132">
        <v>44757</v>
      </c>
      <c r="AI578" s="86" t="s">
        <v>415</v>
      </c>
      <c r="AJ578" s="87" t="s">
        <v>85</v>
      </c>
      <c r="AK578" s="88" t="s">
        <v>77</v>
      </c>
      <c r="AL578" s="87" t="s">
        <v>77</v>
      </c>
      <c r="AM578" s="86" t="s">
        <v>77</v>
      </c>
      <c r="AN578" s="87" t="s">
        <v>77</v>
      </c>
      <c r="AO578" s="87" t="s">
        <v>77</v>
      </c>
      <c r="AP578" s="87" t="s">
        <v>77</v>
      </c>
      <c r="AQ578" s="87" t="s">
        <v>77</v>
      </c>
      <c r="AR578" s="86" t="s">
        <v>148</v>
      </c>
      <c r="AS578" s="87" t="s">
        <v>77</v>
      </c>
      <c r="AT578" s="87" t="s">
        <v>87</v>
      </c>
      <c r="AU578" s="87" t="s">
        <v>77</v>
      </c>
      <c r="AV578" s="87"/>
      <c r="AW578" s="87" t="s">
        <v>77</v>
      </c>
      <c r="AX578" s="87"/>
      <c r="AY578" s="87" t="s">
        <v>77</v>
      </c>
      <c r="AZ578" s="87"/>
      <c r="BA578" s="87" t="s">
        <v>77</v>
      </c>
      <c r="BB578" s="87"/>
      <c r="BC578" s="87" t="s">
        <v>77</v>
      </c>
      <c r="BD578" s="87"/>
      <c r="BE578" s="87" t="s">
        <v>77</v>
      </c>
      <c r="BF578" s="87" t="s">
        <v>77</v>
      </c>
      <c r="BG578" s="87" t="s">
        <v>77</v>
      </c>
      <c r="BH578" s="87" t="s">
        <v>77</v>
      </c>
      <c r="BI578" s="87" t="s">
        <v>77</v>
      </c>
      <c r="BJ578" s="87" t="s">
        <v>77</v>
      </c>
      <c r="BK578" s="87" t="s">
        <v>77</v>
      </c>
      <c r="BL578" s="87" t="s">
        <v>77</v>
      </c>
      <c r="BM578" s="87" t="s">
        <v>77</v>
      </c>
      <c r="BN578" s="240"/>
      <c r="BO578" s="240"/>
      <c r="BP578" s="240"/>
      <c r="BQ578" s="240"/>
    </row>
    <row r="579" spans="1:69" s="90" customFormat="1" ht="154.5" customHeight="1" x14ac:dyDescent="0.3">
      <c r="A579" s="86"/>
      <c r="B579" s="86" t="s">
        <v>89</v>
      </c>
      <c r="C579" s="129" t="s">
        <v>4033</v>
      </c>
      <c r="D579" s="129" t="s">
        <v>71</v>
      </c>
      <c r="E579" s="109" t="s">
        <v>4034</v>
      </c>
      <c r="F579" s="85">
        <v>2018</v>
      </c>
      <c r="G579" s="146">
        <v>42964</v>
      </c>
      <c r="H579" s="85" t="s">
        <v>4035</v>
      </c>
      <c r="I579" s="86" t="s">
        <v>4036</v>
      </c>
      <c r="J579" s="86" t="s">
        <v>77</v>
      </c>
      <c r="K579" s="85" t="s">
        <v>75</v>
      </c>
      <c r="L579" s="86" t="s">
        <v>102</v>
      </c>
      <c r="M579" s="132">
        <v>43172</v>
      </c>
      <c r="N579" s="110" t="s">
        <v>157</v>
      </c>
      <c r="O579" s="110" t="s">
        <v>77</v>
      </c>
      <c r="P579" s="86" t="s">
        <v>959</v>
      </c>
      <c r="Q579" s="86" t="s">
        <v>148</v>
      </c>
      <c r="R579" s="86" t="s">
        <v>4037</v>
      </c>
      <c r="S579" s="86" t="s">
        <v>2001</v>
      </c>
      <c r="T579" s="139">
        <v>1689473634</v>
      </c>
      <c r="U579" s="108">
        <v>2370549182.3099999</v>
      </c>
      <c r="V579" s="139" t="s">
        <v>4038</v>
      </c>
      <c r="W579" s="139">
        <v>0</v>
      </c>
      <c r="X579" s="129" t="s">
        <v>338</v>
      </c>
      <c r="Y579" s="86" t="s">
        <v>973</v>
      </c>
      <c r="Z579" s="86" t="s">
        <v>628</v>
      </c>
      <c r="AA579" s="86" t="s">
        <v>628</v>
      </c>
      <c r="AB579" s="86" t="s">
        <v>145</v>
      </c>
      <c r="AC579" s="86" t="s">
        <v>146</v>
      </c>
      <c r="AD579" s="86" t="s">
        <v>1986</v>
      </c>
      <c r="AE579" s="86" t="s">
        <v>1532</v>
      </c>
      <c r="AF579" s="86" t="s">
        <v>148</v>
      </c>
      <c r="AG579" s="86" t="s">
        <v>578</v>
      </c>
      <c r="AH579" s="132">
        <v>44809</v>
      </c>
      <c r="AI579" s="86" t="s">
        <v>88</v>
      </c>
      <c r="AJ579" s="87" t="s">
        <v>89</v>
      </c>
      <c r="AK579" s="88" t="s">
        <v>77</v>
      </c>
      <c r="AL579" s="88" t="s">
        <v>77</v>
      </c>
      <c r="AM579" s="88" t="s">
        <v>77</v>
      </c>
      <c r="AN579" s="88" t="s">
        <v>77</v>
      </c>
      <c r="AO579" s="88" t="s">
        <v>77</v>
      </c>
      <c r="AP579" s="88" t="s">
        <v>77</v>
      </c>
      <c r="AQ579" s="88" t="s">
        <v>77</v>
      </c>
      <c r="AR579" s="88" t="s">
        <v>77</v>
      </c>
      <c r="AS579" s="88" t="s">
        <v>77</v>
      </c>
      <c r="AT579" s="88" t="s">
        <v>77</v>
      </c>
      <c r="AU579" s="88" t="s">
        <v>77</v>
      </c>
      <c r="AV579" s="88"/>
      <c r="AW579" s="88" t="s">
        <v>77</v>
      </c>
      <c r="AX579" s="88"/>
      <c r="AY579" s="88" t="s">
        <v>77</v>
      </c>
      <c r="AZ579" s="88"/>
      <c r="BA579" s="88" t="s">
        <v>77</v>
      </c>
      <c r="BB579" s="88"/>
      <c r="BC579" s="88" t="s">
        <v>77</v>
      </c>
      <c r="BD579" s="88"/>
      <c r="BE579" s="88" t="s">
        <v>77</v>
      </c>
      <c r="BF579" s="88" t="s">
        <v>77</v>
      </c>
      <c r="BG579" s="88" t="s">
        <v>77</v>
      </c>
      <c r="BH579" s="88" t="s">
        <v>77</v>
      </c>
      <c r="BI579" s="88" t="s">
        <v>77</v>
      </c>
      <c r="BJ579" s="88" t="s">
        <v>77</v>
      </c>
      <c r="BK579" s="88" t="s">
        <v>77</v>
      </c>
      <c r="BL579" s="88" t="s">
        <v>77</v>
      </c>
      <c r="BM579" s="88" t="s">
        <v>77</v>
      </c>
      <c r="BN579" s="240"/>
      <c r="BO579" s="240"/>
      <c r="BP579" s="240"/>
      <c r="BQ579" s="240"/>
    </row>
    <row r="580" spans="1:69" s="90" customFormat="1" ht="154.5" customHeight="1" x14ac:dyDescent="0.3">
      <c r="A580" s="86"/>
      <c r="B580" s="86" t="s">
        <v>89</v>
      </c>
      <c r="C580" s="129" t="s">
        <v>4039</v>
      </c>
      <c r="D580" s="129" t="s">
        <v>937</v>
      </c>
      <c r="E580" s="109" t="s">
        <v>4040</v>
      </c>
      <c r="F580" s="86">
        <v>2013</v>
      </c>
      <c r="G580" s="132">
        <v>41611</v>
      </c>
      <c r="H580" s="86" t="s">
        <v>4041</v>
      </c>
      <c r="I580" s="86" t="s">
        <v>4042</v>
      </c>
      <c r="J580" s="86" t="s">
        <v>4043</v>
      </c>
      <c r="K580" s="85" t="s">
        <v>75</v>
      </c>
      <c r="L580" s="86" t="s">
        <v>4044</v>
      </c>
      <c r="M580" s="132">
        <v>41611</v>
      </c>
      <c r="N580" s="110" t="s">
        <v>203</v>
      </c>
      <c r="O580" s="126">
        <v>1</v>
      </c>
      <c r="P580" s="86" t="s">
        <v>959</v>
      </c>
      <c r="Q580" s="86" t="s">
        <v>148</v>
      </c>
      <c r="R580" s="86" t="s">
        <v>4045</v>
      </c>
      <c r="S580" s="86" t="s">
        <v>4046</v>
      </c>
      <c r="T580" s="163">
        <v>11292326702</v>
      </c>
      <c r="U580" s="197" t="s">
        <v>4047</v>
      </c>
      <c r="V580" s="163">
        <v>0</v>
      </c>
      <c r="W580" s="197">
        <v>880000000</v>
      </c>
      <c r="X580" s="129" t="s">
        <v>681</v>
      </c>
      <c r="Y580" s="86" t="s">
        <v>973</v>
      </c>
      <c r="Z580" s="86" t="s">
        <v>1048</v>
      </c>
      <c r="AA580" s="86" t="s">
        <v>4048</v>
      </c>
      <c r="AB580" s="86" t="s">
        <v>1227</v>
      </c>
      <c r="AC580" s="86" t="s">
        <v>1385</v>
      </c>
      <c r="AD580" s="86" t="s">
        <v>4049</v>
      </c>
      <c r="AE580" s="86" t="s">
        <v>2808</v>
      </c>
      <c r="AF580" s="86" t="s">
        <v>148</v>
      </c>
      <c r="AG580" s="86" t="s">
        <v>342</v>
      </c>
      <c r="AH580" s="132">
        <v>43767</v>
      </c>
      <c r="AI580" s="86" t="s">
        <v>163</v>
      </c>
      <c r="AJ580" s="87" t="s">
        <v>89</v>
      </c>
      <c r="AK580" s="88" t="s">
        <v>77</v>
      </c>
      <c r="AL580" s="88" t="s">
        <v>77</v>
      </c>
      <c r="AM580" s="88" t="s">
        <v>77</v>
      </c>
      <c r="AN580" s="88" t="s">
        <v>77</v>
      </c>
      <c r="AO580" s="88" t="s">
        <v>77</v>
      </c>
      <c r="AP580" s="88" t="s">
        <v>77</v>
      </c>
      <c r="AQ580" s="88" t="s">
        <v>77</v>
      </c>
      <c r="AR580" s="88" t="s">
        <v>77</v>
      </c>
      <c r="AS580" s="88" t="s">
        <v>77</v>
      </c>
      <c r="AT580" s="88" t="s">
        <v>77</v>
      </c>
      <c r="AU580" s="88" t="s">
        <v>77</v>
      </c>
      <c r="AV580" s="88"/>
      <c r="AW580" s="88" t="s">
        <v>77</v>
      </c>
      <c r="AX580" s="88"/>
      <c r="AY580" s="88" t="s">
        <v>77</v>
      </c>
      <c r="AZ580" s="88"/>
      <c r="BA580" s="88" t="s">
        <v>77</v>
      </c>
      <c r="BB580" s="88"/>
      <c r="BC580" s="88" t="s">
        <v>77</v>
      </c>
      <c r="BD580" s="88"/>
      <c r="BE580" s="88" t="s">
        <v>77</v>
      </c>
      <c r="BF580" s="88" t="s">
        <v>77</v>
      </c>
      <c r="BG580" s="88" t="s">
        <v>77</v>
      </c>
      <c r="BH580" s="88" t="s">
        <v>77</v>
      </c>
      <c r="BI580" s="88" t="s">
        <v>77</v>
      </c>
      <c r="BJ580" s="88" t="s">
        <v>77</v>
      </c>
      <c r="BK580" s="88" t="s">
        <v>77</v>
      </c>
      <c r="BL580" s="88" t="s">
        <v>77</v>
      </c>
      <c r="BM580" s="88" t="s">
        <v>77</v>
      </c>
      <c r="BN580" s="240"/>
      <c r="BO580" s="240"/>
      <c r="BP580" s="240"/>
      <c r="BQ580" s="240"/>
    </row>
    <row r="581" spans="1:69" s="90" customFormat="1" ht="154.5" customHeight="1" x14ac:dyDescent="0.3">
      <c r="A581" s="86"/>
      <c r="B581" s="86" t="s">
        <v>89</v>
      </c>
      <c r="C581" s="129" t="s">
        <v>4050</v>
      </c>
      <c r="D581" s="129" t="s">
        <v>71</v>
      </c>
      <c r="E581" s="109" t="s">
        <v>4051</v>
      </c>
      <c r="F581" s="85">
        <v>2013</v>
      </c>
      <c r="G581" s="146">
        <v>42034</v>
      </c>
      <c r="H581" s="85" t="s">
        <v>4052</v>
      </c>
      <c r="I581" s="86" t="s">
        <v>2075</v>
      </c>
      <c r="J581" s="86" t="s">
        <v>77</v>
      </c>
      <c r="K581" s="85" t="s">
        <v>75</v>
      </c>
      <c r="L581" s="86" t="s">
        <v>346</v>
      </c>
      <c r="M581" s="132">
        <v>41556</v>
      </c>
      <c r="N581" s="110" t="s">
        <v>157</v>
      </c>
      <c r="O581" s="110" t="s">
        <v>77</v>
      </c>
      <c r="P581" s="86" t="s">
        <v>1363</v>
      </c>
      <c r="Q581" s="86" t="s">
        <v>148</v>
      </c>
      <c r="R581" s="86" t="s">
        <v>4053</v>
      </c>
      <c r="S581" s="86" t="s">
        <v>2091</v>
      </c>
      <c r="T581" s="139">
        <v>8771683</v>
      </c>
      <c r="U581" s="108">
        <v>14208894.720000001</v>
      </c>
      <c r="V581" s="139">
        <v>0</v>
      </c>
      <c r="W581" s="139">
        <v>0</v>
      </c>
      <c r="X581" s="129"/>
      <c r="Y581" s="86" t="s">
        <v>871</v>
      </c>
      <c r="Z581" s="86" t="s">
        <v>701</v>
      </c>
      <c r="AA581" s="86" t="s">
        <v>1852</v>
      </c>
      <c r="AB581" s="86" t="s">
        <v>1320</v>
      </c>
      <c r="AC581" s="86" t="s">
        <v>294</v>
      </c>
      <c r="AD581" s="86" t="s">
        <v>4054</v>
      </c>
      <c r="AE581" s="86" t="s">
        <v>3726</v>
      </c>
      <c r="AF581" s="86" t="s">
        <v>148</v>
      </c>
      <c r="AG581" s="86" t="s">
        <v>578</v>
      </c>
      <c r="AH581" s="132">
        <v>44854</v>
      </c>
      <c r="AI581" s="86" t="s">
        <v>415</v>
      </c>
      <c r="AJ581" s="87" t="s">
        <v>85</v>
      </c>
      <c r="AK581" s="88" t="s">
        <v>77</v>
      </c>
      <c r="AL581" s="87" t="s">
        <v>77</v>
      </c>
      <c r="AM581" s="86" t="s">
        <v>77</v>
      </c>
      <c r="AN581" s="87" t="s">
        <v>77</v>
      </c>
      <c r="AO581" s="87" t="s">
        <v>77</v>
      </c>
      <c r="AP581" s="87" t="s">
        <v>77</v>
      </c>
      <c r="AQ581" s="87" t="s">
        <v>77</v>
      </c>
      <c r="AR581" s="86" t="s">
        <v>148</v>
      </c>
      <c r="AS581" s="87" t="s">
        <v>77</v>
      </c>
      <c r="AT581" s="87" t="s">
        <v>77</v>
      </c>
      <c r="AU581" s="87">
        <v>397045</v>
      </c>
      <c r="AV581" s="87"/>
      <c r="AW581" s="87" t="s">
        <v>77</v>
      </c>
      <c r="AX581" s="87"/>
      <c r="AY581" s="87" t="s">
        <v>77</v>
      </c>
      <c r="AZ581" s="87"/>
      <c r="BA581" s="87" t="s">
        <v>77</v>
      </c>
      <c r="BB581" s="87"/>
      <c r="BC581" s="87" t="s">
        <v>77</v>
      </c>
      <c r="BD581" s="87"/>
      <c r="BE581" s="87" t="s">
        <v>77</v>
      </c>
      <c r="BF581" s="87" t="s">
        <v>77</v>
      </c>
      <c r="BG581" s="87" t="s">
        <v>77</v>
      </c>
      <c r="BH581" s="87" t="s">
        <v>77</v>
      </c>
      <c r="BI581" s="87" t="s">
        <v>77</v>
      </c>
      <c r="BJ581" s="87" t="s">
        <v>77</v>
      </c>
      <c r="BK581" s="87" t="s">
        <v>77</v>
      </c>
      <c r="BL581" s="87" t="s">
        <v>77</v>
      </c>
      <c r="BM581" s="87" t="s">
        <v>77</v>
      </c>
      <c r="BN581" s="240"/>
      <c r="BO581" s="240"/>
      <c r="BP581" s="240"/>
      <c r="BQ581" s="240"/>
    </row>
    <row r="582" spans="1:69" s="90" customFormat="1" ht="154.5" customHeight="1" x14ac:dyDescent="0.3">
      <c r="A582" s="86"/>
      <c r="B582" s="86" t="s">
        <v>85</v>
      </c>
      <c r="C582" s="129" t="s">
        <v>710</v>
      </c>
      <c r="D582" s="129" t="s">
        <v>71</v>
      </c>
      <c r="E582" s="109" t="s">
        <v>4055</v>
      </c>
      <c r="F582" s="85">
        <v>2019</v>
      </c>
      <c r="G582" s="146">
        <v>43381</v>
      </c>
      <c r="H582" s="85" t="s">
        <v>4056</v>
      </c>
      <c r="I582" s="86" t="s">
        <v>4057</v>
      </c>
      <c r="J582" s="86" t="s">
        <v>77</v>
      </c>
      <c r="K582" s="85" t="s">
        <v>75</v>
      </c>
      <c r="L582" s="86" t="s">
        <v>346</v>
      </c>
      <c r="M582" s="132">
        <v>43550</v>
      </c>
      <c r="N582" s="110" t="s">
        <v>77</v>
      </c>
      <c r="O582" s="110" t="s">
        <v>77</v>
      </c>
      <c r="P582" s="86" t="s">
        <v>990</v>
      </c>
      <c r="Q582" s="86" t="s">
        <v>148</v>
      </c>
      <c r="R582" s="86" t="s">
        <v>4058</v>
      </c>
      <c r="S582" s="86" t="s">
        <v>2262</v>
      </c>
      <c r="T582" s="139">
        <v>34279532</v>
      </c>
      <c r="U582" s="108"/>
      <c r="V582" s="139"/>
      <c r="W582" s="199"/>
      <c r="X582" s="129"/>
      <c r="Y582" s="86" t="s">
        <v>973</v>
      </c>
      <c r="Z582" s="86" t="s">
        <v>628</v>
      </c>
      <c r="AA582" s="86" t="s">
        <v>628</v>
      </c>
      <c r="AB582" s="86" t="s">
        <v>145</v>
      </c>
      <c r="AC582" s="86" t="s">
        <v>146</v>
      </c>
      <c r="AD582" s="86" t="s">
        <v>4059</v>
      </c>
      <c r="AE582" s="86" t="s">
        <v>1130</v>
      </c>
      <c r="AF582" s="86" t="s">
        <v>148</v>
      </c>
      <c r="AG582" s="86" t="s">
        <v>578</v>
      </c>
      <c r="AH582" s="132">
        <v>43605</v>
      </c>
      <c r="AI582" s="86" t="s">
        <v>415</v>
      </c>
      <c r="AJ582" s="87" t="s">
        <v>85</v>
      </c>
      <c r="AK582" s="88" t="s">
        <v>77</v>
      </c>
      <c r="AL582" s="88" t="s">
        <v>77</v>
      </c>
      <c r="AM582" s="88" t="s">
        <v>77</v>
      </c>
      <c r="AN582" s="88" t="s">
        <v>77</v>
      </c>
      <c r="AO582" s="88" t="s">
        <v>77</v>
      </c>
      <c r="AP582" s="88" t="s">
        <v>77</v>
      </c>
      <c r="AQ582" s="88" t="s">
        <v>77</v>
      </c>
      <c r="AR582" s="86"/>
      <c r="AS582" s="88" t="s">
        <v>77</v>
      </c>
      <c r="AT582" s="88" t="s">
        <v>77</v>
      </c>
      <c r="AU582" s="88">
        <v>2484348</v>
      </c>
      <c r="AV582" s="88"/>
      <c r="AW582" s="88" t="s">
        <v>77</v>
      </c>
      <c r="AX582" s="88"/>
      <c r="AY582" s="88" t="s">
        <v>77</v>
      </c>
      <c r="AZ582" s="88"/>
      <c r="BA582" s="88" t="s">
        <v>77</v>
      </c>
      <c r="BB582" s="88"/>
      <c r="BC582" s="88" t="s">
        <v>77</v>
      </c>
      <c r="BD582" s="88"/>
      <c r="BE582" s="88" t="s">
        <v>77</v>
      </c>
      <c r="BF582" s="88" t="s">
        <v>77</v>
      </c>
      <c r="BG582" s="88" t="s">
        <v>77</v>
      </c>
      <c r="BH582" s="88" t="s">
        <v>77</v>
      </c>
      <c r="BI582" s="88" t="s">
        <v>77</v>
      </c>
      <c r="BJ582" s="88" t="s">
        <v>77</v>
      </c>
      <c r="BK582" s="88" t="s">
        <v>77</v>
      </c>
      <c r="BL582" s="88" t="s">
        <v>77</v>
      </c>
      <c r="BM582" s="88" t="s">
        <v>77</v>
      </c>
      <c r="BN582" s="88"/>
      <c r="BO582" s="88"/>
      <c r="BP582" s="88"/>
      <c r="BQ582" s="240"/>
    </row>
    <row r="583" spans="1:69" s="90" customFormat="1" ht="154.5" customHeight="1" x14ac:dyDescent="0.3">
      <c r="A583" s="86"/>
      <c r="B583" s="86" t="s">
        <v>85</v>
      </c>
      <c r="C583" s="129" t="s">
        <v>710</v>
      </c>
      <c r="D583" s="129" t="s">
        <v>937</v>
      </c>
      <c r="E583" s="109" t="s">
        <v>4060</v>
      </c>
      <c r="F583" s="85">
        <v>2013</v>
      </c>
      <c r="G583" s="146">
        <v>41457</v>
      </c>
      <c r="H583" s="85" t="s">
        <v>4061</v>
      </c>
      <c r="I583" s="86" t="s">
        <v>4062</v>
      </c>
      <c r="J583" s="86" t="s">
        <v>77</v>
      </c>
      <c r="K583" s="85" t="s">
        <v>75</v>
      </c>
      <c r="L583" s="86" t="s">
        <v>346</v>
      </c>
      <c r="M583" s="132">
        <v>41472</v>
      </c>
      <c r="N583" s="110" t="s">
        <v>157</v>
      </c>
      <c r="O583" s="110" t="s">
        <v>77</v>
      </c>
      <c r="P583" s="86" t="s">
        <v>1363</v>
      </c>
      <c r="Q583" s="86" t="s">
        <v>148</v>
      </c>
      <c r="R583" s="86" t="s">
        <v>4063</v>
      </c>
      <c r="S583" s="86" t="s">
        <v>2091</v>
      </c>
      <c r="T583" s="139">
        <v>7992495</v>
      </c>
      <c r="U583" s="108">
        <v>0</v>
      </c>
      <c r="V583" s="139">
        <v>0</v>
      </c>
      <c r="W583" s="139">
        <v>0</v>
      </c>
      <c r="X583" s="129"/>
      <c r="Y583" s="86" t="s">
        <v>871</v>
      </c>
      <c r="Z583" s="86" t="s">
        <v>1429</v>
      </c>
      <c r="AA583" s="86" t="s">
        <v>992</v>
      </c>
      <c r="AB583" s="86" t="s">
        <v>1320</v>
      </c>
      <c r="AC583" s="86" t="s">
        <v>294</v>
      </c>
      <c r="AD583" s="86" t="s">
        <v>963</v>
      </c>
      <c r="AE583" s="86" t="s">
        <v>964</v>
      </c>
      <c r="AF583" s="86" t="s">
        <v>148</v>
      </c>
      <c r="AG583" s="86" t="s">
        <v>578</v>
      </c>
      <c r="AH583" s="132">
        <v>43873</v>
      </c>
      <c r="AI583" s="86" t="s">
        <v>415</v>
      </c>
      <c r="AJ583" s="87" t="s">
        <v>85</v>
      </c>
      <c r="AK583" s="88" t="s">
        <v>77</v>
      </c>
      <c r="AL583" s="87" t="s">
        <v>77</v>
      </c>
      <c r="AM583" s="86" t="s">
        <v>77</v>
      </c>
      <c r="AN583" s="87" t="s">
        <v>77</v>
      </c>
      <c r="AO583" s="87" t="s">
        <v>77</v>
      </c>
      <c r="AP583" s="87" t="s">
        <v>77</v>
      </c>
      <c r="AQ583" s="87" t="s">
        <v>77</v>
      </c>
      <c r="AR583" s="86" t="s">
        <v>148</v>
      </c>
      <c r="AS583" s="87" t="s">
        <v>77</v>
      </c>
      <c r="AT583" s="87" t="s">
        <v>87</v>
      </c>
      <c r="AU583" s="87" t="s">
        <v>77</v>
      </c>
      <c r="AV583" s="87"/>
      <c r="AW583" s="87" t="s">
        <v>77</v>
      </c>
      <c r="AX583" s="87"/>
      <c r="AY583" s="87" t="s">
        <v>77</v>
      </c>
      <c r="AZ583" s="87"/>
      <c r="BA583" s="87" t="s">
        <v>77</v>
      </c>
      <c r="BB583" s="87"/>
      <c r="BC583" s="87" t="s">
        <v>77</v>
      </c>
      <c r="BD583" s="87"/>
      <c r="BE583" s="87" t="s">
        <v>77</v>
      </c>
      <c r="BF583" s="87" t="s">
        <v>77</v>
      </c>
      <c r="BG583" s="87" t="s">
        <v>77</v>
      </c>
      <c r="BH583" s="87" t="s">
        <v>77</v>
      </c>
      <c r="BI583" s="87" t="s">
        <v>77</v>
      </c>
      <c r="BJ583" s="87" t="s">
        <v>77</v>
      </c>
      <c r="BK583" s="87" t="s">
        <v>77</v>
      </c>
      <c r="BL583" s="87" t="s">
        <v>77</v>
      </c>
      <c r="BM583" s="87" t="s">
        <v>77</v>
      </c>
      <c r="BN583" s="240"/>
      <c r="BO583" s="240"/>
      <c r="BP583" s="240"/>
      <c r="BQ583" s="240"/>
    </row>
    <row r="584" spans="1:69" s="90" customFormat="1" ht="154.5" customHeight="1" x14ac:dyDescent="0.3">
      <c r="A584" s="86"/>
      <c r="B584" s="86" t="s">
        <v>85</v>
      </c>
      <c r="C584" s="129" t="s">
        <v>710</v>
      </c>
      <c r="D584" s="129" t="s">
        <v>937</v>
      </c>
      <c r="E584" s="109" t="s">
        <v>4064</v>
      </c>
      <c r="F584" s="85">
        <v>2013</v>
      </c>
      <c r="G584" s="146">
        <v>41565</v>
      </c>
      <c r="H584" s="85" t="s">
        <v>4065</v>
      </c>
      <c r="I584" s="86" t="s">
        <v>2711</v>
      </c>
      <c r="J584" s="86"/>
      <c r="K584" s="85" t="s">
        <v>75</v>
      </c>
      <c r="L584" s="86" t="s">
        <v>346</v>
      </c>
      <c r="M584" s="132">
        <v>41565</v>
      </c>
      <c r="N584" s="110" t="s">
        <v>157</v>
      </c>
      <c r="O584" s="110" t="s">
        <v>77</v>
      </c>
      <c r="P584" s="86" t="s">
        <v>2348</v>
      </c>
      <c r="Q584" s="86" t="s">
        <v>148</v>
      </c>
      <c r="R584" s="86" t="s">
        <v>4066</v>
      </c>
      <c r="S584" s="86" t="s">
        <v>1530</v>
      </c>
      <c r="T584" s="139">
        <f>(7930523+3694166+3694166+7388333+7388333+6506280+4635144+1374246+15600000)</f>
        <v>58211191</v>
      </c>
      <c r="U584" s="108">
        <v>0</v>
      </c>
      <c r="V584" s="139">
        <v>0</v>
      </c>
      <c r="W584" s="139">
        <v>0</v>
      </c>
      <c r="X584" s="129"/>
      <c r="Y584" s="86" t="s">
        <v>871</v>
      </c>
      <c r="Z584" s="86" t="s">
        <v>992</v>
      </c>
      <c r="AA584" s="86" t="s">
        <v>3015</v>
      </c>
      <c r="AB584" s="86" t="s">
        <v>1320</v>
      </c>
      <c r="AC584" s="86" t="s">
        <v>294</v>
      </c>
      <c r="AD584" s="86" t="s">
        <v>1067</v>
      </c>
      <c r="AE584" s="86" t="s">
        <v>964</v>
      </c>
      <c r="AF584" s="86" t="s">
        <v>148</v>
      </c>
      <c r="AG584" s="86" t="s">
        <v>342</v>
      </c>
      <c r="AH584" s="132">
        <v>44715</v>
      </c>
      <c r="AI584" s="86" t="s">
        <v>415</v>
      </c>
      <c r="AJ584" s="87" t="s">
        <v>85</v>
      </c>
      <c r="AK584" s="88" t="s">
        <v>77</v>
      </c>
      <c r="AL584" s="87" t="s">
        <v>87</v>
      </c>
      <c r="AM584" s="86" t="s">
        <v>87</v>
      </c>
      <c r="AN584" s="86"/>
      <c r="AO584" s="86"/>
      <c r="AP584" s="143"/>
      <c r="AQ584" s="143"/>
      <c r="AR584" s="86"/>
      <c r="AS584" s="86"/>
      <c r="AT584" s="86"/>
      <c r="AU584" s="88"/>
      <c r="AV584" s="88"/>
      <c r="AW584" s="86"/>
      <c r="AX584" s="86"/>
      <c r="AY584" s="86"/>
      <c r="AZ584" s="86"/>
      <c r="BA584" s="86"/>
      <c r="BB584" s="86"/>
      <c r="BC584" s="86"/>
      <c r="BD584" s="86"/>
      <c r="BE584" s="86"/>
      <c r="BF584" s="86"/>
      <c r="BG584" s="86"/>
      <c r="BH584" s="86"/>
      <c r="BI584" s="86"/>
      <c r="BJ584" s="86"/>
      <c r="BK584" s="86"/>
      <c r="BL584" s="86"/>
      <c r="BM584" s="86"/>
      <c r="BN584" s="240"/>
      <c r="BO584" s="240"/>
      <c r="BP584" s="240"/>
      <c r="BQ584" s="240"/>
    </row>
    <row r="585" spans="1:69" s="90" customFormat="1" ht="154.5" customHeight="1" x14ac:dyDescent="0.3">
      <c r="A585" s="86"/>
      <c r="B585" s="86" t="s">
        <v>85</v>
      </c>
      <c r="C585" s="129" t="s">
        <v>710</v>
      </c>
      <c r="D585" s="129" t="s">
        <v>937</v>
      </c>
      <c r="E585" s="109" t="s">
        <v>4067</v>
      </c>
      <c r="F585" s="85">
        <v>2015</v>
      </c>
      <c r="G585" s="146">
        <v>42250</v>
      </c>
      <c r="H585" s="85" t="s">
        <v>4068</v>
      </c>
      <c r="I585" s="86" t="s">
        <v>2089</v>
      </c>
      <c r="J585" s="86" t="s">
        <v>77</v>
      </c>
      <c r="K585" s="85" t="s">
        <v>75</v>
      </c>
      <c r="L585" s="86" t="s">
        <v>346</v>
      </c>
      <c r="M585" s="132">
        <v>42244</v>
      </c>
      <c r="N585" s="110" t="s">
        <v>157</v>
      </c>
      <c r="O585" s="110" t="s">
        <v>77</v>
      </c>
      <c r="P585" s="86" t="s">
        <v>1010</v>
      </c>
      <c r="Q585" s="86" t="s">
        <v>148</v>
      </c>
      <c r="R585" s="86" t="s">
        <v>4069</v>
      </c>
      <c r="S585" s="245" t="s">
        <v>2091</v>
      </c>
      <c r="T585" s="139">
        <v>8371683</v>
      </c>
      <c r="U585" s="108">
        <v>0</v>
      </c>
      <c r="V585" s="139">
        <v>0</v>
      </c>
      <c r="W585" s="139">
        <v>0</v>
      </c>
      <c r="X585" s="129"/>
      <c r="Y585" s="86" t="s">
        <v>871</v>
      </c>
      <c r="Z585" s="86" t="s">
        <v>701</v>
      </c>
      <c r="AA585" s="86" t="s">
        <v>992</v>
      </c>
      <c r="AB585" s="86" t="s">
        <v>1320</v>
      </c>
      <c r="AC585" s="86" t="s">
        <v>294</v>
      </c>
      <c r="AD585" s="86" t="s">
        <v>4070</v>
      </c>
      <c r="AE585" s="86" t="s">
        <v>964</v>
      </c>
      <c r="AF585" s="86" t="s">
        <v>148</v>
      </c>
      <c r="AG585" s="86" t="s">
        <v>578</v>
      </c>
      <c r="AH585" s="132">
        <v>44419</v>
      </c>
      <c r="AI585" s="86" t="s">
        <v>415</v>
      </c>
      <c r="AJ585" s="87" t="s">
        <v>85</v>
      </c>
      <c r="AK585" s="88" t="s">
        <v>77</v>
      </c>
      <c r="AL585" s="87" t="s">
        <v>77</v>
      </c>
      <c r="AM585" s="86" t="s">
        <v>77</v>
      </c>
      <c r="AN585" s="87" t="s">
        <v>77</v>
      </c>
      <c r="AO585" s="87" t="s">
        <v>77</v>
      </c>
      <c r="AP585" s="87" t="s">
        <v>77</v>
      </c>
      <c r="AQ585" s="87" t="s">
        <v>77</v>
      </c>
      <c r="AR585" s="86" t="s">
        <v>148</v>
      </c>
      <c r="AS585" s="87" t="s">
        <v>77</v>
      </c>
      <c r="AT585" s="87" t="s">
        <v>87</v>
      </c>
      <c r="AU585" s="87" t="s">
        <v>77</v>
      </c>
      <c r="AV585" s="87"/>
      <c r="AW585" s="87" t="s">
        <v>77</v>
      </c>
      <c r="AX585" s="87"/>
      <c r="AY585" s="87" t="s">
        <v>77</v>
      </c>
      <c r="AZ585" s="87"/>
      <c r="BA585" s="87" t="s">
        <v>77</v>
      </c>
      <c r="BB585" s="87"/>
      <c r="BC585" s="87" t="s">
        <v>77</v>
      </c>
      <c r="BD585" s="87"/>
      <c r="BE585" s="87" t="s">
        <v>77</v>
      </c>
      <c r="BF585" s="87" t="s">
        <v>77</v>
      </c>
      <c r="BG585" s="87" t="s">
        <v>77</v>
      </c>
      <c r="BH585" s="87" t="s">
        <v>77</v>
      </c>
      <c r="BI585" s="87" t="s">
        <v>77</v>
      </c>
      <c r="BJ585" s="87" t="s">
        <v>77</v>
      </c>
      <c r="BK585" s="87" t="s">
        <v>77</v>
      </c>
      <c r="BL585" s="87" t="s">
        <v>77</v>
      </c>
      <c r="BM585" s="87" t="s">
        <v>77</v>
      </c>
      <c r="BN585" s="240"/>
      <c r="BO585" s="240"/>
      <c r="BP585" s="240"/>
      <c r="BQ585" s="240"/>
    </row>
    <row r="586" spans="1:69" s="90" customFormat="1" ht="154.5" customHeight="1" x14ac:dyDescent="0.3">
      <c r="A586" s="86"/>
      <c r="B586" s="86" t="s">
        <v>85</v>
      </c>
      <c r="C586" s="129" t="s">
        <v>710</v>
      </c>
      <c r="D586" s="129" t="s">
        <v>937</v>
      </c>
      <c r="E586" s="109" t="s">
        <v>4071</v>
      </c>
      <c r="F586" s="85">
        <v>2013</v>
      </c>
      <c r="G586" s="146">
        <v>41431</v>
      </c>
      <c r="H586" s="85" t="s">
        <v>4072</v>
      </c>
      <c r="I586" s="86" t="s">
        <v>646</v>
      </c>
      <c r="J586" s="86" t="s">
        <v>77</v>
      </c>
      <c r="K586" s="85" t="s">
        <v>75</v>
      </c>
      <c r="L586" s="86" t="s">
        <v>346</v>
      </c>
      <c r="M586" s="132">
        <v>41508</v>
      </c>
      <c r="N586" s="110" t="s">
        <v>157</v>
      </c>
      <c r="O586" s="110" t="s">
        <v>77</v>
      </c>
      <c r="P586" s="86" t="s">
        <v>1363</v>
      </c>
      <c r="Q586" s="86" t="s">
        <v>148</v>
      </c>
      <c r="R586" s="86" t="s">
        <v>4073</v>
      </c>
      <c r="S586" s="86" t="s">
        <v>2091</v>
      </c>
      <c r="T586" s="139">
        <v>13630000</v>
      </c>
      <c r="U586" s="108">
        <v>0</v>
      </c>
      <c r="V586" s="139">
        <v>0</v>
      </c>
      <c r="W586" s="199">
        <v>0</v>
      </c>
      <c r="X586" s="129"/>
      <c r="Y586" s="86" t="s">
        <v>871</v>
      </c>
      <c r="Z586" s="86" t="s">
        <v>1429</v>
      </c>
      <c r="AA586" s="86" t="s">
        <v>1852</v>
      </c>
      <c r="AB586" s="86" t="s">
        <v>1227</v>
      </c>
      <c r="AC586" s="86" t="s">
        <v>1385</v>
      </c>
      <c r="AD586" s="86" t="s">
        <v>4059</v>
      </c>
      <c r="AE586" s="86" t="s">
        <v>964</v>
      </c>
      <c r="AF586" s="86" t="s">
        <v>148</v>
      </c>
      <c r="AG586" s="86" t="s">
        <v>578</v>
      </c>
      <c r="AH586" s="132">
        <v>44405</v>
      </c>
      <c r="AI586" s="86" t="s">
        <v>415</v>
      </c>
      <c r="AJ586" s="87" t="s">
        <v>85</v>
      </c>
      <c r="AK586" s="88" t="s">
        <v>77</v>
      </c>
      <c r="AL586" s="87" t="s">
        <v>77</v>
      </c>
      <c r="AM586" s="86" t="s">
        <v>77</v>
      </c>
      <c r="AN586" s="87" t="s">
        <v>77</v>
      </c>
      <c r="AO586" s="87" t="s">
        <v>77</v>
      </c>
      <c r="AP586" s="87" t="s">
        <v>77</v>
      </c>
      <c r="AQ586" s="87" t="s">
        <v>77</v>
      </c>
      <c r="AR586" s="86" t="s">
        <v>148</v>
      </c>
      <c r="AS586" s="87" t="s">
        <v>77</v>
      </c>
      <c r="AT586" s="87" t="s">
        <v>77</v>
      </c>
      <c r="AU586" s="87">
        <v>872320</v>
      </c>
      <c r="AV586" s="87"/>
      <c r="AW586" s="87" t="s">
        <v>77</v>
      </c>
      <c r="AX586" s="87"/>
      <c r="AY586" s="87" t="s">
        <v>77</v>
      </c>
      <c r="AZ586" s="87"/>
      <c r="BA586" s="87" t="s">
        <v>77</v>
      </c>
      <c r="BB586" s="87"/>
      <c r="BC586" s="87" t="s">
        <v>77</v>
      </c>
      <c r="BD586" s="87"/>
      <c r="BE586" s="87" t="s">
        <v>77</v>
      </c>
      <c r="BF586" s="87" t="s">
        <v>77</v>
      </c>
      <c r="BG586" s="87" t="s">
        <v>77</v>
      </c>
      <c r="BH586" s="87" t="s">
        <v>77</v>
      </c>
      <c r="BI586" s="87" t="s">
        <v>77</v>
      </c>
      <c r="BJ586" s="87" t="s">
        <v>77</v>
      </c>
      <c r="BK586" s="87" t="s">
        <v>77</v>
      </c>
      <c r="BL586" s="87" t="s">
        <v>77</v>
      </c>
      <c r="BM586" s="87" t="s">
        <v>77</v>
      </c>
      <c r="BN586" s="240"/>
      <c r="BO586" s="240"/>
      <c r="BP586" s="240"/>
      <c r="BQ586" s="240"/>
    </row>
    <row r="587" spans="1:69" s="90" customFormat="1" ht="154.5" customHeight="1" x14ac:dyDescent="0.3">
      <c r="A587" s="86"/>
      <c r="B587" s="86" t="s">
        <v>85</v>
      </c>
      <c r="C587" s="129" t="s">
        <v>710</v>
      </c>
      <c r="D587" s="129" t="s">
        <v>937</v>
      </c>
      <c r="E587" s="109" t="s">
        <v>4074</v>
      </c>
      <c r="F587" s="85">
        <v>2013</v>
      </c>
      <c r="G587" s="146">
        <v>41441</v>
      </c>
      <c r="H587" s="85" t="s">
        <v>4056</v>
      </c>
      <c r="I587" s="86" t="s">
        <v>4075</v>
      </c>
      <c r="J587" s="86" t="s">
        <v>77</v>
      </c>
      <c r="K587" s="85" t="s">
        <v>75</v>
      </c>
      <c r="L587" s="86" t="s">
        <v>102</v>
      </c>
      <c r="M587" s="132">
        <v>41443</v>
      </c>
      <c r="N587" s="110" t="s">
        <v>698</v>
      </c>
      <c r="O587" s="110" t="s">
        <v>77</v>
      </c>
      <c r="P587" s="86" t="s">
        <v>959</v>
      </c>
      <c r="Q587" s="86" t="s">
        <v>148</v>
      </c>
      <c r="R587" s="86" t="s">
        <v>4076</v>
      </c>
      <c r="S587" s="86" t="s">
        <v>4077</v>
      </c>
      <c r="T587" s="139">
        <v>101795000</v>
      </c>
      <c r="U587" s="108">
        <v>0</v>
      </c>
      <c r="V587" s="139">
        <v>0</v>
      </c>
      <c r="W587" s="199">
        <v>0</v>
      </c>
      <c r="X587" s="129"/>
      <c r="Y587" s="86" t="s">
        <v>871</v>
      </c>
      <c r="Z587" s="86" t="s">
        <v>1429</v>
      </c>
      <c r="AA587" s="86" t="s">
        <v>992</v>
      </c>
      <c r="AB587" s="86" t="s">
        <v>1227</v>
      </c>
      <c r="AC587" s="86" t="s">
        <v>1385</v>
      </c>
      <c r="AD587" s="86" t="s">
        <v>4078</v>
      </c>
      <c r="AE587" s="86" t="s">
        <v>964</v>
      </c>
      <c r="AF587" s="86" t="s">
        <v>148</v>
      </c>
      <c r="AG587" s="86" t="s">
        <v>342</v>
      </c>
      <c r="AH587" s="132">
        <v>44529</v>
      </c>
      <c r="AI587" s="86" t="s">
        <v>415</v>
      </c>
      <c r="AJ587" s="87"/>
      <c r="AK587" s="88">
        <v>10000000</v>
      </c>
      <c r="AL587" s="87" t="s">
        <v>77</v>
      </c>
      <c r="AM587" s="86" t="s">
        <v>965</v>
      </c>
      <c r="AN587" s="86" t="s">
        <v>4079</v>
      </c>
      <c r="AO587" s="86" t="s">
        <v>1173</v>
      </c>
      <c r="AP587" s="143">
        <v>44833</v>
      </c>
      <c r="AQ587" s="143">
        <v>44692</v>
      </c>
      <c r="AR587" s="86" t="s">
        <v>148</v>
      </c>
      <c r="AS587" s="87">
        <v>10000000</v>
      </c>
      <c r="AT587" s="86" t="s">
        <v>77</v>
      </c>
      <c r="AU587" s="88">
        <v>202996</v>
      </c>
      <c r="AV587" s="88" t="s">
        <v>4080</v>
      </c>
      <c r="AW587" s="86" t="s">
        <v>4081</v>
      </c>
      <c r="AX587" s="86" t="s">
        <v>4082</v>
      </c>
      <c r="AY587" s="86" t="s">
        <v>4083</v>
      </c>
      <c r="AZ587" s="86" t="s">
        <v>4084</v>
      </c>
      <c r="BA587" s="143">
        <v>44741</v>
      </c>
      <c r="BB587" s="86" t="s">
        <v>4085</v>
      </c>
      <c r="BC587" s="86" t="s">
        <v>4086</v>
      </c>
      <c r="BD587" s="86" t="s">
        <v>4087</v>
      </c>
      <c r="BE587" s="86" t="s">
        <v>4088</v>
      </c>
      <c r="BF587" s="86" t="s">
        <v>1165</v>
      </c>
      <c r="BG587" s="86" t="s">
        <v>4089</v>
      </c>
      <c r="BH587" s="88">
        <v>10000000</v>
      </c>
      <c r="BI587" s="196">
        <v>10202996</v>
      </c>
      <c r="BJ587" s="88">
        <v>10000000</v>
      </c>
      <c r="BK587" s="86" t="s">
        <v>4090</v>
      </c>
      <c r="BL587" s="86" t="s">
        <v>4091</v>
      </c>
      <c r="BM587" s="97">
        <v>44977</v>
      </c>
      <c r="BN587" s="240"/>
      <c r="BO587" s="240"/>
      <c r="BP587" s="240"/>
      <c r="BQ587" s="240"/>
    </row>
    <row r="588" spans="1:69" s="90" customFormat="1" ht="154.5" customHeight="1" x14ac:dyDescent="0.3">
      <c r="A588" s="86"/>
      <c r="B588" s="86" t="s">
        <v>85</v>
      </c>
      <c r="C588" s="129" t="s">
        <v>710</v>
      </c>
      <c r="D588" s="129" t="s">
        <v>937</v>
      </c>
      <c r="E588" s="109" t="s">
        <v>4092</v>
      </c>
      <c r="F588" s="85">
        <v>2013</v>
      </c>
      <c r="G588" s="146">
        <v>41457</v>
      </c>
      <c r="H588" s="85" t="s">
        <v>4093</v>
      </c>
      <c r="I588" s="86" t="s">
        <v>4094</v>
      </c>
      <c r="J588" s="86" t="s">
        <v>77</v>
      </c>
      <c r="K588" s="85" t="s">
        <v>75</v>
      </c>
      <c r="L588" s="86" t="s">
        <v>346</v>
      </c>
      <c r="M588" s="132">
        <v>41488</v>
      </c>
      <c r="N588" s="110" t="s">
        <v>698</v>
      </c>
      <c r="O588" s="110" t="s">
        <v>77</v>
      </c>
      <c r="P588" s="86" t="s">
        <v>1363</v>
      </c>
      <c r="Q588" s="86" t="s">
        <v>148</v>
      </c>
      <c r="R588" s="86" t="s">
        <v>4073</v>
      </c>
      <c r="S588" s="86" t="s">
        <v>2091</v>
      </c>
      <c r="T588" s="139">
        <v>8836587</v>
      </c>
      <c r="U588" s="108">
        <v>0</v>
      </c>
      <c r="V588" s="139">
        <v>0</v>
      </c>
      <c r="W588" s="199">
        <v>0</v>
      </c>
      <c r="X588" s="129"/>
      <c r="Y588" s="86" t="s">
        <v>871</v>
      </c>
      <c r="Z588" s="86" t="s">
        <v>628</v>
      </c>
      <c r="AA588" s="86" t="s">
        <v>992</v>
      </c>
      <c r="AB588" s="86" t="s">
        <v>1227</v>
      </c>
      <c r="AC588" s="86" t="s">
        <v>1385</v>
      </c>
      <c r="AD588" s="86" t="s">
        <v>4095</v>
      </c>
      <c r="AE588" s="86" t="s">
        <v>964</v>
      </c>
      <c r="AF588" s="86" t="s">
        <v>148</v>
      </c>
      <c r="AG588" s="86" t="s">
        <v>578</v>
      </c>
      <c r="AH588" s="132">
        <v>44412</v>
      </c>
      <c r="AI588" s="86" t="s">
        <v>415</v>
      </c>
      <c r="AJ588" s="87" t="s">
        <v>85</v>
      </c>
      <c r="AK588" s="88" t="s">
        <v>77</v>
      </c>
      <c r="AL588" s="87" t="s">
        <v>77</v>
      </c>
      <c r="AM588" s="86" t="s">
        <v>77</v>
      </c>
      <c r="AN588" s="87" t="s">
        <v>77</v>
      </c>
      <c r="AO588" s="87" t="s">
        <v>77</v>
      </c>
      <c r="AP588" s="87" t="s">
        <v>77</v>
      </c>
      <c r="AQ588" s="87" t="s">
        <v>77</v>
      </c>
      <c r="AR588" s="86" t="s">
        <v>148</v>
      </c>
      <c r="AS588" s="87" t="s">
        <v>77</v>
      </c>
      <c r="AT588" s="87" t="s">
        <v>87</v>
      </c>
      <c r="AU588" s="87" t="s">
        <v>77</v>
      </c>
      <c r="AV588" s="87"/>
      <c r="AW588" s="87" t="s">
        <v>77</v>
      </c>
      <c r="AX588" s="87"/>
      <c r="AY588" s="87" t="s">
        <v>77</v>
      </c>
      <c r="AZ588" s="87"/>
      <c r="BA588" s="87" t="s">
        <v>77</v>
      </c>
      <c r="BB588" s="87"/>
      <c r="BC588" s="87" t="s">
        <v>77</v>
      </c>
      <c r="BD588" s="87"/>
      <c r="BE588" s="87" t="s">
        <v>77</v>
      </c>
      <c r="BF588" s="87" t="s">
        <v>77</v>
      </c>
      <c r="BG588" s="87" t="s">
        <v>77</v>
      </c>
      <c r="BH588" s="87" t="s">
        <v>77</v>
      </c>
      <c r="BI588" s="87" t="s">
        <v>77</v>
      </c>
      <c r="BJ588" s="87" t="s">
        <v>77</v>
      </c>
      <c r="BK588" s="87" t="s">
        <v>77</v>
      </c>
      <c r="BL588" s="87" t="s">
        <v>77</v>
      </c>
      <c r="BM588" s="87" t="s">
        <v>77</v>
      </c>
      <c r="BN588" s="240"/>
      <c r="BO588" s="240"/>
      <c r="BP588" s="240"/>
      <c r="BQ588" s="240"/>
    </row>
    <row r="589" spans="1:69" s="90" customFormat="1" ht="154.5" customHeight="1" x14ac:dyDescent="0.3">
      <c r="A589" s="86"/>
      <c r="B589" s="86" t="s">
        <v>85</v>
      </c>
      <c r="C589" s="129" t="s">
        <v>710</v>
      </c>
      <c r="D589" s="129" t="s">
        <v>937</v>
      </c>
      <c r="E589" s="109" t="s">
        <v>4096</v>
      </c>
      <c r="F589" s="85">
        <v>2013</v>
      </c>
      <c r="G589" s="146">
        <v>41449</v>
      </c>
      <c r="H589" s="85" t="s">
        <v>4097</v>
      </c>
      <c r="I589" s="86" t="s">
        <v>2075</v>
      </c>
      <c r="J589" s="86" t="s">
        <v>77</v>
      </c>
      <c r="K589" s="85" t="s">
        <v>75</v>
      </c>
      <c r="L589" s="86" t="s">
        <v>346</v>
      </c>
      <c r="M589" s="132">
        <v>41416</v>
      </c>
      <c r="N589" s="110" t="s">
        <v>157</v>
      </c>
      <c r="O589" s="110" t="s">
        <v>77</v>
      </c>
      <c r="P589" s="86" t="s">
        <v>1363</v>
      </c>
      <c r="Q589" s="86" t="s">
        <v>148</v>
      </c>
      <c r="R589" s="86" t="s">
        <v>4098</v>
      </c>
      <c r="S589" s="86" t="s">
        <v>2091</v>
      </c>
      <c r="T589" s="139">
        <v>8836587</v>
      </c>
      <c r="U589" s="108">
        <v>0</v>
      </c>
      <c r="V589" s="139">
        <v>0</v>
      </c>
      <c r="W589" s="139">
        <v>0</v>
      </c>
      <c r="X589" s="129"/>
      <c r="Y589" s="86" t="s">
        <v>871</v>
      </c>
      <c r="Z589" s="86" t="s">
        <v>1429</v>
      </c>
      <c r="AA589" s="86" t="s">
        <v>992</v>
      </c>
      <c r="AB589" s="85" t="s">
        <v>138</v>
      </c>
      <c r="AC589" s="86" t="s">
        <v>139</v>
      </c>
      <c r="AD589" s="86" t="s">
        <v>4099</v>
      </c>
      <c r="AE589" s="86" t="s">
        <v>4100</v>
      </c>
      <c r="AF589" s="86" t="s">
        <v>148</v>
      </c>
      <c r="AG589" s="86" t="s">
        <v>578</v>
      </c>
      <c r="AH589" s="132">
        <v>44398</v>
      </c>
      <c r="AI589" s="86" t="s">
        <v>415</v>
      </c>
      <c r="AJ589" s="87"/>
      <c r="AK589" s="88" t="s">
        <v>77</v>
      </c>
      <c r="AL589" s="87" t="s">
        <v>77</v>
      </c>
      <c r="AM589" s="86" t="s">
        <v>77</v>
      </c>
      <c r="AN589" s="87" t="s">
        <v>77</v>
      </c>
      <c r="AO589" s="87" t="s">
        <v>77</v>
      </c>
      <c r="AP589" s="87" t="s">
        <v>77</v>
      </c>
      <c r="AQ589" s="87" t="s">
        <v>77</v>
      </c>
      <c r="AR589" s="86" t="s">
        <v>148</v>
      </c>
      <c r="AS589" s="87" t="s">
        <v>77</v>
      </c>
      <c r="AT589" s="87" t="s">
        <v>77</v>
      </c>
      <c r="AU589" s="87">
        <v>544333</v>
      </c>
      <c r="AV589" s="87"/>
      <c r="AW589" s="87" t="s">
        <v>77</v>
      </c>
      <c r="AX589" s="87"/>
      <c r="AY589" s="87" t="s">
        <v>77</v>
      </c>
      <c r="AZ589" s="87"/>
      <c r="BA589" s="87" t="s">
        <v>77</v>
      </c>
      <c r="BB589" s="87"/>
      <c r="BC589" s="87" t="s">
        <v>77</v>
      </c>
      <c r="BD589" s="87"/>
      <c r="BE589" s="87" t="s">
        <v>77</v>
      </c>
      <c r="BF589" s="87" t="s">
        <v>77</v>
      </c>
      <c r="BG589" s="87" t="s">
        <v>77</v>
      </c>
      <c r="BH589" s="87" t="s">
        <v>77</v>
      </c>
      <c r="BI589" s="87" t="s">
        <v>77</v>
      </c>
      <c r="BJ589" s="87" t="s">
        <v>77</v>
      </c>
      <c r="BK589" s="87" t="s">
        <v>77</v>
      </c>
      <c r="BL589" s="87" t="s">
        <v>77</v>
      </c>
      <c r="BM589" s="87" t="s">
        <v>77</v>
      </c>
      <c r="BN589" s="240"/>
      <c r="BO589" s="240"/>
      <c r="BP589" s="240"/>
      <c r="BQ589" s="240"/>
    </row>
    <row r="590" spans="1:69" s="90" customFormat="1" ht="154.5" customHeight="1" x14ac:dyDescent="0.3">
      <c r="A590" s="86"/>
      <c r="B590" s="86" t="s">
        <v>89</v>
      </c>
      <c r="C590" s="129" t="s">
        <v>4101</v>
      </c>
      <c r="D590" s="129" t="s">
        <v>71</v>
      </c>
      <c r="E590" s="109" t="s">
        <v>4102</v>
      </c>
      <c r="F590" s="85">
        <v>2019</v>
      </c>
      <c r="G590" s="146">
        <v>43613</v>
      </c>
      <c r="H590" s="85" t="s">
        <v>4103</v>
      </c>
      <c r="I590" s="86" t="s">
        <v>4103</v>
      </c>
      <c r="J590" s="86" t="s">
        <v>77</v>
      </c>
      <c r="K590" s="85" t="s">
        <v>75</v>
      </c>
      <c r="L590" s="86" t="s">
        <v>3813</v>
      </c>
      <c r="M590" s="132">
        <v>43613</v>
      </c>
      <c r="N590" s="110" t="s">
        <v>203</v>
      </c>
      <c r="O590" s="110" t="s">
        <v>77</v>
      </c>
      <c r="P590" s="86" t="s">
        <v>1363</v>
      </c>
      <c r="Q590" s="86" t="s">
        <v>148</v>
      </c>
      <c r="R590" s="86" t="s">
        <v>4104</v>
      </c>
      <c r="S590" s="86" t="s">
        <v>1942</v>
      </c>
      <c r="T590" s="139">
        <v>496869600</v>
      </c>
      <c r="U590" s="108">
        <v>696000000</v>
      </c>
      <c r="V590" s="139">
        <v>0</v>
      </c>
      <c r="W590" s="108">
        <v>40600000</v>
      </c>
      <c r="X590" s="129" t="s">
        <v>160</v>
      </c>
      <c r="Y590" s="86" t="s">
        <v>973</v>
      </c>
      <c r="Z590" s="86" t="s">
        <v>628</v>
      </c>
      <c r="AA590" s="86" t="s">
        <v>628</v>
      </c>
      <c r="AB590" s="86" t="s">
        <v>145</v>
      </c>
      <c r="AC590" s="86" t="s">
        <v>146</v>
      </c>
      <c r="AD590" s="86" t="s">
        <v>1756</v>
      </c>
      <c r="AE590" s="86" t="s">
        <v>1393</v>
      </c>
      <c r="AF590" s="86" t="s">
        <v>148</v>
      </c>
      <c r="AG590" s="86" t="s">
        <v>342</v>
      </c>
      <c r="AH590" s="132">
        <v>44718</v>
      </c>
      <c r="AI590" s="86" t="s">
        <v>88</v>
      </c>
      <c r="AJ590" s="87" t="s">
        <v>89</v>
      </c>
      <c r="AK590" s="88" t="s">
        <v>77</v>
      </c>
      <c r="AL590" s="88" t="s">
        <v>77</v>
      </c>
      <c r="AM590" s="88" t="s">
        <v>77</v>
      </c>
      <c r="AN590" s="88" t="s">
        <v>77</v>
      </c>
      <c r="AO590" s="88" t="s">
        <v>77</v>
      </c>
      <c r="AP590" s="88" t="s">
        <v>77</v>
      </c>
      <c r="AQ590" s="88" t="s">
        <v>77</v>
      </c>
      <c r="AR590" s="88" t="s">
        <v>77</v>
      </c>
      <c r="AS590" s="88" t="s">
        <v>77</v>
      </c>
      <c r="AT590" s="88" t="s">
        <v>77</v>
      </c>
      <c r="AU590" s="88" t="s">
        <v>77</v>
      </c>
      <c r="AV590" s="88"/>
      <c r="AW590" s="88" t="s">
        <v>77</v>
      </c>
      <c r="AX590" s="88"/>
      <c r="AY590" s="88" t="s">
        <v>77</v>
      </c>
      <c r="AZ590" s="88"/>
      <c r="BA590" s="88" t="s">
        <v>77</v>
      </c>
      <c r="BB590" s="88"/>
      <c r="BC590" s="88" t="s">
        <v>77</v>
      </c>
      <c r="BD590" s="88"/>
      <c r="BE590" s="88" t="s">
        <v>77</v>
      </c>
      <c r="BF590" s="88" t="s">
        <v>77</v>
      </c>
      <c r="BG590" s="88" t="s">
        <v>77</v>
      </c>
      <c r="BH590" s="88" t="s">
        <v>77</v>
      </c>
      <c r="BI590" s="88" t="s">
        <v>77</v>
      </c>
      <c r="BJ590" s="88" t="s">
        <v>77</v>
      </c>
      <c r="BK590" s="88" t="s">
        <v>77</v>
      </c>
      <c r="BL590" s="88" t="s">
        <v>77</v>
      </c>
      <c r="BM590" s="88" t="s">
        <v>77</v>
      </c>
      <c r="BN590" s="240"/>
      <c r="BO590" s="240"/>
      <c r="BP590" s="240"/>
      <c r="BQ590" s="240"/>
    </row>
    <row r="591" spans="1:69" s="90" customFormat="1" ht="154.5" customHeight="1" x14ac:dyDescent="0.3">
      <c r="A591" s="86"/>
      <c r="B591" s="86" t="s">
        <v>107</v>
      </c>
      <c r="C591" s="129" t="s">
        <v>4105</v>
      </c>
      <c r="D591" s="129" t="s">
        <v>71</v>
      </c>
      <c r="E591" s="109" t="s">
        <v>4106</v>
      </c>
      <c r="F591" s="86">
        <v>2019</v>
      </c>
      <c r="G591" s="132">
        <v>43805</v>
      </c>
      <c r="H591" s="86" t="s">
        <v>381</v>
      </c>
      <c r="I591" s="86" t="s">
        <v>4107</v>
      </c>
      <c r="J591" s="86" t="s">
        <v>1689</v>
      </c>
      <c r="K591" s="85" t="s">
        <v>75</v>
      </c>
      <c r="L591" s="86" t="s">
        <v>246</v>
      </c>
      <c r="M591" s="132">
        <v>43805</v>
      </c>
      <c r="N591" s="110" t="s">
        <v>77</v>
      </c>
      <c r="O591" s="110" t="s">
        <v>77</v>
      </c>
      <c r="P591" s="86" t="s">
        <v>77</v>
      </c>
      <c r="Q591" s="86" t="s">
        <v>148</v>
      </c>
      <c r="R591" s="86" t="s">
        <v>4108</v>
      </c>
      <c r="S591" s="86" t="s">
        <v>1047</v>
      </c>
      <c r="T591" s="139">
        <v>0</v>
      </c>
      <c r="U591" s="197">
        <v>0</v>
      </c>
      <c r="V591" s="163">
        <v>0</v>
      </c>
      <c r="W591" s="163">
        <v>0</v>
      </c>
      <c r="X591" s="129"/>
      <c r="Y591" s="86" t="s">
        <v>973</v>
      </c>
      <c r="Z591" s="86" t="s">
        <v>628</v>
      </c>
      <c r="AA591" s="86" t="s">
        <v>628</v>
      </c>
      <c r="AB591" s="86" t="s">
        <v>95</v>
      </c>
      <c r="AC591" s="86"/>
      <c r="AD591" s="86" t="s">
        <v>4109</v>
      </c>
      <c r="AE591" s="86" t="s">
        <v>4110</v>
      </c>
      <c r="AF591" s="86" t="s">
        <v>148</v>
      </c>
      <c r="AG591" s="86" t="s">
        <v>86</v>
      </c>
      <c r="AH591" s="143">
        <v>45187</v>
      </c>
      <c r="AI591" s="86" t="s">
        <v>88</v>
      </c>
      <c r="AJ591" s="87" t="s">
        <v>85</v>
      </c>
      <c r="AK591" s="88" t="s">
        <v>77</v>
      </c>
      <c r="AL591" s="88" t="s">
        <v>77</v>
      </c>
      <c r="AM591" s="88" t="s">
        <v>77</v>
      </c>
      <c r="AN591" s="88" t="s">
        <v>77</v>
      </c>
      <c r="AO591" s="88" t="s">
        <v>77</v>
      </c>
      <c r="AP591" s="88" t="s">
        <v>77</v>
      </c>
      <c r="AQ591" s="88" t="s">
        <v>77</v>
      </c>
      <c r="AR591" s="88" t="s">
        <v>77</v>
      </c>
      <c r="AS591" s="88" t="s">
        <v>77</v>
      </c>
      <c r="AT591" s="88" t="s">
        <v>77</v>
      </c>
      <c r="AU591" s="88" t="s">
        <v>77</v>
      </c>
      <c r="AV591" s="88"/>
      <c r="AW591" s="88" t="s">
        <v>77</v>
      </c>
      <c r="AX591" s="88"/>
      <c r="AY591" s="88" t="s">
        <v>77</v>
      </c>
      <c r="AZ591" s="88"/>
      <c r="BA591" s="88" t="s">
        <v>77</v>
      </c>
      <c r="BB591" s="88"/>
      <c r="BC591" s="88" t="s">
        <v>77</v>
      </c>
      <c r="BD591" s="88"/>
      <c r="BE591" s="88" t="s">
        <v>77</v>
      </c>
      <c r="BF591" s="88" t="s">
        <v>77</v>
      </c>
      <c r="BG591" s="88" t="s">
        <v>77</v>
      </c>
      <c r="BH591" s="88" t="s">
        <v>77</v>
      </c>
      <c r="BI591" s="88" t="s">
        <v>77</v>
      </c>
      <c r="BJ591" s="88" t="s">
        <v>77</v>
      </c>
      <c r="BK591" s="88" t="s">
        <v>77</v>
      </c>
      <c r="BL591" s="88" t="s">
        <v>77</v>
      </c>
      <c r="BM591" s="88" t="s">
        <v>77</v>
      </c>
      <c r="BN591" s="88" t="s">
        <v>77</v>
      </c>
      <c r="BO591" s="240"/>
      <c r="BP591" s="240"/>
      <c r="BQ591" s="240"/>
    </row>
    <row r="592" spans="1:69" s="90" customFormat="1" ht="154.5" customHeight="1" x14ac:dyDescent="0.3">
      <c r="A592" s="86"/>
      <c r="B592" s="86" t="s">
        <v>85</v>
      </c>
      <c r="C592" s="129" t="s">
        <v>710</v>
      </c>
      <c r="D592" s="129" t="s">
        <v>937</v>
      </c>
      <c r="E592" s="109" t="s">
        <v>4111</v>
      </c>
      <c r="F592" s="85">
        <v>2013</v>
      </c>
      <c r="G592" s="146">
        <v>41429</v>
      </c>
      <c r="H592" s="85" t="s">
        <v>4112</v>
      </c>
      <c r="I592" s="86" t="s">
        <v>2988</v>
      </c>
      <c r="J592" s="86" t="s">
        <v>77</v>
      </c>
      <c r="K592" s="85" t="s">
        <v>75</v>
      </c>
      <c r="L592" s="86" t="s">
        <v>346</v>
      </c>
      <c r="M592" s="132">
        <v>41429</v>
      </c>
      <c r="N592" s="110" t="s">
        <v>157</v>
      </c>
      <c r="O592" s="110" t="s">
        <v>77</v>
      </c>
      <c r="P592" s="86" t="s">
        <v>1363</v>
      </c>
      <c r="Q592" s="86" t="s">
        <v>148</v>
      </c>
      <c r="R592" s="86" t="s">
        <v>2090</v>
      </c>
      <c r="S592" s="86" t="s">
        <v>2091</v>
      </c>
      <c r="T592" s="139">
        <v>68950000</v>
      </c>
      <c r="U592" s="108">
        <v>0</v>
      </c>
      <c r="V592" s="139">
        <v>0</v>
      </c>
      <c r="W592" s="139">
        <v>0</v>
      </c>
      <c r="X592" s="129"/>
      <c r="Y592" s="86" t="s">
        <v>871</v>
      </c>
      <c r="Z592" s="86" t="s">
        <v>1193</v>
      </c>
      <c r="AA592" s="86" t="s">
        <v>1048</v>
      </c>
      <c r="AB592" s="85" t="s">
        <v>138</v>
      </c>
      <c r="AC592" s="86" t="s">
        <v>139</v>
      </c>
      <c r="AD592" s="86" t="s">
        <v>3427</v>
      </c>
      <c r="AE592" s="86" t="s">
        <v>964</v>
      </c>
      <c r="AF592" s="86" t="s">
        <v>148</v>
      </c>
      <c r="AG592" s="86" t="s">
        <v>578</v>
      </c>
      <c r="AH592" s="132">
        <v>43706</v>
      </c>
      <c r="AI592" s="86" t="s">
        <v>415</v>
      </c>
      <c r="AJ592" s="87"/>
      <c r="AK592" s="88" t="s">
        <v>77</v>
      </c>
      <c r="AL592" s="87" t="s">
        <v>77</v>
      </c>
      <c r="AM592" s="86" t="s">
        <v>77</v>
      </c>
      <c r="AN592" s="86" t="s">
        <v>77</v>
      </c>
      <c r="AO592" s="86" t="s">
        <v>77</v>
      </c>
      <c r="AP592" s="86" t="s">
        <v>77</v>
      </c>
      <c r="AQ592" s="86" t="s">
        <v>77</v>
      </c>
      <c r="AR592" s="86" t="s">
        <v>148</v>
      </c>
      <c r="AS592" s="86" t="s">
        <v>77</v>
      </c>
      <c r="AT592" s="86" t="s">
        <v>77</v>
      </c>
      <c r="AU592" s="88">
        <v>1228116</v>
      </c>
      <c r="AV592" s="88"/>
      <c r="AW592" s="86" t="s">
        <v>77</v>
      </c>
      <c r="AX592" s="86"/>
      <c r="AY592" s="86" t="s">
        <v>77</v>
      </c>
      <c r="AZ592" s="86"/>
      <c r="BA592" s="86" t="s">
        <v>77</v>
      </c>
      <c r="BB592" s="86"/>
      <c r="BC592" s="86" t="s">
        <v>77</v>
      </c>
      <c r="BD592" s="86"/>
      <c r="BE592" s="86" t="s">
        <v>77</v>
      </c>
      <c r="BF592" s="86" t="s">
        <v>77</v>
      </c>
      <c r="BG592" s="86" t="s">
        <v>77</v>
      </c>
      <c r="BH592" s="86" t="s">
        <v>77</v>
      </c>
      <c r="BI592" s="86" t="s">
        <v>77</v>
      </c>
      <c r="BJ592" s="86" t="s">
        <v>77</v>
      </c>
      <c r="BK592" s="86" t="s">
        <v>77</v>
      </c>
      <c r="BL592" s="86" t="s">
        <v>77</v>
      </c>
      <c r="BM592" s="86" t="s">
        <v>77</v>
      </c>
      <c r="BN592" s="240"/>
      <c r="BO592" s="240"/>
      <c r="BP592" s="240"/>
      <c r="BQ592" s="240"/>
    </row>
    <row r="593" spans="1:69" s="90" customFormat="1" ht="154.5" customHeight="1" x14ac:dyDescent="0.3">
      <c r="A593" s="86"/>
      <c r="B593" s="86" t="s">
        <v>85</v>
      </c>
      <c r="C593" s="129" t="s">
        <v>710</v>
      </c>
      <c r="D593" s="129" t="s">
        <v>937</v>
      </c>
      <c r="E593" s="109" t="s">
        <v>4113</v>
      </c>
      <c r="F593" s="85">
        <v>2013</v>
      </c>
      <c r="G593" s="146">
        <v>41499</v>
      </c>
      <c r="H593" s="85" t="s">
        <v>4114</v>
      </c>
      <c r="I593" s="86" t="s">
        <v>4115</v>
      </c>
      <c r="J593" s="86" t="s">
        <v>77</v>
      </c>
      <c r="K593" s="85" t="s">
        <v>75</v>
      </c>
      <c r="L593" s="86" t="s">
        <v>346</v>
      </c>
      <c r="M593" s="132">
        <v>41499</v>
      </c>
      <c r="N593" s="110" t="s">
        <v>157</v>
      </c>
      <c r="O593" s="110" t="s">
        <v>77</v>
      </c>
      <c r="P593" s="86" t="s">
        <v>959</v>
      </c>
      <c r="Q593" s="86" t="s">
        <v>148</v>
      </c>
      <c r="R593" s="86" t="s">
        <v>4116</v>
      </c>
      <c r="S593" s="86" t="s">
        <v>4117</v>
      </c>
      <c r="T593" s="139">
        <v>432384000</v>
      </c>
      <c r="U593" s="108">
        <v>0</v>
      </c>
      <c r="V593" s="139">
        <v>0</v>
      </c>
      <c r="W593" s="199">
        <v>0</v>
      </c>
      <c r="X593" s="129"/>
      <c r="Y593" s="86" t="s">
        <v>871</v>
      </c>
      <c r="Z593" s="86" t="s">
        <v>1048</v>
      </c>
      <c r="AA593" s="86" t="s">
        <v>2099</v>
      </c>
      <c r="AB593" s="86" t="s">
        <v>1227</v>
      </c>
      <c r="AC593" s="86" t="s">
        <v>1385</v>
      </c>
      <c r="AD593" s="86" t="s">
        <v>4059</v>
      </c>
      <c r="AE593" s="86" t="s">
        <v>964</v>
      </c>
      <c r="AF593" s="86" t="s">
        <v>148</v>
      </c>
      <c r="AG593" s="86" t="s">
        <v>578</v>
      </c>
      <c r="AH593" s="132">
        <v>43397</v>
      </c>
      <c r="AI593" s="86" t="s">
        <v>415</v>
      </c>
      <c r="AJ593" s="87" t="s">
        <v>85</v>
      </c>
      <c r="AK593" s="88">
        <v>0</v>
      </c>
      <c r="AL593" s="87">
        <v>0</v>
      </c>
      <c r="AM593" s="86" t="s">
        <v>77</v>
      </c>
      <c r="AN593" s="86" t="s">
        <v>77</v>
      </c>
      <c r="AO593" s="86" t="s">
        <v>77</v>
      </c>
      <c r="AP593" s="86" t="s">
        <v>77</v>
      </c>
      <c r="AQ593" s="86" t="s">
        <v>77</v>
      </c>
      <c r="AR593" s="86" t="s">
        <v>148</v>
      </c>
      <c r="AS593" s="86" t="s">
        <v>77</v>
      </c>
      <c r="AT593" s="86" t="s">
        <v>77</v>
      </c>
      <c r="AU593" s="88">
        <v>10906346</v>
      </c>
      <c r="AV593" s="88"/>
      <c r="AW593" s="86" t="s">
        <v>77</v>
      </c>
      <c r="AX593" s="86"/>
      <c r="AY593" s="86" t="s">
        <v>77</v>
      </c>
      <c r="AZ593" s="86"/>
      <c r="BA593" s="86" t="s">
        <v>77</v>
      </c>
      <c r="BB593" s="86"/>
      <c r="BC593" s="86" t="s">
        <v>77</v>
      </c>
      <c r="BD593" s="86"/>
      <c r="BE593" s="86" t="s">
        <v>77</v>
      </c>
      <c r="BF593" s="86" t="s">
        <v>77</v>
      </c>
      <c r="BG593" s="86" t="s">
        <v>77</v>
      </c>
      <c r="BH593" s="86" t="s">
        <v>77</v>
      </c>
      <c r="BI593" s="86" t="s">
        <v>77</v>
      </c>
      <c r="BJ593" s="86" t="s">
        <v>77</v>
      </c>
      <c r="BK593" s="86" t="s">
        <v>77</v>
      </c>
      <c r="BL593" s="86" t="s">
        <v>77</v>
      </c>
      <c r="BM593" s="86" t="s">
        <v>77</v>
      </c>
      <c r="BN593" s="240"/>
      <c r="BO593" s="240"/>
      <c r="BP593" s="240"/>
      <c r="BQ593" s="240"/>
    </row>
    <row r="594" spans="1:69" s="90" customFormat="1" ht="154.5" customHeight="1" x14ac:dyDescent="0.3">
      <c r="A594" s="86"/>
      <c r="B594" s="86" t="s">
        <v>89</v>
      </c>
      <c r="C594" s="129" t="s">
        <v>4118</v>
      </c>
      <c r="D594" s="129" t="s">
        <v>71</v>
      </c>
      <c r="E594" s="109" t="s">
        <v>4119</v>
      </c>
      <c r="F594" s="85">
        <v>2020</v>
      </c>
      <c r="G594" s="146">
        <v>43872</v>
      </c>
      <c r="H594" s="85" t="s">
        <v>4120</v>
      </c>
      <c r="I594" s="86" t="s">
        <v>4121</v>
      </c>
      <c r="J594" s="86" t="s">
        <v>77</v>
      </c>
      <c r="K594" s="85" t="s">
        <v>75</v>
      </c>
      <c r="L594" s="86" t="s">
        <v>3813</v>
      </c>
      <c r="M594" s="132">
        <v>43871</v>
      </c>
      <c r="N594" s="110" t="s">
        <v>157</v>
      </c>
      <c r="O594" s="110" t="s">
        <v>77</v>
      </c>
      <c r="P594" s="86" t="s">
        <v>1045</v>
      </c>
      <c r="Q594" s="86" t="s">
        <v>148</v>
      </c>
      <c r="R594" s="86" t="s">
        <v>4122</v>
      </c>
      <c r="S594" s="86" t="s">
        <v>2388</v>
      </c>
      <c r="T594" s="139">
        <v>197505675</v>
      </c>
      <c r="U594" s="108">
        <v>261000000</v>
      </c>
      <c r="V594" s="139">
        <v>222826280</v>
      </c>
      <c r="W594" s="139">
        <v>0</v>
      </c>
      <c r="X594" s="129" t="s">
        <v>160</v>
      </c>
      <c r="Y594" s="86" t="s">
        <v>973</v>
      </c>
      <c r="Z594" s="86" t="s">
        <v>628</v>
      </c>
      <c r="AA594" s="86" t="s">
        <v>628</v>
      </c>
      <c r="AB594" s="86" t="s">
        <v>145</v>
      </c>
      <c r="AC594" s="86" t="s">
        <v>146</v>
      </c>
      <c r="AD594" s="86" t="s">
        <v>1470</v>
      </c>
      <c r="AE594" s="86" t="s">
        <v>309</v>
      </c>
      <c r="AF594" s="86" t="s">
        <v>148</v>
      </c>
      <c r="AG594" s="86" t="s">
        <v>578</v>
      </c>
      <c r="AH594" s="132"/>
      <c r="AI594" s="86" t="s">
        <v>88</v>
      </c>
      <c r="AJ594" s="87" t="s">
        <v>89</v>
      </c>
      <c r="AK594" s="88" t="s">
        <v>77</v>
      </c>
      <c r="AL594" s="88" t="s">
        <v>77</v>
      </c>
      <c r="AM594" s="88" t="s">
        <v>77</v>
      </c>
      <c r="AN594" s="88" t="s">
        <v>77</v>
      </c>
      <c r="AO594" s="88" t="s">
        <v>77</v>
      </c>
      <c r="AP594" s="88" t="s">
        <v>77</v>
      </c>
      <c r="AQ594" s="88" t="s">
        <v>77</v>
      </c>
      <c r="AR594" s="88" t="s">
        <v>77</v>
      </c>
      <c r="AS594" s="88" t="s">
        <v>77</v>
      </c>
      <c r="AT594" s="88" t="s">
        <v>77</v>
      </c>
      <c r="AU594" s="88" t="s">
        <v>77</v>
      </c>
      <c r="AV594" s="88"/>
      <c r="AW594" s="88" t="s">
        <v>77</v>
      </c>
      <c r="AX594" s="88"/>
      <c r="AY594" s="88" t="s">
        <v>77</v>
      </c>
      <c r="AZ594" s="88"/>
      <c r="BA594" s="88" t="s">
        <v>77</v>
      </c>
      <c r="BB594" s="88"/>
      <c r="BC594" s="88" t="s">
        <v>77</v>
      </c>
      <c r="BD594" s="88"/>
      <c r="BE594" s="88" t="s">
        <v>77</v>
      </c>
      <c r="BF594" s="88" t="s">
        <v>77</v>
      </c>
      <c r="BG594" s="88" t="s">
        <v>77</v>
      </c>
      <c r="BH594" s="88" t="s">
        <v>77</v>
      </c>
      <c r="BI594" s="88" t="s">
        <v>77</v>
      </c>
      <c r="BJ594" s="88" t="s">
        <v>77</v>
      </c>
      <c r="BK594" s="88" t="s">
        <v>77</v>
      </c>
      <c r="BL594" s="88" t="s">
        <v>77</v>
      </c>
      <c r="BM594" s="88" t="s">
        <v>77</v>
      </c>
      <c r="BN594" s="240"/>
      <c r="BO594" s="240"/>
      <c r="BP594" s="240"/>
      <c r="BQ594" s="240"/>
    </row>
    <row r="595" spans="1:69" s="90" customFormat="1" ht="154.5" customHeight="1" x14ac:dyDescent="0.3">
      <c r="A595" s="86"/>
      <c r="B595" s="86" t="s">
        <v>85</v>
      </c>
      <c r="C595" s="129" t="s">
        <v>710</v>
      </c>
      <c r="D595" s="129" t="s">
        <v>937</v>
      </c>
      <c r="E595" s="109" t="s">
        <v>4123</v>
      </c>
      <c r="F595" s="85">
        <v>2013</v>
      </c>
      <c r="G595" s="146">
        <v>41334</v>
      </c>
      <c r="H595" s="85" t="s">
        <v>4124</v>
      </c>
      <c r="I595" s="86" t="s">
        <v>1197</v>
      </c>
      <c r="J595" s="86" t="s">
        <v>77</v>
      </c>
      <c r="K595" s="85" t="s">
        <v>75</v>
      </c>
      <c r="L595" s="86" t="s">
        <v>3813</v>
      </c>
      <c r="M595" s="132">
        <v>41383</v>
      </c>
      <c r="N595" s="110" t="s">
        <v>157</v>
      </c>
      <c r="O595" s="110" t="s">
        <v>77</v>
      </c>
      <c r="P595" s="86" t="s">
        <v>2348</v>
      </c>
      <c r="Q595" s="86" t="s">
        <v>148</v>
      </c>
      <c r="R595" s="86" t="s">
        <v>4125</v>
      </c>
      <c r="S595" s="86" t="s">
        <v>4126</v>
      </c>
      <c r="T595" s="139">
        <v>349565000</v>
      </c>
      <c r="U595" s="108">
        <v>0</v>
      </c>
      <c r="V595" s="139">
        <v>0</v>
      </c>
      <c r="W595" s="139">
        <v>0</v>
      </c>
      <c r="X595" s="129"/>
      <c r="Y595" s="86" t="s">
        <v>871</v>
      </c>
      <c r="Z595" s="86" t="s">
        <v>628</v>
      </c>
      <c r="AA595" s="86" t="s">
        <v>961</v>
      </c>
      <c r="AB595" s="85" t="s">
        <v>138</v>
      </c>
      <c r="AC595" s="86" t="s">
        <v>139</v>
      </c>
      <c r="AD595" s="86" t="s">
        <v>4127</v>
      </c>
      <c r="AE595" s="86" t="s">
        <v>964</v>
      </c>
      <c r="AF595" s="86" t="s">
        <v>148</v>
      </c>
      <c r="AG595" s="86" t="s">
        <v>578</v>
      </c>
      <c r="AH595" s="132">
        <v>44270</v>
      </c>
      <c r="AI595" s="86" t="s">
        <v>415</v>
      </c>
      <c r="AJ595" s="87" t="s">
        <v>85</v>
      </c>
      <c r="AK595" s="88" t="s">
        <v>77</v>
      </c>
      <c r="AL595" s="88" t="s">
        <v>77</v>
      </c>
      <c r="AM595" s="86" t="s">
        <v>77</v>
      </c>
      <c r="AN595" s="86" t="s">
        <v>77</v>
      </c>
      <c r="AO595" s="86" t="s">
        <v>77</v>
      </c>
      <c r="AP595" s="86" t="s">
        <v>77</v>
      </c>
      <c r="AQ595" s="86" t="s">
        <v>77</v>
      </c>
      <c r="AR595" s="86"/>
      <c r="AS595" s="86" t="s">
        <v>77</v>
      </c>
      <c r="AT595" s="86" t="s">
        <v>77</v>
      </c>
      <c r="AU595" s="88">
        <v>318320</v>
      </c>
      <c r="AV595" s="88"/>
      <c r="AW595" s="86" t="s">
        <v>77</v>
      </c>
      <c r="AX595" s="86"/>
      <c r="AY595" s="86" t="s">
        <v>77</v>
      </c>
      <c r="AZ595" s="86"/>
      <c r="BA595" s="86" t="s">
        <v>77</v>
      </c>
      <c r="BB595" s="86"/>
      <c r="BC595" s="86" t="s">
        <v>77</v>
      </c>
      <c r="BD595" s="86"/>
      <c r="BE595" s="86" t="s">
        <v>77</v>
      </c>
      <c r="BF595" s="86" t="s">
        <v>77</v>
      </c>
      <c r="BG595" s="86" t="s">
        <v>77</v>
      </c>
      <c r="BH595" s="86" t="s">
        <v>77</v>
      </c>
      <c r="BI595" s="86" t="s">
        <v>77</v>
      </c>
      <c r="BJ595" s="86" t="s">
        <v>77</v>
      </c>
      <c r="BK595" s="86" t="s">
        <v>77</v>
      </c>
      <c r="BL595" s="86" t="s">
        <v>77</v>
      </c>
      <c r="BM595" s="86" t="s">
        <v>77</v>
      </c>
      <c r="BN595" s="240"/>
      <c r="BO595" s="240"/>
      <c r="BP595" s="240"/>
      <c r="BQ595" s="240"/>
    </row>
    <row r="596" spans="1:69" s="90" customFormat="1" ht="154.5" customHeight="1" x14ac:dyDescent="0.3">
      <c r="A596" s="86"/>
      <c r="B596" s="86" t="s">
        <v>85</v>
      </c>
      <c r="C596" s="129" t="s">
        <v>710</v>
      </c>
      <c r="D596" s="129" t="s">
        <v>937</v>
      </c>
      <c r="E596" s="109" t="s">
        <v>4128</v>
      </c>
      <c r="F596" s="85">
        <v>2023</v>
      </c>
      <c r="G596" s="146">
        <v>41446</v>
      </c>
      <c r="H596" s="85" t="s">
        <v>4129</v>
      </c>
      <c r="I596" s="86" t="s">
        <v>1197</v>
      </c>
      <c r="J596" s="86" t="s">
        <v>3659</v>
      </c>
      <c r="K596" s="85" t="s">
        <v>75</v>
      </c>
      <c r="L596" s="86" t="s">
        <v>346</v>
      </c>
      <c r="M596" s="132">
        <v>41340</v>
      </c>
      <c r="N596" s="110" t="s">
        <v>203</v>
      </c>
      <c r="O596" s="126">
        <v>0.2</v>
      </c>
      <c r="P596" s="86" t="s">
        <v>2407</v>
      </c>
      <c r="Q596" s="86" t="s">
        <v>148</v>
      </c>
      <c r="R596" s="86" t="s">
        <v>4130</v>
      </c>
      <c r="S596" s="86" t="s">
        <v>1706</v>
      </c>
      <c r="T596" s="139">
        <v>47010537</v>
      </c>
      <c r="U596" s="108">
        <v>0</v>
      </c>
      <c r="V596" s="139">
        <v>0</v>
      </c>
      <c r="W596" s="139">
        <v>0</v>
      </c>
      <c r="X596" s="129"/>
      <c r="Y596" s="86" t="s">
        <v>871</v>
      </c>
      <c r="Z596" s="86" t="s">
        <v>1852</v>
      </c>
      <c r="AA596" s="86" t="s">
        <v>3015</v>
      </c>
      <c r="AB596" s="86" t="s">
        <v>1320</v>
      </c>
      <c r="AC596" s="86" t="s">
        <v>294</v>
      </c>
      <c r="AD596" s="86" t="s">
        <v>3052</v>
      </c>
      <c r="AE596" s="86" t="s">
        <v>964</v>
      </c>
      <c r="AF596" s="86" t="s">
        <v>148</v>
      </c>
      <c r="AG596" s="86" t="s">
        <v>578</v>
      </c>
      <c r="AH596" s="132">
        <v>43731</v>
      </c>
      <c r="AI596" s="86" t="s">
        <v>415</v>
      </c>
      <c r="AJ596" s="87" t="s">
        <v>85</v>
      </c>
      <c r="AK596" s="88" t="s">
        <v>77</v>
      </c>
      <c r="AL596" s="87" t="s">
        <v>77</v>
      </c>
      <c r="AM596" s="86" t="s">
        <v>77</v>
      </c>
      <c r="AN596" s="86" t="s">
        <v>77</v>
      </c>
      <c r="AO596" s="86" t="s">
        <v>77</v>
      </c>
      <c r="AP596" s="143" t="s">
        <v>77</v>
      </c>
      <c r="AQ596" s="143" t="s">
        <v>77</v>
      </c>
      <c r="AR596" s="86"/>
      <c r="AS596" s="143" t="s">
        <v>77</v>
      </c>
      <c r="AT596" s="86" t="s">
        <v>77</v>
      </c>
      <c r="AU596" s="88" t="s">
        <v>77</v>
      </c>
      <c r="AV596" s="88"/>
      <c r="AW596" s="86" t="s">
        <v>77</v>
      </c>
      <c r="AX596" s="86"/>
      <c r="AY596" s="86" t="s">
        <v>77</v>
      </c>
      <c r="AZ596" s="86"/>
      <c r="BA596" s="86" t="s">
        <v>77</v>
      </c>
      <c r="BB596" s="86"/>
      <c r="BC596" s="86" t="s">
        <v>77</v>
      </c>
      <c r="BD596" s="86"/>
      <c r="BE596" s="86" t="s">
        <v>77</v>
      </c>
      <c r="BF596" s="86" t="s">
        <v>77</v>
      </c>
      <c r="BG596" s="86" t="s">
        <v>77</v>
      </c>
      <c r="BH596" s="86" t="s">
        <v>77</v>
      </c>
      <c r="BI596" s="86" t="s">
        <v>77</v>
      </c>
      <c r="BJ596" s="86" t="s">
        <v>77</v>
      </c>
      <c r="BK596" s="86" t="s">
        <v>77</v>
      </c>
      <c r="BL596" s="86" t="s">
        <v>77</v>
      </c>
      <c r="BM596" s="86" t="s">
        <v>77</v>
      </c>
      <c r="BN596" s="240"/>
      <c r="BO596" s="240"/>
      <c r="BP596" s="240"/>
      <c r="BQ596" s="240"/>
    </row>
    <row r="597" spans="1:69" s="90" customFormat="1" ht="154.5" customHeight="1" x14ac:dyDescent="0.3">
      <c r="A597" s="86"/>
      <c r="B597" s="86" t="s">
        <v>85</v>
      </c>
      <c r="C597" s="129" t="s">
        <v>710</v>
      </c>
      <c r="D597" s="129" t="s">
        <v>937</v>
      </c>
      <c r="E597" s="109" t="s">
        <v>4131</v>
      </c>
      <c r="F597" s="85">
        <v>2020</v>
      </c>
      <c r="G597" s="146">
        <v>44109</v>
      </c>
      <c r="H597" s="85" t="s">
        <v>4132</v>
      </c>
      <c r="I597" s="86" t="s">
        <v>4133</v>
      </c>
      <c r="J597" s="86" t="s">
        <v>979</v>
      </c>
      <c r="K597" s="85" t="s">
        <v>75</v>
      </c>
      <c r="L597" s="86" t="s">
        <v>4134</v>
      </c>
      <c r="M597" s="132">
        <v>44106</v>
      </c>
      <c r="N597" s="110" t="s">
        <v>77</v>
      </c>
      <c r="O597" s="110" t="s">
        <v>77</v>
      </c>
      <c r="P597" s="86" t="s">
        <v>1045</v>
      </c>
      <c r="Q597" s="86" t="s">
        <v>148</v>
      </c>
      <c r="R597" s="86" t="s">
        <v>4135</v>
      </c>
      <c r="S597" s="86" t="s">
        <v>809</v>
      </c>
      <c r="T597" s="139">
        <v>0</v>
      </c>
      <c r="U597" s="108">
        <v>0</v>
      </c>
      <c r="V597" s="139">
        <v>0</v>
      </c>
      <c r="W597" s="139">
        <v>0</v>
      </c>
      <c r="X597" s="109" t="s">
        <v>77</v>
      </c>
      <c r="Y597" s="86" t="s">
        <v>871</v>
      </c>
      <c r="Z597" s="86" t="s">
        <v>628</v>
      </c>
      <c r="AA597" s="86" t="s">
        <v>1048</v>
      </c>
      <c r="AB597" s="86" t="s">
        <v>145</v>
      </c>
      <c r="AC597" s="86" t="s">
        <v>146</v>
      </c>
      <c r="AD597" s="86" t="s">
        <v>3235</v>
      </c>
      <c r="AE597" s="86" t="s">
        <v>4136</v>
      </c>
      <c r="AF597" s="86" t="s">
        <v>148</v>
      </c>
      <c r="AG597" s="86" t="s">
        <v>578</v>
      </c>
      <c r="AH597" s="132">
        <v>44225</v>
      </c>
      <c r="AI597" s="86" t="s">
        <v>415</v>
      </c>
      <c r="AJ597" s="87"/>
      <c r="AK597" s="88" t="s">
        <v>77</v>
      </c>
      <c r="AL597" s="88" t="s">
        <v>77</v>
      </c>
      <c r="AM597" s="86" t="s">
        <v>77</v>
      </c>
      <c r="AN597" s="88" t="s">
        <v>77</v>
      </c>
      <c r="AO597" s="88" t="s">
        <v>77</v>
      </c>
      <c r="AP597" s="88" t="s">
        <v>77</v>
      </c>
      <c r="AQ597" s="88" t="s">
        <v>77</v>
      </c>
      <c r="AR597" s="86"/>
      <c r="AS597" s="86"/>
      <c r="AT597" s="88" t="s">
        <v>77</v>
      </c>
      <c r="AU597" s="88" t="s">
        <v>77</v>
      </c>
      <c r="AV597" s="88"/>
      <c r="AW597" s="88" t="s">
        <v>77</v>
      </c>
      <c r="AX597" s="88"/>
      <c r="AY597" s="88" t="s">
        <v>77</v>
      </c>
      <c r="AZ597" s="88"/>
      <c r="BA597" s="88" t="s">
        <v>77</v>
      </c>
      <c r="BB597" s="88"/>
      <c r="BC597" s="88" t="s">
        <v>77</v>
      </c>
      <c r="BD597" s="88"/>
      <c r="BE597" s="88" t="s">
        <v>77</v>
      </c>
      <c r="BF597" s="88" t="s">
        <v>77</v>
      </c>
      <c r="BG597" s="88" t="s">
        <v>77</v>
      </c>
      <c r="BH597" s="88" t="s">
        <v>77</v>
      </c>
      <c r="BI597" s="88" t="s">
        <v>77</v>
      </c>
      <c r="BJ597" s="88" t="s">
        <v>77</v>
      </c>
      <c r="BK597" s="88" t="s">
        <v>77</v>
      </c>
      <c r="BL597" s="88" t="s">
        <v>77</v>
      </c>
      <c r="BM597" s="88" t="s">
        <v>77</v>
      </c>
      <c r="BN597" s="240"/>
      <c r="BO597" s="240"/>
      <c r="BP597" s="240"/>
      <c r="BQ597" s="240"/>
    </row>
    <row r="598" spans="1:69" s="90" customFormat="1" ht="154.5" customHeight="1" x14ac:dyDescent="0.3">
      <c r="A598" s="86"/>
      <c r="B598" s="86" t="s">
        <v>85</v>
      </c>
      <c r="C598" s="129" t="s">
        <v>710</v>
      </c>
      <c r="D598" s="129" t="s">
        <v>71</v>
      </c>
      <c r="E598" s="109" t="s">
        <v>4137</v>
      </c>
      <c r="F598" s="86">
        <v>2013</v>
      </c>
      <c r="G598" s="132"/>
      <c r="H598" s="86">
        <v>0</v>
      </c>
      <c r="I598" s="86" t="s">
        <v>2988</v>
      </c>
      <c r="J598" s="86" t="s">
        <v>77</v>
      </c>
      <c r="K598" s="85" t="s">
        <v>75</v>
      </c>
      <c r="L598" s="86" t="s">
        <v>346</v>
      </c>
      <c r="M598" s="132">
        <v>41393</v>
      </c>
      <c r="N598" s="110" t="s">
        <v>77</v>
      </c>
      <c r="O598" s="110" t="s">
        <v>77</v>
      </c>
      <c r="P598" s="86"/>
      <c r="Q598" s="86" t="s">
        <v>148</v>
      </c>
      <c r="R598" s="86" t="s">
        <v>4138</v>
      </c>
      <c r="S598" s="86" t="s">
        <v>809</v>
      </c>
      <c r="T598" s="139">
        <v>64435000</v>
      </c>
      <c r="U598" s="197"/>
      <c r="V598" s="163"/>
      <c r="W598" s="163"/>
      <c r="X598" s="129"/>
      <c r="Y598" s="86" t="s">
        <v>973</v>
      </c>
      <c r="Z598" s="86" t="s">
        <v>4139</v>
      </c>
      <c r="AA598" s="86" t="s">
        <v>1003</v>
      </c>
      <c r="AB598" s="86" t="s">
        <v>1227</v>
      </c>
      <c r="AC598" s="86" t="s">
        <v>1385</v>
      </c>
      <c r="AD598" s="86" t="s">
        <v>4140</v>
      </c>
      <c r="AE598" s="86" t="s">
        <v>1154</v>
      </c>
      <c r="AF598" s="86" t="s">
        <v>148</v>
      </c>
      <c r="AG598" s="86" t="s">
        <v>578</v>
      </c>
      <c r="AH598" s="132">
        <v>43182</v>
      </c>
      <c r="AI598" s="86" t="s">
        <v>415</v>
      </c>
      <c r="AJ598" s="87" t="s">
        <v>85</v>
      </c>
      <c r="AK598" s="88"/>
      <c r="AL598" s="87"/>
      <c r="AM598" s="86"/>
      <c r="AN598" s="86"/>
      <c r="AO598" s="86"/>
      <c r="AP598" s="143"/>
      <c r="AQ598" s="143"/>
      <c r="AR598" s="86"/>
      <c r="AS598" s="86"/>
      <c r="AT598" s="86"/>
      <c r="AU598" s="88"/>
      <c r="AV598" s="88"/>
      <c r="AW598" s="86"/>
      <c r="AX598" s="86"/>
      <c r="AY598" s="86"/>
      <c r="AZ598" s="86"/>
      <c r="BA598" s="86"/>
      <c r="BB598" s="86"/>
      <c r="BC598" s="86"/>
      <c r="BD598" s="86"/>
      <c r="BE598" s="86"/>
      <c r="BF598" s="86"/>
      <c r="BG598" s="86"/>
      <c r="BH598" s="86"/>
      <c r="BI598" s="86"/>
      <c r="BJ598" s="86"/>
      <c r="BK598" s="86"/>
      <c r="BL598" s="86"/>
      <c r="BM598" s="86"/>
      <c r="BN598" s="240"/>
      <c r="BO598" s="240"/>
      <c r="BP598" s="240"/>
      <c r="BQ598" s="240"/>
    </row>
    <row r="599" spans="1:69" s="90" customFormat="1" ht="154.5" customHeight="1" x14ac:dyDescent="0.3">
      <c r="A599" s="86"/>
      <c r="B599" s="86" t="s">
        <v>85</v>
      </c>
      <c r="C599" s="129" t="s">
        <v>710</v>
      </c>
      <c r="D599" s="129" t="s">
        <v>71</v>
      </c>
      <c r="E599" s="109" t="s">
        <v>4141</v>
      </c>
      <c r="F599" s="86">
        <v>2013</v>
      </c>
      <c r="G599" s="132">
        <v>41122</v>
      </c>
      <c r="H599" s="86" t="s">
        <v>4142</v>
      </c>
      <c r="I599" s="86" t="s">
        <v>2119</v>
      </c>
      <c r="J599" s="86" t="s">
        <v>4143</v>
      </c>
      <c r="K599" s="85" t="s">
        <v>75</v>
      </c>
      <c r="L599" s="86" t="s">
        <v>3813</v>
      </c>
      <c r="M599" s="132">
        <v>41387</v>
      </c>
      <c r="N599" s="110" t="s">
        <v>77</v>
      </c>
      <c r="O599" s="110" t="s">
        <v>77</v>
      </c>
      <c r="P599" s="86" t="s">
        <v>4144</v>
      </c>
      <c r="Q599" s="86" t="s">
        <v>148</v>
      </c>
      <c r="R599" s="86" t="s">
        <v>4145</v>
      </c>
      <c r="S599" s="86" t="s">
        <v>2122</v>
      </c>
      <c r="T599" s="139" t="s">
        <v>4146</v>
      </c>
      <c r="U599" s="197"/>
      <c r="V599" s="163"/>
      <c r="W599" s="163"/>
      <c r="X599" s="129"/>
      <c r="Y599" s="86" t="s">
        <v>4147</v>
      </c>
      <c r="Z599" s="86" t="s">
        <v>628</v>
      </c>
      <c r="AA599" s="86" t="s">
        <v>628</v>
      </c>
      <c r="AB599" s="85" t="s">
        <v>138</v>
      </c>
      <c r="AC599" s="86"/>
      <c r="AD599" s="86" t="s">
        <v>4148</v>
      </c>
      <c r="AE599" s="86" t="s">
        <v>4149</v>
      </c>
      <c r="AF599" s="86" t="s">
        <v>148</v>
      </c>
      <c r="AG599" s="86" t="s">
        <v>342</v>
      </c>
      <c r="AH599" s="132">
        <v>43429</v>
      </c>
      <c r="AI599" s="86" t="s">
        <v>415</v>
      </c>
      <c r="AJ599" s="87" t="s">
        <v>77</v>
      </c>
      <c r="AK599" s="87" t="s">
        <v>77</v>
      </c>
      <c r="AL599" s="87" t="s">
        <v>77</v>
      </c>
      <c r="AM599" s="86" t="s">
        <v>965</v>
      </c>
      <c r="AN599" s="87" t="s">
        <v>77</v>
      </c>
      <c r="AO599" s="87" t="s">
        <v>77</v>
      </c>
      <c r="AP599" s="87" t="s">
        <v>77</v>
      </c>
      <c r="AQ599" s="87" t="s">
        <v>77</v>
      </c>
      <c r="AR599" s="87" t="s">
        <v>77</v>
      </c>
      <c r="AS599" s="87" t="s">
        <v>77</v>
      </c>
      <c r="AT599" s="87" t="s">
        <v>77</v>
      </c>
      <c r="AU599" s="87" t="s">
        <v>77</v>
      </c>
      <c r="AV599" s="87"/>
      <c r="AW599" s="87" t="s">
        <v>77</v>
      </c>
      <c r="AX599" s="87"/>
      <c r="AY599" s="87" t="s">
        <v>77</v>
      </c>
      <c r="AZ599" s="87"/>
      <c r="BA599" s="87" t="s">
        <v>77</v>
      </c>
      <c r="BB599" s="87"/>
      <c r="BC599" s="87" t="s">
        <v>77</v>
      </c>
      <c r="BD599" s="87"/>
      <c r="BE599" s="87" t="s">
        <v>77</v>
      </c>
      <c r="BF599" s="87" t="s">
        <v>77</v>
      </c>
      <c r="BG599" s="87" t="s">
        <v>77</v>
      </c>
      <c r="BH599" s="87" t="s">
        <v>77</v>
      </c>
      <c r="BI599" s="87" t="s">
        <v>77</v>
      </c>
      <c r="BJ599" s="87" t="s">
        <v>77</v>
      </c>
      <c r="BK599" s="87" t="s">
        <v>77</v>
      </c>
      <c r="BL599" s="87" t="s">
        <v>77</v>
      </c>
      <c r="BM599" s="87" t="s">
        <v>77</v>
      </c>
      <c r="BN599" s="87" t="s">
        <v>77</v>
      </c>
      <c r="BO599" s="240"/>
      <c r="BP599" s="240"/>
      <c r="BQ599" s="240"/>
    </row>
    <row r="600" spans="1:69" s="90" customFormat="1" ht="154.5" customHeight="1" x14ac:dyDescent="0.3">
      <c r="A600" s="86"/>
      <c r="B600" s="86" t="s">
        <v>85</v>
      </c>
      <c r="C600" s="129" t="s">
        <v>710</v>
      </c>
      <c r="D600" s="129" t="s">
        <v>937</v>
      </c>
      <c r="E600" s="109" t="s">
        <v>4150</v>
      </c>
      <c r="F600" s="85">
        <v>2020</v>
      </c>
      <c r="G600" s="146">
        <v>44174</v>
      </c>
      <c r="H600" s="85" t="s">
        <v>4151</v>
      </c>
      <c r="I600" s="86" t="s">
        <v>1134</v>
      </c>
      <c r="J600" s="86" t="s">
        <v>77</v>
      </c>
      <c r="K600" s="85" t="s">
        <v>75</v>
      </c>
      <c r="L600" s="86" t="s">
        <v>4134</v>
      </c>
      <c r="M600" s="132">
        <v>44172</v>
      </c>
      <c r="N600" s="110" t="s">
        <v>157</v>
      </c>
      <c r="O600" s="110"/>
      <c r="P600" s="86"/>
      <c r="Q600" s="86" t="s">
        <v>148</v>
      </c>
      <c r="R600" s="86" t="s">
        <v>4152</v>
      </c>
      <c r="S600" s="86" t="s">
        <v>809</v>
      </c>
      <c r="T600" s="139">
        <v>0</v>
      </c>
      <c r="U600" s="108">
        <v>0</v>
      </c>
      <c r="V600" s="139">
        <v>0</v>
      </c>
      <c r="W600" s="139">
        <v>0</v>
      </c>
      <c r="X600" s="109" t="s">
        <v>77</v>
      </c>
      <c r="Y600" s="86" t="s">
        <v>973</v>
      </c>
      <c r="Z600" s="86" t="s">
        <v>628</v>
      </c>
      <c r="AA600" s="86" t="s">
        <v>628</v>
      </c>
      <c r="AB600" s="86" t="s">
        <v>145</v>
      </c>
      <c r="AC600" s="86" t="s">
        <v>146</v>
      </c>
      <c r="AD600" s="86" t="s">
        <v>873</v>
      </c>
      <c r="AE600" s="86" t="s">
        <v>4153</v>
      </c>
      <c r="AF600" s="86" t="s">
        <v>148</v>
      </c>
      <c r="AG600" s="86" t="s">
        <v>578</v>
      </c>
      <c r="AH600" s="132">
        <v>44224</v>
      </c>
      <c r="AI600" s="86" t="s">
        <v>415</v>
      </c>
      <c r="AJ600" s="87" t="s">
        <v>85</v>
      </c>
      <c r="AK600" s="88" t="s">
        <v>77</v>
      </c>
      <c r="AL600" s="87" t="s">
        <v>77</v>
      </c>
      <c r="AM600" s="86" t="s">
        <v>77</v>
      </c>
      <c r="AN600" s="87" t="s">
        <v>77</v>
      </c>
      <c r="AO600" s="87" t="s">
        <v>77</v>
      </c>
      <c r="AP600" s="87" t="s">
        <v>77</v>
      </c>
      <c r="AQ600" s="87" t="s">
        <v>77</v>
      </c>
      <c r="AR600" s="86"/>
      <c r="AS600" s="87" t="s">
        <v>77</v>
      </c>
      <c r="AT600" s="87" t="s">
        <v>77</v>
      </c>
      <c r="AU600" s="87" t="s">
        <v>77</v>
      </c>
      <c r="AV600" s="87"/>
      <c r="AW600" s="87" t="s">
        <v>77</v>
      </c>
      <c r="AX600" s="87"/>
      <c r="AY600" s="87" t="s">
        <v>77</v>
      </c>
      <c r="AZ600" s="87"/>
      <c r="BA600" s="87" t="s">
        <v>77</v>
      </c>
      <c r="BB600" s="87"/>
      <c r="BC600" s="87" t="s">
        <v>77</v>
      </c>
      <c r="BD600" s="87"/>
      <c r="BE600" s="87" t="s">
        <v>77</v>
      </c>
      <c r="BF600" s="87" t="s">
        <v>77</v>
      </c>
      <c r="BG600" s="87" t="s">
        <v>77</v>
      </c>
      <c r="BH600" s="87" t="s">
        <v>77</v>
      </c>
      <c r="BI600" s="87" t="s">
        <v>77</v>
      </c>
      <c r="BJ600" s="87" t="s">
        <v>77</v>
      </c>
      <c r="BK600" s="87" t="s">
        <v>77</v>
      </c>
      <c r="BL600" s="87" t="s">
        <v>77</v>
      </c>
      <c r="BM600" s="87" t="s">
        <v>77</v>
      </c>
      <c r="BN600" s="240"/>
      <c r="BO600" s="240"/>
      <c r="BP600" s="240"/>
      <c r="BQ600" s="240"/>
    </row>
    <row r="601" spans="1:69" s="90" customFormat="1" ht="141.75" customHeight="1" x14ac:dyDescent="0.3">
      <c r="A601" s="86"/>
      <c r="B601" s="86" t="s">
        <v>89</v>
      </c>
      <c r="C601" s="129" t="s">
        <v>4154</v>
      </c>
      <c r="D601" s="129" t="s">
        <v>71</v>
      </c>
      <c r="E601" s="109" t="s">
        <v>4155</v>
      </c>
      <c r="F601" s="86">
        <v>2012</v>
      </c>
      <c r="G601" s="132">
        <v>41114</v>
      </c>
      <c r="H601" s="85" t="s">
        <v>4156</v>
      </c>
      <c r="I601" s="86" t="s">
        <v>4157</v>
      </c>
      <c r="J601" s="86" t="s">
        <v>77</v>
      </c>
      <c r="K601" s="85" t="s">
        <v>75</v>
      </c>
      <c r="L601" s="86" t="s">
        <v>111</v>
      </c>
      <c r="M601" s="132">
        <v>41096</v>
      </c>
      <c r="N601" s="110" t="s">
        <v>203</v>
      </c>
      <c r="O601" s="110" t="s">
        <v>77</v>
      </c>
      <c r="P601" s="86" t="s">
        <v>1190</v>
      </c>
      <c r="Q601" s="86" t="s">
        <v>148</v>
      </c>
      <c r="R601" s="86" t="s">
        <v>4158</v>
      </c>
      <c r="S601" s="86" t="s">
        <v>1384</v>
      </c>
      <c r="T601" s="139">
        <v>0</v>
      </c>
      <c r="U601" s="108">
        <v>0</v>
      </c>
      <c r="V601" s="139">
        <v>0</v>
      </c>
      <c r="W601" s="199">
        <v>0</v>
      </c>
      <c r="X601" s="109" t="s">
        <v>77</v>
      </c>
      <c r="Y601" s="86" t="s">
        <v>973</v>
      </c>
      <c r="Z601" s="86" t="s">
        <v>787</v>
      </c>
      <c r="AA601" s="86" t="s">
        <v>787</v>
      </c>
      <c r="AB601" s="86" t="s">
        <v>2350</v>
      </c>
      <c r="AC601" s="86" t="s">
        <v>1385</v>
      </c>
      <c r="AD601" s="86" t="s">
        <v>4159</v>
      </c>
      <c r="AE601" s="86" t="s">
        <v>4160</v>
      </c>
      <c r="AF601" s="86" t="s">
        <v>148</v>
      </c>
      <c r="AG601" s="86" t="s">
        <v>342</v>
      </c>
      <c r="AH601" s="132">
        <v>41810</v>
      </c>
      <c r="AI601" s="86" t="s">
        <v>415</v>
      </c>
      <c r="AJ601" s="87" t="s">
        <v>85</v>
      </c>
      <c r="AK601" s="88" t="s">
        <v>77</v>
      </c>
      <c r="AL601" s="88" t="s">
        <v>77</v>
      </c>
      <c r="AM601" s="86" t="s">
        <v>87</v>
      </c>
      <c r="AN601" s="86" t="s">
        <v>4161</v>
      </c>
      <c r="AO601" s="86" t="s">
        <v>4162</v>
      </c>
      <c r="AP601" s="143" t="s">
        <v>77</v>
      </c>
      <c r="AQ601" s="143" t="s">
        <v>77</v>
      </c>
      <c r="AR601" s="86"/>
      <c r="AS601" s="143" t="s">
        <v>77</v>
      </c>
      <c r="AT601" s="143" t="s">
        <v>77</v>
      </c>
      <c r="AU601" s="143" t="s">
        <v>77</v>
      </c>
      <c r="AV601" s="143"/>
      <c r="AW601" s="143" t="s">
        <v>77</v>
      </c>
      <c r="AX601" s="143"/>
      <c r="AY601" s="143" t="s">
        <v>77</v>
      </c>
      <c r="AZ601" s="143"/>
      <c r="BA601" s="143" t="s">
        <v>77</v>
      </c>
      <c r="BB601" s="143"/>
      <c r="BC601" s="143" t="s">
        <v>77</v>
      </c>
      <c r="BD601" s="143"/>
      <c r="BE601" s="143" t="s">
        <v>77</v>
      </c>
      <c r="BF601" s="143" t="s">
        <v>77</v>
      </c>
      <c r="BG601" s="143" t="s">
        <v>77</v>
      </c>
      <c r="BH601" s="143" t="s">
        <v>77</v>
      </c>
      <c r="BI601" s="143" t="s">
        <v>77</v>
      </c>
      <c r="BJ601" s="143" t="s">
        <v>77</v>
      </c>
      <c r="BK601" s="143" t="s">
        <v>77</v>
      </c>
      <c r="BL601" s="143" t="s">
        <v>77</v>
      </c>
      <c r="BM601" s="143" t="s">
        <v>77</v>
      </c>
      <c r="BN601" s="240"/>
      <c r="BO601" s="240"/>
      <c r="BP601" s="240"/>
      <c r="BQ601" s="240"/>
    </row>
    <row r="602" spans="1:69" s="90" customFormat="1" ht="154.5" customHeight="1" x14ac:dyDescent="0.3">
      <c r="A602" s="86"/>
      <c r="B602" s="86" t="s">
        <v>89</v>
      </c>
      <c r="C602" s="129" t="s">
        <v>4163</v>
      </c>
      <c r="D602" s="129" t="s">
        <v>71</v>
      </c>
      <c r="E602" s="109" t="s">
        <v>4164</v>
      </c>
      <c r="F602" s="86">
        <v>2014</v>
      </c>
      <c r="G602" s="132">
        <v>41684</v>
      </c>
      <c r="H602" s="86" t="s">
        <v>4165</v>
      </c>
      <c r="I602" s="86" t="s">
        <v>4166</v>
      </c>
      <c r="J602" s="86" t="s">
        <v>4167</v>
      </c>
      <c r="K602" s="85" t="s">
        <v>75</v>
      </c>
      <c r="L602" s="86" t="s">
        <v>346</v>
      </c>
      <c r="M602" s="132">
        <v>41684</v>
      </c>
      <c r="N602" s="110" t="s">
        <v>157</v>
      </c>
      <c r="O602" s="126">
        <v>0.2</v>
      </c>
      <c r="P602" s="86"/>
      <c r="Q602" s="86" t="s">
        <v>148</v>
      </c>
      <c r="R602" s="86" t="s">
        <v>4168</v>
      </c>
      <c r="S602" s="86" t="s">
        <v>972</v>
      </c>
      <c r="T602" s="163">
        <v>61600000</v>
      </c>
      <c r="U602" s="197">
        <v>116000000</v>
      </c>
      <c r="V602" s="163">
        <v>19922464</v>
      </c>
      <c r="W602" s="163">
        <v>0</v>
      </c>
      <c r="X602" s="129"/>
      <c r="Y602" s="86" t="s">
        <v>871</v>
      </c>
      <c r="Z602" s="86" t="s">
        <v>961</v>
      </c>
      <c r="AA602" s="86" t="s">
        <v>2099</v>
      </c>
      <c r="AB602" s="86" t="s">
        <v>1320</v>
      </c>
      <c r="AC602" s="86" t="s">
        <v>294</v>
      </c>
      <c r="AD602" s="86" t="s">
        <v>4169</v>
      </c>
      <c r="AE602" s="86" t="s">
        <v>964</v>
      </c>
      <c r="AF602" s="86" t="s">
        <v>148</v>
      </c>
      <c r="AG602" s="86" t="s">
        <v>578</v>
      </c>
      <c r="AH602" s="132">
        <v>44844</v>
      </c>
      <c r="AI602" s="86" t="s">
        <v>415</v>
      </c>
      <c r="AJ602" s="87" t="s">
        <v>4170</v>
      </c>
      <c r="AK602" s="88" t="s">
        <v>77</v>
      </c>
      <c r="AL602" s="88" t="s">
        <v>77</v>
      </c>
      <c r="AM602" s="88" t="s">
        <v>77</v>
      </c>
      <c r="AN602" s="88" t="s">
        <v>77</v>
      </c>
      <c r="AO602" s="88" t="s">
        <v>77</v>
      </c>
      <c r="AP602" s="88" t="s">
        <v>77</v>
      </c>
      <c r="AQ602" s="88" t="s">
        <v>77</v>
      </c>
      <c r="AR602" s="88" t="s">
        <v>77</v>
      </c>
      <c r="AS602" s="88" t="s">
        <v>77</v>
      </c>
      <c r="AT602" s="88" t="s">
        <v>77</v>
      </c>
      <c r="AU602" s="88" t="s">
        <v>77</v>
      </c>
      <c r="AV602" s="88"/>
      <c r="AW602" s="88" t="s">
        <v>77</v>
      </c>
      <c r="AX602" s="88"/>
      <c r="AY602" s="88" t="s">
        <v>77</v>
      </c>
      <c r="AZ602" s="88"/>
      <c r="BA602" s="88" t="s">
        <v>77</v>
      </c>
      <c r="BB602" s="88"/>
      <c r="BC602" s="88" t="s">
        <v>77</v>
      </c>
      <c r="BD602" s="88"/>
      <c r="BE602" s="88" t="s">
        <v>77</v>
      </c>
      <c r="BF602" s="88" t="s">
        <v>77</v>
      </c>
      <c r="BG602" s="88" t="s">
        <v>77</v>
      </c>
      <c r="BH602" s="88" t="s">
        <v>77</v>
      </c>
      <c r="BI602" s="88" t="s">
        <v>77</v>
      </c>
      <c r="BJ602" s="88" t="s">
        <v>77</v>
      </c>
      <c r="BK602" s="88" t="s">
        <v>77</v>
      </c>
      <c r="BL602" s="88" t="s">
        <v>77</v>
      </c>
      <c r="BM602" s="88" t="s">
        <v>77</v>
      </c>
      <c r="BN602" s="240"/>
      <c r="BO602" s="240"/>
      <c r="BP602" s="240"/>
      <c r="BQ602" s="240"/>
    </row>
    <row r="603" spans="1:69" s="90" customFormat="1" ht="154.5" customHeight="1" x14ac:dyDescent="0.3">
      <c r="A603" s="86"/>
      <c r="B603" s="86" t="s">
        <v>89</v>
      </c>
      <c r="C603" s="129" t="s">
        <v>4171</v>
      </c>
      <c r="D603" s="129" t="s">
        <v>71</v>
      </c>
      <c r="E603" s="109" t="s">
        <v>4172</v>
      </c>
      <c r="F603" s="85">
        <v>2012</v>
      </c>
      <c r="G603" s="146">
        <v>40995</v>
      </c>
      <c r="H603" s="86" t="s">
        <v>381</v>
      </c>
      <c r="I603" s="86" t="s">
        <v>1320</v>
      </c>
      <c r="J603" s="86" t="s">
        <v>4173</v>
      </c>
      <c r="K603" s="85" t="s">
        <v>75</v>
      </c>
      <c r="L603" s="86" t="s">
        <v>346</v>
      </c>
      <c r="M603" s="132">
        <v>41039</v>
      </c>
      <c r="N603" s="110" t="s">
        <v>157</v>
      </c>
      <c r="O603" s="110" t="s">
        <v>77</v>
      </c>
      <c r="P603" s="86" t="s">
        <v>4174</v>
      </c>
      <c r="Q603" s="86" t="s">
        <v>148</v>
      </c>
      <c r="R603" s="86" t="s">
        <v>4175</v>
      </c>
      <c r="S603" s="86" t="s">
        <v>4176</v>
      </c>
      <c r="T603" s="139">
        <v>1169158000</v>
      </c>
      <c r="U603" s="108">
        <v>2070182746.3099999</v>
      </c>
      <c r="V603" s="139">
        <v>0</v>
      </c>
      <c r="W603" s="139">
        <v>0</v>
      </c>
      <c r="X603" s="129" t="s">
        <v>1947</v>
      </c>
      <c r="Y603" s="86" t="s">
        <v>871</v>
      </c>
      <c r="Z603" s="86" t="s">
        <v>961</v>
      </c>
      <c r="AA603" s="86" t="s">
        <v>3098</v>
      </c>
      <c r="AB603" s="86" t="s">
        <v>1320</v>
      </c>
      <c r="AC603" s="86" t="s">
        <v>294</v>
      </c>
      <c r="AD603" s="86" t="s">
        <v>2777</v>
      </c>
      <c r="AE603" s="86" t="s">
        <v>4177</v>
      </c>
      <c r="AF603" s="86" t="s">
        <v>2793</v>
      </c>
      <c r="AG603" s="86" t="s">
        <v>342</v>
      </c>
      <c r="AH603" s="132">
        <v>45554</v>
      </c>
      <c r="AI603" s="86" t="s">
        <v>4178</v>
      </c>
      <c r="AJ603" s="87" t="s">
        <v>85</v>
      </c>
      <c r="AK603" s="88" t="s">
        <v>77</v>
      </c>
      <c r="AL603" s="88" t="s">
        <v>77</v>
      </c>
      <c r="AM603" s="88" t="s">
        <v>77</v>
      </c>
      <c r="AN603" s="88" t="s">
        <v>77</v>
      </c>
      <c r="AO603" s="88" t="s">
        <v>77</v>
      </c>
      <c r="AP603" s="88" t="s">
        <v>77</v>
      </c>
      <c r="AQ603" s="88" t="s">
        <v>77</v>
      </c>
      <c r="AR603" s="88" t="s">
        <v>77</v>
      </c>
      <c r="AS603" s="88" t="s">
        <v>77</v>
      </c>
      <c r="AT603" s="88" t="s">
        <v>77</v>
      </c>
      <c r="AU603" s="88" t="s">
        <v>77</v>
      </c>
      <c r="AV603" s="88"/>
      <c r="AW603" s="88" t="s">
        <v>77</v>
      </c>
      <c r="AX603" s="88"/>
      <c r="AY603" s="88" t="s">
        <v>77</v>
      </c>
      <c r="AZ603" s="88"/>
      <c r="BA603" s="88" t="s">
        <v>77</v>
      </c>
      <c r="BB603" s="88"/>
      <c r="BC603" s="88" t="s">
        <v>77</v>
      </c>
      <c r="BD603" s="88"/>
      <c r="BE603" s="88" t="s">
        <v>77</v>
      </c>
      <c r="BF603" s="88" t="s">
        <v>77</v>
      </c>
      <c r="BG603" s="88" t="s">
        <v>77</v>
      </c>
      <c r="BH603" s="88" t="s">
        <v>77</v>
      </c>
      <c r="BI603" s="88" t="s">
        <v>77</v>
      </c>
      <c r="BJ603" s="88" t="s">
        <v>77</v>
      </c>
      <c r="BK603" s="88" t="s">
        <v>77</v>
      </c>
      <c r="BL603" s="88" t="s">
        <v>77</v>
      </c>
      <c r="BM603" s="88" t="s">
        <v>77</v>
      </c>
      <c r="BN603" s="240"/>
      <c r="BO603" s="240"/>
      <c r="BP603" s="240"/>
      <c r="BQ603" s="240"/>
    </row>
    <row r="604" spans="1:69" s="90" customFormat="1" ht="154.5" customHeight="1" x14ac:dyDescent="0.3">
      <c r="A604" s="86"/>
      <c r="B604" s="86" t="s">
        <v>89</v>
      </c>
      <c r="C604" s="129" t="s">
        <v>4179</v>
      </c>
      <c r="D604" s="129" t="s">
        <v>937</v>
      </c>
      <c r="E604" s="109" t="s">
        <v>4180</v>
      </c>
      <c r="F604" s="86">
        <v>2012</v>
      </c>
      <c r="G604" s="132">
        <v>41234</v>
      </c>
      <c r="H604" s="86" t="s">
        <v>4181</v>
      </c>
      <c r="I604" s="86" t="s">
        <v>4182</v>
      </c>
      <c r="J604" s="86" t="s">
        <v>77</v>
      </c>
      <c r="K604" s="85" t="s">
        <v>75</v>
      </c>
      <c r="L604" s="86" t="s">
        <v>3813</v>
      </c>
      <c r="M604" s="132">
        <v>41234</v>
      </c>
      <c r="N604" s="110" t="s">
        <v>157</v>
      </c>
      <c r="O604" s="110" t="s">
        <v>77</v>
      </c>
      <c r="P604" s="86" t="s">
        <v>959</v>
      </c>
      <c r="Q604" s="86" t="s">
        <v>148</v>
      </c>
      <c r="R604" s="86" t="s">
        <v>4183</v>
      </c>
      <c r="S604" s="86" t="s">
        <v>4184</v>
      </c>
      <c r="T604" s="163">
        <v>3745000000</v>
      </c>
      <c r="U604" s="197">
        <v>6356820990.8900003</v>
      </c>
      <c r="V604" s="163">
        <v>5859679285</v>
      </c>
      <c r="W604" s="163">
        <v>0</v>
      </c>
      <c r="X604" s="129" t="s">
        <v>681</v>
      </c>
      <c r="Y604" s="86" t="s">
        <v>871</v>
      </c>
      <c r="Z604" s="86" t="s">
        <v>974</v>
      </c>
      <c r="AA604" s="86" t="s">
        <v>2839</v>
      </c>
      <c r="AB604" s="86" t="s">
        <v>1320</v>
      </c>
      <c r="AC604" s="86" t="s">
        <v>294</v>
      </c>
      <c r="AD604" s="86" t="s">
        <v>4185</v>
      </c>
      <c r="AE604" s="86" t="s">
        <v>964</v>
      </c>
      <c r="AF604" s="86" t="s">
        <v>148</v>
      </c>
      <c r="AG604" s="86" t="s">
        <v>578</v>
      </c>
      <c r="AH604" s="132">
        <v>45097</v>
      </c>
      <c r="AI604" s="86" t="s">
        <v>415</v>
      </c>
      <c r="AJ604" s="87" t="s">
        <v>89</v>
      </c>
      <c r="AK604" s="88" t="s">
        <v>77</v>
      </c>
      <c r="AL604" s="87" t="s">
        <v>77</v>
      </c>
      <c r="AM604" s="86" t="s">
        <v>77</v>
      </c>
      <c r="AN604" s="86" t="s">
        <v>77</v>
      </c>
      <c r="AO604" s="86" t="s">
        <v>77</v>
      </c>
      <c r="AP604" s="86" t="s">
        <v>77</v>
      </c>
      <c r="AQ604" s="86" t="s">
        <v>77</v>
      </c>
      <c r="AR604" s="86" t="s">
        <v>77</v>
      </c>
      <c r="AS604" s="86" t="s">
        <v>77</v>
      </c>
      <c r="AT604" s="86" t="s">
        <v>77</v>
      </c>
      <c r="AU604" s="86" t="s">
        <v>77</v>
      </c>
      <c r="AV604" s="86"/>
      <c r="AW604" s="86" t="s">
        <v>77</v>
      </c>
      <c r="AX604" s="86"/>
      <c r="AY604" s="86" t="s">
        <v>77</v>
      </c>
      <c r="AZ604" s="86"/>
      <c r="BA604" s="86" t="s">
        <v>77</v>
      </c>
      <c r="BB604" s="86"/>
      <c r="BC604" s="86" t="s">
        <v>77</v>
      </c>
      <c r="BD604" s="86"/>
      <c r="BE604" s="86" t="s">
        <v>77</v>
      </c>
      <c r="BF604" s="86" t="s">
        <v>77</v>
      </c>
      <c r="BG604" s="86" t="s">
        <v>77</v>
      </c>
      <c r="BH604" s="86" t="s">
        <v>77</v>
      </c>
      <c r="BI604" s="86" t="s">
        <v>77</v>
      </c>
      <c r="BJ604" s="86" t="s">
        <v>77</v>
      </c>
      <c r="BK604" s="86" t="s">
        <v>77</v>
      </c>
      <c r="BL604" s="86" t="s">
        <v>77</v>
      </c>
      <c r="BM604" s="86"/>
      <c r="BN604" s="240"/>
      <c r="BO604" s="240"/>
      <c r="BP604" s="240"/>
      <c r="BQ604" s="240"/>
    </row>
    <row r="605" spans="1:69" s="90" customFormat="1" ht="61.5" customHeight="1" x14ac:dyDescent="0.3">
      <c r="A605" s="86"/>
      <c r="B605" s="86" t="s">
        <v>89</v>
      </c>
      <c r="C605" s="129" t="s">
        <v>4186</v>
      </c>
      <c r="D605" s="129" t="s">
        <v>71</v>
      </c>
      <c r="E605" s="109" t="s">
        <v>4187</v>
      </c>
      <c r="F605" s="85">
        <v>2014</v>
      </c>
      <c r="G605" s="146">
        <v>41682</v>
      </c>
      <c r="H605" s="85" t="s">
        <v>4188</v>
      </c>
      <c r="I605" s="86" t="s">
        <v>4189</v>
      </c>
      <c r="J605" s="86" t="s">
        <v>77</v>
      </c>
      <c r="K605" s="85" t="s">
        <v>75</v>
      </c>
      <c r="L605" s="86" t="s">
        <v>3847</v>
      </c>
      <c r="M605" s="132">
        <v>41682</v>
      </c>
      <c r="N605" s="110" t="s">
        <v>157</v>
      </c>
      <c r="O605" s="110" t="s">
        <v>77</v>
      </c>
      <c r="P605" s="86" t="s">
        <v>990</v>
      </c>
      <c r="Q605" s="86" t="s">
        <v>148</v>
      </c>
      <c r="R605" s="86" t="s">
        <v>4190</v>
      </c>
      <c r="S605" s="135" t="s">
        <v>4191</v>
      </c>
      <c r="T605" s="139">
        <v>1661045869</v>
      </c>
      <c r="U605" s="108">
        <v>2675073509.2800002</v>
      </c>
      <c r="V605" s="139">
        <v>2395482557</v>
      </c>
      <c r="W605" s="139">
        <v>0</v>
      </c>
      <c r="X605" s="129" t="s">
        <v>681</v>
      </c>
      <c r="Y605" s="86" t="s">
        <v>871</v>
      </c>
      <c r="Z605" s="86" t="s">
        <v>1048</v>
      </c>
      <c r="AA605" s="86" t="s">
        <v>4192</v>
      </c>
      <c r="AB605" s="86" t="s">
        <v>4193</v>
      </c>
      <c r="AC605" s="86"/>
      <c r="AD605" s="86" t="s">
        <v>2084</v>
      </c>
      <c r="AE605" s="86" t="s">
        <v>763</v>
      </c>
      <c r="AF605" s="86" t="s">
        <v>148</v>
      </c>
      <c r="AG605" s="86" t="s">
        <v>578</v>
      </c>
      <c r="AH605" s="132">
        <v>45639</v>
      </c>
      <c r="AI605" s="86" t="s">
        <v>4194</v>
      </c>
      <c r="AJ605" s="87" t="s">
        <v>89</v>
      </c>
      <c r="AK605" s="88" t="s">
        <v>77</v>
      </c>
      <c r="AL605" s="88" t="s">
        <v>77</v>
      </c>
      <c r="AM605" s="88" t="s">
        <v>77</v>
      </c>
      <c r="AN605" s="88" t="s">
        <v>77</v>
      </c>
      <c r="AO605" s="88" t="s">
        <v>77</v>
      </c>
      <c r="AP605" s="88" t="s">
        <v>77</v>
      </c>
      <c r="AQ605" s="88" t="s">
        <v>77</v>
      </c>
      <c r="AR605" s="88" t="s">
        <v>77</v>
      </c>
      <c r="AS605" s="88" t="s">
        <v>77</v>
      </c>
      <c r="AT605" s="88" t="s">
        <v>77</v>
      </c>
      <c r="AU605" s="88" t="s">
        <v>77</v>
      </c>
      <c r="AV605" s="88"/>
      <c r="AW605" s="88" t="s">
        <v>77</v>
      </c>
      <c r="AX605" s="88"/>
      <c r="AY605" s="88" t="s">
        <v>77</v>
      </c>
      <c r="AZ605" s="88"/>
      <c r="BA605" s="88" t="s">
        <v>77</v>
      </c>
      <c r="BB605" s="88"/>
      <c r="BC605" s="88" t="s">
        <v>77</v>
      </c>
      <c r="BD605" s="88"/>
      <c r="BE605" s="88" t="s">
        <v>77</v>
      </c>
      <c r="BF605" s="88" t="s">
        <v>77</v>
      </c>
      <c r="BG605" s="88" t="s">
        <v>77</v>
      </c>
      <c r="BH605" s="88" t="s">
        <v>77</v>
      </c>
      <c r="BI605" s="88" t="s">
        <v>77</v>
      </c>
      <c r="BJ605" s="88" t="s">
        <v>77</v>
      </c>
      <c r="BK605" s="88" t="s">
        <v>77</v>
      </c>
      <c r="BL605" s="88" t="s">
        <v>77</v>
      </c>
      <c r="BM605" s="88" t="s">
        <v>77</v>
      </c>
      <c r="BN605" s="240"/>
      <c r="BO605" s="240"/>
      <c r="BP605" s="240"/>
      <c r="BQ605" s="240"/>
    </row>
    <row r="606" spans="1:69" s="90" customFormat="1" ht="154.5" customHeight="1" x14ac:dyDescent="0.3">
      <c r="A606" s="86"/>
      <c r="B606" s="86" t="s">
        <v>85</v>
      </c>
      <c r="C606" s="129" t="s">
        <v>710</v>
      </c>
      <c r="D606" s="129" t="s">
        <v>937</v>
      </c>
      <c r="E606" s="109" t="s">
        <v>4195</v>
      </c>
      <c r="F606" s="85">
        <v>2012</v>
      </c>
      <c r="G606" s="146">
        <v>40920</v>
      </c>
      <c r="H606" s="85" t="s">
        <v>4196</v>
      </c>
      <c r="I606" s="86" t="s">
        <v>4197</v>
      </c>
      <c r="J606" s="86" t="s">
        <v>77</v>
      </c>
      <c r="K606" s="85" t="s">
        <v>75</v>
      </c>
      <c r="L606" s="86" t="s">
        <v>3813</v>
      </c>
      <c r="M606" s="132">
        <v>40960</v>
      </c>
      <c r="N606" s="110" t="s">
        <v>157</v>
      </c>
      <c r="O606" s="110" t="s">
        <v>77</v>
      </c>
      <c r="P606" s="86" t="s">
        <v>959</v>
      </c>
      <c r="Q606" s="86" t="s">
        <v>148</v>
      </c>
      <c r="R606" s="86" t="s">
        <v>4198</v>
      </c>
      <c r="S606" s="86" t="s">
        <v>4199</v>
      </c>
      <c r="T606" s="139">
        <f>(119.43+105.07+137.8+100+1503.36)*1000000</f>
        <v>1965659999.9999998</v>
      </c>
      <c r="U606" s="108">
        <v>0</v>
      </c>
      <c r="V606" s="139">
        <v>0</v>
      </c>
      <c r="W606" s="199">
        <v>0</v>
      </c>
      <c r="X606" s="129"/>
      <c r="Y606" s="86" t="s">
        <v>871</v>
      </c>
      <c r="Z606" s="86" t="s">
        <v>1003</v>
      </c>
      <c r="AA606" s="86" t="s">
        <v>4200</v>
      </c>
      <c r="AB606" s="86" t="s">
        <v>1227</v>
      </c>
      <c r="AC606" s="86" t="s">
        <v>1385</v>
      </c>
      <c r="AD606" s="86" t="s">
        <v>4201</v>
      </c>
      <c r="AE606" s="86" t="s">
        <v>964</v>
      </c>
      <c r="AF606" s="86" t="s">
        <v>148</v>
      </c>
      <c r="AG606" s="86" t="s">
        <v>578</v>
      </c>
      <c r="AH606" s="132">
        <v>44407</v>
      </c>
      <c r="AI606" s="86" t="s">
        <v>415</v>
      </c>
      <c r="AJ606" s="87"/>
      <c r="AK606" s="88" t="s">
        <v>77</v>
      </c>
      <c r="AL606" s="87" t="s">
        <v>77</v>
      </c>
      <c r="AM606" s="86"/>
      <c r="AN606" s="86" t="s">
        <v>77</v>
      </c>
      <c r="AO606" s="86" t="s">
        <v>77</v>
      </c>
      <c r="AP606" s="143" t="s">
        <v>77</v>
      </c>
      <c r="AQ606" s="143" t="s">
        <v>77</v>
      </c>
      <c r="AR606" s="86"/>
      <c r="AS606" s="86" t="s">
        <v>77</v>
      </c>
      <c r="AT606" s="86" t="s">
        <v>77</v>
      </c>
      <c r="AU606" s="88" t="s">
        <v>77</v>
      </c>
      <c r="AV606" s="88"/>
      <c r="AW606" s="86" t="s">
        <v>77</v>
      </c>
      <c r="AX606" s="86"/>
      <c r="AY606" s="86" t="s">
        <v>77</v>
      </c>
      <c r="AZ606" s="86"/>
      <c r="BA606" s="86" t="s">
        <v>77</v>
      </c>
      <c r="BB606" s="86"/>
      <c r="BC606" s="86" t="s">
        <v>77</v>
      </c>
      <c r="BD606" s="86"/>
      <c r="BE606" s="86" t="s">
        <v>77</v>
      </c>
      <c r="BF606" s="86" t="s">
        <v>77</v>
      </c>
      <c r="BG606" s="86" t="s">
        <v>77</v>
      </c>
      <c r="BH606" s="86" t="s">
        <v>77</v>
      </c>
      <c r="BI606" s="86" t="s">
        <v>77</v>
      </c>
      <c r="BJ606" s="86" t="s">
        <v>77</v>
      </c>
      <c r="BK606" s="86" t="s">
        <v>77</v>
      </c>
      <c r="BL606" s="86" t="s">
        <v>77</v>
      </c>
      <c r="BM606" s="86" t="s">
        <v>77</v>
      </c>
      <c r="BN606" s="240"/>
      <c r="BO606" s="240"/>
      <c r="BP606" s="240"/>
      <c r="BQ606" s="240"/>
    </row>
    <row r="607" spans="1:69" s="90" customFormat="1" ht="154.5" customHeight="1" x14ac:dyDescent="0.3">
      <c r="A607" s="86"/>
      <c r="B607" s="86" t="s">
        <v>85</v>
      </c>
      <c r="C607" s="129" t="s">
        <v>710</v>
      </c>
      <c r="D607" s="129" t="s">
        <v>937</v>
      </c>
      <c r="E607" s="109" t="s">
        <v>4202</v>
      </c>
      <c r="F607" s="85">
        <v>2021</v>
      </c>
      <c r="G607" s="146" t="s">
        <v>4203</v>
      </c>
      <c r="H607" s="85" t="s">
        <v>4204</v>
      </c>
      <c r="I607" s="86" t="s">
        <v>4205</v>
      </c>
      <c r="J607" s="86" t="s">
        <v>77</v>
      </c>
      <c r="K607" s="85" t="s">
        <v>75</v>
      </c>
      <c r="L607" s="86" t="s">
        <v>4134</v>
      </c>
      <c r="M607" s="132">
        <v>44467</v>
      </c>
      <c r="N607" s="110" t="s">
        <v>77</v>
      </c>
      <c r="O607" s="110" t="s">
        <v>77</v>
      </c>
      <c r="P607" s="86" t="s">
        <v>1045</v>
      </c>
      <c r="Q607" s="86" t="s">
        <v>148</v>
      </c>
      <c r="R607" s="86" t="s">
        <v>4206</v>
      </c>
      <c r="S607" s="86" t="s">
        <v>809</v>
      </c>
      <c r="T607" s="139">
        <v>0</v>
      </c>
      <c r="U607" s="108">
        <v>0</v>
      </c>
      <c r="V607" s="139">
        <v>0</v>
      </c>
      <c r="W607" s="139">
        <v>0</v>
      </c>
      <c r="X607" s="109" t="s">
        <v>77</v>
      </c>
      <c r="Y607" s="86" t="s">
        <v>973</v>
      </c>
      <c r="Z607" s="86" t="s">
        <v>628</v>
      </c>
      <c r="AA607" s="86" t="s">
        <v>628</v>
      </c>
      <c r="AB607" s="86" t="s">
        <v>145</v>
      </c>
      <c r="AC607" s="86" t="s">
        <v>146</v>
      </c>
      <c r="AD607" s="86" t="s">
        <v>4207</v>
      </c>
      <c r="AE607" s="86" t="s">
        <v>3145</v>
      </c>
      <c r="AF607" s="86" t="s">
        <v>148</v>
      </c>
      <c r="AG607" s="86" t="s">
        <v>578</v>
      </c>
      <c r="AH607" s="132">
        <v>44498</v>
      </c>
      <c r="AI607" s="86" t="s">
        <v>415</v>
      </c>
      <c r="AJ607" s="87" t="s">
        <v>85</v>
      </c>
      <c r="AK607" s="88" t="s">
        <v>77</v>
      </c>
      <c r="AL607" s="87" t="s">
        <v>77</v>
      </c>
      <c r="AM607" s="87" t="s">
        <v>77</v>
      </c>
      <c r="AN607" s="87" t="s">
        <v>77</v>
      </c>
      <c r="AO607" s="87" t="s">
        <v>77</v>
      </c>
      <c r="AP607" s="87" t="s">
        <v>77</v>
      </c>
      <c r="AQ607" s="87" t="s">
        <v>77</v>
      </c>
      <c r="AR607" s="86"/>
      <c r="AS607" s="87" t="s">
        <v>77</v>
      </c>
      <c r="AT607" s="87" t="s">
        <v>77</v>
      </c>
      <c r="AU607" s="87" t="s">
        <v>77</v>
      </c>
      <c r="AV607" s="87"/>
      <c r="AW607" s="87" t="s">
        <v>77</v>
      </c>
      <c r="AX607" s="87"/>
      <c r="AY607" s="87" t="s">
        <v>77</v>
      </c>
      <c r="AZ607" s="87"/>
      <c r="BA607" s="87" t="s">
        <v>77</v>
      </c>
      <c r="BB607" s="87"/>
      <c r="BC607" s="87" t="s">
        <v>77</v>
      </c>
      <c r="BD607" s="87"/>
      <c r="BE607" s="87" t="s">
        <v>77</v>
      </c>
      <c r="BF607" s="87" t="s">
        <v>77</v>
      </c>
      <c r="BG607" s="87" t="s">
        <v>77</v>
      </c>
      <c r="BH607" s="87" t="s">
        <v>77</v>
      </c>
      <c r="BI607" s="87" t="s">
        <v>77</v>
      </c>
      <c r="BJ607" s="87" t="s">
        <v>77</v>
      </c>
      <c r="BK607" s="87" t="s">
        <v>77</v>
      </c>
      <c r="BL607" s="87" t="s">
        <v>77</v>
      </c>
      <c r="BM607" s="87" t="s">
        <v>77</v>
      </c>
      <c r="BN607" s="240"/>
      <c r="BO607" s="240"/>
      <c r="BP607" s="240"/>
      <c r="BQ607" s="240"/>
    </row>
    <row r="608" spans="1:69" s="90" customFormat="1" ht="154.5" customHeight="1" x14ac:dyDescent="0.3">
      <c r="A608" s="86"/>
      <c r="B608" s="86" t="s">
        <v>85</v>
      </c>
      <c r="C608" s="129" t="s">
        <v>710</v>
      </c>
      <c r="D608" s="129" t="s">
        <v>71</v>
      </c>
      <c r="E608" s="109" t="s">
        <v>4208</v>
      </c>
      <c r="F608" s="85">
        <v>2012</v>
      </c>
      <c r="G608" s="146">
        <v>40983</v>
      </c>
      <c r="H608" s="85" t="s">
        <v>4209</v>
      </c>
      <c r="I608" s="86" t="s">
        <v>4210</v>
      </c>
      <c r="J608" s="86" t="s">
        <v>77</v>
      </c>
      <c r="K608" s="85" t="s">
        <v>75</v>
      </c>
      <c r="L608" s="86" t="s">
        <v>3813</v>
      </c>
      <c r="M608" s="132">
        <v>40956</v>
      </c>
      <c r="N608" s="110" t="s">
        <v>157</v>
      </c>
      <c r="O608" s="110" t="s">
        <v>77</v>
      </c>
      <c r="P608" s="86" t="s">
        <v>1045</v>
      </c>
      <c r="Q608" s="86" t="s">
        <v>148</v>
      </c>
      <c r="R608" s="86" t="s">
        <v>4211</v>
      </c>
      <c r="S608" s="86" t="s">
        <v>4212</v>
      </c>
      <c r="T608" s="139">
        <v>724553702</v>
      </c>
      <c r="U608" s="108">
        <v>0</v>
      </c>
      <c r="V608" s="139">
        <v>0</v>
      </c>
      <c r="W608" s="139">
        <v>0</v>
      </c>
      <c r="X608" s="129"/>
      <c r="Y608" s="86" t="s">
        <v>871</v>
      </c>
      <c r="Z608" s="86" t="s">
        <v>1003</v>
      </c>
      <c r="AA608" s="86" t="s">
        <v>4200</v>
      </c>
      <c r="AB608" s="86" t="s">
        <v>1320</v>
      </c>
      <c r="AC608" s="86" t="s">
        <v>294</v>
      </c>
      <c r="AD608" s="86" t="s">
        <v>4213</v>
      </c>
      <c r="AE608" s="86" t="s">
        <v>964</v>
      </c>
      <c r="AF608" s="86" t="s">
        <v>148</v>
      </c>
      <c r="AG608" s="86" t="s">
        <v>578</v>
      </c>
      <c r="AH608" s="132">
        <v>44351</v>
      </c>
      <c r="AI608" s="86" t="s">
        <v>415</v>
      </c>
      <c r="AJ608" s="87" t="s">
        <v>85</v>
      </c>
      <c r="AK608" s="88" t="s">
        <v>77</v>
      </c>
      <c r="AL608" s="88" t="s">
        <v>77</v>
      </c>
      <c r="AM608" s="86" t="s">
        <v>77</v>
      </c>
      <c r="AN608" s="86" t="s">
        <v>77</v>
      </c>
      <c r="AO608" s="86" t="s">
        <v>77</v>
      </c>
      <c r="AP608" s="86" t="s">
        <v>77</v>
      </c>
      <c r="AQ608" s="86" t="s">
        <v>77</v>
      </c>
      <c r="AR608" s="86" t="s">
        <v>77</v>
      </c>
      <c r="AS608" s="86" t="s">
        <v>77</v>
      </c>
      <c r="AT608" s="86" t="s">
        <v>77</v>
      </c>
      <c r="AU608" s="86" t="s">
        <v>77</v>
      </c>
      <c r="AV608" s="86"/>
      <c r="AW608" s="86" t="s">
        <v>77</v>
      </c>
      <c r="AX608" s="86"/>
      <c r="AY608" s="86" t="s">
        <v>77</v>
      </c>
      <c r="AZ608" s="86"/>
      <c r="BA608" s="86" t="s">
        <v>77</v>
      </c>
      <c r="BB608" s="86"/>
      <c r="BC608" s="86" t="s">
        <v>77</v>
      </c>
      <c r="BD608" s="86"/>
      <c r="BE608" s="86" t="s">
        <v>77</v>
      </c>
      <c r="BF608" s="86" t="s">
        <v>77</v>
      </c>
      <c r="BG608" s="86" t="s">
        <v>77</v>
      </c>
      <c r="BH608" s="86" t="s">
        <v>77</v>
      </c>
      <c r="BI608" s="86" t="s">
        <v>77</v>
      </c>
      <c r="BJ608" s="86" t="s">
        <v>77</v>
      </c>
      <c r="BK608" s="86" t="s">
        <v>77</v>
      </c>
      <c r="BL608" s="86" t="s">
        <v>77</v>
      </c>
      <c r="BM608" s="86" t="s">
        <v>77</v>
      </c>
      <c r="BN608" s="240"/>
      <c r="BO608" s="240"/>
      <c r="BP608" s="240"/>
      <c r="BQ608" s="240"/>
    </row>
    <row r="609" spans="1:69" s="90" customFormat="1" ht="154.5" customHeight="1" x14ac:dyDescent="0.3">
      <c r="A609" s="86"/>
      <c r="B609" s="86" t="s">
        <v>89</v>
      </c>
      <c r="C609" s="129" t="s">
        <v>4214</v>
      </c>
      <c r="D609" s="129" t="s">
        <v>71</v>
      </c>
      <c r="E609" s="178" t="s">
        <v>4215</v>
      </c>
      <c r="F609" s="86">
        <v>2012</v>
      </c>
      <c r="G609" s="132">
        <v>40500</v>
      </c>
      <c r="H609" s="86" t="s">
        <v>4216</v>
      </c>
      <c r="I609" s="86" t="s">
        <v>4217</v>
      </c>
      <c r="J609" s="86" t="s">
        <v>4218</v>
      </c>
      <c r="K609" s="85" t="s">
        <v>75</v>
      </c>
      <c r="L609" s="86" t="s">
        <v>3813</v>
      </c>
      <c r="M609" s="132">
        <v>40945</v>
      </c>
      <c r="N609" s="110" t="s">
        <v>157</v>
      </c>
      <c r="O609" s="126">
        <v>0</v>
      </c>
      <c r="P609" s="86" t="s">
        <v>1857</v>
      </c>
      <c r="Q609" s="86" t="s">
        <v>148</v>
      </c>
      <c r="R609" s="86" t="s">
        <v>1927</v>
      </c>
      <c r="S609" s="86" t="s">
        <v>1928</v>
      </c>
      <c r="T609" s="163">
        <v>54840000</v>
      </c>
      <c r="U609" s="197">
        <v>96907384.840000004</v>
      </c>
      <c r="V609" s="163">
        <v>0</v>
      </c>
      <c r="W609" s="163">
        <v>0</v>
      </c>
      <c r="X609" s="129" t="s">
        <v>1947</v>
      </c>
      <c r="Y609" s="86" t="s">
        <v>871</v>
      </c>
      <c r="Z609" s="86" t="s">
        <v>1193</v>
      </c>
      <c r="AA609" s="86" t="s">
        <v>1929</v>
      </c>
      <c r="AB609" s="85" t="s">
        <v>138</v>
      </c>
      <c r="AC609" s="86" t="s">
        <v>139</v>
      </c>
      <c r="AD609" s="86" t="s">
        <v>1780</v>
      </c>
      <c r="AE609" s="86" t="s">
        <v>964</v>
      </c>
      <c r="AF609" s="86" t="s">
        <v>148</v>
      </c>
      <c r="AG609" s="86" t="s">
        <v>578</v>
      </c>
      <c r="AH609" s="132">
        <v>43521</v>
      </c>
      <c r="AI609" s="86" t="s">
        <v>88</v>
      </c>
      <c r="AJ609" s="87" t="s">
        <v>89</v>
      </c>
      <c r="AK609" s="88" t="s">
        <v>77</v>
      </c>
      <c r="AL609" s="88" t="s">
        <v>77</v>
      </c>
      <c r="AM609" s="88" t="s">
        <v>77</v>
      </c>
      <c r="AN609" s="88" t="s">
        <v>77</v>
      </c>
      <c r="AO609" s="88" t="s">
        <v>77</v>
      </c>
      <c r="AP609" s="88" t="s">
        <v>77</v>
      </c>
      <c r="AQ609" s="88" t="s">
        <v>77</v>
      </c>
      <c r="AR609" s="88" t="s">
        <v>77</v>
      </c>
      <c r="AS609" s="88" t="s">
        <v>77</v>
      </c>
      <c r="AT609" s="88" t="s">
        <v>77</v>
      </c>
      <c r="AU609" s="88" t="s">
        <v>77</v>
      </c>
      <c r="AV609" s="88"/>
      <c r="AW609" s="88" t="s">
        <v>77</v>
      </c>
      <c r="AX609" s="88"/>
      <c r="AY609" s="88" t="s">
        <v>77</v>
      </c>
      <c r="AZ609" s="88"/>
      <c r="BA609" s="88" t="s">
        <v>77</v>
      </c>
      <c r="BB609" s="88"/>
      <c r="BC609" s="88" t="s">
        <v>77</v>
      </c>
      <c r="BD609" s="88"/>
      <c r="BE609" s="88" t="s">
        <v>77</v>
      </c>
      <c r="BF609" s="88" t="s">
        <v>77</v>
      </c>
      <c r="BG609" s="88" t="s">
        <v>77</v>
      </c>
      <c r="BH609" s="88" t="s">
        <v>77</v>
      </c>
      <c r="BI609" s="88" t="s">
        <v>77</v>
      </c>
      <c r="BJ609" s="88" t="s">
        <v>77</v>
      </c>
      <c r="BK609" s="88" t="s">
        <v>77</v>
      </c>
      <c r="BL609" s="88" t="s">
        <v>77</v>
      </c>
      <c r="BM609" s="88" t="s">
        <v>77</v>
      </c>
      <c r="BN609" s="240"/>
      <c r="BO609" s="240"/>
      <c r="BP609" s="240"/>
      <c r="BQ609" s="240"/>
    </row>
    <row r="610" spans="1:69" s="90" customFormat="1" ht="154.5" customHeight="1" x14ac:dyDescent="0.25">
      <c r="A610" s="86"/>
      <c r="B610" s="85" t="s">
        <v>107</v>
      </c>
      <c r="C610" s="129" t="s">
        <v>4219</v>
      </c>
      <c r="D610" s="129" t="s">
        <v>88</v>
      </c>
      <c r="E610" s="246" t="s">
        <v>4220</v>
      </c>
      <c r="F610" s="142">
        <v>2024</v>
      </c>
      <c r="G610" s="132">
        <v>45140</v>
      </c>
      <c r="H610" s="85" t="s">
        <v>4221</v>
      </c>
      <c r="I610" s="85" t="s">
        <v>4221</v>
      </c>
      <c r="J610" s="85" t="s">
        <v>4222</v>
      </c>
      <c r="K610" s="85" t="s">
        <v>75</v>
      </c>
      <c r="L610" s="86" t="s">
        <v>346</v>
      </c>
      <c r="M610" s="97">
        <v>45439</v>
      </c>
      <c r="N610" s="110" t="s">
        <v>77</v>
      </c>
      <c r="O610" s="110" t="s">
        <v>77</v>
      </c>
      <c r="P610" s="86" t="s">
        <v>758</v>
      </c>
      <c r="Q610" s="86" t="s">
        <v>77</v>
      </c>
      <c r="R610" s="86" t="s">
        <v>4223</v>
      </c>
      <c r="S610" s="135" t="s">
        <v>4224</v>
      </c>
      <c r="T610" s="139">
        <v>63021326</v>
      </c>
      <c r="U610" s="139">
        <v>63021326</v>
      </c>
      <c r="V610" s="139" t="s">
        <v>77</v>
      </c>
      <c r="W610" s="139" t="s">
        <v>77</v>
      </c>
      <c r="X610" s="109" t="s">
        <v>4225</v>
      </c>
      <c r="Y610" s="86" t="s">
        <v>79</v>
      </c>
      <c r="Z610" s="86" t="s">
        <v>4226</v>
      </c>
      <c r="AA610" s="86" t="s">
        <v>4226</v>
      </c>
      <c r="AB610" s="86" t="s">
        <v>145</v>
      </c>
      <c r="AC610" s="86" t="s">
        <v>146</v>
      </c>
      <c r="AD610" s="86" t="s">
        <v>4227</v>
      </c>
      <c r="AE610" s="86" t="s">
        <v>664</v>
      </c>
      <c r="AF610" s="85" t="s">
        <v>148</v>
      </c>
      <c r="AG610" s="86" t="s">
        <v>116</v>
      </c>
      <c r="AH610" s="132"/>
      <c r="AI610" s="86" t="s">
        <v>88</v>
      </c>
      <c r="AJ610" s="87"/>
      <c r="AK610" s="88"/>
      <c r="AL610" s="88"/>
      <c r="AM610" s="88"/>
      <c r="AN610" s="247"/>
      <c r="AO610" s="88"/>
      <c r="AP610" s="88"/>
      <c r="AQ610" s="88"/>
      <c r="AR610" s="88"/>
      <c r="AS610" s="88"/>
      <c r="AT610" s="88"/>
      <c r="AU610" s="88"/>
      <c r="AV610" s="88"/>
      <c r="AW610" s="88"/>
      <c r="AX610" s="88"/>
      <c r="AY610" s="88"/>
      <c r="AZ610" s="88"/>
      <c r="BA610" s="88"/>
      <c r="BB610" s="88"/>
      <c r="BC610" s="88"/>
      <c r="BD610" s="88"/>
      <c r="BE610" s="88"/>
      <c r="BF610" s="88"/>
      <c r="BG610" s="88"/>
      <c r="BH610" s="88"/>
      <c r="BI610" s="88"/>
      <c r="BJ610" s="88"/>
      <c r="BK610" s="88"/>
      <c r="BL610" s="88"/>
      <c r="BM610" s="88"/>
      <c r="BN610" s="88"/>
      <c r="BO610" s="88"/>
      <c r="BP610" s="86"/>
      <c r="BQ610" s="86"/>
    </row>
    <row r="611" spans="1:69" s="90" customFormat="1" ht="154.5" customHeight="1" x14ac:dyDescent="0.3">
      <c r="A611" s="86"/>
      <c r="B611" s="86" t="s">
        <v>89</v>
      </c>
      <c r="C611" s="129" t="s">
        <v>4228</v>
      </c>
      <c r="D611" s="129" t="s">
        <v>71</v>
      </c>
      <c r="E611" s="178" t="s">
        <v>4229</v>
      </c>
      <c r="F611" s="86">
        <v>2011</v>
      </c>
      <c r="G611" s="132">
        <v>40687</v>
      </c>
      <c r="H611" s="86" t="s">
        <v>4230</v>
      </c>
      <c r="I611" s="86" t="s">
        <v>4231</v>
      </c>
      <c r="J611" s="86" t="s">
        <v>2044</v>
      </c>
      <c r="K611" s="85" t="s">
        <v>75</v>
      </c>
      <c r="L611" s="86" t="s">
        <v>3813</v>
      </c>
      <c r="M611" s="132">
        <v>40660</v>
      </c>
      <c r="N611" s="110" t="s">
        <v>157</v>
      </c>
      <c r="O611" s="126">
        <v>0</v>
      </c>
      <c r="P611" s="86" t="s">
        <v>1857</v>
      </c>
      <c r="Q611" s="86" t="s">
        <v>148</v>
      </c>
      <c r="R611" s="86" t="s">
        <v>1927</v>
      </c>
      <c r="S611" s="86" t="s">
        <v>1928</v>
      </c>
      <c r="T611" s="163">
        <v>249144000</v>
      </c>
      <c r="U611" s="197">
        <v>509248602.06999999</v>
      </c>
      <c r="V611" s="163">
        <v>0</v>
      </c>
      <c r="W611" s="199">
        <v>0</v>
      </c>
      <c r="X611" s="129" t="s">
        <v>1947</v>
      </c>
      <c r="Y611" s="86" t="s">
        <v>973</v>
      </c>
      <c r="Z611" s="86" t="s">
        <v>1193</v>
      </c>
      <c r="AA611" s="86" t="s">
        <v>1193</v>
      </c>
      <c r="AB611" s="86" t="s">
        <v>1227</v>
      </c>
      <c r="AC611" s="86" t="s">
        <v>1385</v>
      </c>
      <c r="AD611" s="86" t="s">
        <v>4232</v>
      </c>
      <c r="AE611" s="86" t="s">
        <v>976</v>
      </c>
      <c r="AF611" s="86" t="s">
        <v>148</v>
      </c>
      <c r="AG611" s="86" t="s">
        <v>86</v>
      </c>
      <c r="AH611" s="132"/>
      <c r="AI611" s="86" t="s">
        <v>88</v>
      </c>
      <c r="AJ611" s="87" t="s">
        <v>89</v>
      </c>
      <c r="AK611" s="88" t="s">
        <v>77</v>
      </c>
      <c r="AL611" s="88" t="s">
        <v>77</v>
      </c>
      <c r="AM611" s="88" t="s">
        <v>77</v>
      </c>
      <c r="AN611" s="88" t="s">
        <v>77</v>
      </c>
      <c r="AO611" s="88" t="s">
        <v>77</v>
      </c>
      <c r="AP611" s="88" t="s">
        <v>77</v>
      </c>
      <c r="AQ611" s="88" t="s">
        <v>77</v>
      </c>
      <c r="AR611" s="88" t="s">
        <v>77</v>
      </c>
      <c r="AS611" s="88" t="s">
        <v>77</v>
      </c>
      <c r="AT611" s="88" t="s">
        <v>77</v>
      </c>
      <c r="AU611" s="88" t="s">
        <v>77</v>
      </c>
      <c r="AV611" s="88"/>
      <c r="AW611" s="88" t="s">
        <v>77</v>
      </c>
      <c r="AX611" s="88"/>
      <c r="AY611" s="88" t="s">
        <v>77</v>
      </c>
      <c r="AZ611" s="88"/>
      <c r="BA611" s="88" t="s">
        <v>77</v>
      </c>
      <c r="BB611" s="88"/>
      <c r="BC611" s="88" t="s">
        <v>77</v>
      </c>
      <c r="BD611" s="88"/>
      <c r="BE611" s="88" t="s">
        <v>77</v>
      </c>
      <c r="BF611" s="88" t="s">
        <v>77</v>
      </c>
      <c r="BG611" s="88" t="s">
        <v>77</v>
      </c>
      <c r="BH611" s="88" t="s">
        <v>77</v>
      </c>
      <c r="BI611" s="88" t="s">
        <v>77</v>
      </c>
      <c r="BJ611" s="88" t="s">
        <v>77</v>
      </c>
      <c r="BK611" s="88" t="s">
        <v>77</v>
      </c>
      <c r="BL611" s="88" t="s">
        <v>77</v>
      </c>
      <c r="BM611" s="88" t="s">
        <v>77</v>
      </c>
      <c r="BN611" s="240"/>
      <c r="BO611" s="240"/>
      <c r="BP611" s="240"/>
      <c r="BQ611" s="240"/>
    </row>
    <row r="612" spans="1:69" s="90" customFormat="1" ht="154.5" customHeight="1" x14ac:dyDescent="0.3">
      <c r="A612" s="86"/>
      <c r="B612" s="86" t="s">
        <v>89</v>
      </c>
      <c r="C612" s="129" t="s">
        <v>4233</v>
      </c>
      <c r="D612" s="129" t="s">
        <v>71</v>
      </c>
      <c r="E612" s="109" t="s">
        <v>4234</v>
      </c>
      <c r="F612" s="86">
        <v>2012</v>
      </c>
      <c r="G612" s="132">
        <v>41026</v>
      </c>
      <c r="H612" s="86" t="s">
        <v>4235</v>
      </c>
      <c r="I612" s="86" t="s">
        <v>4236</v>
      </c>
      <c r="J612" s="86" t="s">
        <v>4237</v>
      </c>
      <c r="K612" s="85" t="s">
        <v>75</v>
      </c>
      <c r="L612" s="86" t="s">
        <v>3813</v>
      </c>
      <c r="M612" s="132">
        <v>40976</v>
      </c>
      <c r="N612" s="110" t="s">
        <v>157</v>
      </c>
      <c r="O612" s="126">
        <v>0</v>
      </c>
      <c r="P612" s="86" t="s">
        <v>1857</v>
      </c>
      <c r="Q612" s="86" t="s">
        <v>148</v>
      </c>
      <c r="R612" s="86" t="s">
        <v>1927</v>
      </c>
      <c r="S612" s="86" t="s">
        <v>1928</v>
      </c>
      <c r="T612" s="163">
        <v>1295537000</v>
      </c>
      <c r="U612" s="197">
        <v>2286544156.8800001</v>
      </c>
      <c r="V612" s="163">
        <v>0</v>
      </c>
      <c r="W612" s="199">
        <v>0</v>
      </c>
      <c r="X612" s="129" t="s">
        <v>1947</v>
      </c>
      <c r="Y612" s="86" t="s">
        <v>871</v>
      </c>
      <c r="Z612" s="86" t="s">
        <v>1193</v>
      </c>
      <c r="AA612" s="86" t="s">
        <v>1929</v>
      </c>
      <c r="AB612" s="86" t="s">
        <v>1227</v>
      </c>
      <c r="AC612" s="86" t="s">
        <v>1385</v>
      </c>
      <c r="AD612" s="86" t="s">
        <v>1780</v>
      </c>
      <c r="AE612" s="86" t="s">
        <v>964</v>
      </c>
      <c r="AF612" s="86" t="s">
        <v>148</v>
      </c>
      <c r="AG612" s="86" t="s">
        <v>578</v>
      </c>
      <c r="AH612" s="132">
        <v>43410</v>
      </c>
      <c r="AI612" s="86" t="s">
        <v>88</v>
      </c>
      <c r="AJ612" s="87" t="s">
        <v>89</v>
      </c>
      <c r="AK612" s="88" t="s">
        <v>77</v>
      </c>
      <c r="AL612" s="88" t="s">
        <v>77</v>
      </c>
      <c r="AM612" s="88" t="s">
        <v>77</v>
      </c>
      <c r="AN612" s="88" t="s">
        <v>77</v>
      </c>
      <c r="AO612" s="88" t="s">
        <v>77</v>
      </c>
      <c r="AP612" s="88" t="s">
        <v>77</v>
      </c>
      <c r="AQ612" s="88" t="s">
        <v>77</v>
      </c>
      <c r="AR612" s="88" t="s">
        <v>77</v>
      </c>
      <c r="AS612" s="88" t="s">
        <v>77</v>
      </c>
      <c r="AT612" s="88" t="s">
        <v>77</v>
      </c>
      <c r="AU612" s="88" t="s">
        <v>77</v>
      </c>
      <c r="AV612" s="88"/>
      <c r="AW612" s="88" t="s">
        <v>77</v>
      </c>
      <c r="AX612" s="88"/>
      <c r="AY612" s="88" t="s">
        <v>77</v>
      </c>
      <c r="AZ612" s="88"/>
      <c r="BA612" s="88" t="s">
        <v>77</v>
      </c>
      <c r="BB612" s="88"/>
      <c r="BC612" s="88" t="s">
        <v>77</v>
      </c>
      <c r="BD612" s="88"/>
      <c r="BE612" s="88" t="s">
        <v>77</v>
      </c>
      <c r="BF612" s="88" t="s">
        <v>77</v>
      </c>
      <c r="BG612" s="88" t="s">
        <v>77</v>
      </c>
      <c r="BH612" s="88" t="s">
        <v>77</v>
      </c>
      <c r="BI612" s="88" t="s">
        <v>77</v>
      </c>
      <c r="BJ612" s="88" t="s">
        <v>77</v>
      </c>
      <c r="BK612" s="88" t="s">
        <v>77</v>
      </c>
      <c r="BL612" s="88" t="s">
        <v>77</v>
      </c>
      <c r="BM612" s="88" t="s">
        <v>77</v>
      </c>
      <c r="BN612" s="240"/>
      <c r="BO612" s="240"/>
      <c r="BP612" s="240"/>
      <c r="BQ612" s="240"/>
    </row>
    <row r="613" spans="1:69" s="90" customFormat="1" ht="154.5" customHeight="1" x14ac:dyDescent="0.3">
      <c r="A613" s="86"/>
      <c r="B613" s="86" t="s">
        <v>89</v>
      </c>
      <c r="C613" s="129" t="s">
        <v>4238</v>
      </c>
      <c r="D613" s="129" t="s">
        <v>937</v>
      </c>
      <c r="E613" s="109" t="s">
        <v>4239</v>
      </c>
      <c r="F613" s="86">
        <v>2011</v>
      </c>
      <c r="G613" s="132">
        <v>40939</v>
      </c>
      <c r="H613" s="86" t="s">
        <v>4240</v>
      </c>
      <c r="I613" s="86" t="s">
        <v>4241</v>
      </c>
      <c r="J613" s="86" t="s">
        <v>4242</v>
      </c>
      <c r="K613" s="85" t="s">
        <v>75</v>
      </c>
      <c r="L613" s="86" t="s">
        <v>3813</v>
      </c>
      <c r="M613" s="132">
        <v>40757</v>
      </c>
      <c r="N613" s="110" t="s">
        <v>157</v>
      </c>
      <c r="O613" s="126">
        <v>0</v>
      </c>
      <c r="P613" s="86" t="s">
        <v>4243</v>
      </c>
      <c r="Q613" s="86" t="s">
        <v>148</v>
      </c>
      <c r="R613" s="86" t="s">
        <v>4244</v>
      </c>
      <c r="S613" s="86" t="s">
        <v>1928</v>
      </c>
      <c r="T613" s="163">
        <v>2288179670</v>
      </c>
      <c r="U613" s="197">
        <v>4613196523.6999998</v>
      </c>
      <c r="V613" s="163">
        <v>0</v>
      </c>
      <c r="W613" s="163">
        <v>0</v>
      </c>
      <c r="X613" s="129" t="s">
        <v>1947</v>
      </c>
      <c r="Y613" s="86" t="s">
        <v>973</v>
      </c>
      <c r="Z613" s="86" t="s">
        <v>1021</v>
      </c>
      <c r="AA613" s="86" t="s">
        <v>4245</v>
      </c>
      <c r="AB613" s="86" t="s">
        <v>1320</v>
      </c>
      <c r="AC613" s="86" t="s">
        <v>294</v>
      </c>
      <c r="AD613" s="86" t="s">
        <v>2322</v>
      </c>
      <c r="AE613" s="86" t="s">
        <v>964</v>
      </c>
      <c r="AF613" s="86" t="s">
        <v>148</v>
      </c>
      <c r="AG613" s="86" t="s">
        <v>578</v>
      </c>
      <c r="AH613" s="132">
        <v>45009</v>
      </c>
      <c r="AI613" s="86" t="s">
        <v>415</v>
      </c>
      <c r="AJ613" s="87" t="s">
        <v>85</v>
      </c>
      <c r="AK613" s="88"/>
      <c r="AL613" s="87"/>
      <c r="AM613" s="86"/>
      <c r="AN613" s="86"/>
      <c r="AO613" s="86"/>
      <c r="AP613" s="143"/>
      <c r="AQ613" s="143"/>
      <c r="AR613" s="86"/>
      <c r="AS613" s="86"/>
      <c r="AT613" s="86"/>
      <c r="AU613" s="88"/>
      <c r="AV613" s="88"/>
      <c r="AW613" s="86"/>
      <c r="AX613" s="86"/>
      <c r="AY613" s="86"/>
      <c r="AZ613" s="86"/>
      <c r="BA613" s="86"/>
      <c r="BB613" s="86"/>
      <c r="BC613" s="86"/>
      <c r="BD613" s="86"/>
      <c r="BE613" s="86"/>
      <c r="BF613" s="86"/>
      <c r="BG613" s="86"/>
      <c r="BH613" s="86"/>
      <c r="BI613" s="86"/>
      <c r="BJ613" s="86"/>
      <c r="BK613" s="86"/>
      <c r="BL613" s="86"/>
      <c r="BM613" s="86"/>
      <c r="BN613" s="240"/>
      <c r="BO613" s="240"/>
      <c r="BP613" s="240"/>
      <c r="BQ613" s="240"/>
    </row>
    <row r="614" spans="1:69" s="90" customFormat="1" ht="151.5" customHeight="1" x14ac:dyDescent="0.3">
      <c r="A614" s="86"/>
      <c r="B614" s="86" t="s">
        <v>89</v>
      </c>
      <c r="C614" s="129" t="s">
        <v>4246</v>
      </c>
      <c r="D614" s="129" t="s">
        <v>71</v>
      </c>
      <c r="E614" s="109" t="s">
        <v>4247</v>
      </c>
      <c r="F614" s="85">
        <v>2020</v>
      </c>
      <c r="G614" s="146">
        <v>44034</v>
      </c>
      <c r="H614" s="85" t="s">
        <v>4248</v>
      </c>
      <c r="I614" s="86" t="s">
        <v>1134</v>
      </c>
      <c r="J614" s="86" t="s">
        <v>77</v>
      </c>
      <c r="K614" s="85" t="s">
        <v>75</v>
      </c>
      <c r="L614" s="86" t="s">
        <v>111</v>
      </c>
      <c r="M614" s="132">
        <v>44033</v>
      </c>
      <c r="N614" s="110" t="s">
        <v>203</v>
      </c>
      <c r="O614" s="110" t="s">
        <v>77</v>
      </c>
      <c r="P614" s="86" t="s">
        <v>1607</v>
      </c>
      <c r="Q614" s="86" t="s">
        <v>148</v>
      </c>
      <c r="R614" s="86" t="s">
        <v>4249</v>
      </c>
      <c r="S614" s="86" t="s">
        <v>1633</v>
      </c>
      <c r="T614" s="139">
        <v>0</v>
      </c>
      <c r="U614" s="108">
        <v>0</v>
      </c>
      <c r="V614" s="139">
        <v>0</v>
      </c>
      <c r="W614" s="139">
        <v>0</v>
      </c>
      <c r="X614" s="129"/>
      <c r="Y614" s="86" t="s">
        <v>871</v>
      </c>
      <c r="Z614" s="86" t="s">
        <v>132</v>
      </c>
      <c r="AA614" s="86" t="s">
        <v>1048</v>
      </c>
      <c r="AB614" s="86" t="s">
        <v>145</v>
      </c>
      <c r="AC614" s="86" t="s">
        <v>146</v>
      </c>
      <c r="AD614" s="86" t="s">
        <v>4250</v>
      </c>
      <c r="AE614" s="86" t="s">
        <v>1532</v>
      </c>
      <c r="AF614" s="86" t="s">
        <v>148</v>
      </c>
      <c r="AG614" s="86" t="s">
        <v>342</v>
      </c>
      <c r="AH614" s="132">
        <v>44510</v>
      </c>
      <c r="AI614" s="86" t="s">
        <v>415</v>
      </c>
      <c r="AJ614" s="87" t="s">
        <v>85</v>
      </c>
      <c r="AK614" s="88" t="s">
        <v>77</v>
      </c>
      <c r="AL614" s="88" t="s">
        <v>77</v>
      </c>
      <c r="AM614" s="86" t="s">
        <v>965</v>
      </c>
      <c r="AN614" s="86" t="s">
        <v>4251</v>
      </c>
      <c r="AO614" s="86" t="s">
        <v>2403</v>
      </c>
      <c r="AP614" s="88" t="s">
        <v>77</v>
      </c>
      <c r="AQ614" s="88" t="s">
        <v>77</v>
      </c>
      <c r="AR614" s="86"/>
      <c r="AS614" s="88" t="s">
        <v>77</v>
      </c>
      <c r="AT614" s="86" t="s">
        <v>87</v>
      </c>
      <c r="AU614" s="88" t="s">
        <v>77</v>
      </c>
      <c r="AV614" s="88"/>
      <c r="AW614" s="88" t="s">
        <v>77</v>
      </c>
      <c r="AX614" s="88"/>
      <c r="AY614" s="88" t="s">
        <v>77</v>
      </c>
      <c r="AZ614" s="88"/>
      <c r="BA614" s="88" t="s">
        <v>77</v>
      </c>
      <c r="BB614" s="88"/>
      <c r="BC614" s="88" t="s">
        <v>77</v>
      </c>
      <c r="BD614" s="88"/>
      <c r="BE614" s="88" t="s">
        <v>77</v>
      </c>
      <c r="BF614" s="88" t="s">
        <v>77</v>
      </c>
      <c r="BG614" s="88" t="s">
        <v>77</v>
      </c>
      <c r="BH614" s="88" t="s">
        <v>77</v>
      </c>
      <c r="BI614" s="88" t="s">
        <v>77</v>
      </c>
      <c r="BJ614" s="88" t="s">
        <v>77</v>
      </c>
      <c r="BK614" s="88" t="s">
        <v>77</v>
      </c>
      <c r="BL614" s="88" t="s">
        <v>77</v>
      </c>
      <c r="BM614" s="88" t="s">
        <v>77</v>
      </c>
      <c r="BN614" s="240"/>
      <c r="BO614" s="240"/>
      <c r="BP614" s="240"/>
      <c r="BQ614" s="240"/>
    </row>
    <row r="615" spans="1:69" s="90" customFormat="1" ht="151.5" customHeight="1" x14ac:dyDescent="0.3">
      <c r="A615" s="86"/>
      <c r="B615" s="86" t="s">
        <v>85</v>
      </c>
      <c r="C615" s="129" t="s">
        <v>710</v>
      </c>
      <c r="D615" s="129" t="s">
        <v>937</v>
      </c>
      <c r="E615" s="109" t="s">
        <v>4252</v>
      </c>
      <c r="F615" s="86">
        <v>2011</v>
      </c>
      <c r="G615" s="132">
        <v>40891</v>
      </c>
      <c r="H615" s="86" t="s">
        <v>3937</v>
      </c>
      <c r="I615" s="86" t="s">
        <v>1697</v>
      </c>
      <c r="J615" s="86" t="s">
        <v>4253</v>
      </c>
      <c r="K615" s="85" t="s">
        <v>75</v>
      </c>
      <c r="L615" s="86" t="s">
        <v>111</v>
      </c>
      <c r="M615" s="132">
        <v>40891</v>
      </c>
      <c r="N615" s="172" t="s">
        <v>77</v>
      </c>
      <c r="O615" s="172" t="s">
        <v>77</v>
      </c>
      <c r="P615" s="85" t="s">
        <v>4254</v>
      </c>
      <c r="Q615" s="85" t="s">
        <v>77</v>
      </c>
      <c r="R615" s="86" t="s">
        <v>4255</v>
      </c>
      <c r="S615" s="86" t="s">
        <v>1633</v>
      </c>
      <c r="T615" s="139">
        <v>0</v>
      </c>
      <c r="U615" s="108">
        <v>0</v>
      </c>
      <c r="V615" s="139">
        <v>0</v>
      </c>
      <c r="W615" s="139">
        <v>0</v>
      </c>
      <c r="X615" s="129"/>
      <c r="Y615" s="86" t="s">
        <v>973</v>
      </c>
      <c r="Z615" s="86" t="s">
        <v>227</v>
      </c>
      <c r="AA615" s="86" t="s">
        <v>227</v>
      </c>
      <c r="AB615" s="86" t="s">
        <v>81</v>
      </c>
      <c r="AC615" s="86" t="s">
        <v>1213</v>
      </c>
      <c r="AD615" s="86" t="s">
        <v>4256</v>
      </c>
      <c r="AE615" s="86" t="s">
        <v>77</v>
      </c>
      <c r="AF615" s="86" t="s">
        <v>77</v>
      </c>
      <c r="AG615" s="86" t="s">
        <v>578</v>
      </c>
      <c r="AH615" s="132"/>
      <c r="AI615" s="86" t="s">
        <v>415</v>
      </c>
      <c r="AJ615" s="87" t="s">
        <v>85</v>
      </c>
      <c r="AK615" s="88" t="s">
        <v>77</v>
      </c>
      <c r="AL615" s="88" t="s">
        <v>77</v>
      </c>
      <c r="AM615" s="88" t="s">
        <v>77</v>
      </c>
      <c r="AN615" s="88" t="s">
        <v>77</v>
      </c>
      <c r="AO615" s="88" t="s">
        <v>77</v>
      </c>
      <c r="AP615" s="88" t="s">
        <v>77</v>
      </c>
      <c r="AQ615" s="88" t="s">
        <v>77</v>
      </c>
      <c r="AR615" s="88" t="s">
        <v>77</v>
      </c>
      <c r="AS615" s="88" t="s">
        <v>77</v>
      </c>
      <c r="AT615" s="88" t="s">
        <v>77</v>
      </c>
      <c r="AU615" s="88" t="s">
        <v>77</v>
      </c>
      <c r="AV615" s="88"/>
      <c r="AW615" s="88" t="s">
        <v>77</v>
      </c>
      <c r="AX615" s="88"/>
      <c r="AY615" s="88" t="s">
        <v>77</v>
      </c>
      <c r="AZ615" s="88"/>
      <c r="BA615" s="88" t="s">
        <v>77</v>
      </c>
      <c r="BB615" s="88"/>
      <c r="BC615" s="88" t="s">
        <v>77</v>
      </c>
      <c r="BD615" s="88"/>
      <c r="BE615" s="88" t="s">
        <v>77</v>
      </c>
      <c r="BF615" s="88" t="s">
        <v>77</v>
      </c>
      <c r="BG615" s="88" t="s">
        <v>77</v>
      </c>
      <c r="BH615" s="88"/>
      <c r="BI615" s="88"/>
      <c r="BJ615" s="88"/>
      <c r="BK615" s="88"/>
      <c r="BL615" s="88"/>
      <c r="BM615" s="88"/>
      <c r="BN615" s="240"/>
      <c r="BO615" s="240"/>
      <c r="BP615" s="240"/>
      <c r="BQ615" s="240"/>
    </row>
    <row r="616" spans="1:69" s="90" customFormat="1" ht="154.5" customHeight="1" x14ac:dyDescent="0.3">
      <c r="A616" s="86"/>
      <c r="B616" s="86" t="s">
        <v>89</v>
      </c>
      <c r="C616" s="129" t="s">
        <v>4257</v>
      </c>
      <c r="D616" s="129" t="s">
        <v>71</v>
      </c>
      <c r="E616" s="109" t="s">
        <v>4258</v>
      </c>
      <c r="F616" s="85">
        <v>2021</v>
      </c>
      <c r="G616" s="146">
        <v>44365</v>
      </c>
      <c r="H616" s="85" t="s">
        <v>4259</v>
      </c>
      <c r="I616" s="86" t="s">
        <v>4260</v>
      </c>
      <c r="J616" s="86" t="s">
        <v>77</v>
      </c>
      <c r="K616" s="85" t="s">
        <v>75</v>
      </c>
      <c r="L616" s="86" t="s">
        <v>346</v>
      </c>
      <c r="M616" s="132">
        <v>44364</v>
      </c>
      <c r="N616" s="110" t="s">
        <v>698</v>
      </c>
      <c r="O616" s="110" t="s">
        <v>77</v>
      </c>
      <c r="P616" s="86" t="s">
        <v>1151</v>
      </c>
      <c r="Q616" s="86" t="s">
        <v>148</v>
      </c>
      <c r="R616" s="86" t="s">
        <v>4261</v>
      </c>
      <c r="S616" s="86" t="s">
        <v>4262</v>
      </c>
      <c r="T616" s="139">
        <v>254043650</v>
      </c>
      <c r="U616" s="108">
        <v>320158481.54000002</v>
      </c>
      <c r="V616" s="139">
        <v>288451426</v>
      </c>
      <c r="W616" s="139">
        <v>0</v>
      </c>
      <c r="X616" s="129" t="s">
        <v>338</v>
      </c>
      <c r="Y616" s="86" t="s">
        <v>973</v>
      </c>
      <c r="Z616" s="86" t="s">
        <v>132</v>
      </c>
      <c r="AA616" s="86" t="s">
        <v>132</v>
      </c>
      <c r="AB616" s="86" t="s">
        <v>145</v>
      </c>
      <c r="AC616" s="86" t="s">
        <v>146</v>
      </c>
      <c r="AD616" s="86" t="s">
        <v>4263</v>
      </c>
      <c r="AE616" s="86" t="s">
        <v>4264</v>
      </c>
      <c r="AF616" s="86" t="s">
        <v>148</v>
      </c>
      <c r="AG616" s="86" t="s">
        <v>342</v>
      </c>
      <c r="AH616" s="132"/>
      <c r="AI616" s="86" t="s">
        <v>88</v>
      </c>
      <c r="AJ616" s="87" t="s">
        <v>89</v>
      </c>
      <c r="AK616" s="88" t="s">
        <v>77</v>
      </c>
      <c r="AL616" s="88" t="s">
        <v>77</v>
      </c>
      <c r="AM616" s="88" t="s">
        <v>77</v>
      </c>
      <c r="AN616" s="88" t="s">
        <v>77</v>
      </c>
      <c r="AO616" s="88" t="s">
        <v>77</v>
      </c>
      <c r="AP616" s="88" t="s">
        <v>77</v>
      </c>
      <c r="AQ616" s="88" t="s">
        <v>77</v>
      </c>
      <c r="AR616" s="88" t="s">
        <v>77</v>
      </c>
      <c r="AS616" s="88" t="s">
        <v>77</v>
      </c>
      <c r="AT616" s="88" t="s">
        <v>77</v>
      </c>
      <c r="AU616" s="88" t="s">
        <v>77</v>
      </c>
      <c r="AV616" s="88"/>
      <c r="AW616" s="88" t="s">
        <v>77</v>
      </c>
      <c r="AX616" s="88"/>
      <c r="AY616" s="88" t="s">
        <v>77</v>
      </c>
      <c r="AZ616" s="88"/>
      <c r="BA616" s="88" t="s">
        <v>77</v>
      </c>
      <c r="BB616" s="88"/>
      <c r="BC616" s="88" t="s">
        <v>77</v>
      </c>
      <c r="BD616" s="88"/>
      <c r="BE616" s="88" t="s">
        <v>77</v>
      </c>
      <c r="BF616" s="88" t="s">
        <v>77</v>
      </c>
      <c r="BG616" s="88" t="s">
        <v>77</v>
      </c>
      <c r="BH616" s="88" t="s">
        <v>77</v>
      </c>
      <c r="BI616" s="88" t="s">
        <v>77</v>
      </c>
      <c r="BJ616" s="88" t="s">
        <v>77</v>
      </c>
      <c r="BK616" s="88" t="s">
        <v>77</v>
      </c>
      <c r="BL616" s="88" t="s">
        <v>77</v>
      </c>
      <c r="BM616" s="88" t="s">
        <v>77</v>
      </c>
      <c r="BN616" s="240"/>
      <c r="BO616" s="240"/>
      <c r="BP616" s="240"/>
      <c r="BQ616" s="240"/>
    </row>
    <row r="617" spans="1:69" s="90" customFormat="1" ht="154.5" customHeight="1" x14ac:dyDescent="0.3">
      <c r="A617" s="86"/>
      <c r="B617" s="86" t="s">
        <v>85</v>
      </c>
      <c r="C617" s="129" t="s">
        <v>710</v>
      </c>
      <c r="D617" s="129" t="s">
        <v>71</v>
      </c>
      <c r="E617" s="109" t="s">
        <v>4265</v>
      </c>
      <c r="F617" s="85">
        <v>2010</v>
      </c>
      <c r="G617" s="146">
        <v>40384</v>
      </c>
      <c r="H617" s="85" t="s">
        <v>4266</v>
      </c>
      <c r="I617" s="86" t="s">
        <v>1134</v>
      </c>
      <c r="J617" s="86" t="s">
        <v>77</v>
      </c>
      <c r="K617" s="85" t="s">
        <v>75</v>
      </c>
      <c r="L617" s="86" t="s">
        <v>111</v>
      </c>
      <c r="M617" s="132">
        <v>40464</v>
      </c>
      <c r="N617" s="110" t="s">
        <v>698</v>
      </c>
      <c r="O617" s="126"/>
      <c r="P617" s="86" t="s">
        <v>1105</v>
      </c>
      <c r="Q617" s="86" t="s">
        <v>85</v>
      </c>
      <c r="R617" s="86" t="s">
        <v>4267</v>
      </c>
      <c r="S617" s="86" t="s">
        <v>1384</v>
      </c>
      <c r="T617" s="139">
        <v>0</v>
      </c>
      <c r="U617" s="108">
        <v>0</v>
      </c>
      <c r="V617" s="139">
        <v>0</v>
      </c>
      <c r="W617" s="139">
        <v>0</v>
      </c>
      <c r="X617" s="129"/>
      <c r="Y617" s="86" t="s">
        <v>4268</v>
      </c>
      <c r="Z617" s="86" t="s">
        <v>1429</v>
      </c>
      <c r="AA617" s="86" t="s">
        <v>1429</v>
      </c>
      <c r="AB617" s="86" t="s">
        <v>1227</v>
      </c>
      <c r="AC617" s="86" t="s">
        <v>1385</v>
      </c>
      <c r="AD617" s="86" t="s">
        <v>4269</v>
      </c>
      <c r="AE617" s="86" t="s">
        <v>4270</v>
      </c>
      <c r="AF617" s="86" t="s">
        <v>148</v>
      </c>
      <c r="AG617" s="86" t="s">
        <v>342</v>
      </c>
      <c r="AH617" s="132">
        <v>6688144</v>
      </c>
      <c r="AI617" s="86" t="s">
        <v>415</v>
      </c>
      <c r="AJ617" s="87" t="s">
        <v>85</v>
      </c>
      <c r="AK617" s="88" t="s">
        <v>77</v>
      </c>
      <c r="AL617" s="87" t="s">
        <v>77</v>
      </c>
      <c r="AM617" s="86" t="s">
        <v>4271</v>
      </c>
      <c r="AN617" s="86" t="s">
        <v>4272</v>
      </c>
      <c r="AO617" s="86" t="s">
        <v>4273</v>
      </c>
      <c r="AP617" s="86" t="s">
        <v>77</v>
      </c>
      <c r="AQ617" s="86" t="s">
        <v>77</v>
      </c>
      <c r="AR617" s="86" t="s">
        <v>77</v>
      </c>
      <c r="AS617" s="86" t="s">
        <v>77</v>
      </c>
      <c r="AT617" s="86" t="s">
        <v>77</v>
      </c>
      <c r="AU617" s="88" t="s">
        <v>77</v>
      </c>
      <c r="AV617" s="88"/>
      <c r="AW617" s="86" t="s">
        <v>77</v>
      </c>
      <c r="AX617" s="86"/>
      <c r="AY617" s="86" t="s">
        <v>77</v>
      </c>
      <c r="AZ617" s="86"/>
      <c r="BA617" s="86" t="s">
        <v>77</v>
      </c>
      <c r="BB617" s="86"/>
      <c r="BC617" s="86" t="s">
        <v>77</v>
      </c>
      <c r="BD617" s="86"/>
      <c r="BE617" s="86" t="s">
        <v>77</v>
      </c>
      <c r="BF617" s="86" t="s">
        <v>77</v>
      </c>
      <c r="BG617" s="86" t="s">
        <v>77</v>
      </c>
      <c r="BH617" s="86" t="s">
        <v>77</v>
      </c>
      <c r="BI617" s="86" t="s">
        <v>77</v>
      </c>
      <c r="BJ617" s="86" t="s">
        <v>77</v>
      </c>
      <c r="BK617" s="86" t="s">
        <v>77</v>
      </c>
      <c r="BL617" s="88" t="s">
        <v>77</v>
      </c>
      <c r="BM617" s="88" t="s">
        <v>77</v>
      </c>
      <c r="BN617" s="240"/>
      <c r="BO617" s="240"/>
      <c r="BP617" s="240"/>
      <c r="BQ617" s="240"/>
    </row>
    <row r="618" spans="1:69" s="90" customFormat="1" ht="154.5" customHeight="1" x14ac:dyDescent="0.3">
      <c r="A618" s="86"/>
      <c r="B618" s="86" t="s">
        <v>89</v>
      </c>
      <c r="C618" s="129" t="s">
        <v>4274</v>
      </c>
      <c r="D618" s="129" t="s">
        <v>71</v>
      </c>
      <c r="E618" s="109" t="s">
        <v>4275</v>
      </c>
      <c r="F618" s="85">
        <v>2021</v>
      </c>
      <c r="G618" s="146">
        <v>44348</v>
      </c>
      <c r="H618" s="85" t="s">
        <v>4276</v>
      </c>
      <c r="I618" s="86" t="s">
        <v>1134</v>
      </c>
      <c r="J618" s="86" t="s">
        <v>4277</v>
      </c>
      <c r="K618" s="85" t="s">
        <v>75</v>
      </c>
      <c r="L618" s="86" t="s">
        <v>111</v>
      </c>
      <c r="M618" s="132">
        <v>44348</v>
      </c>
      <c r="N618" s="110" t="s">
        <v>203</v>
      </c>
      <c r="O618" s="126">
        <v>0.5</v>
      </c>
      <c r="P618" s="86" t="s">
        <v>1190</v>
      </c>
      <c r="Q618" s="86" t="s">
        <v>148</v>
      </c>
      <c r="R618" s="86" t="s">
        <v>4278</v>
      </c>
      <c r="S618" s="86" t="s">
        <v>1117</v>
      </c>
      <c r="T618" s="139">
        <v>0</v>
      </c>
      <c r="U618" s="108">
        <v>0</v>
      </c>
      <c r="V618" s="139">
        <v>0</v>
      </c>
      <c r="W618" s="139">
        <v>0</v>
      </c>
      <c r="X618" s="129" t="s">
        <v>338</v>
      </c>
      <c r="Y618" s="86" t="s">
        <v>4147</v>
      </c>
      <c r="Z618" s="86" t="s">
        <v>132</v>
      </c>
      <c r="AA618" s="86" t="s">
        <v>2586</v>
      </c>
      <c r="AB618" s="86" t="s">
        <v>145</v>
      </c>
      <c r="AC618" s="86" t="s">
        <v>146</v>
      </c>
      <c r="AD618" s="86" t="s">
        <v>4279</v>
      </c>
      <c r="AE618" s="86" t="s">
        <v>4280</v>
      </c>
      <c r="AF618" s="86" t="s">
        <v>148</v>
      </c>
      <c r="AG618" s="86" t="s">
        <v>342</v>
      </c>
      <c r="AH618" s="132">
        <v>45271</v>
      </c>
      <c r="AI618" s="86" t="s">
        <v>415</v>
      </c>
      <c r="AJ618" s="87" t="s">
        <v>89</v>
      </c>
      <c r="AK618" s="88" t="s">
        <v>77</v>
      </c>
      <c r="AL618" s="88" t="s">
        <v>77</v>
      </c>
      <c r="AM618" s="88" t="s">
        <v>87</v>
      </c>
      <c r="AN618" s="88" t="s">
        <v>4281</v>
      </c>
      <c r="AO618" s="88" t="s">
        <v>4282</v>
      </c>
      <c r="AP618" s="88" t="s">
        <v>77</v>
      </c>
      <c r="AQ618" s="88" t="s">
        <v>77</v>
      </c>
      <c r="AR618" s="88" t="s">
        <v>77</v>
      </c>
      <c r="AS618" s="88" t="s">
        <v>77</v>
      </c>
      <c r="AT618" s="88" t="s">
        <v>77</v>
      </c>
      <c r="AU618" s="88" t="s">
        <v>77</v>
      </c>
      <c r="AV618" s="88"/>
      <c r="AW618" s="88" t="s">
        <v>77</v>
      </c>
      <c r="AX618" s="88"/>
      <c r="AY618" s="88" t="s">
        <v>77</v>
      </c>
      <c r="AZ618" s="88"/>
      <c r="BA618" s="88" t="s">
        <v>77</v>
      </c>
      <c r="BB618" s="88"/>
      <c r="BC618" s="88" t="s">
        <v>77</v>
      </c>
      <c r="BD618" s="88"/>
      <c r="BE618" s="88" t="s">
        <v>77</v>
      </c>
      <c r="BF618" s="88" t="s">
        <v>77</v>
      </c>
      <c r="BG618" s="88" t="s">
        <v>77</v>
      </c>
      <c r="BH618" s="88" t="s">
        <v>77</v>
      </c>
      <c r="BI618" s="88" t="s">
        <v>77</v>
      </c>
      <c r="BJ618" s="88" t="s">
        <v>77</v>
      </c>
      <c r="BK618" s="88" t="s">
        <v>77</v>
      </c>
      <c r="BL618" s="88" t="s">
        <v>77</v>
      </c>
      <c r="BM618" s="88" t="s">
        <v>77</v>
      </c>
      <c r="BN618" s="240"/>
      <c r="BO618" s="240"/>
      <c r="BP618" s="240"/>
      <c r="BQ618" s="240"/>
    </row>
    <row r="619" spans="1:69" s="90" customFormat="1" ht="154.5" customHeight="1" x14ac:dyDescent="0.3">
      <c r="A619" s="86"/>
      <c r="B619" s="86" t="s">
        <v>85</v>
      </c>
      <c r="C619" s="129" t="s">
        <v>710</v>
      </c>
      <c r="D619" s="129" t="s">
        <v>71</v>
      </c>
      <c r="E619" s="178" t="s">
        <v>4283</v>
      </c>
      <c r="F619" s="86">
        <v>2010</v>
      </c>
      <c r="G619" s="132">
        <v>40527</v>
      </c>
      <c r="H619" s="86" t="s">
        <v>4284</v>
      </c>
      <c r="I619" s="86" t="s">
        <v>1964</v>
      </c>
      <c r="J619" s="86" t="s">
        <v>4285</v>
      </c>
      <c r="K619" s="85" t="s">
        <v>75</v>
      </c>
      <c r="L619" s="86" t="s">
        <v>3813</v>
      </c>
      <c r="M619" s="132">
        <v>40448</v>
      </c>
      <c r="N619" s="110" t="s">
        <v>157</v>
      </c>
      <c r="O619" s="126">
        <v>0</v>
      </c>
      <c r="P619" s="86" t="s">
        <v>1857</v>
      </c>
      <c r="Q619" s="86" t="s">
        <v>148</v>
      </c>
      <c r="R619" s="86" t="s">
        <v>1927</v>
      </c>
      <c r="S619" s="86" t="s">
        <v>1928</v>
      </c>
      <c r="T619" s="163">
        <v>88462500</v>
      </c>
      <c r="U619" s="197">
        <v>151789770.87</v>
      </c>
      <c r="V619" s="163">
        <v>0</v>
      </c>
      <c r="W619" s="199">
        <v>0</v>
      </c>
      <c r="X619" s="129"/>
      <c r="Y619" s="86" t="s">
        <v>871</v>
      </c>
      <c r="Z619" s="86" t="s">
        <v>961</v>
      </c>
      <c r="AA619" s="86" t="s">
        <v>1929</v>
      </c>
      <c r="AB619" s="86" t="s">
        <v>1227</v>
      </c>
      <c r="AC619" s="86" t="s">
        <v>1385</v>
      </c>
      <c r="AD619" s="86" t="s">
        <v>1966</v>
      </c>
      <c r="AE619" s="86" t="s">
        <v>964</v>
      </c>
      <c r="AF619" s="86" t="s">
        <v>148</v>
      </c>
      <c r="AG619" s="86" t="s">
        <v>578</v>
      </c>
      <c r="AH619" s="132"/>
      <c r="AI619" s="86" t="s">
        <v>88</v>
      </c>
      <c r="AJ619" s="87" t="s">
        <v>89</v>
      </c>
      <c r="AK619" s="88" t="s">
        <v>77</v>
      </c>
      <c r="AL619" s="88" t="s">
        <v>77</v>
      </c>
      <c r="AM619" s="88" t="s">
        <v>77</v>
      </c>
      <c r="AN619" s="86"/>
      <c r="AO619" s="86"/>
      <c r="AP619" s="143"/>
      <c r="AQ619" s="143"/>
      <c r="AR619" s="86"/>
      <c r="AS619" s="86"/>
      <c r="AT619" s="86"/>
      <c r="AU619" s="88"/>
      <c r="AV619" s="88"/>
      <c r="AW619" s="86"/>
      <c r="AX619" s="86"/>
      <c r="AY619" s="86"/>
      <c r="AZ619" s="86"/>
      <c r="BA619" s="86"/>
      <c r="BB619" s="86"/>
      <c r="BC619" s="86"/>
      <c r="BD619" s="86"/>
      <c r="BE619" s="86"/>
      <c r="BF619" s="86"/>
      <c r="BG619" s="86"/>
      <c r="BH619" s="86"/>
      <c r="BI619" s="86"/>
      <c r="BJ619" s="86"/>
      <c r="BK619" s="86"/>
      <c r="BL619" s="86"/>
      <c r="BM619" s="86"/>
      <c r="BN619" s="240"/>
      <c r="BO619" s="240"/>
      <c r="BP619" s="240"/>
      <c r="BQ619" s="240"/>
    </row>
    <row r="620" spans="1:69" s="90" customFormat="1" ht="154.5" customHeight="1" x14ac:dyDescent="0.3">
      <c r="A620" s="86"/>
      <c r="B620" s="86" t="s">
        <v>85</v>
      </c>
      <c r="C620" s="129" t="s">
        <v>710</v>
      </c>
      <c r="D620" s="129" t="s">
        <v>71</v>
      </c>
      <c r="E620" s="109" t="s">
        <v>4286</v>
      </c>
      <c r="F620" s="85">
        <v>2010</v>
      </c>
      <c r="G620" s="146">
        <v>40682</v>
      </c>
      <c r="H620" s="85" t="s">
        <v>4287</v>
      </c>
      <c r="I620" s="86" t="s">
        <v>4288</v>
      </c>
      <c r="J620" s="86" t="s">
        <v>4289</v>
      </c>
      <c r="K620" s="85" t="s">
        <v>75</v>
      </c>
      <c r="L620" s="86" t="s">
        <v>4044</v>
      </c>
      <c r="M620" s="132">
        <v>40448</v>
      </c>
      <c r="N620" s="110" t="s">
        <v>157</v>
      </c>
      <c r="O620" s="126">
        <v>0</v>
      </c>
      <c r="P620" s="86" t="s">
        <v>1857</v>
      </c>
      <c r="Q620" s="86" t="s">
        <v>148</v>
      </c>
      <c r="R620" s="86" t="s">
        <v>1927</v>
      </c>
      <c r="S620" s="86" t="s">
        <v>1928</v>
      </c>
      <c r="T620" s="139">
        <v>2500000000</v>
      </c>
      <c r="U620" s="108">
        <v>0</v>
      </c>
      <c r="V620" s="139">
        <v>0</v>
      </c>
      <c r="W620" s="139">
        <v>0</v>
      </c>
      <c r="X620" s="129"/>
      <c r="Y620" s="86" t="s">
        <v>973</v>
      </c>
      <c r="Z620" s="86" t="s">
        <v>4290</v>
      </c>
      <c r="AA620" s="86" t="s">
        <v>1929</v>
      </c>
      <c r="AB620" s="86" t="s">
        <v>1320</v>
      </c>
      <c r="AC620" s="86" t="s">
        <v>294</v>
      </c>
      <c r="AD620" s="86" t="s">
        <v>4291</v>
      </c>
      <c r="AE620" s="86" t="s">
        <v>964</v>
      </c>
      <c r="AF620" s="86" t="s">
        <v>148</v>
      </c>
      <c r="AG620" s="86" t="s">
        <v>86</v>
      </c>
      <c r="AH620" s="132"/>
      <c r="AI620" s="86" t="s">
        <v>415</v>
      </c>
      <c r="AJ620" s="87" t="s">
        <v>85</v>
      </c>
      <c r="AK620" s="88" t="s">
        <v>77</v>
      </c>
      <c r="AL620" s="88" t="s">
        <v>77</v>
      </c>
      <c r="AM620" s="86" t="s">
        <v>77</v>
      </c>
      <c r="AN620" s="88" t="s">
        <v>77</v>
      </c>
      <c r="AO620" s="88" t="s">
        <v>77</v>
      </c>
      <c r="AP620" s="88" t="s">
        <v>77</v>
      </c>
      <c r="AQ620" s="88" t="s">
        <v>77</v>
      </c>
      <c r="AR620" s="88" t="s">
        <v>77</v>
      </c>
      <c r="AS620" s="88" t="s">
        <v>77</v>
      </c>
      <c r="AT620" s="88" t="s">
        <v>77</v>
      </c>
      <c r="AU620" s="88" t="s">
        <v>77</v>
      </c>
      <c r="AV620" s="88"/>
      <c r="AW620" s="88" t="s">
        <v>77</v>
      </c>
      <c r="AX620" s="88"/>
      <c r="AY620" s="88" t="s">
        <v>77</v>
      </c>
      <c r="AZ620" s="88"/>
      <c r="BA620" s="88" t="s">
        <v>77</v>
      </c>
      <c r="BB620" s="88"/>
      <c r="BC620" s="88" t="s">
        <v>77</v>
      </c>
      <c r="BD620" s="88"/>
      <c r="BE620" s="88" t="s">
        <v>77</v>
      </c>
      <c r="BF620" s="88" t="s">
        <v>77</v>
      </c>
      <c r="BG620" s="88" t="s">
        <v>77</v>
      </c>
      <c r="BH620" s="88" t="s">
        <v>77</v>
      </c>
      <c r="BI620" s="88" t="s">
        <v>77</v>
      </c>
      <c r="BJ620" s="88" t="s">
        <v>77</v>
      </c>
      <c r="BK620" s="88" t="s">
        <v>77</v>
      </c>
      <c r="BL620" s="88" t="s">
        <v>77</v>
      </c>
      <c r="BM620" s="88" t="s">
        <v>77</v>
      </c>
      <c r="BN620" s="240"/>
      <c r="BO620" s="240"/>
      <c r="BP620" s="240"/>
      <c r="BQ620" s="240"/>
    </row>
    <row r="621" spans="1:69" s="90" customFormat="1" ht="154.5" customHeight="1" x14ac:dyDescent="0.3">
      <c r="A621" s="86"/>
      <c r="B621" s="86" t="s">
        <v>89</v>
      </c>
      <c r="C621" s="129" t="s">
        <v>4292</v>
      </c>
      <c r="D621" s="129" t="s">
        <v>71</v>
      </c>
      <c r="E621" s="109" t="s">
        <v>4293</v>
      </c>
      <c r="F621" s="86">
        <v>2010</v>
      </c>
      <c r="G621" s="132">
        <v>40514</v>
      </c>
      <c r="H621" s="86" t="s">
        <v>4294</v>
      </c>
      <c r="I621" s="86" t="s">
        <v>216</v>
      </c>
      <c r="J621" s="86" t="s">
        <v>4295</v>
      </c>
      <c r="K621" s="85" t="s">
        <v>75</v>
      </c>
      <c r="L621" s="86" t="s">
        <v>4044</v>
      </c>
      <c r="M621" s="132">
        <v>40504</v>
      </c>
      <c r="N621" s="110" t="s">
        <v>157</v>
      </c>
      <c r="O621" s="126">
        <v>0</v>
      </c>
      <c r="P621" s="86" t="s">
        <v>1857</v>
      </c>
      <c r="Q621" s="86" t="s">
        <v>148</v>
      </c>
      <c r="R621" s="86" t="s">
        <v>1927</v>
      </c>
      <c r="S621" s="86" t="s">
        <v>1928</v>
      </c>
      <c r="T621" s="163">
        <v>2019239084500</v>
      </c>
      <c r="U621" s="197">
        <v>3782443741849.4702</v>
      </c>
      <c r="V621" s="163">
        <v>0</v>
      </c>
      <c r="W621" s="163">
        <v>0</v>
      </c>
      <c r="X621" s="129" t="s">
        <v>681</v>
      </c>
      <c r="Y621" s="86" t="s">
        <v>973</v>
      </c>
      <c r="Z621" s="86" t="s">
        <v>4296</v>
      </c>
      <c r="AA621" s="86" t="s">
        <v>1929</v>
      </c>
      <c r="AB621" s="85" t="s">
        <v>138</v>
      </c>
      <c r="AC621" s="86" t="s">
        <v>139</v>
      </c>
      <c r="AD621" s="86" t="s">
        <v>1948</v>
      </c>
      <c r="AE621" s="86" t="s">
        <v>964</v>
      </c>
      <c r="AF621" s="86" t="s">
        <v>148</v>
      </c>
      <c r="AG621" s="86" t="s">
        <v>86</v>
      </c>
      <c r="AH621" s="132"/>
      <c r="AI621" s="86" t="s">
        <v>88</v>
      </c>
      <c r="AJ621" s="87" t="s">
        <v>89</v>
      </c>
      <c r="AK621" s="88" t="s">
        <v>77</v>
      </c>
      <c r="AL621" s="88" t="s">
        <v>77</v>
      </c>
      <c r="AM621" s="88" t="s">
        <v>77</v>
      </c>
      <c r="AN621" s="88" t="s">
        <v>77</v>
      </c>
      <c r="AO621" s="88" t="s">
        <v>77</v>
      </c>
      <c r="AP621" s="88" t="s">
        <v>77</v>
      </c>
      <c r="AQ621" s="88" t="s">
        <v>77</v>
      </c>
      <c r="AR621" s="88" t="s">
        <v>77</v>
      </c>
      <c r="AS621" s="88" t="s">
        <v>77</v>
      </c>
      <c r="AT621" s="88" t="s">
        <v>77</v>
      </c>
      <c r="AU621" s="88" t="s">
        <v>77</v>
      </c>
      <c r="AV621" s="88"/>
      <c r="AW621" s="88" t="s">
        <v>77</v>
      </c>
      <c r="AX621" s="88"/>
      <c r="AY621" s="88" t="s">
        <v>77</v>
      </c>
      <c r="AZ621" s="88"/>
      <c r="BA621" s="88" t="s">
        <v>77</v>
      </c>
      <c r="BB621" s="88"/>
      <c r="BC621" s="88" t="s">
        <v>77</v>
      </c>
      <c r="BD621" s="88"/>
      <c r="BE621" s="88" t="s">
        <v>77</v>
      </c>
      <c r="BF621" s="88" t="s">
        <v>77</v>
      </c>
      <c r="BG621" s="88" t="s">
        <v>77</v>
      </c>
      <c r="BH621" s="88" t="s">
        <v>77</v>
      </c>
      <c r="BI621" s="88" t="s">
        <v>77</v>
      </c>
      <c r="BJ621" s="88" t="s">
        <v>77</v>
      </c>
      <c r="BK621" s="88" t="s">
        <v>77</v>
      </c>
      <c r="BL621" s="88" t="s">
        <v>77</v>
      </c>
      <c r="BM621" s="88" t="s">
        <v>77</v>
      </c>
      <c r="BN621" s="240"/>
      <c r="BO621" s="240"/>
      <c r="BP621" s="240"/>
      <c r="BQ621" s="240"/>
    </row>
    <row r="622" spans="1:69" s="90" customFormat="1" ht="154.5" customHeight="1" x14ac:dyDescent="0.3">
      <c r="A622" s="86"/>
      <c r="B622" s="86" t="s">
        <v>89</v>
      </c>
      <c r="C622" s="129" t="s">
        <v>4297</v>
      </c>
      <c r="D622" s="129" t="s">
        <v>937</v>
      </c>
      <c r="E622" s="178" t="s">
        <v>4298</v>
      </c>
      <c r="F622" s="85">
        <v>2010</v>
      </c>
      <c r="G622" s="146">
        <v>40323</v>
      </c>
      <c r="H622" s="85" t="s">
        <v>4299</v>
      </c>
      <c r="I622" s="86" t="s">
        <v>1134</v>
      </c>
      <c r="J622" s="86" t="s">
        <v>77</v>
      </c>
      <c r="K622" s="85" t="s">
        <v>75</v>
      </c>
      <c r="L622" s="86" t="s">
        <v>111</v>
      </c>
      <c r="M622" s="132">
        <v>40317</v>
      </c>
      <c r="N622" s="110" t="s">
        <v>157</v>
      </c>
      <c r="O622" s="110" t="s">
        <v>77</v>
      </c>
      <c r="P622" s="86" t="s">
        <v>2643</v>
      </c>
      <c r="Q622" s="86" t="s">
        <v>148</v>
      </c>
      <c r="R622" s="86" t="s">
        <v>4300</v>
      </c>
      <c r="S622" s="86" t="s">
        <v>1192</v>
      </c>
      <c r="T622" s="139">
        <v>0</v>
      </c>
      <c r="U622" s="108">
        <v>0</v>
      </c>
      <c r="V622" s="139">
        <v>0</v>
      </c>
      <c r="W622" s="199">
        <v>0</v>
      </c>
      <c r="X622" s="129" t="s">
        <v>681</v>
      </c>
      <c r="Y622" s="86" t="s">
        <v>871</v>
      </c>
      <c r="Z622" s="86" t="s">
        <v>628</v>
      </c>
      <c r="AA622" s="86" t="s">
        <v>961</v>
      </c>
      <c r="AB622" s="86" t="s">
        <v>1227</v>
      </c>
      <c r="AC622" s="86" t="s">
        <v>1385</v>
      </c>
      <c r="AD622" s="86" t="s">
        <v>4301</v>
      </c>
      <c r="AE622" s="86" t="s">
        <v>4302</v>
      </c>
      <c r="AF622" s="86" t="s">
        <v>148</v>
      </c>
      <c r="AG622" s="86" t="s">
        <v>342</v>
      </c>
      <c r="AH622" s="132">
        <v>42248</v>
      </c>
      <c r="AI622" s="86" t="s">
        <v>88</v>
      </c>
      <c r="AJ622" s="87" t="s">
        <v>89</v>
      </c>
      <c r="AK622" s="88" t="s">
        <v>77</v>
      </c>
      <c r="AL622" s="88" t="s">
        <v>77</v>
      </c>
      <c r="AM622" s="86" t="s">
        <v>4271</v>
      </c>
      <c r="AN622" s="88" t="s">
        <v>4303</v>
      </c>
      <c r="AO622" s="88" t="s">
        <v>4304</v>
      </c>
      <c r="AP622" s="88" t="s">
        <v>77</v>
      </c>
      <c r="AQ622" s="88" t="s">
        <v>77</v>
      </c>
      <c r="AR622" s="88" t="s">
        <v>77</v>
      </c>
      <c r="AS622" s="88" t="s">
        <v>77</v>
      </c>
      <c r="AT622" s="88" t="s">
        <v>77</v>
      </c>
      <c r="AU622" s="88" t="s">
        <v>77</v>
      </c>
      <c r="AV622" s="88"/>
      <c r="AW622" s="88" t="s">
        <v>77</v>
      </c>
      <c r="AX622" s="88"/>
      <c r="AY622" s="88" t="s">
        <v>77</v>
      </c>
      <c r="AZ622" s="88"/>
      <c r="BA622" s="88" t="s">
        <v>77</v>
      </c>
      <c r="BB622" s="88"/>
      <c r="BC622" s="88" t="s">
        <v>77</v>
      </c>
      <c r="BD622" s="88"/>
      <c r="BE622" s="88" t="s">
        <v>77</v>
      </c>
      <c r="BF622" s="88" t="s">
        <v>77</v>
      </c>
      <c r="BG622" s="88" t="s">
        <v>77</v>
      </c>
      <c r="BH622" s="88" t="s">
        <v>77</v>
      </c>
      <c r="BI622" s="88" t="s">
        <v>77</v>
      </c>
      <c r="BJ622" s="88" t="s">
        <v>77</v>
      </c>
      <c r="BK622" s="88" t="s">
        <v>77</v>
      </c>
      <c r="BL622" s="88" t="s">
        <v>77</v>
      </c>
      <c r="BM622" s="88" t="s">
        <v>77</v>
      </c>
      <c r="BN622" s="240"/>
      <c r="BO622" s="240"/>
      <c r="BP622" s="240"/>
      <c r="BQ622" s="240"/>
    </row>
    <row r="623" spans="1:69" s="90" customFormat="1" ht="154.5" customHeight="1" x14ac:dyDescent="0.3">
      <c r="A623" s="86"/>
      <c r="B623" s="86" t="s">
        <v>89</v>
      </c>
      <c r="C623" s="129" t="s">
        <v>4305</v>
      </c>
      <c r="D623" s="129" t="s">
        <v>71</v>
      </c>
      <c r="E623" s="109" t="s">
        <v>4306</v>
      </c>
      <c r="F623" s="85">
        <v>2009</v>
      </c>
      <c r="G623" s="146">
        <v>40044</v>
      </c>
      <c r="H623" s="85" t="s">
        <v>4307</v>
      </c>
      <c r="I623" s="86" t="s">
        <v>1134</v>
      </c>
      <c r="J623" s="86" t="s">
        <v>77</v>
      </c>
      <c r="K623" s="85" t="s">
        <v>75</v>
      </c>
      <c r="L623" s="86" t="s">
        <v>111</v>
      </c>
      <c r="M623" s="132">
        <v>40030</v>
      </c>
      <c r="N623" s="110" t="s">
        <v>698</v>
      </c>
      <c r="O623" s="110" t="s">
        <v>77</v>
      </c>
      <c r="P623" s="86" t="s">
        <v>959</v>
      </c>
      <c r="Q623" s="86" t="s">
        <v>148</v>
      </c>
      <c r="R623" s="86" t="s">
        <v>4308</v>
      </c>
      <c r="S623" s="86" t="s">
        <v>4309</v>
      </c>
      <c r="T623" s="139">
        <v>0</v>
      </c>
      <c r="U623" s="108">
        <v>0</v>
      </c>
      <c r="V623" s="139">
        <v>0</v>
      </c>
      <c r="W623" s="139">
        <v>0</v>
      </c>
      <c r="X623" s="248" t="s">
        <v>338</v>
      </c>
      <c r="Y623" s="86" t="s">
        <v>871</v>
      </c>
      <c r="Z623" s="86" t="s">
        <v>787</v>
      </c>
      <c r="AA623" s="86" t="s">
        <v>974</v>
      </c>
      <c r="AB623" s="86" t="s">
        <v>1320</v>
      </c>
      <c r="AC623" s="86" t="s">
        <v>294</v>
      </c>
      <c r="AD623" s="86" t="s">
        <v>3483</v>
      </c>
      <c r="AE623" s="86" t="s">
        <v>964</v>
      </c>
      <c r="AF623" s="86" t="s">
        <v>148</v>
      </c>
      <c r="AG623" s="86" t="s">
        <v>342</v>
      </c>
      <c r="AH623" s="132">
        <v>40849</v>
      </c>
      <c r="AI623" s="86" t="s">
        <v>415</v>
      </c>
      <c r="AJ623" s="87" t="s">
        <v>85</v>
      </c>
      <c r="AK623" s="88" t="s">
        <v>77</v>
      </c>
      <c r="AL623" s="88" t="s">
        <v>77</v>
      </c>
      <c r="AM623" s="86" t="s">
        <v>4271</v>
      </c>
      <c r="AN623" s="88" t="s">
        <v>4310</v>
      </c>
      <c r="AO623" s="88" t="s">
        <v>4311</v>
      </c>
      <c r="AP623" s="88" t="s">
        <v>77</v>
      </c>
      <c r="AQ623" s="88" t="s">
        <v>77</v>
      </c>
      <c r="AR623" s="88" t="s">
        <v>77</v>
      </c>
      <c r="AS623" s="88" t="s">
        <v>77</v>
      </c>
      <c r="AT623" s="88" t="s">
        <v>77</v>
      </c>
      <c r="AU623" s="88" t="s">
        <v>77</v>
      </c>
      <c r="AV623" s="88"/>
      <c r="AW623" s="88" t="s">
        <v>77</v>
      </c>
      <c r="AX623" s="88"/>
      <c r="AY623" s="88" t="s">
        <v>77</v>
      </c>
      <c r="AZ623" s="88"/>
      <c r="BA623" s="88" t="s">
        <v>77</v>
      </c>
      <c r="BB623" s="88"/>
      <c r="BC623" s="88" t="s">
        <v>77</v>
      </c>
      <c r="BD623" s="88"/>
      <c r="BE623" s="88" t="s">
        <v>77</v>
      </c>
      <c r="BF623" s="88" t="s">
        <v>77</v>
      </c>
      <c r="BG623" s="88" t="s">
        <v>77</v>
      </c>
      <c r="BH623" s="88" t="s">
        <v>77</v>
      </c>
      <c r="BI623" s="88" t="s">
        <v>77</v>
      </c>
      <c r="BJ623" s="88" t="s">
        <v>77</v>
      </c>
      <c r="BK623" s="88" t="s">
        <v>77</v>
      </c>
      <c r="BL623" s="88" t="s">
        <v>77</v>
      </c>
      <c r="BM623" s="88" t="s">
        <v>77</v>
      </c>
      <c r="BN623" s="240"/>
      <c r="BO623" s="240"/>
      <c r="BP623" s="240"/>
      <c r="BQ623" s="240"/>
    </row>
    <row r="624" spans="1:69" s="90" customFormat="1" ht="154.5" customHeight="1" x14ac:dyDescent="0.3">
      <c r="A624" s="86"/>
      <c r="B624" s="86" t="s">
        <v>89</v>
      </c>
      <c r="C624" s="129" t="s">
        <v>4312</v>
      </c>
      <c r="D624" s="129" t="s">
        <v>71</v>
      </c>
      <c r="E624" s="109" t="s">
        <v>4313</v>
      </c>
      <c r="F624" s="85">
        <v>2009</v>
      </c>
      <c r="G624" s="146">
        <v>39961</v>
      </c>
      <c r="H624" s="85" t="s">
        <v>4314</v>
      </c>
      <c r="I624" s="86" t="s">
        <v>1134</v>
      </c>
      <c r="J624" s="86" t="s">
        <v>77</v>
      </c>
      <c r="K624" s="85" t="s">
        <v>75</v>
      </c>
      <c r="L624" s="86" t="s">
        <v>111</v>
      </c>
      <c r="M624" s="132">
        <v>39923</v>
      </c>
      <c r="N624" s="110" t="s">
        <v>203</v>
      </c>
      <c r="O624" s="110" t="s">
        <v>77</v>
      </c>
      <c r="P624" s="86" t="s">
        <v>4315</v>
      </c>
      <c r="Q624" s="86" t="s">
        <v>148</v>
      </c>
      <c r="R624" s="86" t="s">
        <v>4316</v>
      </c>
      <c r="S624" s="86" t="s">
        <v>1633</v>
      </c>
      <c r="T624" s="139">
        <v>0</v>
      </c>
      <c r="U624" s="108">
        <v>0</v>
      </c>
      <c r="V624" s="139">
        <v>0</v>
      </c>
      <c r="W624" s="139">
        <v>0</v>
      </c>
      <c r="X624" s="129"/>
      <c r="Y624" s="86" t="s">
        <v>871</v>
      </c>
      <c r="Z624" s="86" t="s">
        <v>628</v>
      </c>
      <c r="AA624" s="86" t="s">
        <v>1003</v>
      </c>
      <c r="AB624" s="86" t="s">
        <v>1320</v>
      </c>
      <c r="AC624" s="86" t="s">
        <v>294</v>
      </c>
      <c r="AD624" s="86" t="s">
        <v>4317</v>
      </c>
      <c r="AE624" s="86" t="s">
        <v>964</v>
      </c>
      <c r="AF624" s="86" t="s">
        <v>148</v>
      </c>
      <c r="AG624" s="86" t="s">
        <v>342</v>
      </c>
      <c r="AH624" s="132">
        <v>41379</v>
      </c>
      <c r="AI624" s="86" t="s">
        <v>415</v>
      </c>
      <c r="AJ624" s="87" t="s">
        <v>85</v>
      </c>
      <c r="AK624" s="88" t="s">
        <v>77</v>
      </c>
      <c r="AL624" s="87" t="s">
        <v>77</v>
      </c>
      <c r="AM624" s="86" t="s">
        <v>4271</v>
      </c>
      <c r="AN624" s="86" t="s">
        <v>4318</v>
      </c>
      <c r="AO624" s="86" t="s">
        <v>4319</v>
      </c>
      <c r="AP624" s="86" t="s">
        <v>77</v>
      </c>
      <c r="AQ624" s="143" t="s">
        <v>77</v>
      </c>
      <c r="AR624" s="86"/>
      <c r="AS624" s="86" t="s">
        <v>77</v>
      </c>
      <c r="AT624" s="86" t="s">
        <v>77</v>
      </c>
      <c r="AU624" s="88" t="s">
        <v>77</v>
      </c>
      <c r="AV624" s="88"/>
      <c r="AW624" s="86" t="s">
        <v>77</v>
      </c>
      <c r="AX624" s="86"/>
      <c r="AY624" s="86" t="s">
        <v>77</v>
      </c>
      <c r="AZ624" s="86"/>
      <c r="BA624" s="86" t="s">
        <v>77</v>
      </c>
      <c r="BB624" s="86"/>
      <c r="BC624" s="86" t="s">
        <v>77</v>
      </c>
      <c r="BD624" s="86"/>
      <c r="BE624" s="86" t="s">
        <v>77</v>
      </c>
      <c r="BF624" s="86" t="s">
        <v>77</v>
      </c>
      <c r="BG624" s="86" t="s">
        <v>77</v>
      </c>
      <c r="BH624" s="86" t="s">
        <v>77</v>
      </c>
      <c r="BI624" s="86" t="s">
        <v>77</v>
      </c>
      <c r="BJ624" s="86" t="s">
        <v>77</v>
      </c>
      <c r="BK624" s="86" t="s">
        <v>77</v>
      </c>
      <c r="BL624" s="86" t="s">
        <v>77</v>
      </c>
      <c r="BM624" s="86" t="s">
        <v>77</v>
      </c>
      <c r="BN624" s="240"/>
      <c r="BO624" s="240"/>
      <c r="BP624" s="240"/>
      <c r="BQ624" s="240"/>
    </row>
    <row r="625" spans="1:69" s="90" customFormat="1" ht="154.5" customHeight="1" x14ac:dyDescent="0.3">
      <c r="A625" s="86"/>
      <c r="B625" s="86" t="s">
        <v>89</v>
      </c>
      <c r="C625" s="129" t="s">
        <v>4320</v>
      </c>
      <c r="D625" s="129" t="s">
        <v>71</v>
      </c>
      <c r="E625" s="109" t="s">
        <v>4321</v>
      </c>
      <c r="F625" s="86">
        <v>2009</v>
      </c>
      <c r="G625" s="132">
        <v>40156</v>
      </c>
      <c r="H625" s="86" t="s">
        <v>4322</v>
      </c>
      <c r="I625" s="86" t="s">
        <v>1925</v>
      </c>
      <c r="J625" s="86" t="s">
        <v>4323</v>
      </c>
      <c r="K625" s="85" t="s">
        <v>75</v>
      </c>
      <c r="L625" s="86" t="s">
        <v>3813</v>
      </c>
      <c r="M625" s="132">
        <v>40113</v>
      </c>
      <c r="N625" s="110" t="s">
        <v>157</v>
      </c>
      <c r="O625" s="126">
        <v>0</v>
      </c>
      <c r="P625" s="86" t="s">
        <v>1857</v>
      </c>
      <c r="Q625" s="86" t="s">
        <v>148</v>
      </c>
      <c r="R625" s="86" t="s">
        <v>1927</v>
      </c>
      <c r="S625" s="86" t="s">
        <v>1928</v>
      </c>
      <c r="T625" s="163">
        <v>66643284</v>
      </c>
      <c r="U625" s="197">
        <v>127743955.52</v>
      </c>
      <c r="V625" s="163">
        <v>0</v>
      </c>
      <c r="W625" s="199">
        <v>0</v>
      </c>
      <c r="X625" s="129" t="s">
        <v>1947</v>
      </c>
      <c r="Y625" s="86" t="s">
        <v>973</v>
      </c>
      <c r="Z625" s="86" t="s">
        <v>1193</v>
      </c>
      <c r="AA625" s="86" t="s">
        <v>1929</v>
      </c>
      <c r="AB625" s="86" t="s">
        <v>1227</v>
      </c>
      <c r="AC625" s="86" t="s">
        <v>1385</v>
      </c>
      <c r="AD625" s="86" t="s">
        <v>1948</v>
      </c>
      <c r="AE625" s="86" t="s">
        <v>964</v>
      </c>
      <c r="AF625" s="86" t="s">
        <v>148</v>
      </c>
      <c r="AG625" s="86" t="s">
        <v>86</v>
      </c>
      <c r="AH625" s="132"/>
      <c r="AI625" s="86" t="s">
        <v>88</v>
      </c>
      <c r="AJ625" s="87" t="s">
        <v>89</v>
      </c>
      <c r="AK625" s="88" t="s">
        <v>77</v>
      </c>
      <c r="AL625" s="88" t="s">
        <v>77</v>
      </c>
      <c r="AM625" s="88" t="s">
        <v>77</v>
      </c>
      <c r="AN625" s="88" t="s">
        <v>77</v>
      </c>
      <c r="AO625" s="88" t="s">
        <v>77</v>
      </c>
      <c r="AP625" s="88" t="s">
        <v>77</v>
      </c>
      <c r="AQ625" s="88" t="s">
        <v>77</v>
      </c>
      <c r="AR625" s="88" t="s">
        <v>77</v>
      </c>
      <c r="AS625" s="88" t="s">
        <v>77</v>
      </c>
      <c r="AT625" s="88" t="s">
        <v>77</v>
      </c>
      <c r="AU625" s="88" t="s">
        <v>77</v>
      </c>
      <c r="AV625" s="88"/>
      <c r="AW625" s="88" t="s">
        <v>77</v>
      </c>
      <c r="AX625" s="88"/>
      <c r="AY625" s="88" t="s">
        <v>77</v>
      </c>
      <c r="AZ625" s="88"/>
      <c r="BA625" s="88" t="s">
        <v>77</v>
      </c>
      <c r="BB625" s="88"/>
      <c r="BC625" s="88" t="s">
        <v>77</v>
      </c>
      <c r="BD625" s="88"/>
      <c r="BE625" s="88" t="s">
        <v>77</v>
      </c>
      <c r="BF625" s="88" t="s">
        <v>77</v>
      </c>
      <c r="BG625" s="88" t="s">
        <v>77</v>
      </c>
      <c r="BH625" s="88" t="s">
        <v>77</v>
      </c>
      <c r="BI625" s="88" t="s">
        <v>77</v>
      </c>
      <c r="BJ625" s="88" t="s">
        <v>77</v>
      </c>
      <c r="BK625" s="88" t="s">
        <v>77</v>
      </c>
      <c r="BL625" s="88" t="s">
        <v>77</v>
      </c>
      <c r="BM625" s="88" t="s">
        <v>77</v>
      </c>
      <c r="BN625" s="240"/>
      <c r="BO625" s="240"/>
      <c r="BP625" s="240"/>
      <c r="BQ625" s="240"/>
    </row>
    <row r="626" spans="1:69" s="90" customFormat="1" ht="154.5" customHeight="1" x14ac:dyDescent="0.3">
      <c r="A626" s="86"/>
      <c r="B626" s="86" t="s">
        <v>89</v>
      </c>
      <c r="C626" s="129" t="s">
        <v>4324</v>
      </c>
      <c r="D626" s="129" t="s">
        <v>71</v>
      </c>
      <c r="E626" s="178" t="s">
        <v>4325</v>
      </c>
      <c r="F626" s="85">
        <v>2021</v>
      </c>
      <c r="G626" s="146">
        <v>44505</v>
      </c>
      <c r="H626" s="85" t="s">
        <v>4326</v>
      </c>
      <c r="I626" s="86" t="s">
        <v>4327</v>
      </c>
      <c r="J626" s="86" t="s">
        <v>77</v>
      </c>
      <c r="K626" s="85" t="s">
        <v>75</v>
      </c>
      <c r="L626" s="86" t="s">
        <v>246</v>
      </c>
      <c r="M626" s="132">
        <v>44518</v>
      </c>
      <c r="N626" s="110" t="s">
        <v>157</v>
      </c>
      <c r="O626" s="110" t="s">
        <v>77</v>
      </c>
      <c r="P626" s="86" t="s">
        <v>2407</v>
      </c>
      <c r="Q626" s="86" t="s">
        <v>148</v>
      </c>
      <c r="R626" s="86" t="s">
        <v>4328</v>
      </c>
      <c r="S626" s="86" t="s">
        <v>4329</v>
      </c>
      <c r="T626" s="139">
        <v>0</v>
      </c>
      <c r="U626" s="108">
        <v>0</v>
      </c>
      <c r="V626" s="139">
        <v>0</v>
      </c>
      <c r="W626" s="139">
        <v>0</v>
      </c>
      <c r="X626" s="129" t="s">
        <v>338</v>
      </c>
      <c r="Y626" s="86" t="s">
        <v>871</v>
      </c>
      <c r="Z626" s="86" t="s">
        <v>132</v>
      </c>
      <c r="AA626" s="86" t="s">
        <v>132</v>
      </c>
      <c r="AB626" s="86" t="s">
        <v>145</v>
      </c>
      <c r="AC626" s="86" t="s">
        <v>146</v>
      </c>
      <c r="AD626" s="86" t="s">
        <v>4330</v>
      </c>
      <c r="AE626" s="86" t="s">
        <v>4331</v>
      </c>
      <c r="AF626" s="86" t="s">
        <v>148</v>
      </c>
      <c r="AG626" s="86" t="s">
        <v>578</v>
      </c>
      <c r="AH626" s="132">
        <v>45250</v>
      </c>
      <c r="AI626" s="86" t="s">
        <v>88</v>
      </c>
      <c r="AJ626" s="87" t="s">
        <v>89</v>
      </c>
      <c r="AK626" s="88" t="s">
        <v>77</v>
      </c>
      <c r="AL626" s="88" t="s">
        <v>77</v>
      </c>
      <c r="AM626" s="88" t="s">
        <v>77</v>
      </c>
      <c r="AN626" s="88" t="s">
        <v>77</v>
      </c>
      <c r="AO626" s="88" t="s">
        <v>77</v>
      </c>
      <c r="AP626" s="88" t="s">
        <v>77</v>
      </c>
      <c r="AQ626" s="88" t="s">
        <v>77</v>
      </c>
      <c r="AR626" s="88" t="s">
        <v>77</v>
      </c>
      <c r="AS626" s="88" t="s">
        <v>77</v>
      </c>
      <c r="AT626" s="88" t="s">
        <v>77</v>
      </c>
      <c r="AU626" s="88" t="s">
        <v>77</v>
      </c>
      <c r="AV626" s="88"/>
      <c r="AW626" s="88" t="s">
        <v>77</v>
      </c>
      <c r="AX626" s="88"/>
      <c r="AY626" s="88" t="s">
        <v>77</v>
      </c>
      <c r="AZ626" s="88"/>
      <c r="BA626" s="88" t="s">
        <v>77</v>
      </c>
      <c r="BB626" s="88"/>
      <c r="BC626" s="88" t="s">
        <v>77</v>
      </c>
      <c r="BD626" s="88"/>
      <c r="BE626" s="88" t="s">
        <v>77</v>
      </c>
      <c r="BF626" s="88" t="s">
        <v>77</v>
      </c>
      <c r="BG626" s="88" t="s">
        <v>77</v>
      </c>
      <c r="BH626" s="88" t="s">
        <v>77</v>
      </c>
      <c r="BI626" s="88" t="s">
        <v>77</v>
      </c>
      <c r="BJ626" s="88" t="s">
        <v>77</v>
      </c>
      <c r="BK626" s="88" t="s">
        <v>77</v>
      </c>
      <c r="BL626" s="88" t="s">
        <v>77</v>
      </c>
      <c r="BM626" s="88" t="s">
        <v>77</v>
      </c>
      <c r="BN626" s="88" t="s">
        <v>77</v>
      </c>
      <c r="BO626" s="240"/>
      <c r="BP626" s="240"/>
      <c r="BQ626" s="240"/>
    </row>
    <row r="627" spans="1:69" s="90" customFormat="1" ht="154.5" customHeight="1" x14ac:dyDescent="0.3">
      <c r="A627" s="86"/>
      <c r="B627" s="86" t="s">
        <v>85</v>
      </c>
      <c r="C627" s="129" t="s">
        <v>710</v>
      </c>
      <c r="D627" s="129" t="s">
        <v>71</v>
      </c>
      <c r="E627" s="109" t="s">
        <v>4332</v>
      </c>
      <c r="F627" s="86">
        <v>2009</v>
      </c>
      <c r="G627" s="132">
        <v>42143</v>
      </c>
      <c r="H627" s="86" t="s">
        <v>4333</v>
      </c>
      <c r="I627" s="86" t="s">
        <v>4334</v>
      </c>
      <c r="J627" s="86" t="s">
        <v>1926</v>
      </c>
      <c r="K627" s="85" t="s">
        <v>75</v>
      </c>
      <c r="L627" s="86" t="s">
        <v>4044</v>
      </c>
      <c r="M627" s="132">
        <v>39842</v>
      </c>
      <c r="N627" s="110" t="s">
        <v>157</v>
      </c>
      <c r="O627" s="126">
        <v>0</v>
      </c>
      <c r="P627" s="86" t="s">
        <v>1857</v>
      </c>
      <c r="Q627" s="86" t="s">
        <v>148</v>
      </c>
      <c r="R627" s="86" t="s">
        <v>4335</v>
      </c>
      <c r="S627" s="86" t="s">
        <v>1928</v>
      </c>
      <c r="T627" s="163">
        <v>2008487139054</v>
      </c>
      <c r="U627" s="163">
        <v>3414428136391</v>
      </c>
      <c r="V627" s="163"/>
      <c r="W627" s="163">
        <v>0</v>
      </c>
      <c r="X627" s="129"/>
      <c r="Y627" s="86" t="s">
        <v>871</v>
      </c>
      <c r="Z627" s="86" t="s">
        <v>4336</v>
      </c>
      <c r="AA627" s="86" t="s">
        <v>4337</v>
      </c>
      <c r="AB627" s="86" t="s">
        <v>1320</v>
      </c>
      <c r="AC627" s="86" t="s">
        <v>294</v>
      </c>
      <c r="AD627" s="86" t="s">
        <v>4338</v>
      </c>
      <c r="AE627" s="86" t="s">
        <v>4339</v>
      </c>
      <c r="AF627" s="86" t="s">
        <v>148</v>
      </c>
      <c r="AG627" s="86" t="s">
        <v>578</v>
      </c>
      <c r="AH627" s="132">
        <v>44833</v>
      </c>
      <c r="AI627" s="86" t="s">
        <v>88</v>
      </c>
      <c r="AJ627" s="87" t="s">
        <v>89</v>
      </c>
      <c r="AK627" s="88" t="s">
        <v>77</v>
      </c>
      <c r="AL627" s="88" t="s">
        <v>77</v>
      </c>
      <c r="AM627" s="88" t="s">
        <v>77</v>
      </c>
      <c r="AN627" s="88" t="s">
        <v>77</v>
      </c>
      <c r="AO627" s="88" t="s">
        <v>77</v>
      </c>
      <c r="AP627" s="88" t="s">
        <v>77</v>
      </c>
      <c r="AQ627" s="88" t="s">
        <v>77</v>
      </c>
      <c r="AR627" s="88" t="s">
        <v>77</v>
      </c>
      <c r="AS627" s="88" t="s">
        <v>77</v>
      </c>
      <c r="AT627" s="88" t="s">
        <v>77</v>
      </c>
      <c r="AU627" s="88" t="s">
        <v>77</v>
      </c>
      <c r="AV627" s="88"/>
      <c r="AW627" s="88" t="s">
        <v>77</v>
      </c>
      <c r="AX627" s="88"/>
      <c r="AY627" s="88" t="s">
        <v>77</v>
      </c>
      <c r="AZ627" s="88"/>
      <c r="BA627" s="88" t="s">
        <v>77</v>
      </c>
      <c r="BB627" s="88"/>
      <c r="BC627" s="88" t="s">
        <v>77</v>
      </c>
      <c r="BD627" s="88"/>
      <c r="BE627" s="88" t="s">
        <v>77</v>
      </c>
      <c r="BF627" s="88" t="s">
        <v>77</v>
      </c>
      <c r="BG627" s="88" t="s">
        <v>77</v>
      </c>
      <c r="BH627" s="88" t="s">
        <v>77</v>
      </c>
      <c r="BI627" s="88" t="s">
        <v>77</v>
      </c>
      <c r="BJ627" s="88" t="s">
        <v>77</v>
      </c>
      <c r="BK627" s="88" t="s">
        <v>77</v>
      </c>
      <c r="BL627" s="88" t="s">
        <v>77</v>
      </c>
      <c r="BM627" s="88" t="s">
        <v>77</v>
      </c>
      <c r="BN627" s="240"/>
      <c r="BO627" s="240"/>
      <c r="BP627" s="240"/>
      <c r="BQ627" s="240"/>
    </row>
    <row r="628" spans="1:69" s="90" customFormat="1" ht="154.5" customHeight="1" x14ac:dyDescent="0.3">
      <c r="A628" s="86"/>
      <c r="B628" s="86" t="s">
        <v>85</v>
      </c>
      <c r="C628" s="129" t="s">
        <v>710</v>
      </c>
      <c r="D628" s="129" t="s">
        <v>71</v>
      </c>
      <c r="E628" s="109" t="s">
        <v>4340</v>
      </c>
      <c r="F628" s="85">
        <v>2010</v>
      </c>
      <c r="G628" s="146">
        <v>40479</v>
      </c>
      <c r="H628" s="85" t="s">
        <v>4341</v>
      </c>
      <c r="I628" s="86" t="s">
        <v>216</v>
      </c>
      <c r="J628" s="86" t="s">
        <v>1926</v>
      </c>
      <c r="K628" s="85" t="s">
        <v>75</v>
      </c>
      <c r="L628" s="86" t="s">
        <v>4044</v>
      </c>
      <c r="M628" s="132">
        <v>40465</v>
      </c>
      <c r="N628" s="110" t="s">
        <v>157</v>
      </c>
      <c r="O628" s="126">
        <v>0.15</v>
      </c>
      <c r="P628" s="86" t="s">
        <v>1857</v>
      </c>
      <c r="Q628" s="86" t="s">
        <v>148</v>
      </c>
      <c r="R628" s="86" t="s">
        <v>1927</v>
      </c>
      <c r="S628" s="86" t="s">
        <v>1928</v>
      </c>
      <c r="T628" s="139">
        <v>2007364099408</v>
      </c>
      <c r="U628" s="108">
        <v>0</v>
      </c>
      <c r="V628" s="139">
        <v>0</v>
      </c>
      <c r="W628" s="139">
        <v>0</v>
      </c>
      <c r="X628" s="129"/>
      <c r="Y628" s="86" t="s">
        <v>973</v>
      </c>
      <c r="Z628" s="86" t="s">
        <v>4336</v>
      </c>
      <c r="AA628" s="86" t="s">
        <v>4337</v>
      </c>
      <c r="AB628" s="86" t="s">
        <v>1320</v>
      </c>
      <c r="AC628" s="86" t="s">
        <v>294</v>
      </c>
      <c r="AD628" s="86" t="s">
        <v>4342</v>
      </c>
      <c r="AE628" s="86" t="s">
        <v>964</v>
      </c>
      <c r="AF628" s="86" t="s">
        <v>148</v>
      </c>
      <c r="AG628" s="86" t="s">
        <v>86</v>
      </c>
      <c r="AH628" s="132"/>
      <c r="AI628" s="86" t="s">
        <v>415</v>
      </c>
      <c r="AJ628" s="87" t="s">
        <v>85</v>
      </c>
      <c r="AK628" s="88" t="s">
        <v>77</v>
      </c>
      <c r="AL628" s="88" t="s">
        <v>77</v>
      </c>
      <c r="AM628" s="88" t="s">
        <v>77</v>
      </c>
      <c r="AN628" s="88" t="s">
        <v>77</v>
      </c>
      <c r="AO628" s="88" t="s">
        <v>77</v>
      </c>
      <c r="AP628" s="88" t="s">
        <v>77</v>
      </c>
      <c r="AQ628" s="88" t="s">
        <v>77</v>
      </c>
      <c r="AR628" s="88" t="s">
        <v>77</v>
      </c>
      <c r="AS628" s="88" t="s">
        <v>77</v>
      </c>
      <c r="AT628" s="88" t="s">
        <v>77</v>
      </c>
      <c r="AU628" s="88" t="s">
        <v>77</v>
      </c>
      <c r="AV628" s="88"/>
      <c r="AW628" s="88" t="s">
        <v>77</v>
      </c>
      <c r="AX628" s="88"/>
      <c r="AY628" s="88" t="s">
        <v>77</v>
      </c>
      <c r="AZ628" s="88"/>
      <c r="BA628" s="88" t="s">
        <v>77</v>
      </c>
      <c r="BB628" s="88"/>
      <c r="BC628" s="88" t="s">
        <v>77</v>
      </c>
      <c r="BD628" s="88"/>
      <c r="BE628" s="88" t="s">
        <v>77</v>
      </c>
      <c r="BF628" s="88" t="s">
        <v>77</v>
      </c>
      <c r="BG628" s="88" t="s">
        <v>77</v>
      </c>
      <c r="BH628" s="88" t="s">
        <v>77</v>
      </c>
      <c r="BI628" s="88" t="s">
        <v>77</v>
      </c>
      <c r="BJ628" s="88" t="s">
        <v>77</v>
      </c>
      <c r="BK628" s="88" t="s">
        <v>77</v>
      </c>
      <c r="BL628" s="88" t="s">
        <v>77</v>
      </c>
      <c r="BM628" s="88" t="s">
        <v>77</v>
      </c>
      <c r="BN628" s="240"/>
      <c r="BO628" s="240"/>
      <c r="BP628" s="240"/>
      <c r="BQ628" s="240"/>
    </row>
    <row r="629" spans="1:69" s="90" customFormat="1" ht="154.5" customHeight="1" x14ac:dyDescent="0.3">
      <c r="A629" s="86"/>
      <c r="B629" s="86" t="s">
        <v>85</v>
      </c>
      <c r="C629" s="129" t="s">
        <v>710</v>
      </c>
      <c r="D629" s="129" t="s">
        <v>71</v>
      </c>
      <c r="E629" s="109" t="s">
        <v>4343</v>
      </c>
      <c r="F629" s="85">
        <v>2010</v>
      </c>
      <c r="G629" s="146">
        <v>40514</v>
      </c>
      <c r="H629" s="85" t="s">
        <v>4344</v>
      </c>
      <c r="I629" s="86" t="s">
        <v>4344</v>
      </c>
      <c r="J629" s="86" t="s">
        <v>1926</v>
      </c>
      <c r="K629" s="85" t="s">
        <v>75</v>
      </c>
      <c r="L629" s="86" t="s">
        <v>111</v>
      </c>
      <c r="M629" s="132">
        <v>40514</v>
      </c>
      <c r="N629" s="110" t="s">
        <v>157</v>
      </c>
      <c r="O629" s="126">
        <v>0.3</v>
      </c>
      <c r="P629" s="86" t="s">
        <v>1857</v>
      </c>
      <c r="Q629" s="86" t="s">
        <v>148</v>
      </c>
      <c r="R629" s="86" t="s">
        <v>1927</v>
      </c>
      <c r="S629" s="86" t="s">
        <v>1928</v>
      </c>
      <c r="T629" s="139">
        <v>1123039646</v>
      </c>
      <c r="U629" s="108"/>
      <c r="V629" s="139"/>
      <c r="W629" s="139"/>
      <c r="X629" s="129"/>
      <c r="Y629" s="86" t="s">
        <v>973</v>
      </c>
      <c r="Z629" s="86" t="s">
        <v>4336</v>
      </c>
      <c r="AA629" s="86" t="s">
        <v>4337</v>
      </c>
      <c r="AB629" s="86" t="s">
        <v>1320</v>
      </c>
      <c r="AC629" s="86" t="s">
        <v>294</v>
      </c>
      <c r="AD629" s="86" t="s">
        <v>4345</v>
      </c>
      <c r="AE629" s="86" t="s">
        <v>964</v>
      </c>
      <c r="AF629" s="86" t="s">
        <v>148</v>
      </c>
      <c r="AG629" s="86" t="s">
        <v>86</v>
      </c>
      <c r="AH629" s="132"/>
      <c r="AI629" s="86" t="s">
        <v>415</v>
      </c>
      <c r="AJ629" s="87" t="s">
        <v>85</v>
      </c>
      <c r="AK629" s="88" t="s">
        <v>77</v>
      </c>
      <c r="AL629" s="88" t="s">
        <v>77</v>
      </c>
      <c r="AM629" s="88" t="s">
        <v>77</v>
      </c>
      <c r="AN629" s="88" t="s">
        <v>77</v>
      </c>
      <c r="AO629" s="88" t="s">
        <v>77</v>
      </c>
      <c r="AP629" s="88" t="s">
        <v>77</v>
      </c>
      <c r="AQ629" s="88" t="s">
        <v>77</v>
      </c>
      <c r="AR629" s="88" t="s">
        <v>77</v>
      </c>
      <c r="AS629" s="88" t="s">
        <v>77</v>
      </c>
      <c r="AT629" s="88" t="s">
        <v>77</v>
      </c>
      <c r="AU629" s="88" t="s">
        <v>77</v>
      </c>
      <c r="AV629" s="88"/>
      <c r="AW629" s="88" t="s">
        <v>77</v>
      </c>
      <c r="AX629" s="88"/>
      <c r="AY629" s="88" t="s">
        <v>77</v>
      </c>
      <c r="AZ629" s="88"/>
      <c r="BA629" s="88" t="s">
        <v>77</v>
      </c>
      <c r="BB629" s="88"/>
      <c r="BC629" s="88" t="s">
        <v>77</v>
      </c>
      <c r="BD629" s="88"/>
      <c r="BE629" s="88" t="s">
        <v>77</v>
      </c>
      <c r="BF629" s="88" t="s">
        <v>77</v>
      </c>
      <c r="BG629" s="88" t="s">
        <v>77</v>
      </c>
      <c r="BH629" s="88" t="s">
        <v>77</v>
      </c>
      <c r="BI629" s="88" t="s">
        <v>77</v>
      </c>
      <c r="BJ629" s="88" t="s">
        <v>77</v>
      </c>
      <c r="BK629" s="88" t="s">
        <v>77</v>
      </c>
      <c r="BL629" s="88" t="s">
        <v>77</v>
      </c>
      <c r="BM629" s="88" t="s">
        <v>77</v>
      </c>
      <c r="BN629" s="240"/>
      <c r="BO629" s="240"/>
      <c r="BP629" s="240"/>
      <c r="BQ629" s="240"/>
    </row>
    <row r="630" spans="1:69" s="90" customFormat="1" ht="154.5" customHeight="1" x14ac:dyDescent="0.3">
      <c r="A630" s="86"/>
      <c r="B630" s="86" t="s">
        <v>85</v>
      </c>
      <c r="C630" s="129" t="s">
        <v>710</v>
      </c>
      <c r="D630" s="129" t="s">
        <v>71</v>
      </c>
      <c r="E630" s="109" t="s">
        <v>4346</v>
      </c>
      <c r="F630" s="85">
        <v>2011</v>
      </c>
      <c r="G630" s="146">
        <v>40864</v>
      </c>
      <c r="H630" s="85" t="s">
        <v>4347</v>
      </c>
      <c r="I630" s="86" t="s">
        <v>4348</v>
      </c>
      <c r="J630" s="86" t="s">
        <v>1926</v>
      </c>
      <c r="K630" s="85" t="s">
        <v>75</v>
      </c>
      <c r="L630" s="86" t="s">
        <v>4044</v>
      </c>
      <c r="M630" s="132">
        <v>40710</v>
      </c>
      <c r="N630" s="110" t="s">
        <v>157</v>
      </c>
      <c r="O630" s="126">
        <v>0.2</v>
      </c>
      <c r="P630" s="86" t="s">
        <v>1857</v>
      </c>
      <c r="Q630" s="86" t="s">
        <v>148</v>
      </c>
      <c r="R630" s="85" t="s">
        <v>4244</v>
      </c>
      <c r="S630" s="86" t="s">
        <v>1928</v>
      </c>
      <c r="T630" s="139">
        <v>0</v>
      </c>
      <c r="U630" s="108"/>
      <c r="V630" s="139"/>
      <c r="W630" s="139"/>
      <c r="X630" s="129"/>
      <c r="Y630" s="86" t="s">
        <v>973</v>
      </c>
      <c r="Z630" s="86" t="s">
        <v>4336</v>
      </c>
      <c r="AA630" s="86" t="s">
        <v>4337</v>
      </c>
      <c r="AB630" s="86" t="s">
        <v>1320</v>
      </c>
      <c r="AC630" s="86" t="s">
        <v>294</v>
      </c>
      <c r="AD630" s="86" t="s">
        <v>4349</v>
      </c>
      <c r="AE630" s="86" t="s">
        <v>964</v>
      </c>
      <c r="AF630" s="86" t="s">
        <v>148</v>
      </c>
      <c r="AG630" s="86" t="s">
        <v>86</v>
      </c>
      <c r="AH630" s="132"/>
      <c r="AI630" s="86" t="s">
        <v>415</v>
      </c>
      <c r="AJ630" s="87" t="s">
        <v>85</v>
      </c>
      <c r="AK630" s="88" t="s">
        <v>77</v>
      </c>
      <c r="AL630" s="88" t="s">
        <v>77</v>
      </c>
      <c r="AM630" s="88" t="s">
        <v>77</v>
      </c>
      <c r="AN630" s="88" t="s">
        <v>77</v>
      </c>
      <c r="AO630" s="88" t="s">
        <v>77</v>
      </c>
      <c r="AP630" s="88" t="s">
        <v>77</v>
      </c>
      <c r="AQ630" s="88" t="s">
        <v>77</v>
      </c>
      <c r="AR630" s="88" t="s">
        <v>77</v>
      </c>
      <c r="AS630" s="88" t="s">
        <v>77</v>
      </c>
      <c r="AT630" s="88" t="s">
        <v>77</v>
      </c>
      <c r="AU630" s="88" t="s">
        <v>77</v>
      </c>
      <c r="AV630" s="88"/>
      <c r="AW630" s="88" t="s">
        <v>77</v>
      </c>
      <c r="AX630" s="88"/>
      <c r="AY630" s="88" t="s">
        <v>77</v>
      </c>
      <c r="AZ630" s="88"/>
      <c r="BA630" s="88" t="s">
        <v>77</v>
      </c>
      <c r="BB630" s="88"/>
      <c r="BC630" s="88" t="s">
        <v>77</v>
      </c>
      <c r="BD630" s="88"/>
      <c r="BE630" s="88" t="s">
        <v>77</v>
      </c>
      <c r="BF630" s="88" t="s">
        <v>77</v>
      </c>
      <c r="BG630" s="88" t="s">
        <v>77</v>
      </c>
      <c r="BH630" s="88" t="s">
        <v>77</v>
      </c>
      <c r="BI630" s="88" t="s">
        <v>77</v>
      </c>
      <c r="BJ630" s="88" t="s">
        <v>77</v>
      </c>
      <c r="BK630" s="88" t="s">
        <v>77</v>
      </c>
      <c r="BL630" s="88" t="s">
        <v>77</v>
      </c>
      <c r="BM630" s="88" t="s">
        <v>77</v>
      </c>
      <c r="BN630" s="240"/>
      <c r="BO630" s="240"/>
      <c r="BP630" s="240"/>
      <c r="BQ630" s="240"/>
    </row>
    <row r="631" spans="1:69" s="90" customFormat="1" ht="154.5" customHeight="1" x14ac:dyDescent="0.3">
      <c r="A631" s="86"/>
      <c r="B631" s="86" t="s">
        <v>85</v>
      </c>
      <c r="C631" s="129" t="s">
        <v>710</v>
      </c>
      <c r="D631" s="129" t="s">
        <v>71</v>
      </c>
      <c r="E631" s="109" t="s">
        <v>4350</v>
      </c>
      <c r="F631" s="85">
        <v>2009</v>
      </c>
      <c r="G631" s="146">
        <v>40156</v>
      </c>
      <c r="H631" s="85" t="s">
        <v>4351</v>
      </c>
      <c r="I631" s="86" t="s">
        <v>1925</v>
      </c>
      <c r="J631" s="86" t="s">
        <v>1926</v>
      </c>
      <c r="K631" s="85" t="s">
        <v>75</v>
      </c>
      <c r="L631" s="86" t="s">
        <v>3813</v>
      </c>
      <c r="M631" s="132">
        <v>40095</v>
      </c>
      <c r="N631" s="110" t="s">
        <v>698</v>
      </c>
      <c r="O631" s="126">
        <v>0.2</v>
      </c>
      <c r="P631" s="86" t="s">
        <v>1857</v>
      </c>
      <c r="Q631" s="86" t="s">
        <v>148</v>
      </c>
      <c r="R631" s="86" t="s">
        <v>4244</v>
      </c>
      <c r="S631" s="86" t="s">
        <v>1928</v>
      </c>
      <c r="T631" s="139">
        <v>0</v>
      </c>
      <c r="U631" s="108"/>
      <c r="V631" s="139"/>
      <c r="W631" s="199"/>
      <c r="X631" s="129"/>
      <c r="Y631" s="86" t="s">
        <v>973</v>
      </c>
      <c r="Z631" s="86" t="s">
        <v>1193</v>
      </c>
      <c r="AA631" s="86" t="s">
        <v>1929</v>
      </c>
      <c r="AB631" s="86" t="s">
        <v>1227</v>
      </c>
      <c r="AC631" s="86" t="s">
        <v>1385</v>
      </c>
      <c r="AD631" s="86" t="s">
        <v>4352</v>
      </c>
      <c r="AE631" s="86" t="s">
        <v>964</v>
      </c>
      <c r="AF631" s="86" t="s">
        <v>148</v>
      </c>
      <c r="AG631" s="86" t="s">
        <v>86</v>
      </c>
      <c r="AH631" s="132"/>
      <c r="AI631" s="86" t="s">
        <v>415</v>
      </c>
      <c r="AJ631" s="87" t="s">
        <v>85</v>
      </c>
      <c r="AK631" s="88" t="s">
        <v>77</v>
      </c>
      <c r="AL631" s="88" t="s">
        <v>77</v>
      </c>
      <c r="AM631" s="88" t="s">
        <v>77</v>
      </c>
      <c r="AN631" s="88" t="s">
        <v>77</v>
      </c>
      <c r="AO631" s="88" t="s">
        <v>77</v>
      </c>
      <c r="AP631" s="88" t="s">
        <v>77</v>
      </c>
      <c r="AQ631" s="88" t="s">
        <v>77</v>
      </c>
      <c r="AR631" s="88" t="s">
        <v>77</v>
      </c>
      <c r="AS631" s="88" t="s">
        <v>77</v>
      </c>
      <c r="AT631" s="88" t="s">
        <v>77</v>
      </c>
      <c r="AU631" s="88" t="s">
        <v>77</v>
      </c>
      <c r="AV631" s="88"/>
      <c r="AW631" s="88" t="s">
        <v>77</v>
      </c>
      <c r="AX631" s="88"/>
      <c r="AY631" s="88" t="s">
        <v>77</v>
      </c>
      <c r="AZ631" s="88"/>
      <c r="BA631" s="88" t="s">
        <v>77</v>
      </c>
      <c r="BB631" s="88"/>
      <c r="BC631" s="88" t="s">
        <v>77</v>
      </c>
      <c r="BD631" s="88"/>
      <c r="BE631" s="88" t="s">
        <v>77</v>
      </c>
      <c r="BF631" s="88" t="s">
        <v>77</v>
      </c>
      <c r="BG631" s="88" t="s">
        <v>77</v>
      </c>
      <c r="BH631" s="88" t="s">
        <v>77</v>
      </c>
      <c r="BI631" s="88" t="s">
        <v>77</v>
      </c>
      <c r="BJ631" s="88" t="s">
        <v>77</v>
      </c>
      <c r="BK631" s="88" t="s">
        <v>77</v>
      </c>
      <c r="BL631" s="88" t="s">
        <v>77</v>
      </c>
      <c r="BM631" s="88" t="s">
        <v>77</v>
      </c>
      <c r="BN631" s="240"/>
      <c r="BO631" s="240"/>
      <c r="BP631" s="240"/>
      <c r="BQ631" s="240"/>
    </row>
    <row r="632" spans="1:69" s="90" customFormat="1" ht="154.5" customHeight="1" x14ac:dyDescent="0.3">
      <c r="A632" s="86"/>
      <c r="B632" s="86" t="s">
        <v>89</v>
      </c>
      <c r="C632" s="129" t="s">
        <v>4353</v>
      </c>
      <c r="D632" s="129" t="s">
        <v>71</v>
      </c>
      <c r="E632" s="109" t="s">
        <v>4354</v>
      </c>
      <c r="F632" s="86">
        <v>2009</v>
      </c>
      <c r="G632" s="132">
        <v>40156</v>
      </c>
      <c r="H632" s="86" t="s">
        <v>4355</v>
      </c>
      <c r="I632" s="86" t="s">
        <v>4356</v>
      </c>
      <c r="J632" s="86" t="s">
        <v>1926</v>
      </c>
      <c r="K632" s="85" t="s">
        <v>75</v>
      </c>
      <c r="L632" s="86" t="s">
        <v>3813</v>
      </c>
      <c r="M632" s="132">
        <v>40095</v>
      </c>
      <c r="N632" s="110" t="s">
        <v>157</v>
      </c>
      <c r="O632" s="126">
        <v>0</v>
      </c>
      <c r="P632" s="86" t="s">
        <v>1857</v>
      </c>
      <c r="Q632" s="86" t="s">
        <v>148</v>
      </c>
      <c r="R632" s="86" t="s">
        <v>4357</v>
      </c>
      <c r="S632" s="86" t="s">
        <v>1928</v>
      </c>
      <c r="T632" s="163">
        <v>56396642</v>
      </c>
      <c r="U632" s="197">
        <v>108102867.91</v>
      </c>
      <c r="V632" s="163">
        <v>0</v>
      </c>
      <c r="W632" s="163">
        <v>0</v>
      </c>
      <c r="X632" s="129" t="s">
        <v>1947</v>
      </c>
      <c r="Y632" s="86" t="s">
        <v>973</v>
      </c>
      <c r="Z632" s="86" t="s">
        <v>1003</v>
      </c>
      <c r="AA632" s="86" t="s">
        <v>1929</v>
      </c>
      <c r="AB632" s="85" t="s">
        <v>138</v>
      </c>
      <c r="AC632" s="86" t="s">
        <v>139</v>
      </c>
      <c r="AD632" s="86" t="s">
        <v>1780</v>
      </c>
      <c r="AE632" s="86" t="s">
        <v>964</v>
      </c>
      <c r="AF632" s="86" t="s">
        <v>148</v>
      </c>
      <c r="AG632" s="86" t="s">
        <v>578</v>
      </c>
      <c r="AH632" s="132">
        <v>42942</v>
      </c>
      <c r="AI632" s="86" t="s">
        <v>88</v>
      </c>
      <c r="AJ632" s="87" t="s">
        <v>89</v>
      </c>
      <c r="AK632" s="88"/>
      <c r="AL632" s="87"/>
      <c r="AM632" s="86"/>
      <c r="AN632" s="86"/>
      <c r="AO632" s="86"/>
      <c r="AP632" s="143"/>
      <c r="AQ632" s="143"/>
      <c r="AR632" s="86"/>
      <c r="AS632" s="86"/>
      <c r="AT632" s="86"/>
      <c r="AU632" s="88"/>
      <c r="AV632" s="88"/>
      <c r="AW632" s="86"/>
      <c r="AX632" s="86"/>
      <c r="AY632" s="86"/>
      <c r="AZ632" s="86"/>
      <c r="BA632" s="86"/>
      <c r="BB632" s="86"/>
      <c r="BC632" s="86"/>
      <c r="BD632" s="86"/>
      <c r="BE632" s="86"/>
      <c r="BF632" s="86"/>
      <c r="BG632" s="86"/>
      <c r="BH632" s="86"/>
      <c r="BI632" s="86"/>
      <c r="BJ632" s="86"/>
      <c r="BK632" s="86"/>
      <c r="BL632" s="86"/>
      <c r="BM632" s="86"/>
      <c r="BN632" s="240"/>
      <c r="BO632" s="240"/>
      <c r="BP632" s="240"/>
      <c r="BQ632" s="240"/>
    </row>
    <row r="633" spans="1:69" s="90" customFormat="1" ht="154.5" customHeight="1" x14ac:dyDescent="0.3">
      <c r="A633" s="86"/>
      <c r="B633" s="86" t="s">
        <v>89</v>
      </c>
      <c r="C633" s="129" t="s">
        <v>4358</v>
      </c>
      <c r="D633" s="129" t="s">
        <v>71</v>
      </c>
      <c r="E633" s="109" t="s">
        <v>4359</v>
      </c>
      <c r="F633" s="86">
        <v>2009</v>
      </c>
      <c r="G633" s="132">
        <v>40156</v>
      </c>
      <c r="H633" s="86" t="s">
        <v>4360</v>
      </c>
      <c r="I633" s="86" t="s">
        <v>4356</v>
      </c>
      <c r="J633" s="86" t="s">
        <v>1926</v>
      </c>
      <c r="K633" s="85" t="s">
        <v>75</v>
      </c>
      <c r="L633" s="86" t="s">
        <v>3813</v>
      </c>
      <c r="M633" s="132">
        <v>40095</v>
      </c>
      <c r="N633" s="110" t="s">
        <v>157</v>
      </c>
      <c r="O633" s="126">
        <v>0</v>
      </c>
      <c r="P633" s="86" t="s">
        <v>1857</v>
      </c>
      <c r="Q633" s="86" t="s">
        <v>148</v>
      </c>
      <c r="R633" s="86" t="s">
        <v>4357</v>
      </c>
      <c r="S633" s="86" t="s">
        <v>1928</v>
      </c>
      <c r="T633" s="163">
        <v>142000000</v>
      </c>
      <c r="U633" s="197">
        <v>272190093.20999998</v>
      </c>
      <c r="V633" s="163">
        <v>0</v>
      </c>
      <c r="W633" s="163">
        <v>0</v>
      </c>
      <c r="X633" s="129" t="s">
        <v>1947</v>
      </c>
      <c r="Y633" s="86" t="s">
        <v>973</v>
      </c>
      <c r="Z633" s="86" t="s">
        <v>1003</v>
      </c>
      <c r="AA633" s="86" t="s">
        <v>1929</v>
      </c>
      <c r="AB633" s="85" t="s">
        <v>138</v>
      </c>
      <c r="AC633" s="86" t="s">
        <v>139</v>
      </c>
      <c r="AD633" s="86" t="s">
        <v>1948</v>
      </c>
      <c r="AE633" s="86" t="s">
        <v>964</v>
      </c>
      <c r="AF633" s="86" t="s">
        <v>148</v>
      </c>
      <c r="AG633" s="86" t="s">
        <v>86</v>
      </c>
      <c r="AH633" s="132"/>
      <c r="AI633" s="86" t="s">
        <v>88</v>
      </c>
      <c r="AJ633" s="87" t="s">
        <v>89</v>
      </c>
      <c r="AK633" s="88" t="s">
        <v>77</v>
      </c>
      <c r="AL633" s="88" t="s">
        <v>77</v>
      </c>
      <c r="AM633" s="88" t="s">
        <v>77</v>
      </c>
      <c r="AN633" s="88" t="s">
        <v>77</v>
      </c>
      <c r="AO633" s="88" t="s">
        <v>77</v>
      </c>
      <c r="AP633" s="88" t="s">
        <v>77</v>
      </c>
      <c r="AQ633" s="88" t="s">
        <v>77</v>
      </c>
      <c r="AR633" s="88" t="s">
        <v>77</v>
      </c>
      <c r="AS633" s="88" t="s">
        <v>77</v>
      </c>
      <c r="AT633" s="88" t="s">
        <v>77</v>
      </c>
      <c r="AU633" s="88" t="s">
        <v>77</v>
      </c>
      <c r="AV633" s="88"/>
      <c r="AW633" s="88" t="s">
        <v>77</v>
      </c>
      <c r="AX633" s="88"/>
      <c r="AY633" s="88" t="s">
        <v>77</v>
      </c>
      <c r="AZ633" s="88"/>
      <c r="BA633" s="88" t="s">
        <v>77</v>
      </c>
      <c r="BB633" s="88"/>
      <c r="BC633" s="88" t="s">
        <v>77</v>
      </c>
      <c r="BD633" s="88"/>
      <c r="BE633" s="88" t="s">
        <v>77</v>
      </c>
      <c r="BF633" s="88" t="s">
        <v>77</v>
      </c>
      <c r="BG633" s="88" t="s">
        <v>77</v>
      </c>
      <c r="BH633" s="88" t="s">
        <v>77</v>
      </c>
      <c r="BI633" s="88" t="s">
        <v>77</v>
      </c>
      <c r="BJ633" s="88" t="s">
        <v>77</v>
      </c>
      <c r="BK633" s="88" t="s">
        <v>77</v>
      </c>
      <c r="BL633" s="88" t="s">
        <v>77</v>
      </c>
      <c r="BM633" s="88" t="s">
        <v>77</v>
      </c>
      <c r="BN633" s="240"/>
      <c r="BO633" s="240"/>
      <c r="BP633" s="240"/>
      <c r="BQ633" s="240"/>
    </row>
    <row r="634" spans="1:69" s="90" customFormat="1" ht="154.5" customHeight="1" x14ac:dyDescent="0.3">
      <c r="A634" s="86"/>
      <c r="B634" s="86" t="s">
        <v>85</v>
      </c>
      <c r="C634" s="129" t="s">
        <v>710</v>
      </c>
      <c r="D634" s="129" t="s">
        <v>71</v>
      </c>
      <c r="E634" s="109" t="s">
        <v>4361</v>
      </c>
      <c r="F634" s="85">
        <v>2009</v>
      </c>
      <c r="G634" s="146">
        <v>42143</v>
      </c>
      <c r="H634" s="85" t="s">
        <v>4362</v>
      </c>
      <c r="I634" s="86" t="s">
        <v>4334</v>
      </c>
      <c r="J634" s="86" t="s">
        <v>1926</v>
      </c>
      <c r="K634" s="85" t="s">
        <v>75</v>
      </c>
      <c r="L634" s="86" t="s">
        <v>4044</v>
      </c>
      <c r="M634" s="132">
        <v>39842</v>
      </c>
      <c r="N634" s="110" t="s">
        <v>157</v>
      </c>
      <c r="O634" s="126">
        <v>0</v>
      </c>
      <c r="P634" s="86" t="s">
        <v>1857</v>
      </c>
      <c r="Q634" s="86" t="s">
        <v>148</v>
      </c>
      <c r="R634" s="86" t="s">
        <v>1927</v>
      </c>
      <c r="S634" s="86" t="s">
        <v>1928</v>
      </c>
      <c r="T634" s="139">
        <v>0</v>
      </c>
      <c r="U634" s="108">
        <v>0</v>
      </c>
      <c r="V634" s="139">
        <v>0</v>
      </c>
      <c r="W634" s="139">
        <v>0</v>
      </c>
      <c r="X634" s="129"/>
      <c r="Y634" s="86" t="s">
        <v>973</v>
      </c>
      <c r="Z634" s="86" t="s">
        <v>4336</v>
      </c>
      <c r="AA634" s="86" t="s">
        <v>4336</v>
      </c>
      <c r="AB634" s="86" t="s">
        <v>1320</v>
      </c>
      <c r="AC634" s="86" t="s">
        <v>294</v>
      </c>
      <c r="AD634" s="86" t="s">
        <v>4363</v>
      </c>
      <c r="AE634" s="86" t="s">
        <v>309</v>
      </c>
      <c r="AF634" s="86" t="s">
        <v>148</v>
      </c>
      <c r="AG634" s="86" t="s">
        <v>86</v>
      </c>
      <c r="AH634" s="132"/>
      <c r="AI634" s="86" t="s">
        <v>415</v>
      </c>
      <c r="AJ634" s="87" t="s">
        <v>85</v>
      </c>
      <c r="AK634" s="88" t="s">
        <v>77</v>
      </c>
      <c r="AL634" s="88" t="s">
        <v>77</v>
      </c>
      <c r="AM634" s="88" t="s">
        <v>77</v>
      </c>
      <c r="AN634" s="88" t="s">
        <v>77</v>
      </c>
      <c r="AO634" s="88" t="s">
        <v>77</v>
      </c>
      <c r="AP634" s="88" t="s">
        <v>77</v>
      </c>
      <c r="AQ634" s="88" t="s">
        <v>77</v>
      </c>
      <c r="AR634" s="88" t="s">
        <v>77</v>
      </c>
      <c r="AS634" s="88" t="s">
        <v>77</v>
      </c>
      <c r="AT634" s="88" t="s">
        <v>77</v>
      </c>
      <c r="AU634" s="88" t="s">
        <v>77</v>
      </c>
      <c r="AV634" s="88"/>
      <c r="AW634" s="88" t="s">
        <v>77</v>
      </c>
      <c r="AX634" s="88"/>
      <c r="AY634" s="88" t="s">
        <v>77</v>
      </c>
      <c r="AZ634" s="88"/>
      <c r="BA634" s="88" t="s">
        <v>77</v>
      </c>
      <c r="BB634" s="88"/>
      <c r="BC634" s="88" t="s">
        <v>77</v>
      </c>
      <c r="BD634" s="88"/>
      <c r="BE634" s="88" t="s">
        <v>77</v>
      </c>
      <c r="BF634" s="88" t="s">
        <v>77</v>
      </c>
      <c r="BG634" s="88" t="s">
        <v>77</v>
      </c>
      <c r="BH634" s="88" t="s">
        <v>77</v>
      </c>
      <c r="BI634" s="88" t="s">
        <v>77</v>
      </c>
      <c r="BJ634" s="88" t="s">
        <v>77</v>
      </c>
      <c r="BK634" s="88" t="s">
        <v>77</v>
      </c>
      <c r="BL634" s="88" t="s">
        <v>77</v>
      </c>
      <c r="BM634" s="88" t="s">
        <v>77</v>
      </c>
      <c r="BN634" s="240"/>
      <c r="BO634" s="240"/>
      <c r="BP634" s="240"/>
      <c r="BQ634" s="240"/>
    </row>
    <row r="635" spans="1:69" s="90" customFormat="1" ht="154.5" customHeight="1" x14ac:dyDescent="0.3">
      <c r="A635" s="86"/>
      <c r="B635" s="86" t="s">
        <v>85</v>
      </c>
      <c r="C635" s="129" t="s">
        <v>710</v>
      </c>
      <c r="D635" s="129" t="s">
        <v>71</v>
      </c>
      <c r="E635" s="109" t="s">
        <v>4364</v>
      </c>
      <c r="F635" s="85">
        <v>2013</v>
      </c>
      <c r="G635" s="146">
        <v>41376</v>
      </c>
      <c r="H635" s="85" t="s">
        <v>4365</v>
      </c>
      <c r="I635" s="85" t="s">
        <v>4366</v>
      </c>
      <c r="J635" s="85" t="s">
        <v>77</v>
      </c>
      <c r="K635" s="85" t="s">
        <v>75</v>
      </c>
      <c r="L635" s="86" t="s">
        <v>3813</v>
      </c>
      <c r="M635" s="146">
        <v>41376</v>
      </c>
      <c r="N635" s="110" t="s">
        <v>157</v>
      </c>
      <c r="O635" s="172" t="s">
        <v>77</v>
      </c>
      <c r="P635" s="85"/>
      <c r="Q635" s="85" t="s">
        <v>148</v>
      </c>
      <c r="R635" s="86" t="s">
        <v>4367</v>
      </c>
      <c r="S635" s="85" t="s">
        <v>2177</v>
      </c>
      <c r="T635" s="139" t="s">
        <v>4368</v>
      </c>
      <c r="U635" s="108" t="s">
        <v>4369</v>
      </c>
      <c r="V635" s="139" t="s">
        <v>4369</v>
      </c>
      <c r="W635" s="199"/>
      <c r="X635" s="129"/>
      <c r="Y635" s="86" t="s">
        <v>973</v>
      </c>
      <c r="Z635" s="86" t="s">
        <v>628</v>
      </c>
      <c r="AA635" s="86" t="s">
        <v>1003</v>
      </c>
      <c r="AB635" s="86" t="s">
        <v>145</v>
      </c>
      <c r="AC635" s="86" t="s">
        <v>146</v>
      </c>
      <c r="AD635" s="86" t="s">
        <v>963</v>
      </c>
      <c r="AE635" s="86" t="s">
        <v>544</v>
      </c>
      <c r="AF635" s="86" t="s">
        <v>148</v>
      </c>
      <c r="AG635" s="86" t="s">
        <v>578</v>
      </c>
      <c r="AH635" s="132">
        <v>45040</v>
      </c>
      <c r="AI635" s="86" t="s">
        <v>415</v>
      </c>
      <c r="AJ635" s="87" t="s">
        <v>85</v>
      </c>
      <c r="AK635" s="88" t="s">
        <v>77</v>
      </c>
      <c r="AL635" s="88" t="s">
        <v>77</v>
      </c>
      <c r="AM635" s="88" t="s">
        <v>77</v>
      </c>
      <c r="AN635" s="88" t="s">
        <v>77</v>
      </c>
      <c r="AO635" s="88" t="s">
        <v>77</v>
      </c>
      <c r="AP635" s="88" t="s">
        <v>77</v>
      </c>
      <c r="AQ635" s="88" t="s">
        <v>77</v>
      </c>
      <c r="AR635" s="88" t="s">
        <v>77</v>
      </c>
      <c r="AS635" s="88" t="s">
        <v>77</v>
      </c>
      <c r="AT635" s="86" t="s">
        <v>77</v>
      </c>
      <c r="AU635" s="88"/>
      <c r="AV635" s="88"/>
      <c r="AW635" s="86"/>
      <c r="AX635" s="86"/>
      <c r="AY635" s="86"/>
      <c r="AZ635" s="86"/>
      <c r="BA635" s="86"/>
      <c r="BB635" s="86"/>
      <c r="BC635" s="86"/>
      <c r="BD635" s="86"/>
      <c r="BE635" s="86"/>
      <c r="BF635" s="86"/>
      <c r="BG635" s="86"/>
      <c r="BH635" s="86"/>
      <c r="BI635" s="86"/>
      <c r="BJ635" s="86"/>
      <c r="BK635" s="86"/>
      <c r="BL635" s="86"/>
      <c r="BM635" s="86"/>
      <c r="BN635" s="240"/>
      <c r="BO635" s="240"/>
      <c r="BP635" s="240"/>
      <c r="BQ635" s="240"/>
    </row>
    <row r="636" spans="1:69" s="90" customFormat="1" ht="141.75" customHeight="1" x14ac:dyDescent="0.3">
      <c r="A636" s="86"/>
      <c r="B636" s="86" t="s">
        <v>85</v>
      </c>
      <c r="C636" s="129" t="s">
        <v>710</v>
      </c>
      <c r="D636" s="129" t="s">
        <v>937</v>
      </c>
      <c r="E636" s="109" t="s">
        <v>2948</v>
      </c>
      <c r="F636" s="85">
        <v>2018</v>
      </c>
      <c r="G636" s="146">
        <v>43265</v>
      </c>
      <c r="H636" s="85" t="s">
        <v>2949</v>
      </c>
      <c r="I636" s="86" t="s">
        <v>1697</v>
      </c>
      <c r="J636" s="86" t="s">
        <v>77</v>
      </c>
      <c r="K636" s="85" t="s">
        <v>75</v>
      </c>
      <c r="L636" s="86" t="s">
        <v>418</v>
      </c>
      <c r="M636" s="132">
        <v>43206</v>
      </c>
      <c r="N636" s="110" t="s">
        <v>698</v>
      </c>
      <c r="O636" s="110" t="s">
        <v>77</v>
      </c>
      <c r="P636" s="86" t="s">
        <v>1136</v>
      </c>
      <c r="Q636" s="86" t="s">
        <v>148</v>
      </c>
      <c r="R636" s="86" t="s">
        <v>2910</v>
      </c>
      <c r="S636" s="86" t="s">
        <v>1530</v>
      </c>
      <c r="T636" s="139">
        <f>828116*20</f>
        <v>16562320</v>
      </c>
      <c r="U636" s="108">
        <v>0</v>
      </c>
      <c r="V636" s="139">
        <v>0</v>
      </c>
      <c r="W636" s="139">
        <v>0</v>
      </c>
      <c r="X636" s="129"/>
      <c r="Y636" s="86" t="s">
        <v>973</v>
      </c>
      <c r="Z636" s="86" t="s">
        <v>2911</v>
      </c>
      <c r="AA636" s="86" t="s">
        <v>2911</v>
      </c>
      <c r="AB636" s="86" t="s">
        <v>145</v>
      </c>
      <c r="AC636" s="86" t="s">
        <v>146</v>
      </c>
      <c r="AD636" s="86" t="s">
        <v>1609</v>
      </c>
      <c r="AE636" s="86" t="s">
        <v>309</v>
      </c>
      <c r="AF636" s="86" t="s">
        <v>692</v>
      </c>
      <c r="AG636" s="86" t="s">
        <v>86</v>
      </c>
      <c r="AH636" s="132">
        <v>43776</v>
      </c>
      <c r="AI636" s="86" t="s">
        <v>415</v>
      </c>
      <c r="AJ636" s="87"/>
      <c r="AK636" s="88" t="s">
        <v>77</v>
      </c>
      <c r="AL636" s="87" t="s">
        <v>77</v>
      </c>
      <c r="AM636" s="86" t="s">
        <v>77</v>
      </c>
      <c r="AN636" s="86" t="s">
        <v>77</v>
      </c>
      <c r="AO636" s="86" t="s">
        <v>77</v>
      </c>
      <c r="AP636" s="143" t="s">
        <v>77</v>
      </c>
      <c r="AQ636" s="143" t="s">
        <v>77</v>
      </c>
      <c r="AR636" s="86"/>
      <c r="AS636" s="86" t="s">
        <v>77</v>
      </c>
      <c r="AT636" s="86" t="s">
        <v>77</v>
      </c>
      <c r="AU636" s="88" t="s">
        <v>77</v>
      </c>
      <c r="AV636" s="88"/>
      <c r="AW636" s="86" t="s">
        <v>77</v>
      </c>
      <c r="AX636" s="86"/>
      <c r="AY636" s="86" t="s">
        <v>77</v>
      </c>
      <c r="AZ636" s="86"/>
      <c r="BA636" s="86" t="s">
        <v>77</v>
      </c>
      <c r="BB636" s="86"/>
      <c r="BC636" s="86" t="s">
        <v>77</v>
      </c>
      <c r="BD636" s="86"/>
      <c r="BE636" s="86" t="s">
        <v>77</v>
      </c>
      <c r="BF636" s="86" t="s">
        <v>77</v>
      </c>
      <c r="BG636" s="86" t="s">
        <v>77</v>
      </c>
      <c r="BH636" s="86" t="s">
        <v>77</v>
      </c>
      <c r="BI636" s="86" t="s">
        <v>77</v>
      </c>
      <c r="BJ636" s="86" t="s">
        <v>77</v>
      </c>
      <c r="BK636" s="86" t="s">
        <v>77</v>
      </c>
      <c r="BL636" s="86" t="s">
        <v>77</v>
      </c>
      <c r="BM636" s="86" t="s">
        <v>77</v>
      </c>
      <c r="BN636" s="86" t="s">
        <v>77</v>
      </c>
      <c r="BO636" s="240"/>
      <c r="BP636" s="240"/>
      <c r="BQ636" s="240"/>
    </row>
    <row r="637" spans="1:69" s="90" customFormat="1" ht="154.5" customHeight="1" x14ac:dyDescent="0.3">
      <c r="A637" s="86"/>
      <c r="B637" s="86" t="s">
        <v>85</v>
      </c>
      <c r="C637" s="129" t="s">
        <v>710</v>
      </c>
      <c r="D637" s="129" t="s">
        <v>937</v>
      </c>
      <c r="E637" s="109" t="s">
        <v>4370</v>
      </c>
      <c r="F637" s="85">
        <v>2008</v>
      </c>
      <c r="G637" s="146">
        <v>39561</v>
      </c>
      <c r="H637" s="85" t="s">
        <v>4371</v>
      </c>
      <c r="I637" s="86" t="s">
        <v>4372</v>
      </c>
      <c r="J637" s="86" t="s">
        <v>77</v>
      </c>
      <c r="K637" s="85" t="s">
        <v>75</v>
      </c>
      <c r="L637" s="86" t="s">
        <v>111</v>
      </c>
      <c r="M637" s="132">
        <v>39561</v>
      </c>
      <c r="N637" s="110" t="s">
        <v>698</v>
      </c>
      <c r="O637" s="110" t="s">
        <v>77</v>
      </c>
      <c r="P637" s="86" t="s">
        <v>4373</v>
      </c>
      <c r="Q637" s="86" t="s">
        <v>148</v>
      </c>
      <c r="R637" s="86" t="s">
        <v>4374</v>
      </c>
      <c r="S637" s="86" t="s">
        <v>2876</v>
      </c>
      <c r="T637" s="139">
        <v>0</v>
      </c>
      <c r="U637" s="108"/>
      <c r="V637" s="139"/>
      <c r="W637" s="139"/>
      <c r="X637" s="129"/>
      <c r="Y637" s="86" t="s">
        <v>973</v>
      </c>
      <c r="Z637" s="86" t="s">
        <v>1200</v>
      </c>
      <c r="AA637" s="86" t="s">
        <v>1200</v>
      </c>
      <c r="AB637" s="86" t="s">
        <v>1320</v>
      </c>
      <c r="AC637" s="86" t="s">
        <v>294</v>
      </c>
      <c r="AD637" s="86" t="s">
        <v>4375</v>
      </c>
      <c r="AE637" s="86" t="s">
        <v>4376</v>
      </c>
      <c r="AF637" s="86" t="s">
        <v>148</v>
      </c>
      <c r="AG637" s="86" t="s">
        <v>342</v>
      </c>
      <c r="AH637" s="132">
        <v>41752</v>
      </c>
      <c r="AI637" s="86" t="s">
        <v>415</v>
      </c>
      <c r="AJ637" s="87" t="s">
        <v>85</v>
      </c>
      <c r="AK637" s="88">
        <v>0</v>
      </c>
      <c r="AL637" s="87" t="s">
        <v>77</v>
      </c>
      <c r="AM637" s="86" t="s">
        <v>965</v>
      </c>
      <c r="AN637" s="86" t="s">
        <v>4377</v>
      </c>
      <c r="AO637" s="86" t="s">
        <v>1650</v>
      </c>
      <c r="AP637" s="143" t="s">
        <v>77</v>
      </c>
      <c r="AQ637" s="143" t="s">
        <v>77</v>
      </c>
      <c r="AR637" s="143" t="s">
        <v>77</v>
      </c>
      <c r="AS637" s="86" t="s">
        <v>77</v>
      </c>
      <c r="AT637" s="86" t="s">
        <v>77</v>
      </c>
      <c r="AU637" s="88" t="s">
        <v>77</v>
      </c>
      <c r="AV637" s="88"/>
      <c r="AW637" s="86" t="s">
        <v>77</v>
      </c>
      <c r="AX637" s="86"/>
      <c r="AY637" s="86" t="s">
        <v>77</v>
      </c>
      <c r="AZ637" s="86"/>
      <c r="BA637" s="86" t="s">
        <v>77</v>
      </c>
      <c r="BB637" s="86"/>
      <c r="BC637" s="86" t="s">
        <v>77</v>
      </c>
      <c r="BD637" s="86"/>
      <c r="BE637" s="86" t="s">
        <v>77</v>
      </c>
      <c r="BF637" s="86" t="s">
        <v>77</v>
      </c>
      <c r="BG637" s="86" t="s">
        <v>77</v>
      </c>
      <c r="BH637" s="86" t="s">
        <v>77</v>
      </c>
      <c r="BI637" s="86" t="s">
        <v>77</v>
      </c>
      <c r="BJ637" s="86" t="s">
        <v>77</v>
      </c>
      <c r="BK637" s="86" t="s">
        <v>77</v>
      </c>
      <c r="BL637" s="86"/>
      <c r="BM637" s="86"/>
      <c r="BN637" s="240"/>
      <c r="BO637" s="240"/>
      <c r="BP637" s="240"/>
      <c r="BQ637" s="240"/>
    </row>
    <row r="638" spans="1:69" s="90" customFormat="1" ht="160.5" customHeight="1" x14ac:dyDescent="0.3">
      <c r="A638" s="86"/>
      <c r="B638" s="86" t="s">
        <v>85</v>
      </c>
      <c r="C638" s="129" t="s">
        <v>710</v>
      </c>
      <c r="D638" s="129" t="s">
        <v>937</v>
      </c>
      <c r="E638" s="109" t="s">
        <v>4378</v>
      </c>
      <c r="F638" s="85">
        <v>2004</v>
      </c>
      <c r="G638" s="146">
        <v>38252</v>
      </c>
      <c r="H638" s="85" t="s">
        <v>4379</v>
      </c>
      <c r="I638" s="86" t="s">
        <v>4380</v>
      </c>
      <c r="J638" s="86" t="s">
        <v>3659</v>
      </c>
      <c r="K638" s="85" t="s">
        <v>75</v>
      </c>
      <c r="L638" s="86" t="s">
        <v>111</v>
      </c>
      <c r="M638" s="132">
        <v>38245</v>
      </c>
      <c r="N638" s="110" t="s">
        <v>203</v>
      </c>
      <c r="O638" s="126">
        <v>0.2</v>
      </c>
      <c r="P638" s="86" t="s">
        <v>1607</v>
      </c>
      <c r="Q638" s="86" t="s">
        <v>148</v>
      </c>
      <c r="R638" s="86" t="s">
        <v>4381</v>
      </c>
      <c r="S638" s="86" t="s">
        <v>1633</v>
      </c>
      <c r="T638" s="139">
        <v>0</v>
      </c>
      <c r="U638" s="108">
        <v>0</v>
      </c>
      <c r="V638" s="139">
        <v>0</v>
      </c>
      <c r="W638" s="139">
        <v>0</v>
      </c>
      <c r="X638" s="129"/>
      <c r="Y638" s="86" t="s">
        <v>973</v>
      </c>
      <c r="Z638" s="86" t="s">
        <v>4382</v>
      </c>
      <c r="AA638" s="86" t="s">
        <v>4382</v>
      </c>
      <c r="AB638" s="86" t="s">
        <v>1320</v>
      </c>
      <c r="AC638" s="86" t="s">
        <v>294</v>
      </c>
      <c r="AD638" s="86" t="s">
        <v>4383</v>
      </c>
      <c r="AE638" s="86" t="s">
        <v>4384</v>
      </c>
      <c r="AF638" s="86" t="s">
        <v>148</v>
      </c>
      <c r="AG638" s="86" t="s">
        <v>342</v>
      </c>
      <c r="AH638" s="132">
        <v>44236</v>
      </c>
      <c r="AI638" s="86" t="s">
        <v>415</v>
      </c>
      <c r="AJ638" s="87" t="s">
        <v>85</v>
      </c>
      <c r="AK638" s="88" t="s">
        <v>77</v>
      </c>
      <c r="AL638" s="87" t="s">
        <v>77</v>
      </c>
      <c r="AM638" s="86" t="s">
        <v>965</v>
      </c>
      <c r="AN638" s="86" t="s">
        <v>4385</v>
      </c>
      <c r="AO638" s="86" t="s">
        <v>4386</v>
      </c>
      <c r="AP638" s="143" t="s">
        <v>77</v>
      </c>
      <c r="AQ638" s="143" t="s">
        <v>77</v>
      </c>
      <c r="AR638" s="143" t="s">
        <v>77</v>
      </c>
      <c r="AS638" s="143" t="s">
        <v>77</v>
      </c>
      <c r="AT638" s="143" t="s">
        <v>77</v>
      </c>
      <c r="AU638" s="143" t="s">
        <v>77</v>
      </c>
      <c r="AV638" s="143"/>
      <c r="AW638" s="143" t="s">
        <v>77</v>
      </c>
      <c r="AX638" s="143"/>
      <c r="AY638" s="143" t="s">
        <v>77</v>
      </c>
      <c r="AZ638" s="143"/>
      <c r="BA638" s="143" t="s">
        <v>77</v>
      </c>
      <c r="BB638" s="143"/>
      <c r="BC638" s="143" t="s">
        <v>77</v>
      </c>
      <c r="BD638" s="143"/>
      <c r="BE638" s="143" t="s">
        <v>77</v>
      </c>
      <c r="BF638" s="143" t="s">
        <v>77</v>
      </c>
      <c r="BG638" s="143" t="s">
        <v>77</v>
      </c>
      <c r="BH638" s="143" t="s">
        <v>77</v>
      </c>
      <c r="BI638" s="143" t="s">
        <v>77</v>
      </c>
      <c r="BJ638" s="143" t="s">
        <v>77</v>
      </c>
      <c r="BK638" s="143" t="s">
        <v>77</v>
      </c>
      <c r="BL638" s="88" t="s">
        <v>77</v>
      </c>
      <c r="BM638" s="88" t="s">
        <v>77</v>
      </c>
      <c r="BN638" s="88" t="s">
        <v>77</v>
      </c>
      <c r="BO638" s="240"/>
      <c r="BP638" s="240"/>
      <c r="BQ638" s="240"/>
    </row>
    <row r="639" spans="1:69" s="90" customFormat="1" ht="71.25" customHeight="1" x14ac:dyDescent="0.3">
      <c r="A639" s="86"/>
      <c r="B639" s="86" t="s">
        <v>85</v>
      </c>
      <c r="C639" s="129" t="s">
        <v>710</v>
      </c>
      <c r="D639" s="129" t="s">
        <v>937</v>
      </c>
      <c r="E639" s="109" t="s">
        <v>4387</v>
      </c>
      <c r="F639" s="85">
        <v>2001</v>
      </c>
      <c r="G639" s="146">
        <v>36909</v>
      </c>
      <c r="H639" s="85" t="s">
        <v>4388</v>
      </c>
      <c r="I639" s="86" t="s">
        <v>4389</v>
      </c>
      <c r="J639" s="86" t="s">
        <v>77</v>
      </c>
      <c r="K639" s="85" t="s">
        <v>75</v>
      </c>
      <c r="L639" s="86" t="s">
        <v>3813</v>
      </c>
      <c r="M639" s="132">
        <v>36909</v>
      </c>
      <c r="N639" s="110" t="s">
        <v>698</v>
      </c>
      <c r="O639" s="110" t="s">
        <v>77</v>
      </c>
      <c r="P639" s="86" t="s">
        <v>1115</v>
      </c>
      <c r="Q639" s="86" t="s">
        <v>148</v>
      </c>
      <c r="R639" s="86" t="s">
        <v>4390</v>
      </c>
      <c r="S639" s="86" t="s">
        <v>4391</v>
      </c>
      <c r="T639" s="139">
        <f>((100000000)+(18200*179324.43))</f>
        <v>3363704626</v>
      </c>
      <c r="U639" s="108"/>
      <c r="V639" s="139"/>
      <c r="W639" s="139"/>
      <c r="X639" s="129"/>
      <c r="Y639" s="86" t="s">
        <v>973</v>
      </c>
      <c r="Z639" s="86" t="s">
        <v>628</v>
      </c>
      <c r="AA639" s="86" t="s">
        <v>628</v>
      </c>
      <c r="AB639" s="86" t="s">
        <v>1320</v>
      </c>
      <c r="AC639" s="86" t="s">
        <v>294</v>
      </c>
      <c r="AD639" s="86" t="s">
        <v>1859</v>
      </c>
      <c r="AE639" s="86" t="s">
        <v>1871</v>
      </c>
      <c r="AF639" s="86" t="s">
        <v>148</v>
      </c>
      <c r="AG639" s="86" t="s">
        <v>578</v>
      </c>
      <c r="AH639" s="132">
        <v>40345</v>
      </c>
      <c r="AI639" s="86" t="s">
        <v>415</v>
      </c>
      <c r="AJ639" s="87" t="s">
        <v>85</v>
      </c>
      <c r="AK639" s="88" t="s">
        <v>77</v>
      </c>
      <c r="AL639" s="88" t="s">
        <v>77</v>
      </c>
      <c r="AM639" s="88" t="s">
        <v>77</v>
      </c>
      <c r="AN639" s="88" t="s">
        <v>77</v>
      </c>
      <c r="AO639" s="88" t="s">
        <v>77</v>
      </c>
      <c r="AP639" s="88" t="s">
        <v>77</v>
      </c>
      <c r="AQ639" s="88" t="s">
        <v>77</v>
      </c>
      <c r="AR639" s="88" t="s">
        <v>77</v>
      </c>
      <c r="AS639" s="88" t="s">
        <v>77</v>
      </c>
      <c r="AT639" s="88" t="s">
        <v>77</v>
      </c>
      <c r="AU639" s="88" t="s">
        <v>77</v>
      </c>
      <c r="AV639" s="88"/>
      <c r="AW639" s="88" t="s">
        <v>77</v>
      </c>
      <c r="AX639" s="88"/>
      <c r="AY639" s="88" t="s">
        <v>77</v>
      </c>
      <c r="AZ639" s="88"/>
      <c r="BA639" s="88" t="s">
        <v>77</v>
      </c>
      <c r="BB639" s="88"/>
      <c r="BC639" s="88" t="s">
        <v>77</v>
      </c>
      <c r="BD639" s="88"/>
      <c r="BE639" s="88" t="s">
        <v>77</v>
      </c>
      <c r="BF639" s="88" t="s">
        <v>77</v>
      </c>
      <c r="BG639" s="88" t="s">
        <v>77</v>
      </c>
      <c r="BH639" s="88" t="s">
        <v>77</v>
      </c>
      <c r="BI639" s="88" t="s">
        <v>77</v>
      </c>
      <c r="BJ639" s="88" t="s">
        <v>77</v>
      </c>
      <c r="BK639" s="88" t="s">
        <v>77</v>
      </c>
      <c r="BL639" s="88" t="s">
        <v>77</v>
      </c>
      <c r="BM639" s="88" t="s">
        <v>77</v>
      </c>
      <c r="BN639" s="88" t="s">
        <v>77</v>
      </c>
      <c r="BO639" s="240"/>
      <c r="BP639" s="240"/>
      <c r="BQ639" s="240"/>
    </row>
    <row r="640" spans="1:69" s="90" customFormat="1" ht="16.5" x14ac:dyDescent="0.3">
      <c r="A640" s="249"/>
      <c r="B640" s="250"/>
      <c r="C640" s="250"/>
      <c r="D640" s="250"/>
      <c r="E640" s="251"/>
      <c r="F640" s="252"/>
      <c r="G640" s="252"/>
      <c r="H640" s="250"/>
      <c r="I640" s="250"/>
      <c r="J640" s="250"/>
      <c r="K640" s="250"/>
      <c r="L640" s="250"/>
      <c r="M640" s="252"/>
      <c r="N640" s="253"/>
      <c r="O640" s="253"/>
      <c r="P640" s="250"/>
      <c r="Q640" s="250"/>
      <c r="R640" s="254"/>
      <c r="S640" s="250"/>
      <c r="T640" s="254"/>
      <c r="U640" s="255"/>
      <c r="V640" s="250"/>
      <c r="W640" s="256"/>
      <c r="X640" s="257"/>
      <c r="Y640" s="250"/>
      <c r="Z640" s="250"/>
      <c r="AA640" s="250"/>
      <c r="AB640" s="250"/>
      <c r="AC640" s="254"/>
      <c r="AD640" s="250"/>
      <c r="AE640" s="250"/>
      <c r="AF640" s="250"/>
      <c r="AG640" s="250"/>
      <c r="AH640" s="250"/>
      <c r="AI640" s="250"/>
      <c r="AJ640" s="250"/>
      <c r="AK640" s="250"/>
      <c r="AL640" s="250"/>
      <c r="AM640" s="250"/>
      <c r="AN640" s="250"/>
      <c r="AO640" s="250"/>
      <c r="AP640" s="250"/>
      <c r="AQ640" s="250"/>
      <c r="AR640" s="250"/>
      <c r="AS640" s="250"/>
      <c r="AT640" s="250"/>
      <c r="AU640" s="250"/>
      <c r="AV640" s="250"/>
      <c r="AW640" s="250"/>
      <c r="AX640" s="250"/>
      <c r="AY640" s="250"/>
      <c r="AZ640" s="250"/>
      <c r="BA640" s="250"/>
      <c r="BB640" s="250"/>
      <c r="BC640" s="250"/>
      <c r="BD640" s="250"/>
      <c r="BE640" s="250"/>
      <c r="BF640" s="250"/>
      <c r="BG640" s="250"/>
      <c r="BH640" s="250"/>
      <c r="BI640" s="250"/>
      <c r="BJ640" s="250"/>
      <c r="BK640" s="250"/>
      <c r="BL640" s="250"/>
      <c r="BM640" s="250"/>
      <c r="BN640" s="250"/>
      <c r="BO640" s="250"/>
      <c r="BP640" s="250"/>
      <c r="BQ640" s="250"/>
    </row>
    <row r="641" spans="1:69" s="90" customFormat="1" ht="16.5" x14ac:dyDescent="0.3">
      <c r="A641" s="249"/>
      <c r="B641" s="258"/>
      <c r="C641" s="258"/>
      <c r="D641" s="258"/>
      <c r="E641" s="259"/>
      <c r="F641" s="260"/>
      <c r="G641" s="260"/>
      <c r="H641" s="258"/>
      <c r="I641" s="258"/>
      <c r="J641" s="258"/>
      <c r="K641" s="258"/>
      <c r="L641" s="258"/>
      <c r="M641" s="260"/>
      <c r="N641" s="261"/>
      <c r="O641" s="261"/>
      <c r="P641" s="258"/>
      <c r="Q641" s="258"/>
      <c r="R641" s="262"/>
      <c r="S641" s="258"/>
      <c r="T641" s="262"/>
      <c r="U641" s="263"/>
      <c r="V641" s="258"/>
      <c r="W641" s="264"/>
      <c r="X641" s="265"/>
      <c r="Y641" s="258"/>
      <c r="Z641" s="258"/>
      <c r="AA641" s="258"/>
      <c r="AB641" s="258"/>
      <c r="AC641" s="262"/>
      <c r="AD641" s="258"/>
      <c r="AE641" s="258"/>
      <c r="AF641" s="258"/>
      <c r="AG641" s="258"/>
      <c r="AH641" s="258"/>
      <c r="AI641" s="258"/>
      <c r="AJ641" s="258"/>
      <c r="AK641" s="258"/>
      <c r="AL641" s="258"/>
      <c r="AM641" s="258"/>
      <c r="AN641" s="258"/>
      <c r="AO641" s="258"/>
      <c r="AP641" s="258"/>
      <c r="AQ641" s="258"/>
      <c r="AR641" s="258"/>
      <c r="AS641" s="258"/>
      <c r="AT641" s="258"/>
      <c r="AU641" s="258"/>
      <c r="AV641" s="258"/>
      <c r="AW641" s="258"/>
      <c r="AX641" s="258"/>
      <c r="AY641" s="258"/>
      <c r="AZ641" s="258"/>
      <c r="BA641" s="258"/>
      <c r="BB641" s="258"/>
      <c r="BC641" s="258"/>
      <c r="BD641" s="258"/>
      <c r="BE641" s="258"/>
      <c r="BF641" s="258"/>
      <c r="BG641" s="258"/>
      <c r="BH641" s="258"/>
      <c r="BI641" s="258"/>
      <c r="BJ641" s="258"/>
      <c r="BK641" s="258"/>
      <c r="BL641" s="258"/>
      <c r="BM641" s="258"/>
      <c r="BN641" s="258"/>
      <c r="BO641" s="258"/>
      <c r="BP641" s="258"/>
      <c r="BQ641" s="258"/>
    </row>
    <row r="642" spans="1:69" s="90" customFormat="1" ht="16.5" x14ac:dyDescent="0.3">
      <c r="A642" s="249"/>
      <c r="B642" s="258"/>
      <c r="C642" s="258"/>
      <c r="D642" s="258"/>
      <c r="E642" s="259"/>
      <c r="F642" s="260"/>
      <c r="G642" s="260"/>
      <c r="H642" s="258"/>
      <c r="I642" s="258"/>
      <c r="J642" s="258"/>
      <c r="K642" s="258"/>
      <c r="L642" s="258"/>
      <c r="M642" s="260"/>
      <c r="N642" s="261"/>
      <c r="O642" s="261"/>
      <c r="P642" s="258"/>
      <c r="Q642" s="258"/>
      <c r="R642" s="262"/>
      <c r="S642" s="258"/>
      <c r="T642" s="262"/>
      <c r="U642" s="263"/>
      <c r="V642" s="258"/>
      <c r="W642" s="264"/>
      <c r="X642" s="265"/>
      <c r="Y642" s="258"/>
      <c r="Z642" s="258"/>
      <c r="AA642" s="258"/>
      <c r="AB642" s="258"/>
      <c r="AC642" s="262"/>
      <c r="AD642" s="258"/>
      <c r="AE642" s="258"/>
      <c r="AF642" s="258"/>
      <c r="AG642" s="258"/>
      <c r="AH642" s="258"/>
      <c r="AI642" s="258"/>
      <c r="AJ642" s="258"/>
      <c r="AK642" s="258"/>
      <c r="AL642" s="258"/>
      <c r="AM642" s="258"/>
      <c r="AN642" s="258"/>
      <c r="AO642" s="258"/>
      <c r="AP642" s="258"/>
      <c r="AQ642" s="258"/>
      <c r="AR642" s="258"/>
      <c r="AS642" s="258"/>
      <c r="AT642" s="258"/>
      <c r="AU642" s="258"/>
      <c r="AV642" s="258"/>
      <c r="AW642" s="258"/>
      <c r="AX642" s="258"/>
      <c r="AY642" s="258"/>
      <c r="AZ642" s="258"/>
      <c r="BA642" s="258"/>
      <c r="BB642" s="258"/>
      <c r="BC642" s="258"/>
      <c r="BD642" s="258"/>
      <c r="BE642" s="258"/>
      <c r="BF642" s="258"/>
      <c r="BG642" s="258"/>
      <c r="BH642" s="258"/>
      <c r="BI642" s="258"/>
      <c r="BJ642" s="258"/>
      <c r="BK642" s="258"/>
      <c r="BL642" s="258"/>
      <c r="BM642" s="258"/>
      <c r="BN642" s="258"/>
      <c r="BO642" s="258"/>
      <c r="BP642" s="258"/>
      <c r="BQ642" s="258"/>
    </row>
    <row r="643" spans="1:69" s="90" customFormat="1" ht="16.5" x14ac:dyDescent="0.3">
      <c r="A643" s="249"/>
      <c r="B643" s="258"/>
      <c r="C643" s="258"/>
      <c r="D643" s="258"/>
      <c r="E643" s="259"/>
      <c r="F643" s="260"/>
      <c r="G643" s="260"/>
      <c r="H643" s="258"/>
      <c r="I643" s="258"/>
      <c r="J643" s="258"/>
      <c r="K643" s="258"/>
      <c r="L643" s="258"/>
      <c r="M643" s="260"/>
      <c r="N643" s="261"/>
      <c r="O643" s="261"/>
      <c r="P643" s="258"/>
      <c r="Q643" s="258"/>
      <c r="R643" s="262"/>
      <c r="S643" s="258"/>
      <c r="T643" s="262"/>
      <c r="U643" s="263"/>
      <c r="V643" s="258"/>
      <c r="W643" s="264"/>
      <c r="X643" s="265"/>
      <c r="Y643" s="258"/>
      <c r="Z643" s="258"/>
      <c r="AA643" s="258"/>
      <c r="AB643" s="258"/>
      <c r="AC643" s="262"/>
      <c r="AD643" s="258"/>
      <c r="AE643" s="258"/>
      <c r="AF643" s="258"/>
      <c r="AG643" s="258"/>
      <c r="AH643" s="258"/>
      <c r="AI643" s="258"/>
      <c r="AJ643" s="258"/>
      <c r="AK643" s="258"/>
      <c r="AL643" s="258"/>
      <c r="AM643" s="258"/>
      <c r="AN643" s="258"/>
      <c r="AO643" s="258"/>
      <c r="AP643" s="258"/>
      <c r="AQ643" s="258"/>
      <c r="AR643" s="258"/>
      <c r="AS643" s="258"/>
      <c r="AT643" s="258"/>
      <c r="AU643" s="258"/>
      <c r="AV643" s="258"/>
      <c r="AW643" s="258"/>
      <c r="AX643" s="258"/>
      <c r="AY643" s="258"/>
      <c r="AZ643" s="258"/>
      <c r="BA643" s="258"/>
      <c r="BB643" s="258"/>
      <c r="BC643" s="258"/>
      <c r="BD643" s="258"/>
      <c r="BE643" s="258"/>
      <c r="BF643" s="258"/>
      <c r="BG643" s="258"/>
      <c r="BH643" s="258"/>
      <c r="BI643" s="258"/>
      <c r="BJ643" s="258"/>
      <c r="BK643" s="258"/>
      <c r="BL643" s="258"/>
      <c r="BM643" s="258"/>
      <c r="BN643" s="258"/>
      <c r="BO643" s="258"/>
      <c r="BP643" s="258"/>
      <c r="BQ643" s="258"/>
    </row>
    <row r="644" spans="1:69" s="90" customFormat="1" ht="16.5" x14ac:dyDescent="0.3">
      <c r="A644" s="249"/>
      <c r="B644" s="258"/>
      <c r="C644" s="258"/>
      <c r="D644" s="258"/>
      <c r="E644" s="259"/>
      <c r="F644" s="260"/>
      <c r="G644" s="260"/>
      <c r="H644" s="258"/>
      <c r="I644" s="258"/>
      <c r="J644" s="258"/>
      <c r="K644" s="258"/>
      <c r="L644" s="258"/>
      <c r="M644" s="260"/>
      <c r="N644" s="261"/>
      <c r="O644" s="261"/>
      <c r="P644" s="258"/>
      <c r="Q644" s="258"/>
      <c r="R644" s="262"/>
      <c r="S644" s="258"/>
      <c r="T644" s="262"/>
      <c r="U644" s="263"/>
      <c r="V644" s="258"/>
      <c r="W644" s="264"/>
      <c r="X644" s="265"/>
      <c r="Y644" s="258"/>
      <c r="Z644" s="258"/>
      <c r="AA644" s="258"/>
      <c r="AB644" s="258"/>
      <c r="AC644" s="262"/>
      <c r="AD644" s="258"/>
      <c r="AE644" s="258"/>
      <c r="AF644" s="258"/>
      <c r="AG644" s="258"/>
      <c r="AH644" s="258"/>
      <c r="AI644" s="258"/>
      <c r="AJ644" s="258"/>
      <c r="AK644" s="258"/>
      <c r="AL644" s="258"/>
      <c r="AM644" s="258"/>
      <c r="AN644" s="258"/>
      <c r="AO644" s="258"/>
      <c r="AP644" s="258"/>
      <c r="AQ644" s="258"/>
      <c r="AR644" s="258"/>
      <c r="AS644" s="258"/>
      <c r="AT644" s="258"/>
      <c r="AU644" s="258"/>
      <c r="AV644" s="258"/>
      <c r="AW644" s="258"/>
      <c r="AX644" s="258"/>
      <c r="AY644" s="258"/>
      <c r="AZ644" s="258"/>
      <c r="BA644" s="258"/>
      <c r="BB644" s="258"/>
      <c r="BC644" s="258"/>
      <c r="BD644" s="258"/>
      <c r="BE644" s="258"/>
      <c r="BF644" s="258"/>
      <c r="BG644" s="258"/>
      <c r="BH644" s="258"/>
      <c r="BI644" s="258"/>
      <c r="BJ644" s="258"/>
      <c r="BK644" s="258"/>
      <c r="BL644" s="258"/>
      <c r="BM644" s="258"/>
      <c r="BN644" s="258"/>
      <c r="BO644" s="258"/>
      <c r="BP644" s="258"/>
      <c r="BQ644" s="258"/>
    </row>
    <row r="645" spans="1:69" s="90" customFormat="1" ht="16.5" x14ac:dyDescent="0.3">
      <c r="A645" s="249"/>
      <c r="B645" s="258"/>
      <c r="C645" s="258"/>
      <c r="D645" s="258"/>
      <c r="E645" s="259"/>
      <c r="F645" s="260"/>
      <c r="G645" s="260"/>
      <c r="H645" s="258"/>
      <c r="I645" s="258"/>
      <c r="J645" s="258"/>
      <c r="K645" s="258"/>
      <c r="L645" s="258"/>
      <c r="M645" s="260"/>
      <c r="N645" s="261"/>
      <c r="O645" s="261"/>
      <c r="P645" s="258"/>
      <c r="Q645" s="258"/>
      <c r="R645" s="262"/>
      <c r="S645" s="258"/>
      <c r="T645" s="262"/>
      <c r="U645" s="263"/>
      <c r="V645" s="258"/>
      <c r="W645" s="264"/>
      <c r="X645" s="265"/>
      <c r="Y645" s="258"/>
      <c r="Z645" s="258"/>
      <c r="AA645" s="258"/>
      <c r="AB645" s="258"/>
      <c r="AC645" s="262"/>
      <c r="AD645" s="258"/>
      <c r="AE645" s="258"/>
      <c r="AF645" s="258"/>
      <c r="AG645" s="258"/>
      <c r="AH645" s="258"/>
      <c r="AI645" s="258"/>
      <c r="AJ645" s="258"/>
      <c r="AK645" s="258"/>
      <c r="AL645" s="258"/>
      <c r="AM645" s="258"/>
      <c r="AN645" s="258"/>
      <c r="AO645" s="258"/>
      <c r="AP645" s="258"/>
      <c r="AQ645" s="258"/>
      <c r="AR645" s="258"/>
      <c r="AS645" s="258"/>
      <c r="AT645" s="258"/>
      <c r="AU645" s="258"/>
      <c r="AV645" s="258"/>
      <c r="AW645" s="258"/>
      <c r="AX645" s="258"/>
      <c r="AY645" s="258"/>
      <c r="AZ645" s="258"/>
      <c r="BA645" s="258"/>
      <c r="BB645" s="258"/>
      <c r="BC645" s="258"/>
      <c r="BD645" s="258"/>
      <c r="BE645" s="258"/>
      <c r="BF645" s="258"/>
      <c r="BG645" s="258"/>
      <c r="BH645" s="258"/>
      <c r="BI645" s="258"/>
      <c r="BJ645" s="258"/>
      <c r="BK645" s="258"/>
      <c r="BL645" s="258"/>
      <c r="BM645" s="258"/>
      <c r="BN645" s="258"/>
      <c r="BO645" s="258"/>
      <c r="BP645" s="258"/>
      <c r="BQ645" s="258"/>
    </row>
    <row r="646" spans="1:69" s="90" customFormat="1" ht="16.5" x14ac:dyDescent="0.3">
      <c r="A646" s="249"/>
      <c r="B646" s="258"/>
      <c r="C646" s="258"/>
      <c r="D646" s="258"/>
      <c r="E646" s="259"/>
      <c r="F646" s="260"/>
      <c r="G646" s="260"/>
      <c r="H646" s="258"/>
      <c r="I646" s="258"/>
      <c r="J646" s="258"/>
      <c r="K646" s="258"/>
      <c r="L646" s="258"/>
      <c r="M646" s="260"/>
      <c r="N646" s="261"/>
      <c r="O646" s="261"/>
      <c r="P646" s="258"/>
      <c r="Q646" s="258"/>
      <c r="R646" s="262"/>
      <c r="S646" s="258"/>
      <c r="T646" s="262"/>
      <c r="U646" s="263"/>
      <c r="V646" s="258"/>
      <c r="W646" s="264"/>
      <c r="X646" s="265"/>
      <c r="Y646" s="258"/>
      <c r="Z646" s="258"/>
      <c r="AA646" s="258"/>
      <c r="AB646" s="258"/>
      <c r="AC646" s="262"/>
      <c r="AD646" s="258"/>
      <c r="AE646" s="258"/>
      <c r="AF646" s="258"/>
      <c r="AG646" s="258"/>
      <c r="AH646" s="258"/>
      <c r="AI646" s="258"/>
      <c r="AJ646" s="258"/>
      <c r="AK646" s="258"/>
      <c r="AL646" s="258"/>
      <c r="AM646" s="258"/>
      <c r="AN646" s="258"/>
      <c r="AO646" s="258"/>
      <c r="AP646" s="258"/>
      <c r="AQ646" s="258"/>
      <c r="AR646" s="258"/>
      <c r="AS646" s="258"/>
      <c r="AT646" s="258"/>
      <c r="AU646" s="258"/>
      <c r="AV646" s="258"/>
      <c r="AW646" s="258"/>
      <c r="AX646" s="258"/>
      <c r="AY646" s="258"/>
      <c r="AZ646" s="258"/>
      <c r="BA646" s="258"/>
      <c r="BB646" s="258"/>
      <c r="BC646" s="258"/>
      <c r="BD646" s="258"/>
      <c r="BE646" s="258"/>
      <c r="BF646" s="258"/>
      <c r="BG646" s="258"/>
      <c r="BH646" s="258"/>
      <c r="BI646" s="258"/>
      <c r="BJ646" s="258"/>
      <c r="BK646" s="258"/>
      <c r="BL646" s="258"/>
      <c r="BM646" s="258"/>
      <c r="BN646" s="258"/>
      <c r="BO646" s="258"/>
      <c r="BP646" s="258"/>
      <c r="BQ646" s="258"/>
    </row>
    <row r="647" spans="1:69" s="90" customFormat="1" ht="16.5" x14ac:dyDescent="0.3">
      <c r="A647" s="249"/>
      <c r="B647" s="258"/>
      <c r="C647" s="258"/>
      <c r="D647" s="258"/>
      <c r="E647" s="259"/>
      <c r="F647" s="260"/>
      <c r="G647" s="260"/>
      <c r="H647" s="258"/>
      <c r="I647" s="258"/>
      <c r="J647" s="258"/>
      <c r="K647" s="258"/>
      <c r="L647" s="258"/>
      <c r="M647" s="260"/>
      <c r="N647" s="261"/>
      <c r="O647" s="261"/>
      <c r="P647" s="258"/>
      <c r="Q647" s="258"/>
      <c r="R647" s="262"/>
      <c r="S647" s="258"/>
      <c r="T647" s="262"/>
      <c r="U647" s="263"/>
      <c r="V647" s="258"/>
      <c r="W647" s="264"/>
      <c r="X647" s="265"/>
      <c r="Y647" s="258"/>
      <c r="Z647" s="258"/>
      <c r="AA647" s="258"/>
      <c r="AB647" s="258"/>
      <c r="AC647" s="262"/>
      <c r="AD647" s="258"/>
      <c r="AE647" s="258"/>
      <c r="AF647" s="258"/>
      <c r="AG647" s="258"/>
      <c r="AH647" s="258"/>
      <c r="AI647" s="258"/>
      <c r="AJ647" s="258"/>
      <c r="AK647" s="258"/>
      <c r="AL647" s="258"/>
      <c r="AM647" s="258"/>
      <c r="AN647" s="258"/>
      <c r="AO647" s="258"/>
      <c r="AP647" s="258"/>
      <c r="AQ647" s="258"/>
      <c r="AR647" s="258"/>
      <c r="AS647" s="258"/>
      <c r="AT647" s="258"/>
      <c r="AU647" s="258"/>
      <c r="AV647" s="258"/>
      <c r="AW647" s="258"/>
      <c r="AX647" s="258"/>
      <c r="AY647" s="258"/>
      <c r="AZ647" s="258"/>
      <c r="BA647" s="258"/>
      <c r="BB647" s="258"/>
      <c r="BC647" s="258"/>
      <c r="BD647" s="258"/>
      <c r="BE647" s="258"/>
      <c r="BF647" s="258"/>
      <c r="BG647" s="258"/>
      <c r="BH647" s="258"/>
      <c r="BI647" s="258"/>
      <c r="BJ647" s="258"/>
      <c r="BK647" s="258"/>
      <c r="BL647" s="258"/>
      <c r="BM647" s="258"/>
      <c r="BN647" s="258"/>
      <c r="BO647" s="258"/>
      <c r="BP647" s="258"/>
      <c r="BQ647" s="258"/>
    </row>
    <row r="648" spans="1:69" s="90" customFormat="1" ht="16.5" x14ac:dyDescent="0.3">
      <c r="A648" s="249"/>
      <c r="B648" s="258"/>
      <c r="C648" s="258"/>
      <c r="D648" s="258"/>
      <c r="E648" s="259"/>
      <c r="F648" s="260"/>
      <c r="G648" s="260"/>
      <c r="H648" s="258"/>
      <c r="I648" s="258"/>
      <c r="J648" s="258"/>
      <c r="K648" s="258"/>
      <c r="L648" s="258"/>
      <c r="M648" s="260"/>
      <c r="N648" s="261"/>
      <c r="O648" s="261"/>
      <c r="P648" s="258"/>
      <c r="Q648" s="258"/>
      <c r="R648" s="262"/>
      <c r="S648" s="258"/>
      <c r="T648" s="262"/>
      <c r="U648" s="263"/>
      <c r="V648" s="258"/>
      <c r="W648" s="264"/>
      <c r="X648" s="265"/>
      <c r="Y648" s="258"/>
      <c r="Z648" s="258"/>
      <c r="AA648" s="258"/>
      <c r="AB648" s="258"/>
      <c r="AC648" s="262"/>
      <c r="AD648" s="258"/>
      <c r="AE648" s="258"/>
      <c r="AF648" s="258"/>
      <c r="AG648" s="258"/>
      <c r="AH648" s="258"/>
      <c r="AI648" s="258"/>
      <c r="AJ648" s="258"/>
      <c r="AK648" s="258"/>
      <c r="AL648" s="258"/>
      <c r="AM648" s="258"/>
      <c r="AN648" s="258"/>
      <c r="AO648" s="258"/>
      <c r="AP648" s="258"/>
      <c r="AQ648" s="258"/>
      <c r="AR648" s="258"/>
      <c r="AS648" s="258"/>
      <c r="AT648" s="258"/>
      <c r="AU648" s="258"/>
      <c r="AV648" s="258"/>
      <c r="AW648" s="258"/>
      <c r="AX648" s="258"/>
      <c r="AY648" s="258"/>
      <c r="AZ648" s="258"/>
      <c r="BA648" s="258"/>
      <c r="BB648" s="258"/>
      <c r="BC648" s="258"/>
      <c r="BD648" s="258"/>
      <c r="BE648" s="258"/>
      <c r="BF648" s="258"/>
      <c r="BG648" s="258"/>
      <c r="BH648" s="258"/>
      <c r="BI648" s="258"/>
      <c r="BJ648" s="258"/>
      <c r="BK648" s="258"/>
      <c r="BL648" s="258"/>
      <c r="BM648" s="258"/>
      <c r="BN648" s="258"/>
      <c r="BO648" s="258"/>
      <c r="BP648" s="258"/>
      <c r="BQ648" s="258"/>
    </row>
    <row r="649" spans="1:69" s="90" customFormat="1" ht="16.5" x14ac:dyDescent="0.3">
      <c r="A649" s="249"/>
      <c r="B649" s="258"/>
      <c r="C649" s="258"/>
      <c r="D649" s="258"/>
      <c r="E649" s="259"/>
      <c r="F649" s="260"/>
      <c r="G649" s="260"/>
      <c r="H649" s="258"/>
      <c r="I649" s="258"/>
      <c r="J649" s="258"/>
      <c r="K649" s="258"/>
      <c r="L649" s="258"/>
      <c r="M649" s="260"/>
      <c r="N649" s="261"/>
      <c r="O649" s="261"/>
      <c r="P649" s="258"/>
      <c r="Q649" s="258"/>
      <c r="R649" s="262"/>
      <c r="S649" s="258"/>
      <c r="T649" s="262"/>
      <c r="U649" s="263"/>
      <c r="V649" s="258"/>
      <c r="W649" s="264"/>
      <c r="X649" s="265"/>
      <c r="Y649" s="258"/>
      <c r="Z649" s="258"/>
      <c r="AA649" s="258"/>
      <c r="AB649" s="258"/>
      <c r="AC649" s="262"/>
      <c r="AD649" s="258"/>
      <c r="AE649" s="258"/>
      <c r="AF649" s="258"/>
      <c r="AG649" s="258"/>
      <c r="AH649" s="258"/>
      <c r="AI649" s="258"/>
      <c r="AJ649" s="258"/>
      <c r="AK649" s="258"/>
      <c r="AL649" s="258"/>
      <c r="AM649" s="258"/>
      <c r="AN649" s="258"/>
      <c r="AO649" s="258"/>
      <c r="AP649" s="258"/>
      <c r="AQ649" s="258"/>
      <c r="AR649" s="258"/>
      <c r="AS649" s="258"/>
      <c r="AT649" s="258"/>
      <c r="AU649" s="258"/>
      <c r="AV649" s="258"/>
      <c r="AW649" s="258"/>
      <c r="AX649" s="258"/>
      <c r="AY649" s="258"/>
      <c r="AZ649" s="258"/>
      <c r="BA649" s="258"/>
      <c r="BB649" s="258"/>
      <c r="BC649" s="258"/>
      <c r="BD649" s="258"/>
      <c r="BE649" s="258"/>
      <c r="BF649" s="258"/>
      <c r="BG649" s="258"/>
      <c r="BH649" s="258"/>
      <c r="BI649" s="258"/>
      <c r="BJ649" s="258"/>
      <c r="BK649" s="258"/>
      <c r="BL649" s="258"/>
      <c r="BM649" s="258"/>
      <c r="BN649" s="258"/>
      <c r="BO649" s="258"/>
      <c r="BP649" s="258"/>
      <c r="BQ649" s="258"/>
    </row>
    <row r="650" spans="1:69" s="90" customFormat="1" ht="16.5" x14ac:dyDescent="0.3">
      <c r="A650" s="249"/>
      <c r="B650" s="258"/>
      <c r="C650" s="258"/>
      <c r="D650" s="258"/>
      <c r="E650" s="259"/>
      <c r="F650" s="260"/>
      <c r="G650" s="260"/>
      <c r="H650" s="258"/>
      <c r="I650" s="258"/>
      <c r="J650" s="258"/>
      <c r="K650" s="258"/>
      <c r="L650" s="258"/>
      <c r="M650" s="260"/>
      <c r="N650" s="261"/>
      <c r="O650" s="261"/>
      <c r="P650" s="258"/>
      <c r="Q650" s="258"/>
      <c r="R650" s="262"/>
      <c r="S650" s="258"/>
      <c r="T650" s="262"/>
      <c r="U650" s="263"/>
      <c r="V650" s="258"/>
      <c r="W650" s="264"/>
      <c r="X650" s="265"/>
      <c r="Y650" s="258"/>
      <c r="Z650" s="258"/>
      <c r="AA650" s="258"/>
      <c r="AB650" s="258"/>
      <c r="AC650" s="262"/>
      <c r="AD650" s="258"/>
      <c r="AE650" s="258"/>
      <c r="AF650" s="258"/>
      <c r="AG650" s="258"/>
      <c r="AH650" s="258"/>
      <c r="AI650" s="258"/>
      <c r="AJ650" s="258"/>
      <c r="AK650" s="258"/>
      <c r="AL650" s="258"/>
      <c r="AM650" s="258"/>
      <c r="AN650" s="258"/>
      <c r="AO650" s="258"/>
      <c r="AP650" s="258"/>
      <c r="AQ650" s="258"/>
      <c r="AR650" s="258"/>
      <c r="AS650" s="258"/>
      <c r="AT650" s="258"/>
      <c r="AU650" s="258"/>
      <c r="AV650" s="258"/>
      <c r="AW650" s="258"/>
      <c r="AX650" s="258"/>
      <c r="AY650" s="258"/>
      <c r="AZ650" s="258"/>
      <c r="BA650" s="258"/>
      <c r="BB650" s="258"/>
      <c r="BC650" s="258"/>
      <c r="BD650" s="258"/>
      <c r="BE650" s="258"/>
      <c r="BF650" s="258"/>
      <c r="BG650" s="258"/>
      <c r="BH650" s="258"/>
      <c r="BI650" s="258"/>
      <c r="BJ650" s="258"/>
      <c r="BK650" s="258"/>
      <c r="BL650" s="258"/>
      <c r="BM650" s="258"/>
      <c r="BN650" s="258"/>
      <c r="BO650" s="258"/>
      <c r="BP650" s="258"/>
      <c r="BQ650" s="258"/>
    </row>
    <row r="651" spans="1:69" s="90" customFormat="1" ht="16.5" x14ac:dyDescent="0.3">
      <c r="A651" s="249"/>
      <c r="B651" s="258"/>
      <c r="C651" s="258"/>
      <c r="D651" s="258"/>
      <c r="E651" s="259"/>
      <c r="F651" s="260"/>
      <c r="G651" s="260"/>
      <c r="H651" s="258"/>
      <c r="I651" s="258"/>
      <c r="J651" s="258"/>
      <c r="K651" s="258"/>
      <c r="L651" s="258"/>
      <c r="M651" s="260"/>
      <c r="N651" s="261"/>
      <c r="O651" s="261"/>
      <c r="P651" s="258"/>
      <c r="Q651" s="258"/>
      <c r="R651" s="262"/>
      <c r="S651" s="258"/>
      <c r="T651" s="262"/>
      <c r="U651" s="263"/>
      <c r="V651" s="258"/>
      <c r="W651" s="264"/>
      <c r="X651" s="265"/>
      <c r="Y651" s="258"/>
      <c r="Z651" s="258"/>
      <c r="AA651" s="258"/>
      <c r="AB651" s="258"/>
      <c r="AC651" s="262"/>
      <c r="AD651" s="258"/>
      <c r="AE651" s="258"/>
      <c r="AF651" s="258"/>
      <c r="AG651" s="258"/>
      <c r="AH651" s="258"/>
      <c r="AI651" s="258"/>
      <c r="AJ651" s="258"/>
      <c r="AK651" s="258"/>
      <c r="AL651" s="258"/>
      <c r="AM651" s="258"/>
      <c r="AN651" s="258"/>
      <c r="AO651" s="258"/>
      <c r="AP651" s="258"/>
      <c r="AQ651" s="258"/>
      <c r="AR651" s="258"/>
      <c r="AS651" s="258"/>
      <c r="AT651" s="258"/>
      <c r="AU651" s="258"/>
      <c r="AV651" s="258"/>
      <c r="AW651" s="258"/>
      <c r="AX651" s="258"/>
      <c r="AY651" s="258"/>
      <c r="AZ651" s="258"/>
      <c r="BA651" s="258"/>
      <c r="BB651" s="258"/>
      <c r="BC651" s="258"/>
      <c r="BD651" s="258"/>
      <c r="BE651" s="258"/>
      <c r="BF651" s="258"/>
      <c r="BG651" s="258"/>
      <c r="BH651" s="258"/>
      <c r="BI651" s="258"/>
      <c r="BJ651" s="258"/>
      <c r="BK651" s="258"/>
      <c r="BL651" s="258"/>
      <c r="BM651" s="258"/>
      <c r="BN651" s="258"/>
      <c r="BO651" s="258"/>
      <c r="BP651" s="258"/>
      <c r="BQ651" s="258"/>
    </row>
    <row r="652" spans="1:69" s="90" customFormat="1" ht="16.5" x14ac:dyDescent="0.3">
      <c r="A652" s="249"/>
      <c r="B652" s="258"/>
      <c r="C652" s="258"/>
      <c r="D652" s="258"/>
      <c r="E652" s="259"/>
      <c r="F652" s="260"/>
      <c r="G652" s="260"/>
      <c r="H652" s="258"/>
      <c r="I652" s="258"/>
      <c r="J652" s="258"/>
      <c r="K652" s="258"/>
      <c r="L652" s="258"/>
      <c r="M652" s="260"/>
      <c r="N652" s="261"/>
      <c r="O652" s="261"/>
      <c r="P652" s="258"/>
      <c r="Q652" s="258"/>
      <c r="R652" s="262"/>
      <c r="S652" s="258"/>
      <c r="T652" s="262"/>
      <c r="U652" s="263"/>
      <c r="V652" s="258"/>
      <c r="W652" s="264"/>
      <c r="X652" s="265"/>
      <c r="Y652" s="258"/>
      <c r="Z652" s="258"/>
      <c r="AA652" s="258"/>
      <c r="AB652" s="258"/>
      <c r="AC652" s="262"/>
      <c r="AD652" s="258"/>
      <c r="AE652" s="258"/>
      <c r="AF652" s="258"/>
      <c r="AG652" s="258"/>
      <c r="AH652" s="258"/>
      <c r="AI652" s="258"/>
      <c r="AJ652" s="258"/>
      <c r="AK652" s="258"/>
      <c r="AL652" s="258"/>
      <c r="AM652" s="258"/>
      <c r="AN652" s="258"/>
      <c r="AO652" s="258"/>
      <c r="AP652" s="258"/>
      <c r="AQ652" s="258"/>
      <c r="AR652" s="258"/>
      <c r="AS652" s="258"/>
      <c r="AT652" s="258"/>
      <c r="AU652" s="258"/>
      <c r="AV652" s="258"/>
      <c r="AW652" s="258"/>
      <c r="AX652" s="258"/>
      <c r="AY652" s="258"/>
      <c r="AZ652" s="258"/>
      <c r="BA652" s="258"/>
      <c r="BB652" s="258"/>
      <c r="BC652" s="258"/>
      <c r="BD652" s="258"/>
      <c r="BE652" s="258"/>
      <c r="BF652" s="258"/>
      <c r="BG652" s="258"/>
      <c r="BH652" s="258"/>
      <c r="BI652" s="258"/>
      <c r="BJ652" s="258"/>
      <c r="BK652" s="258"/>
      <c r="BL652" s="258"/>
      <c r="BM652" s="258"/>
      <c r="BN652" s="258"/>
      <c r="BO652" s="258"/>
      <c r="BP652" s="258"/>
      <c r="BQ652" s="258"/>
    </row>
    <row r="653" spans="1:69" s="90" customFormat="1" ht="16.5" x14ac:dyDescent="0.3">
      <c r="A653" s="249"/>
      <c r="B653" s="258"/>
      <c r="C653" s="258"/>
      <c r="D653" s="258"/>
      <c r="E653" s="259"/>
      <c r="F653" s="260"/>
      <c r="G653" s="260"/>
      <c r="H653" s="258"/>
      <c r="I653" s="258"/>
      <c r="J653" s="258"/>
      <c r="K653" s="258"/>
      <c r="L653" s="258"/>
      <c r="M653" s="260"/>
      <c r="N653" s="261"/>
      <c r="O653" s="261"/>
      <c r="P653" s="258"/>
      <c r="Q653" s="258"/>
      <c r="R653" s="262"/>
      <c r="S653" s="258"/>
      <c r="T653" s="262"/>
      <c r="U653" s="263"/>
      <c r="V653" s="258"/>
      <c r="W653" s="264"/>
      <c r="X653" s="265"/>
      <c r="Y653" s="258"/>
      <c r="Z653" s="258"/>
      <c r="AA653" s="258"/>
      <c r="AB653" s="258"/>
      <c r="AC653" s="262"/>
      <c r="AD653" s="258"/>
      <c r="AE653" s="258"/>
      <c r="AF653" s="258"/>
      <c r="AG653" s="258"/>
      <c r="AH653" s="258"/>
      <c r="AI653" s="258"/>
      <c r="AJ653" s="258"/>
      <c r="AK653" s="258"/>
      <c r="AL653" s="258"/>
      <c r="AM653" s="258"/>
      <c r="AN653" s="258"/>
      <c r="AO653" s="258"/>
      <c r="AP653" s="258"/>
      <c r="AQ653" s="258"/>
      <c r="AR653" s="258"/>
      <c r="AS653" s="258"/>
      <c r="AT653" s="258"/>
      <c r="AU653" s="258"/>
      <c r="AV653" s="258"/>
      <c r="AW653" s="258"/>
      <c r="AX653" s="258"/>
      <c r="AY653" s="258"/>
      <c r="AZ653" s="258"/>
      <c r="BA653" s="258"/>
      <c r="BB653" s="258"/>
      <c r="BC653" s="258"/>
      <c r="BD653" s="258"/>
      <c r="BE653" s="258"/>
      <c r="BF653" s="258"/>
      <c r="BG653" s="258"/>
      <c r="BH653" s="258"/>
      <c r="BI653" s="258"/>
      <c r="BJ653" s="258"/>
      <c r="BK653" s="258"/>
      <c r="BL653" s="258"/>
      <c r="BM653" s="258"/>
      <c r="BN653" s="258"/>
      <c r="BO653" s="258"/>
      <c r="BP653" s="258"/>
      <c r="BQ653" s="258"/>
    </row>
    <row r="654" spans="1:69" s="90" customFormat="1" ht="16.5" x14ac:dyDescent="0.3">
      <c r="A654" s="249"/>
      <c r="B654" s="258"/>
      <c r="C654" s="258"/>
      <c r="D654" s="258"/>
      <c r="E654" s="259"/>
      <c r="F654" s="260"/>
      <c r="G654" s="260"/>
      <c r="H654" s="258"/>
      <c r="I654" s="258"/>
      <c r="J654" s="258"/>
      <c r="K654" s="258"/>
      <c r="L654" s="258"/>
      <c r="M654" s="260"/>
      <c r="N654" s="261"/>
      <c r="O654" s="261"/>
      <c r="P654" s="258"/>
      <c r="Q654" s="258"/>
      <c r="R654" s="262"/>
      <c r="S654" s="258"/>
      <c r="T654" s="262"/>
      <c r="U654" s="263"/>
      <c r="V654" s="258"/>
      <c r="W654" s="264"/>
      <c r="X654" s="265"/>
      <c r="Y654" s="258"/>
      <c r="Z654" s="258"/>
      <c r="AA654" s="258"/>
      <c r="AB654" s="258"/>
      <c r="AC654" s="262"/>
      <c r="AD654" s="258"/>
      <c r="AE654" s="258"/>
      <c r="AF654" s="258"/>
      <c r="AG654" s="258"/>
      <c r="AH654" s="258"/>
      <c r="AI654" s="258"/>
      <c r="AJ654" s="258"/>
      <c r="AK654" s="258"/>
      <c r="AL654" s="258"/>
      <c r="AM654" s="258"/>
      <c r="AN654" s="258"/>
      <c r="AO654" s="258"/>
      <c r="AP654" s="258"/>
      <c r="AQ654" s="258"/>
      <c r="AR654" s="258"/>
      <c r="AS654" s="258"/>
      <c r="AT654" s="258"/>
      <c r="AU654" s="258"/>
      <c r="AV654" s="258"/>
      <c r="AW654" s="258"/>
      <c r="AX654" s="258"/>
      <c r="AY654" s="258"/>
      <c r="AZ654" s="258"/>
      <c r="BA654" s="258"/>
      <c r="BB654" s="258"/>
      <c r="BC654" s="258"/>
      <c r="BD654" s="258"/>
      <c r="BE654" s="258"/>
      <c r="BF654" s="258"/>
      <c r="BG654" s="258"/>
      <c r="BH654" s="258"/>
      <c r="BI654" s="258"/>
      <c r="BJ654" s="258"/>
      <c r="BK654" s="258"/>
      <c r="BL654" s="258"/>
      <c r="BM654" s="258"/>
      <c r="BN654" s="258"/>
      <c r="BO654" s="258"/>
      <c r="BP654" s="258"/>
      <c r="BQ654" s="258"/>
    </row>
    <row r="655" spans="1:69" s="90" customFormat="1" ht="16.5" x14ac:dyDescent="0.3">
      <c r="A655" s="249"/>
      <c r="B655" s="258"/>
      <c r="C655" s="258"/>
      <c r="D655" s="258"/>
      <c r="E655" s="259"/>
      <c r="F655" s="260"/>
      <c r="G655" s="260"/>
      <c r="H655" s="258"/>
      <c r="I655" s="258"/>
      <c r="J655" s="258"/>
      <c r="K655" s="258"/>
      <c r="L655" s="258"/>
      <c r="M655" s="260"/>
      <c r="N655" s="261"/>
      <c r="O655" s="261"/>
      <c r="P655" s="258"/>
      <c r="Q655" s="258"/>
      <c r="R655" s="262"/>
      <c r="S655" s="258"/>
      <c r="T655" s="262"/>
      <c r="U655" s="263"/>
      <c r="V655" s="258"/>
      <c r="W655" s="264"/>
      <c r="X655" s="265"/>
      <c r="Y655" s="258"/>
      <c r="Z655" s="258"/>
      <c r="AA655" s="258"/>
      <c r="AB655" s="258"/>
      <c r="AC655" s="262"/>
      <c r="AD655" s="258"/>
      <c r="AE655" s="258"/>
      <c r="AF655" s="258"/>
      <c r="AG655" s="258"/>
      <c r="AH655" s="258"/>
      <c r="AI655" s="258"/>
      <c r="AJ655" s="258"/>
      <c r="AK655" s="258"/>
      <c r="AL655" s="258"/>
      <c r="AM655" s="258"/>
      <c r="AN655" s="258"/>
      <c r="AO655" s="258"/>
      <c r="AP655" s="258"/>
      <c r="AQ655" s="258"/>
      <c r="AR655" s="258"/>
      <c r="AS655" s="258"/>
      <c r="AT655" s="258"/>
      <c r="AU655" s="258"/>
      <c r="AV655" s="258"/>
      <c r="AW655" s="258"/>
      <c r="AX655" s="258"/>
      <c r="AY655" s="258"/>
      <c r="AZ655" s="258"/>
      <c r="BA655" s="258"/>
      <c r="BB655" s="258"/>
      <c r="BC655" s="258"/>
      <c r="BD655" s="258"/>
      <c r="BE655" s="258"/>
      <c r="BF655" s="258"/>
      <c r="BG655" s="258"/>
      <c r="BH655" s="258"/>
      <c r="BI655" s="258"/>
      <c r="BJ655" s="258"/>
      <c r="BK655" s="258"/>
      <c r="BL655" s="258"/>
      <c r="BM655" s="258"/>
      <c r="BN655" s="258"/>
      <c r="BO655" s="258"/>
      <c r="BP655" s="258"/>
      <c r="BQ655" s="258"/>
    </row>
    <row r="656" spans="1:69" s="90" customFormat="1" ht="16.5" x14ac:dyDescent="0.3">
      <c r="A656" s="249"/>
      <c r="B656" s="258"/>
      <c r="C656" s="258"/>
      <c r="D656" s="258"/>
      <c r="E656" s="259"/>
      <c r="F656" s="260"/>
      <c r="G656" s="260"/>
      <c r="H656" s="258"/>
      <c r="I656" s="258"/>
      <c r="J656" s="258"/>
      <c r="K656" s="258"/>
      <c r="L656" s="258"/>
      <c r="M656" s="260"/>
      <c r="N656" s="261"/>
      <c r="O656" s="261"/>
      <c r="P656" s="258"/>
      <c r="Q656" s="258"/>
      <c r="R656" s="262"/>
      <c r="S656" s="258"/>
      <c r="T656" s="262"/>
      <c r="U656" s="263"/>
      <c r="V656" s="258"/>
      <c r="W656" s="264"/>
      <c r="X656" s="265"/>
      <c r="Y656" s="258"/>
      <c r="Z656" s="258"/>
      <c r="AA656" s="258"/>
      <c r="AB656" s="258"/>
      <c r="AC656" s="262"/>
      <c r="AD656" s="258"/>
      <c r="AE656" s="258"/>
      <c r="AF656" s="258"/>
      <c r="AG656" s="258"/>
      <c r="AH656" s="258"/>
      <c r="AI656" s="258"/>
      <c r="AJ656" s="258"/>
      <c r="AK656" s="258"/>
      <c r="AL656" s="258"/>
      <c r="AM656" s="258"/>
      <c r="AN656" s="258"/>
      <c r="AO656" s="258"/>
      <c r="AP656" s="258"/>
      <c r="AQ656" s="258"/>
      <c r="AR656" s="258"/>
      <c r="AS656" s="258"/>
      <c r="AT656" s="258"/>
      <c r="AU656" s="258"/>
      <c r="AV656" s="258"/>
      <c r="AW656" s="258"/>
      <c r="AX656" s="258"/>
      <c r="AY656" s="258"/>
      <c r="AZ656" s="258"/>
      <c r="BA656" s="258"/>
      <c r="BB656" s="258"/>
      <c r="BC656" s="258"/>
      <c r="BD656" s="258"/>
      <c r="BE656" s="258"/>
      <c r="BF656" s="258"/>
      <c r="BG656" s="258"/>
      <c r="BH656" s="258"/>
      <c r="BI656" s="258"/>
      <c r="BJ656" s="258"/>
      <c r="BK656" s="258"/>
      <c r="BL656" s="258"/>
      <c r="BM656" s="258"/>
      <c r="BN656" s="258"/>
      <c r="BO656" s="258"/>
      <c r="BP656" s="258"/>
      <c r="BQ656" s="258"/>
    </row>
    <row r="657" spans="1:69" s="90" customFormat="1" ht="16.5" x14ac:dyDescent="0.3">
      <c r="A657" s="249"/>
      <c r="B657" s="258"/>
      <c r="C657" s="258"/>
      <c r="D657" s="258"/>
      <c r="E657" s="259"/>
      <c r="F657" s="260"/>
      <c r="G657" s="260"/>
      <c r="H657" s="258"/>
      <c r="I657" s="258"/>
      <c r="J657" s="258"/>
      <c r="K657" s="258"/>
      <c r="L657" s="258"/>
      <c r="M657" s="260"/>
      <c r="N657" s="261"/>
      <c r="O657" s="261"/>
      <c r="P657" s="258"/>
      <c r="Q657" s="258"/>
      <c r="R657" s="262"/>
      <c r="S657" s="258"/>
      <c r="T657" s="262"/>
      <c r="U657" s="263"/>
      <c r="V657" s="258"/>
      <c r="W657" s="264"/>
      <c r="X657" s="265"/>
      <c r="Y657" s="258"/>
      <c r="Z657" s="258"/>
      <c r="AA657" s="258"/>
      <c r="AB657" s="258"/>
      <c r="AC657" s="262"/>
      <c r="AD657" s="258"/>
      <c r="AE657" s="258"/>
      <c r="AF657" s="258"/>
      <c r="AG657" s="258"/>
      <c r="AH657" s="258"/>
      <c r="AI657" s="258"/>
      <c r="AJ657" s="258"/>
      <c r="AK657" s="258"/>
      <c r="AL657" s="258"/>
      <c r="AM657" s="258"/>
      <c r="AN657" s="258"/>
      <c r="AO657" s="258"/>
      <c r="AP657" s="258"/>
      <c r="AQ657" s="258"/>
      <c r="AR657" s="258"/>
      <c r="AS657" s="258"/>
      <c r="AT657" s="258"/>
      <c r="AU657" s="258"/>
      <c r="AV657" s="258"/>
      <c r="AW657" s="258"/>
      <c r="AX657" s="258"/>
      <c r="AY657" s="258"/>
      <c r="AZ657" s="258"/>
      <c r="BA657" s="258"/>
      <c r="BB657" s="258"/>
      <c r="BC657" s="258"/>
      <c r="BD657" s="258"/>
      <c r="BE657" s="258"/>
      <c r="BF657" s="258"/>
      <c r="BG657" s="258"/>
      <c r="BH657" s="258"/>
      <c r="BI657" s="258"/>
      <c r="BJ657" s="258"/>
      <c r="BK657" s="258"/>
      <c r="BL657" s="258"/>
      <c r="BM657" s="258"/>
      <c r="BN657" s="258"/>
      <c r="BO657" s="258"/>
      <c r="BP657" s="258"/>
      <c r="BQ657" s="258"/>
    </row>
    <row r="658" spans="1:69" s="90" customFormat="1" ht="16.5" x14ac:dyDescent="0.3">
      <c r="A658" s="249"/>
      <c r="B658" s="258"/>
      <c r="C658" s="258"/>
      <c r="D658" s="258"/>
      <c r="E658" s="259"/>
      <c r="F658" s="260"/>
      <c r="G658" s="260"/>
      <c r="H658" s="258"/>
      <c r="I658" s="258"/>
      <c r="J658" s="258"/>
      <c r="K658" s="258"/>
      <c r="L658" s="258"/>
      <c r="M658" s="260"/>
      <c r="N658" s="261"/>
      <c r="O658" s="261"/>
      <c r="P658" s="258"/>
      <c r="Q658" s="258"/>
      <c r="R658" s="262"/>
      <c r="S658" s="258"/>
      <c r="T658" s="262"/>
      <c r="U658" s="263"/>
      <c r="V658" s="258"/>
      <c r="W658" s="264"/>
      <c r="X658" s="265"/>
      <c r="Y658" s="258"/>
      <c r="Z658" s="258"/>
      <c r="AA658" s="258"/>
      <c r="AB658" s="258"/>
      <c r="AC658" s="262"/>
      <c r="AD658" s="258"/>
      <c r="AE658" s="258"/>
      <c r="AF658" s="258"/>
      <c r="AG658" s="258"/>
      <c r="AH658" s="258"/>
      <c r="AI658" s="258"/>
      <c r="AJ658" s="258"/>
      <c r="AK658" s="258"/>
      <c r="AL658" s="258"/>
      <c r="AM658" s="258"/>
      <c r="AN658" s="258"/>
      <c r="AO658" s="258"/>
      <c r="AP658" s="258"/>
      <c r="AQ658" s="258"/>
      <c r="AR658" s="258"/>
      <c r="AS658" s="258"/>
      <c r="AT658" s="258"/>
      <c r="AU658" s="258"/>
      <c r="AV658" s="258"/>
      <c r="AW658" s="258"/>
      <c r="AX658" s="258"/>
      <c r="AY658" s="258"/>
      <c r="AZ658" s="258"/>
      <c r="BA658" s="258"/>
      <c r="BB658" s="258"/>
      <c r="BC658" s="258"/>
      <c r="BD658" s="258"/>
      <c r="BE658" s="258"/>
      <c r="BF658" s="258"/>
      <c r="BG658" s="258"/>
      <c r="BH658" s="258"/>
      <c r="BI658" s="258"/>
      <c r="BJ658" s="258"/>
      <c r="BK658" s="258"/>
      <c r="BL658" s="258"/>
      <c r="BM658" s="258"/>
      <c r="BN658" s="258"/>
      <c r="BO658" s="258"/>
      <c r="BP658" s="258"/>
      <c r="BQ658" s="258"/>
    </row>
    <row r="659" spans="1:69" s="90" customFormat="1" ht="16.5" x14ac:dyDescent="0.3">
      <c r="A659" s="249"/>
      <c r="B659" s="258"/>
      <c r="C659" s="258"/>
      <c r="D659" s="258"/>
      <c r="E659" s="259"/>
      <c r="F659" s="260"/>
      <c r="G659" s="260"/>
      <c r="H659" s="258"/>
      <c r="I659" s="258"/>
      <c r="J659" s="258"/>
      <c r="K659" s="258"/>
      <c r="L659" s="258"/>
      <c r="M659" s="260"/>
      <c r="N659" s="261"/>
      <c r="O659" s="261"/>
      <c r="P659" s="258"/>
      <c r="Q659" s="258"/>
      <c r="R659" s="262"/>
      <c r="S659" s="258"/>
      <c r="T659" s="262"/>
      <c r="U659" s="263"/>
      <c r="V659" s="258"/>
      <c r="W659" s="264"/>
      <c r="X659" s="265"/>
      <c r="Y659" s="258"/>
      <c r="Z659" s="258"/>
      <c r="AA659" s="258"/>
      <c r="AB659" s="258"/>
      <c r="AC659" s="262"/>
      <c r="AD659" s="258"/>
      <c r="AE659" s="258"/>
      <c r="AF659" s="258"/>
      <c r="AG659" s="258"/>
      <c r="AH659" s="258"/>
      <c r="AI659" s="258"/>
      <c r="AJ659" s="258"/>
      <c r="AK659" s="258"/>
      <c r="AL659" s="258"/>
      <c r="AM659" s="258"/>
      <c r="AN659" s="258"/>
      <c r="AO659" s="258"/>
      <c r="AP659" s="258"/>
      <c r="AQ659" s="258"/>
      <c r="AR659" s="258"/>
      <c r="AS659" s="258"/>
      <c r="AT659" s="258"/>
      <c r="AU659" s="258"/>
      <c r="AV659" s="258"/>
      <c r="AW659" s="258"/>
      <c r="AX659" s="258"/>
      <c r="AY659" s="258"/>
      <c r="AZ659" s="258"/>
      <c r="BA659" s="258"/>
      <c r="BB659" s="258"/>
      <c r="BC659" s="258"/>
      <c r="BD659" s="258"/>
      <c r="BE659" s="258"/>
      <c r="BF659" s="258"/>
      <c r="BG659" s="258"/>
      <c r="BH659" s="258"/>
      <c r="BI659" s="258"/>
      <c r="BJ659" s="258"/>
      <c r="BK659" s="258"/>
      <c r="BL659" s="258"/>
      <c r="BM659" s="258"/>
      <c r="BN659" s="258"/>
      <c r="BO659" s="258"/>
      <c r="BP659" s="258"/>
      <c r="BQ659" s="258"/>
    </row>
    <row r="660" spans="1:69" s="90" customFormat="1" ht="16.5" x14ac:dyDescent="0.3">
      <c r="A660" s="249"/>
      <c r="B660" s="258"/>
      <c r="C660" s="258"/>
      <c r="D660" s="258"/>
      <c r="E660" s="259"/>
      <c r="F660" s="260"/>
      <c r="G660" s="260"/>
      <c r="H660" s="258"/>
      <c r="I660" s="258"/>
      <c r="J660" s="258"/>
      <c r="K660" s="258"/>
      <c r="L660" s="258"/>
      <c r="M660" s="260"/>
      <c r="N660" s="261"/>
      <c r="O660" s="261"/>
      <c r="P660" s="258"/>
      <c r="Q660" s="258"/>
      <c r="R660" s="262"/>
      <c r="S660" s="258"/>
      <c r="T660" s="262"/>
      <c r="U660" s="263"/>
      <c r="V660" s="258"/>
      <c r="W660" s="264"/>
      <c r="X660" s="265"/>
      <c r="Y660" s="258"/>
      <c r="Z660" s="258"/>
      <c r="AA660" s="258"/>
      <c r="AB660" s="258"/>
      <c r="AC660" s="262"/>
      <c r="AD660" s="258"/>
      <c r="AE660" s="258"/>
      <c r="AF660" s="258"/>
      <c r="AG660" s="258"/>
      <c r="AH660" s="258"/>
      <c r="AI660" s="258"/>
      <c r="AJ660" s="258"/>
      <c r="AK660" s="258"/>
      <c r="AL660" s="258"/>
      <c r="AM660" s="258"/>
      <c r="AN660" s="258"/>
      <c r="AO660" s="258"/>
      <c r="AP660" s="258"/>
      <c r="AQ660" s="258"/>
      <c r="AR660" s="258"/>
      <c r="AS660" s="258"/>
      <c r="AT660" s="258"/>
      <c r="AU660" s="258"/>
      <c r="AV660" s="258"/>
      <c r="AW660" s="258"/>
      <c r="AX660" s="258"/>
      <c r="AY660" s="258"/>
      <c r="AZ660" s="258"/>
      <c r="BA660" s="258"/>
      <c r="BB660" s="258"/>
      <c r="BC660" s="258"/>
      <c r="BD660" s="258"/>
      <c r="BE660" s="258"/>
      <c r="BF660" s="258"/>
      <c r="BG660" s="258"/>
      <c r="BH660" s="258"/>
      <c r="BI660" s="258"/>
      <c r="BJ660" s="258"/>
      <c r="BK660" s="258"/>
      <c r="BL660" s="258"/>
      <c r="BM660" s="258"/>
      <c r="BN660" s="258"/>
      <c r="BO660" s="258"/>
      <c r="BP660" s="258"/>
      <c r="BQ660" s="258"/>
    </row>
    <row r="661" spans="1:69" s="90" customFormat="1" ht="16.5" x14ac:dyDescent="0.3">
      <c r="A661" s="249"/>
      <c r="B661" s="258"/>
      <c r="C661" s="258"/>
      <c r="D661" s="258"/>
      <c r="E661" s="259"/>
      <c r="F661" s="260"/>
      <c r="G661" s="260"/>
      <c r="H661" s="258"/>
      <c r="I661" s="258"/>
      <c r="J661" s="258"/>
      <c r="K661" s="258"/>
      <c r="L661" s="258"/>
      <c r="M661" s="260"/>
      <c r="N661" s="261"/>
      <c r="O661" s="261"/>
      <c r="P661" s="258"/>
      <c r="Q661" s="258"/>
      <c r="R661" s="262"/>
      <c r="S661" s="258"/>
      <c r="T661" s="262"/>
      <c r="U661" s="263"/>
      <c r="V661" s="258"/>
      <c r="W661" s="264"/>
      <c r="X661" s="265"/>
      <c r="Y661" s="258"/>
      <c r="Z661" s="258"/>
      <c r="AA661" s="258"/>
      <c r="AB661" s="258"/>
      <c r="AC661" s="262"/>
      <c r="AD661" s="258"/>
      <c r="AE661" s="258"/>
      <c r="AF661" s="258"/>
      <c r="AG661" s="258"/>
      <c r="AH661" s="258"/>
      <c r="AI661" s="258"/>
      <c r="AJ661" s="258"/>
      <c r="AK661" s="258"/>
      <c r="AL661" s="258"/>
      <c r="AM661" s="258"/>
      <c r="AN661" s="258"/>
      <c r="AO661" s="258"/>
      <c r="AP661" s="258"/>
      <c r="AQ661" s="258"/>
      <c r="AR661" s="258"/>
      <c r="AS661" s="258"/>
      <c r="AT661" s="258"/>
      <c r="AU661" s="258"/>
      <c r="AV661" s="258"/>
      <c r="AW661" s="258"/>
      <c r="AX661" s="258"/>
      <c r="AY661" s="258"/>
      <c r="AZ661" s="258"/>
      <c r="BA661" s="258"/>
      <c r="BB661" s="258"/>
      <c r="BC661" s="258"/>
      <c r="BD661" s="258"/>
      <c r="BE661" s="258"/>
      <c r="BF661" s="258"/>
      <c r="BG661" s="258"/>
      <c r="BH661" s="258"/>
      <c r="BI661" s="258"/>
      <c r="BJ661" s="258"/>
      <c r="BK661" s="258"/>
      <c r="BL661" s="258"/>
      <c r="BM661" s="258"/>
      <c r="BN661" s="258"/>
      <c r="BO661" s="258"/>
      <c r="BP661" s="258"/>
      <c r="BQ661" s="258"/>
    </row>
    <row r="662" spans="1:69" s="90" customFormat="1" ht="16.5" x14ac:dyDescent="0.3">
      <c r="A662" s="249"/>
      <c r="B662" s="258"/>
      <c r="C662" s="258"/>
      <c r="D662" s="258"/>
      <c r="E662" s="259"/>
      <c r="F662" s="260"/>
      <c r="G662" s="260"/>
      <c r="H662" s="258"/>
      <c r="I662" s="258"/>
      <c r="J662" s="258"/>
      <c r="K662" s="258"/>
      <c r="L662" s="258"/>
      <c r="M662" s="260"/>
      <c r="N662" s="261"/>
      <c r="O662" s="261"/>
      <c r="P662" s="258"/>
      <c r="Q662" s="258"/>
      <c r="R662" s="262"/>
      <c r="S662" s="258"/>
      <c r="T662" s="262"/>
      <c r="U662" s="263"/>
      <c r="V662" s="258"/>
      <c r="W662" s="264"/>
      <c r="X662" s="265"/>
      <c r="Y662" s="258"/>
      <c r="Z662" s="258"/>
      <c r="AA662" s="258"/>
      <c r="AB662" s="258"/>
      <c r="AC662" s="262"/>
      <c r="AD662" s="258"/>
      <c r="AE662" s="258"/>
      <c r="AF662" s="258"/>
      <c r="AG662" s="258"/>
      <c r="AH662" s="258"/>
      <c r="AI662" s="258"/>
      <c r="AJ662" s="258"/>
      <c r="AK662" s="258"/>
      <c r="AL662" s="258"/>
      <c r="AM662" s="258"/>
      <c r="AN662" s="258"/>
      <c r="AO662" s="258"/>
      <c r="AP662" s="258"/>
      <c r="AQ662" s="258"/>
      <c r="AR662" s="258"/>
      <c r="AS662" s="258"/>
      <c r="AT662" s="258"/>
      <c r="AU662" s="258"/>
      <c r="AV662" s="258"/>
      <c r="AW662" s="258"/>
      <c r="AX662" s="258"/>
      <c r="AY662" s="258"/>
      <c r="AZ662" s="258"/>
      <c r="BA662" s="258"/>
      <c r="BB662" s="258"/>
      <c r="BC662" s="258"/>
      <c r="BD662" s="258"/>
      <c r="BE662" s="258"/>
      <c r="BF662" s="258"/>
      <c r="BG662" s="258"/>
      <c r="BH662" s="258"/>
      <c r="BI662" s="258"/>
      <c r="BJ662" s="258"/>
      <c r="BK662" s="258"/>
      <c r="BL662" s="258"/>
      <c r="BM662" s="258"/>
      <c r="BN662" s="258"/>
      <c r="BO662" s="258"/>
      <c r="BP662" s="258"/>
      <c r="BQ662" s="258"/>
    </row>
    <row r="663" spans="1:69" s="90" customFormat="1" ht="16.5" x14ac:dyDescent="0.3">
      <c r="A663" s="249"/>
      <c r="B663" s="258"/>
      <c r="C663" s="258"/>
      <c r="D663" s="258"/>
      <c r="E663" s="259"/>
      <c r="F663" s="260"/>
      <c r="G663" s="260"/>
      <c r="H663" s="258"/>
      <c r="I663" s="258"/>
      <c r="J663" s="258"/>
      <c r="K663" s="258"/>
      <c r="L663" s="258"/>
      <c r="M663" s="260"/>
      <c r="N663" s="261"/>
      <c r="O663" s="261"/>
      <c r="P663" s="258"/>
      <c r="Q663" s="258"/>
      <c r="R663" s="262"/>
      <c r="S663" s="258"/>
      <c r="T663" s="262"/>
      <c r="U663" s="263"/>
      <c r="V663" s="258"/>
      <c r="W663" s="264"/>
      <c r="X663" s="265"/>
      <c r="Y663" s="258"/>
      <c r="Z663" s="258"/>
      <c r="AA663" s="258"/>
      <c r="AB663" s="258"/>
      <c r="AC663" s="262"/>
      <c r="AD663" s="258"/>
      <c r="AE663" s="258"/>
      <c r="AF663" s="258"/>
      <c r="AG663" s="258"/>
      <c r="AH663" s="258"/>
      <c r="AI663" s="258"/>
      <c r="AJ663" s="258"/>
      <c r="AK663" s="258"/>
      <c r="AL663" s="258"/>
      <c r="AM663" s="258"/>
      <c r="AN663" s="258"/>
      <c r="AO663" s="258"/>
      <c r="AP663" s="258"/>
      <c r="AQ663" s="258"/>
      <c r="AR663" s="258"/>
      <c r="AS663" s="258"/>
      <c r="AT663" s="258"/>
      <c r="AU663" s="258"/>
      <c r="AV663" s="258"/>
      <c r="AW663" s="258"/>
      <c r="AX663" s="258"/>
      <c r="AY663" s="258"/>
      <c r="AZ663" s="258"/>
      <c r="BA663" s="258"/>
      <c r="BB663" s="258"/>
      <c r="BC663" s="258"/>
      <c r="BD663" s="258"/>
      <c r="BE663" s="258"/>
      <c r="BF663" s="258"/>
      <c r="BG663" s="258"/>
      <c r="BH663" s="258"/>
      <c r="BI663" s="258"/>
      <c r="BJ663" s="258"/>
      <c r="BK663" s="258"/>
      <c r="BL663" s="258"/>
      <c r="BM663" s="258"/>
      <c r="BN663" s="258"/>
      <c r="BO663" s="258"/>
      <c r="BP663" s="258"/>
      <c r="BQ663" s="258"/>
    </row>
    <row r="664" spans="1:69" s="90" customFormat="1" ht="16.5" x14ac:dyDescent="0.3">
      <c r="A664" s="249"/>
      <c r="B664" s="258"/>
      <c r="C664" s="258"/>
      <c r="D664" s="258"/>
      <c r="E664" s="259"/>
      <c r="F664" s="260"/>
      <c r="G664" s="260"/>
      <c r="H664" s="258"/>
      <c r="I664" s="258"/>
      <c r="J664" s="258"/>
      <c r="K664" s="258"/>
      <c r="L664" s="258"/>
      <c r="M664" s="260"/>
      <c r="N664" s="261"/>
      <c r="O664" s="261"/>
      <c r="P664" s="258"/>
      <c r="Q664" s="258"/>
      <c r="R664" s="262"/>
      <c r="S664" s="258"/>
      <c r="T664" s="262"/>
      <c r="U664" s="263"/>
      <c r="V664" s="258"/>
      <c r="W664" s="264"/>
      <c r="X664" s="265"/>
      <c r="Y664" s="258"/>
      <c r="Z664" s="258"/>
      <c r="AA664" s="258"/>
      <c r="AB664" s="258"/>
      <c r="AC664" s="262"/>
      <c r="AD664" s="258"/>
      <c r="AE664" s="258"/>
      <c r="AF664" s="258"/>
      <c r="AG664" s="258"/>
      <c r="AH664" s="258"/>
      <c r="AI664" s="258"/>
      <c r="AJ664" s="258"/>
      <c r="AK664" s="258"/>
      <c r="AL664" s="258"/>
      <c r="AM664" s="258"/>
      <c r="AN664" s="258"/>
      <c r="AO664" s="258"/>
      <c r="AP664" s="258"/>
      <c r="AQ664" s="258"/>
      <c r="AR664" s="258"/>
      <c r="AS664" s="258"/>
      <c r="AT664" s="258"/>
      <c r="AU664" s="258"/>
      <c r="AV664" s="258"/>
      <c r="AW664" s="258"/>
      <c r="AX664" s="258"/>
      <c r="AY664" s="258"/>
      <c r="AZ664" s="258"/>
      <c r="BA664" s="258"/>
      <c r="BB664" s="258"/>
      <c r="BC664" s="258"/>
      <c r="BD664" s="258"/>
      <c r="BE664" s="258"/>
      <c r="BF664" s="258"/>
      <c r="BG664" s="258"/>
      <c r="BH664" s="258"/>
      <c r="BI664" s="258"/>
      <c r="BJ664" s="258"/>
      <c r="BK664" s="258"/>
      <c r="BL664" s="258"/>
      <c r="BM664" s="258"/>
      <c r="BN664" s="258"/>
      <c r="BO664" s="258"/>
      <c r="BP664" s="258"/>
      <c r="BQ664" s="258"/>
    </row>
    <row r="665" spans="1:69" s="90" customFormat="1" ht="16.5" x14ac:dyDescent="0.3">
      <c r="A665" s="249"/>
      <c r="B665" s="258"/>
      <c r="C665" s="258"/>
      <c r="D665" s="258"/>
      <c r="E665" s="259"/>
      <c r="F665" s="260"/>
      <c r="G665" s="260"/>
      <c r="H665" s="258"/>
      <c r="I665" s="258"/>
      <c r="J665" s="258"/>
      <c r="K665" s="258"/>
      <c r="L665" s="258"/>
      <c r="M665" s="260"/>
      <c r="N665" s="261"/>
      <c r="O665" s="261"/>
      <c r="P665" s="258"/>
      <c r="Q665" s="258"/>
      <c r="R665" s="262"/>
      <c r="S665" s="258"/>
      <c r="T665" s="262"/>
      <c r="U665" s="263"/>
      <c r="V665" s="258"/>
      <c r="W665" s="264"/>
      <c r="X665" s="265"/>
      <c r="Y665" s="258"/>
      <c r="Z665" s="258"/>
      <c r="AA665" s="258"/>
      <c r="AB665" s="258"/>
      <c r="AC665" s="262"/>
      <c r="AD665" s="258"/>
      <c r="AE665" s="258"/>
      <c r="AF665" s="258"/>
      <c r="AG665" s="258"/>
      <c r="AH665" s="258"/>
      <c r="AI665" s="258"/>
      <c r="AJ665" s="258"/>
      <c r="AK665" s="258"/>
      <c r="AL665" s="258"/>
      <c r="AM665" s="258"/>
      <c r="AN665" s="258"/>
      <c r="AO665" s="258"/>
      <c r="AP665" s="258"/>
      <c r="AQ665" s="258"/>
      <c r="AR665" s="258"/>
      <c r="AS665" s="258"/>
      <c r="AT665" s="258"/>
      <c r="AU665" s="258"/>
      <c r="AV665" s="258"/>
      <c r="AW665" s="258"/>
      <c r="AX665" s="258"/>
      <c r="AY665" s="258"/>
      <c r="AZ665" s="258"/>
      <c r="BA665" s="258"/>
      <c r="BB665" s="258"/>
      <c r="BC665" s="258"/>
      <c r="BD665" s="258"/>
      <c r="BE665" s="258"/>
      <c r="BF665" s="258"/>
      <c r="BG665" s="258"/>
      <c r="BH665" s="258"/>
      <c r="BI665" s="258"/>
      <c r="BJ665" s="258"/>
      <c r="BK665" s="258"/>
      <c r="BL665" s="258"/>
      <c r="BM665" s="258"/>
      <c r="BN665" s="258"/>
      <c r="BO665" s="258"/>
      <c r="BP665" s="258"/>
      <c r="BQ665" s="258"/>
    </row>
    <row r="666" spans="1:69" s="90" customFormat="1" ht="16.5" x14ac:dyDescent="0.3">
      <c r="A666" s="249"/>
      <c r="B666" s="258"/>
      <c r="C666" s="258"/>
      <c r="D666" s="258"/>
      <c r="E666" s="259"/>
      <c r="F666" s="260"/>
      <c r="G666" s="260"/>
      <c r="H666" s="258"/>
      <c r="I666" s="258"/>
      <c r="J666" s="258"/>
      <c r="K666" s="258"/>
      <c r="L666" s="258"/>
      <c r="M666" s="260"/>
      <c r="N666" s="261"/>
      <c r="O666" s="261"/>
      <c r="P666" s="258"/>
      <c r="Q666" s="258"/>
      <c r="R666" s="262"/>
      <c r="S666" s="258"/>
      <c r="T666" s="262"/>
      <c r="U666" s="263"/>
      <c r="V666" s="258"/>
      <c r="W666" s="264"/>
      <c r="X666" s="265"/>
      <c r="Y666" s="258"/>
      <c r="Z666" s="258"/>
      <c r="AA666" s="258"/>
      <c r="AB666" s="258"/>
      <c r="AC666" s="262"/>
      <c r="AD666" s="258"/>
      <c r="AE666" s="258"/>
      <c r="AF666" s="258"/>
      <c r="AG666" s="258"/>
      <c r="AH666" s="258"/>
      <c r="AI666" s="258"/>
      <c r="AJ666" s="258"/>
      <c r="AK666" s="258"/>
      <c r="AL666" s="258"/>
      <c r="AM666" s="258"/>
      <c r="AN666" s="258"/>
      <c r="AO666" s="258"/>
      <c r="AP666" s="258"/>
      <c r="AQ666" s="258"/>
      <c r="AR666" s="258"/>
      <c r="AS666" s="258"/>
      <c r="AT666" s="258"/>
      <c r="AU666" s="258"/>
      <c r="AV666" s="258"/>
      <c r="AW666" s="258"/>
      <c r="AX666" s="258"/>
      <c r="AY666" s="258"/>
      <c r="AZ666" s="258"/>
      <c r="BA666" s="258"/>
      <c r="BB666" s="258"/>
      <c r="BC666" s="258"/>
      <c r="BD666" s="258"/>
      <c r="BE666" s="258"/>
      <c r="BF666" s="258"/>
      <c r="BG666" s="258"/>
      <c r="BH666" s="258"/>
      <c r="BI666" s="258"/>
      <c r="BJ666" s="258"/>
      <c r="BK666" s="258"/>
      <c r="BL666" s="258"/>
      <c r="BM666" s="258"/>
      <c r="BN666" s="258"/>
      <c r="BO666" s="258"/>
      <c r="BP666" s="258"/>
      <c r="BQ666" s="258"/>
    </row>
    <row r="667" spans="1:69" s="90" customFormat="1" ht="16.5" x14ac:dyDescent="0.3">
      <c r="A667" s="249"/>
      <c r="B667" s="258"/>
      <c r="C667" s="258"/>
      <c r="D667" s="258"/>
      <c r="E667" s="259"/>
      <c r="F667" s="260"/>
      <c r="G667" s="260"/>
      <c r="H667" s="258"/>
      <c r="I667" s="258"/>
      <c r="J667" s="258"/>
      <c r="K667" s="258"/>
      <c r="L667" s="258"/>
      <c r="M667" s="260"/>
      <c r="N667" s="261"/>
      <c r="O667" s="261"/>
      <c r="P667" s="258"/>
      <c r="Q667" s="258"/>
      <c r="R667" s="262"/>
      <c r="S667" s="258"/>
      <c r="T667" s="262"/>
      <c r="U667" s="263"/>
      <c r="V667" s="258"/>
      <c r="W667" s="264"/>
      <c r="X667" s="265"/>
      <c r="Y667" s="258"/>
      <c r="Z667" s="258"/>
      <c r="AA667" s="258"/>
      <c r="AB667" s="258"/>
      <c r="AC667" s="262"/>
      <c r="AD667" s="258"/>
      <c r="AE667" s="258"/>
      <c r="AF667" s="258"/>
      <c r="AG667" s="258"/>
      <c r="AH667" s="258"/>
      <c r="AI667" s="258"/>
      <c r="AJ667" s="258"/>
      <c r="AK667" s="258"/>
      <c r="AL667" s="258"/>
      <c r="AM667" s="258"/>
      <c r="AN667" s="258"/>
      <c r="AO667" s="258"/>
      <c r="AP667" s="258"/>
      <c r="AQ667" s="258"/>
      <c r="AR667" s="258"/>
      <c r="AS667" s="258"/>
      <c r="AT667" s="258"/>
      <c r="AU667" s="258"/>
      <c r="AV667" s="258"/>
      <c r="AW667" s="258"/>
      <c r="AX667" s="258"/>
      <c r="AY667" s="258"/>
      <c r="AZ667" s="258"/>
      <c r="BA667" s="258"/>
      <c r="BB667" s="258"/>
      <c r="BC667" s="258"/>
      <c r="BD667" s="258"/>
      <c r="BE667" s="258"/>
      <c r="BF667" s="258"/>
      <c r="BG667" s="258"/>
      <c r="BH667" s="258"/>
      <c r="BI667" s="258"/>
      <c r="BJ667" s="258"/>
      <c r="BK667" s="258"/>
      <c r="BL667" s="258"/>
      <c r="BM667" s="258"/>
      <c r="BN667" s="258"/>
      <c r="BO667" s="258"/>
      <c r="BP667" s="258"/>
      <c r="BQ667" s="258"/>
    </row>
    <row r="668" spans="1:69" s="90" customFormat="1" ht="16.5" x14ac:dyDescent="0.3">
      <c r="A668" s="249"/>
      <c r="B668" s="258"/>
      <c r="C668" s="258"/>
      <c r="D668" s="258"/>
      <c r="E668" s="259"/>
      <c r="F668" s="260"/>
      <c r="G668" s="260"/>
      <c r="H668" s="258"/>
      <c r="I668" s="258"/>
      <c r="J668" s="258"/>
      <c r="K668" s="258"/>
      <c r="L668" s="258"/>
      <c r="M668" s="260"/>
      <c r="N668" s="261"/>
      <c r="O668" s="261"/>
      <c r="P668" s="258"/>
      <c r="Q668" s="258"/>
      <c r="R668" s="262"/>
      <c r="S668" s="258"/>
      <c r="T668" s="262"/>
      <c r="U668" s="263"/>
      <c r="V668" s="258"/>
      <c r="W668" s="264"/>
      <c r="X668" s="265"/>
      <c r="Y668" s="258"/>
      <c r="Z668" s="258"/>
      <c r="AA668" s="258"/>
      <c r="AB668" s="258"/>
      <c r="AC668" s="262"/>
      <c r="AD668" s="258"/>
      <c r="AE668" s="258"/>
      <c r="AF668" s="258"/>
      <c r="AG668" s="258"/>
      <c r="AH668" s="258"/>
      <c r="AI668" s="258"/>
      <c r="AJ668" s="258"/>
      <c r="AK668" s="258"/>
      <c r="AL668" s="258"/>
      <c r="AM668" s="258"/>
      <c r="AN668" s="258"/>
      <c r="AO668" s="258"/>
      <c r="AP668" s="258"/>
      <c r="AQ668" s="258"/>
      <c r="AR668" s="258"/>
      <c r="AS668" s="258"/>
      <c r="AT668" s="258"/>
      <c r="AU668" s="258"/>
      <c r="AV668" s="258"/>
      <c r="AW668" s="258"/>
      <c r="AX668" s="258"/>
      <c r="AY668" s="258"/>
      <c r="AZ668" s="258"/>
      <c r="BA668" s="258"/>
      <c r="BB668" s="258"/>
      <c r="BC668" s="258"/>
      <c r="BD668" s="258"/>
      <c r="BE668" s="258"/>
      <c r="BF668" s="258"/>
      <c r="BG668" s="258"/>
      <c r="BH668" s="258"/>
      <c r="BI668" s="258"/>
      <c r="BJ668" s="258"/>
      <c r="BK668" s="258"/>
      <c r="BL668" s="258"/>
      <c r="BM668" s="258"/>
      <c r="BN668" s="258"/>
      <c r="BO668" s="258"/>
      <c r="BP668" s="258"/>
      <c r="BQ668" s="258"/>
    </row>
    <row r="669" spans="1:69" s="90" customFormat="1" ht="16.5" x14ac:dyDescent="0.3">
      <c r="A669" s="249"/>
      <c r="B669" s="258"/>
      <c r="C669" s="258"/>
      <c r="D669" s="258"/>
      <c r="E669" s="259"/>
      <c r="F669" s="260"/>
      <c r="G669" s="260"/>
      <c r="H669" s="258"/>
      <c r="I669" s="258"/>
      <c r="J669" s="258"/>
      <c r="K669" s="258"/>
      <c r="L669" s="258"/>
      <c r="M669" s="260"/>
      <c r="N669" s="261"/>
      <c r="O669" s="261"/>
      <c r="P669" s="258"/>
      <c r="Q669" s="258"/>
      <c r="R669" s="262"/>
      <c r="S669" s="258"/>
      <c r="T669" s="262"/>
      <c r="U669" s="263"/>
      <c r="V669" s="258"/>
      <c r="W669" s="264"/>
      <c r="X669" s="265"/>
      <c r="Y669" s="258"/>
      <c r="Z669" s="258"/>
      <c r="AA669" s="258"/>
      <c r="AB669" s="258"/>
      <c r="AC669" s="262"/>
      <c r="AD669" s="258"/>
      <c r="AE669" s="258"/>
      <c r="AF669" s="258"/>
      <c r="AG669" s="258"/>
      <c r="AH669" s="258"/>
      <c r="AI669" s="258"/>
      <c r="AJ669" s="258"/>
      <c r="AK669" s="258"/>
      <c r="AL669" s="258"/>
      <c r="AM669" s="258"/>
      <c r="AN669" s="258"/>
      <c r="AO669" s="258"/>
      <c r="AP669" s="258"/>
      <c r="AQ669" s="258"/>
      <c r="AR669" s="258"/>
      <c r="AS669" s="258"/>
      <c r="AT669" s="258"/>
      <c r="AU669" s="258"/>
      <c r="AV669" s="258"/>
      <c r="AW669" s="258"/>
      <c r="AX669" s="258"/>
      <c r="AY669" s="258"/>
      <c r="AZ669" s="258"/>
      <c r="BA669" s="258"/>
      <c r="BB669" s="258"/>
      <c r="BC669" s="258"/>
      <c r="BD669" s="258"/>
      <c r="BE669" s="258"/>
      <c r="BF669" s="258"/>
      <c r="BG669" s="258"/>
      <c r="BH669" s="258"/>
      <c r="BI669" s="258"/>
      <c r="BJ669" s="258"/>
      <c r="BK669" s="258"/>
      <c r="BL669" s="258"/>
      <c r="BM669" s="258"/>
      <c r="BN669" s="258"/>
      <c r="BO669" s="258"/>
      <c r="BP669" s="258"/>
      <c r="BQ669" s="258"/>
    </row>
    <row r="670" spans="1:69" s="90" customFormat="1" ht="16.5" x14ac:dyDescent="0.3">
      <c r="A670" s="249"/>
      <c r="B670" s="258"/>
      <c r="C670" s="258"/>
      <c r="D670" s="258"/>
      <c r="E670" s="259"/>
      <c r="F670" s="260"/>
      <c r="G670" s="260"/>
      <c r="H670" s="258"/>
      <c r="I670" s="258"/>
      <c r="J670" s="258"/>
      <c r="K670" s="258"/>
      <c r="L670" s="258"/>
      <c r="M670" s="260"/>
      <c r="N670" s="261"/>
      <c r="O670" s="261"/>
      <c r="P670" s="258"/>
      <c r="Q670" s="258"/>
      <c r="R670" s="262"/>
      <c r="S670" s="258"/>
      <c r="T670" s="262"/>
      <c r="U670" s="263"/>
      <c r="V670" s="258"/>
      <c r="W670" s="264"/>
      <c r="X670" s="265"/>
      <c r="Y670" s="258"/>
      <c r="Z670" s="258"/>
      <c r="AA670" s="258"/>
      <c r="AB670" s="258"/>
      <c r="AC670" s="262"/>
      <c r="AD670" s="258"/>
      <c r="AE670" s="258"/>
      <c r="AF670" s="258"/>
      <c r="AG670" s="258"/>
      <c r="AH670" s="258"/>
      <c r="AI670" s="258"/>
      <c r="AJ670" s="258"/>
      <c r="AK670" s="258"/>
      <c r="AL670" s="258"/>
      <c r="AM670" s="258"/>
      <c r="AN670" s="258"/>
      <c r="AO670" s="258"/>
      <c r="AP670" s="258"/>
      <c r="AQ670" s="258"/>
      <c r="AR670" s="258"/>
      <c r="AS670" s="258"/>
      <c r="AT670" s="258"/>
      <c r="AU670" s="258"/>
      <c r="AV670" s="258"/>
      <c r="AW670" s="258"/>
      <c r="AX670" s="258"/>
      <c r="AY670" s="258"/>
      <c r="AZ670" s="258"/>
      <c r="BA670" s="258"/>
      <c r="BB670" s="258"/>
      <c r="BC670" s="258"/>
      <c r="BD670" s="258"/>
      <c r="BE670" s="258"/>
      <c r="BF670" s="258"/>
      <c r="BG670" s="258"/>
      <c r="BH670" s="258"/>
      <c r="BI670" s="258"/>
      <c r="BJ670" s="258"/>
      <c r="BK670" s="258"/>
      <c r="BL670" s="258"/>
      <c r="BM670" s="258"/>
      <c r="BN670" s="258"/>
      <c r="BO670" s="258"/>
      <c r="BP670" s="258"/>
      <c r="BQ670" s="258"/>
    </row>
    <row r="671" spans="1:69" s="90" customFormat="1" ht="16.5" x14ac:dyDescent="0.3">
      <c r="A671" s="249"/>
      <c r="B671" s="258"/>
      <c r="C671" s="258"/>
      <c r="D671" s="258"/>
      <c r="E671" s="259"/>
      <c r="F671" s="260"/>
      <c r="G671" s="260"/>
      <c r="H671" s="258"/>
      <c r="I671" s="258"/>
      <c r="J671" s="258"/>
      <c r="K671" s="258"/>
      <c r="L671" s="258"/>
      <c r="M671" s="260"/>
      <c r="N671" s="261"/>
      <c r="O671" s="261"/>
      <c r="P671" s="258"/>
      <c r="Q671" s="258"/>
      <c r="R671" s="262"/>
      <c r="S671" s="258"/>
      <c r="T671" s="262"/>
      <c r="U671" s="263"/>
      <c r="V671" s="258"/>
      <c r="W671" s="264"/>
      <c r="X671" s="265"/>
      <c r="Y671" s="258"/>
      <c r="Z671" s="258"/>
      <c r="AA671" s="258"/>
      <c r="AB671" s="258"/>
      <c r="AC671" s="262"/>
      <c r="AD671" s="258"/>
      <c r="AE671" s="258"/>
      <c r="AF671" s="258"/>
      <c r="AG671" s="258"/>
      <c r="AH671" s="258"/>
      <c r="AI671" s="258"/>
      <c r="AJ671" s="258"/>
      <c r="AK671" s="258"/>
      <c r="AL671" s="258"/>
      <c r="AM671" s="258"/>
      <c r="AN671" s="258"/>
      <c r="AO671" s="258"/>
      <c r="AP671" s="258"/>
      <c r="AQ671" s="258"/>
      <c r="AR671" s="258"/>
      <c r="AS671" s="258"/>
      <c r="AT671" s="258"/>
      <c r="AU671" s="258"/>
      <c r="AV671" s="258"/>
      <c r="AW671" s="258"/>
      <c r="AX671" s="258"/>
      <c r="AY671" s="258"/>
      <c r="AZ671" s="258"/>
      <c r="BA671" s="258"/>
      <c r="BB671" s="258"/>
      <c r="BC671" s="258"/>
      <c r="BD671" s="258"/>
      <c r="BE671" s="258"/>
      <c r="BF671" s="258"/>
      <c r="BG671" s="258"/>
      <c r="BH671" s="258"/>
      <c r="BI671" s="258"/>
      <c r="BJ671" s="258"/>
      <c r="BK671" s="258"/>
      <c r="BL671" s="258"/>
      <c r="BM671" s="258"/>
      <c r="BN671" s="258"/>
      <c r="BO671" s="258"/>
      <c r="BP671" s="258"/>
      <c r="BQ671" s="258"/>
    </row>
    <row r="672" spans="1:69" s="90" customFormat="1" ht="16.5" x14ac:dyDescent="0.3">
      <c r="A672" s="249"/>
      <c r="B672" s="258"/>
      <c r="C672" s="258"/>
      <c r="D672" s="258"/>
      <c r="E672" s="259"/>
      <c r="F672" s="260"/>
      <c r="G672" s="260"/>
      <c r="H672" s="258"/>
      <c r="I672" s="258"/>
      <c r="J672" s="258"/>
      <c r="K672" s="258"/>
      <c r="L672" s="258"/>
      <c r="M672" s="260"/>
      <c r="N672" s="261"/>
      <c r="O672" s="261"/>
      <c r="P672" s="258"/>
      <c r="Q672" s="258"/>
      <c r="R672" s="262"/>
      <c r="S672" s="258"/>
      <c r="T672" s="262"/>
      <c r="U672" s="263"/>
      <c r="V672" s="258"/>
      <c r="W672" s="264"/>
      <c r="X672" s="265"/>
      <c r="Y672" s="258"/>
      <c r="Z672" s="258"/>
      <c r="AA672" s="258"/>
      <c r="AB672" s="258"/>
      <c r="AC672" s="262"/>
      <c r="AD672" s="258"/>
      <c r="AE672" s="258"/>
      <c r="AF672" s="258"/>
      <c r="AG672" s="258"/>
      <c r="AH672" s="258"/>
      <c r="AI672" s="258"/>
      <c r="AJ672" s="258"/>
      <c r="AK672" s="258"/>
      <c r="AL672" s="258"/>
      <c r="AM672" s="258"/>
      <c r="AN672" s="258"/>
      <c r="AO672" s="258"/>
      <c r="AP672" s="258"/>
      <c r="AQ672" s="258"/>
      <c r="AR672" s="258"/>
      <c r="AS672" s="258"/>
      <c r="AT672" s="258"/>
      <c r="AU672" s="258"/>
      <c r="AV672" s="258"/>
      <c r="AW672" s="258"/>
      <c r="AX672" s="258"/>
      <c r="AY672" s="258"/>
      <c r="AZ672" s="258"/>
      <c r="BA672" s="258"/>
      <c r="BB672" s="258"/>
      <c r="BC672" s="258"/>
      <c r="BD672" s="258"/>
      <c r="BE672" s="258"/>
      <c r="BF672" s="258"/>
      <c r="BG672" s="258"/>
      <c r="BH672" s="258"/>
      <c r="BI672" s="258"/>
      <c r="BJ672" s="258"/>
      <c r="BK672" s="258"/>
      <c r="BL672" s="258"/>
      <c r="BM672" s="258"/>
      <c r="BN672" s="258"/>
      <c r="BO672" s="258"/>
      <c r="BP672" s="258"/>
      <c r="BQ672" s="258"/>
    </row>
    <row r="673" spans="1:69" s="90" customFormat="1" ht="16.5" x14ac:dyDescent="0.3">
      <c r="A673" s="249"/>
      <c r="B673" s="258"/>
      <c r="C673" s="258"/>
      <c r="D673" s="258"/>
      <c r="E673" s="259"/>
      <c r="F673" s="260"/>
      <c r="G673" s="260"/>
      <c r="H673" s="258"/>
      <c r="I673" s="258"/>
      <c r="J673" s="258"/>
      <c r="K673" s="258"/>
      <c r="L673" s="258"/>
      <c r="M673" s="260"/>
      <c r="N673" s="261"/>
      <c r="O673" s="261"/>
      <c r="P673" s="258"/>
      <c r="Q673" s="258"/>
      <c r="R673" s="262"/>
      <c r="S673" s="258"/>
      <c r="T673" s="262"/>
      <c r="U673" s="263"/>
      <c r="V673" s="258"/>
      <c r="W673" s="264"/>
      <c r="X673" s="265"/>
      <c r="Y673" s="258"/>
      <c r="Z673" s="258"/>
      <c r="AA673" s="258"/>
      <c r="AB673" s="258"/>
      <c r="AC673" s="262"/>
      <c r="AD673" s="258"/>
      <c r="AE673" s="258"/>
      <c r="AF673" s="258"/>
      <c r="AG673" s="258"/>
      <c r="AH673" s="258"/>
      <c r="AI673" s="258"/>
      <c r="AJ673" s="258"/>
      <c r="AK673" s="258"/>
      <c r="AL673" s="258"/>
      <c r="AM673" s="258"/>
      <c r="AN673" s="258"/>
      <c r="AO673" s="258"/>
      <c r="AP673" s="258"/>
      <c r="AQ673" s="258"/>
      <c r="AR673" s="258"/>
      <c r="AS673" s="258"/>
      <c r="AT673" s="258"/>
      <c r="AU673" s="258"/>
      <c r="AV673" s="258"/>
      <c r="AW673" s="258"/>
      <c r="AX673" s="258"/>
      <c r="AY673" s="258"/>
      <c r="AZ673" s="258"/>
      <c r="BA673" s="258"/>
      <c r="BB673" s="258"/>
      <c r="BC673" s="258"/>
      <c r="BD673" s="258"/>
      <c r="BE673" s="258"/>
      <c r="BF673" s="258"/>
      <c r="BG673" s="258"/>
      <c r="BH673" s="258"/>
      <c r="BI673" s="258"/>
      <c r="BJ673" s="258"/>
      <c r="BK673" s="258"/>
      <c r="BL673" s="258"/>
      <c r="BM673" s="258"/>
      <c r="BN673" s="258"/>
      <c r="BO673" s="258"/>
      <c r="BP673" s="258"/>
      <c r="BQ673" s="258"/>
    </row>
    <row r="674" spans="1:69" s="90" customFormat="1" ht="16.5" x14ac:dyDescent="0.3">
      <c r="A674" s="249"/>
      <c r="B674" s="258"/>
      <c r="C674" s="258"/>
      <c r="D674" s="258"/>
      <c r="E674" s="259"/>
      <c r="F674" s="260"/>
      <c r="G674" s="260"/>
      <c r="H674" s="258"/>
      <c r="I674" s="258"/>
      <c r="J674" s="258"/>
      <c r="K674" s="258"/>
      <c r="L674" s="258"/>
      <c r="M674" s="260"/>
      <c r="N674" s="261"/>
      <c r="O674" s="261"/>
      <c r="P674" s="258"/>
      <c r="Q674" s="258"/>
      <c r="R674" s="262"/>
      <c r="S674" s="258"/>
      <c r="T674" s="262"/>
      <c r="U674" s="263"/>
      <c r="V674" s="258"/>
      <c r="W674" s="264"/>
      <c r="X674" s="265"/>
      <c r="Y674" s="258"/>
      <c r="Z674" s="258"/>
      <c r="AA674" s="258"/>
      <c r="AB674" s="258"/>
      <c r="AC674" s="262"/>
      <c r="AD674" s="258"/>
      <c r="AE674" s="258"/>
      <c r="AF674" s="258"/>
      <c r="AG674" s="258"/>
      <c r="AH674" s="258"/>
      <c r="AI674" s="258"/>
      <c r="AJ674" s="258"/>
      <c r="AK674" s="258"/>
      <c r="AL674" s="258"/>
      <c r="AM674" s="258"/>
      <c r="AN674" s="258"/>
      <c r="AO674" s="258"/>
      <c r="AP674" s="258"/>
      <c r="AQ674" s="258"/>
      <c r="AR674" s="258"/>
      <c r="AS674" s="258"/>
      <c r="AT674" s="258"/>
      <c r="AU674" s="258"/>
      <c r="AV674" s="258"/>
      <c r="AW674" s="258"/>
      <c r="AX674" s="258"/>
      <c r="AY674" s="258"/>
      <c r="AZ674" s="258"/>
      <c r="BA674" s="258"/>
      <c r="BB674" s="258"/>
      <c r="BC674" s="258"/>
      <c r="BD674" s="258"/>
      <c r="BE674" s="258"/>
      <c r="BF674" s="258"/>
      <c r="BG674" s="258"/>
      <c r="BH674" s="258"/>
      <c r="BI674" s="258"/>
      <c r="BJ674" s="258"/>
      <c r="BK674" s="258"/>
      <c r="BL674" s="258"/>
      <c r="BM674" s="258"/>
      <c r="BN674" s="258"/>
      <c r="BO674" s="258"/>
      <c r="BP674" s="258"/>
      <c r="BQ674" s="258"/>
    </row>
    <row r="675" spans="1:69" s="90" customFormat="1" ht="16.5" x14ac:dyDescent="0.3">
      <c r="A675" s="249"/>
      <c r="B675" s="258"/>
      <c r="C675" s="258"/>
      <c r="D675" s="258"/>
      <c r="E675" s="259"/>
      <c r="F675" s="260"/>
      <c r="G675" s="260"/>
      <c r="H675" s="258"/>
      <c r="I675" s="258"/>
      <c r="J675" s="258"/>
      <c r="K675" s="258"/>
      <c r="L675" s="258"/>
      <c r="M675" s="260"/>
      <c r="N675" s="261"/>
      <c r="O675" s="261"/>
      <c r="P675" s="258"/>
      <c r="Q675" s="258"/>
      <c r="R675" s="262"/>
      <c r="S675" s="258"/>
      <c r="T675" s="262"/>
      <c r="U675" s="263"/>
      <c r="V675" s="258"/>
      <c r="W675" s="264"/>
      <c r="X675" s="265"/>
      <c r="Y675" s="258"/>
      <c r="Z675" s="258"/>
      <c r="AA675" s="258"/>
      <c r="AB675" s="258"/>
      <c r="AC675" s="262"/>
      <c r="AD675" s="258"/>
      <c r="AE675" s="258"/>
      <c r="AF675" s="258"/>
      <c r="AG675" s="258"/>
      <c r="AH675" s="258"/>
      <c r="AI675" s="258"/>
      <c r="AJ675" s="258"/>
      <c r="AK675" s="258"/>
      <c r="AL675" s="258"/>
      <c r="AM675" s="258"/>
      <c r="AN675" s="258"/>
      <c r="AO675" s="258"/>
      <c r="AP675" s="258"/>
      <c r="AQ675" s="258"/>
      <c r="AR675" s="258"/>
      <c r="AS675" s="258"/>
      <c r="AT675" s="258"/>
      <c r="AU675" s="258"/>
      <c r="AV675" s="258"/>
      <c r="AW675" s="258"/>
      <c r="AX675" s="258"/>
      <c r="AY675" s="258"/>
      <c r="AZ675" s="258"/>
      <c r="BA675" s="258"/>
      <c r="BB675" s="258"/>
      <c r="BC675" s="258"/>
      <c r="BD675" s="258"/>
      <c r="BE675" s="258"/>
      <c r="BF675" s="258"/>
      <c r="BG675" s="258"/>
      <c r="BH675" s="258"/>
      <c r="BI675" s="258"/>
      <c r="BJ675" s="258"/>
      <c r="BK675" s="258"/>
      <c r="BL675" s="258"/>
      <c r="BM675" s="258"/>
      <c r="BN675" s="258"/>
      <c r="BO675" s="258"/>
      <c r="BP675" s="258"/>
      <c r="BQ675" s="258"/>
    </row>
    <row r="676" spans="1:69" s="90" customFormat="1" ht="16.5" x14ac:dyDescent="0.3">
      <c r="A676" s="249"/>
      <c r="B676" s="258"/>
      <c r="C676" s="258"/>
      <c r="D676" s="258"/>
      <c r="E676" s="259"/>
      <c r="F676" s="260"/>
      <c r="G676" s="260"/>
      <c r="H676" s="258"/>
      <c r="I676" s="258"/>
      <c r="J676" s="258"/>
      <c r="K676" s="258"/>
      <c r="L676" s="258"/>
      <c r="M676" s="260"/>
      <c r="N676" s="261"/>
      <c r="O676" s="261"/>
      <c r="P676" s="258"/>
      <c r="Q676" s="258"/>
      <c r="R676" s="262"/>
      <c r="S676" s="258"/>
      <c r="T676" s="262"/>
      <c r="U676" s="263"/>
      <c r="V676" s="258"/>
      <c r="W676" s="264"/>
      <c r="X676" s="265"/>
      <c r="Y676" s="258"/>
      <c r="Z676" s="258"/>
      <c r="AA676" s="258"/>
      <c r="AB676" s="258"/>
      <c r="AC676" s="262"/>
      <c r="AD676" s="258"/>
      <c r="AE676" s="258"/>
      <c r="AF676" s="258"/>
      <c r="AG676" s="258"/>
      <c r="AH676" s="258"/>
      <c r="AI676" s="258"/>
      <c r="AJ676" s="258"/>
      <c r="AK676" s="258"/>
      <c r="AL676" s="258"/>
      <c r="AM676" s="258"/>
      <c r="AN676" s="258"/>
      <c r="AO676" s="258"/>
      <c r="AP676" s="258"/>
      <c r="AQ676" s="258"/>
      <c r="AR676" s="258"/>
      <c r="AS676" s="258"/>
      <c r="AT676" s="258"/>
      <c r="AU676" s="258"/>
      <c r="AV676" s="258"/>
      <c r="AW676" s="258"/>
      <c r="AX676" s="258"/>
      <c r="AY676" s="258"/>
      <c r="AZ676" s="258"/>
      <c r="BA676" s="258"/>
      <c r="BB676" s="258"/>
      <c r="BC676" s="258"/>
      <c r="BD676" s="258"/>
      <c r="BE676" s="258"/>
      <c r="BF676" s="258"/>
      <c r="BG676" s="258"/>
      <c r="BH676" s="258"/>
      <c r="BI676" s="258"/>
      <c r="BJ676" s="258"/>
      <c r="BK676" s="258"/>
      <c r="BL676" s="258"/>
      <c r="BM676" s="258"/>
      <c r="BN676" s="258"/>
      <c r="BO676" s="258"/>
      <c r="BP676" s="258"/>
      <c r="BQ676" s="258"/>
    </row>
    <row r="677" spans="1:69" s="90" customFormat="1" ht="16.5" x14ac:dyDescent="0.3">
      <c r="A677" s="249"/>
      <c r="B677" s="258"/>
      <c r="C677" s="258"/>
      <c r="D677" s="258"/>
      <c r="E677" s="259"/>
      <c r="F677" s="260"/>
      <c r="G677" s="260"/>
      <c r="H677" s="258"/>
      <c r="I677" s="258"/>
      <c r="J677" s="258"/>
      <c r="K677" s="258"/>
      <c r="L677" s="258"/>
      <c r="M677" s="260"/>
      <c r="N677" s="261"/>
      <c r="O677" s="261"/>
      <c r="P677" s="258"/>
      <c r="Q677" s="258"/>
      <c r="R677" s="262"/>
      <c r="S677" s="258"/>
      <c r="T677" s="262"/>
      <c r="U677" s="263"/>
      <c r="V677" s="258"/>
      <c r="W677" s="264"/>
      <c r="X677" s="265"/>
      <c r="Y677" s="258"/>
      <c r="Z677" s="258"/>
      <c r="AA677" s="258"/>
      <c r="AB677" s="258"/>
      <c r="AC677" s="262"/>
      <c r="AD677" s="258"/>
      <c r="AE677" s="258"/>
      <c r="AF677" s="258"/>
      <c r="AG677" s="258"/>
      <c r="AH677" s="258"/>
      <c r="AI677" s="258"/>
      <c r="AJ677" s="258"/>
      <c r="AK677" s="258"/>
      <c r="AL677" s="258"/>
      <c r="AM677" s="258"/>
      <c r="AN677" s="258"/>
      <c r="AO677" s="258"/>
      <c r="AP677" s="258"/>
      <c r="AQ677" s="258"/>
      <c r="AR677" s="258"/>
      <c r="AS677" s="258"/>
      <c r="AT677" s="258"/>
      <c r="AU677" s="258"/>
      <c r="AV677" s="258"/>
      <c r="AW677" s="258"/>
      <c r="AX677" s="258"/>
      <c r="AY677" s="258"/>
      <c r="AZ677" s="258"/>
      <c r="BA677" s="258"/>
      <c r="BB677" s="258"/>
      <c r="BC677" s="258"/>
      <c r="BD677" s="258"/>
      <c r="BE677" s="258"/>
      <c r="BF677" s="258"/>
      <c r="BG677" s="258"/>
      <c r="BH677" s="258"/>
      <c r="BI677" s="258"/>
      <c r="BJ677" s="258"/>
      <c r="BK677" s="258"/>
      <c r="BL677" s="258"/>
      <c r="BM677" s="258"/>
      <c r="BN677" s="258"/>
      <c r="BO677" s="258"/>
      <c r="BP677" s="258"/>
      <c r="BQ677" s="258"/>
    </row>
    <row r="678" spans="1:69" s="90" customFormat="1" ht="16.5" x14ac:dyDescent="0.3">
      <c r="A678" s="249"/>
      <c r="B678" s="258"/>
      <c r="C678" s="258"/>
      <c r="D678" s="258"/>
      <c r="E678" s="259"/>
      <c r="F678" s="260"/>
      <c r="G678" s="260"/>
      <c r="H678" s="258"/>
      <c r="I678" s="258"/>
      <c r="J678" s="258"/>
      <c r="K678" s="258"/>
      <c r="L678" s="258"/>
      <c r="M678" s="260"/>
      <c r="N678" s="261"/>
      <c r="O678" s="261"/>
      <c r="P678" s="258"/>
      <c r="Q678" s="258"/>
      <c r="R678" s="262"/>
      <c r="S678" s="258"/>
      <c r="T678" s="262"/>
      <c r="U678" s="263"/>
      <c r="V678" s="258"/>
      <c r="W678" s="264"/>
      <c r="X678" s="265"/>
      <c r="Y678" s="258"/>
      <c r="Z678" s="258"/>
      <c r="AA678" s="258"/>
      <c r="AB678" s="258"/>
      <c r="AC678" s="262"/>
      <c r="AD678" s="258"/>
      <c r="AE678" s="258"/>
      <c r="AF678" s="258"/>
      <c r="AG678" s="258"/>
      <c r="AH678" s="258"/>
      <c r="AI678" s="258"/>
      <c r="AJ678" s="258"/>
      <c r="AK678" s="258"/>
      <c r="AL678" s="258"/>
      <c r="AM678" s="258"/>
      <c r="AN678" s="258"/>
      <c r="AO678" s="258"/>
      <c r="AP678" s="258"/>
      <c r="AQ678" s="258"/>
      <c r="AR678" s="258"/>
      <c r="AS678" s="258"/>
      <c r="AT678" s="258"/>
      <c r="AU678" s="258"/>
      <c r="AV678" s="258"/>
      <c r="AW678" s="258"/>
      <c r="AX678" s="258"/>
      <c r="AY678" s="258"/>
      <c r="AZ678" s="258"/>
      <c r="BA678" s="258"/>
      <c r="BB678" s="258"/>
      <c r="BC678" s="258"/>
      <c r="BD678" s="258"/>
      <c r="BE678" s="258"/>
      <c r="BF678" s="258"/>
      <c r="BG678" s="258"/>
      <c r="BH678" s="258"/>
      <c r="BI678" s="258"/>
      <c r="BJ678" s="258"/>
      <c r="BK678" s="258"/>
      <c r="BL678" s="258"/>
      <c r="BM678" s="258"/>
      <c r="BN678" s="258"/>
      <c r="BO678" s="258"/>
      <c r="BP678" s="258"/>
      <c r="BQ678" s="258"/>
    </row>
    <row r="679" spans="1:69" s="90" customFormat="1" ht="16.5" x14ac:dyDescent="0.3">
      <c r="A679" s="249"/>
      <c r="B679" s="258"/>
      <c r="C679" s="258"/>
      <c r="D679" s="258"/>
      <c r="E679" s="259"/>
      <c r="F679" s="260"/>
      <c r="G679" s="260"/>
      <c r="H679" s="258"/>
      <c r="I679" s="258"/>
      <c r="J679" s="258"/>
      <c r="K679" s="258"/>
      <c r="L679" s="258"/>
      <c r="M679" s="260"/>
      <c r="N679" s="261"/>
      <c r="O679" s="261"/>
      <c r="P679" s="258"/>
      <c r="Q679" s="258"/>
      <c r="R679" s="262"/>
      <c r="S679" s="258"/>
      <c r="T679" s="262"/>
      <c r="U679" s="263"/>
      <c r="V679" s="258"/>
      <c r="W679" s="264"/>
      <c r="X679" s="265"/>
      <c r="Y679" s="258"/>
      <c r="Z679" s="258"/>
      <c r="AA679" s="258"/>
      <c r="AB679" s="258"/>
      <c r="AC679" s="262"/>
      <c r="AD679" s="258"/>
      <c r="AE679" s="258"/>
      <c r="AF679" s="258"/>
      <c r="AG679" s="258"/>
      <c r="AH679" s="258"/>
      <c r="AI679" s="258"/>
      <c r="AJ679" s="258"/>
      <c r="AK679" s="258"/>
      <c r="AL679" s="258"/>
      <c r="AM679" s="258"/>
      <c r="AN679" s="258"/>
      <c r="AO679" s="258"/>
      <c r="AP679" s="258"/>
      <c r="AQ679" s="258"/>
      <c r="AR679" s="258"/>
      <c r="AS679" s="258"/>
      <c r="AT679" s="258"/>
      <c r="AU679" s="258"/>
      <c r="AV679" s="258"/>
      <c r="AW679" s="258"/>
      <c r="AX679" s="258"/>
      <c r="AY679" s="258"/>
      <c r="AZ679" s="258"/>
      <c r="BA679" s="258"/>
      <c r="BB679" s="258"/>
      <c r="BC679" s="258"/>
      <c r="BD679" s="258"/>
      <c r="BE679" s="258"/>
      <c r="BF679" s="258"/>
      <c r="BG679" s="258"/>
      <c r="BH679" s="258"/>
      <c r="BI679" s="258"/>
      <c r="BJ679" s="258"/>
      <c r="BK679" s="258"/>
      <c r="BL679" s="258"/>
      <c r="BM679" s="258"/>
      <c r="BN679" s="258"/>
      <c r="BO679" s="258"/>
      <c r="BP679" s="258"/>
      <c r="BQ679" s="258"/>
    </row>
    <row r="680" spans="1:69" s="90" customFormat="1" ht="16.5" x14ac:dyDescent="0.3">
      <c r="A680" s="249"/>
      <c r="B680" s="258"/>
      <c r="C680" s="258"/>
      <c r="D680" s="258"/>
      <c r="E680" s="259"/>
      <c r="F680" s="260"/>
      <c r="G680" s="260"/>
      <c r="H680" s="258"/>
      <c r="I680" s="258"/>
      <c r="J680" s="258"/>
      <c r="K680" s="258"/>
      <c r="L680" s="258"/>
      <c r="M680" s="260"/>
      <c r="N680" s="261"/>
      <c r="O680" s="261"/>
      <c r="P680" s="258"/>
      <c r="Q680" s="258"/>
      <c r="R680" s="262"/>
      <c r="S680" s="258"/>
      <c r="T680" s="262"/>
      <c r="U680" s="263"/>
      <c r="V680" s="258"/>
      <c r="W680" s="264"/>
      <c r="X680" s="265"/>
      <c r="Y680" s="258"/>
      <c r="Z680" s="258"/>
      <c r="AA680" s="258"/>
      <c r="AB680" s="258"/>
      <c r="AC680" s="262"/>
      <c r="AD680" s="258"/>
      <c r="AE680" s="258"/>
      <c r="AF680" s="258"/>
      <c r="AG680" s="258"/>
      <c r="AH680" s="258"/>
      <c r="AI680" s="258"/>
      <c r="AJ680" s="258"/>
      <c r="AK680" s="258"/>
      <c r="AL680" s="258"/>
      <c r="AM680" s="258"/>
      <c r="AN680" s="258"/>
      <c r="AO680" s="258"/>
      <c r="AP680" s="258"/>
      <c r="AQ680" s="258"/>
      <c r="AR680" s="258"/>
      <c r="AS680" s="258"/>
      <c r="AT680" s="258"/>
      <c r="AU680" s="258"/>
      <c r="AV680" s="258"/>
      <c r="AW680" s="258"/>
      <c r="AX680" s="258"/>
      <c r="AY680" s="258"/>
      <c r="AZ680" s="258"/>
      <c r="BA680" s="258"/>
      <c r="BB680" s="258"/>
      <c r="BC680" s="258"/>
      <c r="BD680" s="258"/>
      <c r="BE680" s="258"/>
      <c r="BF680" s="258"/>
      <c r="BG680" s="258"/>
      <c r="BH680" s="258"/>
      <c r="BI680" s="258"/>
      <c r="BJ680" s="258"/>
      <c r="BK680" s="258"/>
      <c r="BL680" s="258"/>
      <c r="BM680" s="258"/>
      <c r="BN680" s="258"/>
      <c r="BO680" s="258"/>
      <c r="BP680" s="258"/>
      <c r="BQ680" s="258"/>
    </row>
    <row r="681" spans="1:69" s="90" customFormat="1" ht="16.5" x14ac:dyDescent="0.3">
      <c r="A681" s="249"/>
      <c r="B681" s="258"/>
      <c r="C681" s="258"/>
      <c r="D681" s="258"/>
      <c r="E681" s="259"/>
      <c r="F681" s="260"/>
      <c r="G681" s="260"/>
      <c r="H681" s="258"/>
      <c r="I681" s="258"/>
      <c r="J681" s="258"/>
      <c r="K681" s="258"/>
      <c r="L681" s="258"/>
      <c r="M681" s="260"/>
      <c r="N681" s="261"/>
      <c r="O681" s="261"/>
      <c r="P681" s="258"/>
      <c r="Q681" s="258"/>
      <c r="R681" s="262"/>
      <c r="S681" s="258"/>
      <c r="T681" s="262"/>
      <c r="U681" s="263"/>
      <c r="V681" s="258"/>
      <c r="W681" s="264"/>
      <c r="X681" s="265"/>
      <c r="Y681" s="258"/>
      <c r="Z681" s="258"/>
      <c r="AA681" s="258"/>
      <c r="AB681" s="258"/>
      <c r="AC681" s="262"/>
      <c r="AD681" s="258"/>
      <c r="AE681" s="258"/>
      <c r="AF681" s="258"/>
      <c r="AG681" s="258"/>
      <c r="AH681" s="258"/>
      <c r="AI681" s="258"/>
      <c r="AJ681" s="258"/>
      <c r="AK681" s="258"/>
      <c r="AL681" s="258"/>
      <c r="AM681" s="258"/>
      <c r="AN681" s="258"/>
      <c r="AO681" s="258"/>
      <c r="AP681" s="258"/>
      <c r="AQ681" s="258"/>
      <c r="AR681" s="258"/>
      <c r="AS681" s="258"/>
      <c r="AT681" s="258"/>
      <c r="AU681" s="258"/>
      <c r="AV681" s="258"/>
      <c r="AW681" s="258"/>
      <c r="AX681" s="258"/>
      <c r="AY681" s="258"/>
      <c r="AZ681" s="258"/>
      <c r="BA681" s="258"/>
      <c r="BB681" s="258"/>
      <c r="BC681" s="258"/>
      <c r="BD681" s="258"/>
      <c r="BE681" s="258"/>
      <c r="BF681" s="258"/>
      <c r="BG681" s="258"/>
      <c r="BH681" s="258"/>
      <c r="BI681" s="258"/>
      <c r="BJ681" s="258"/>
      <c r="BK681" s="258"/>
      <c r="BL681" s="258"/>
      <c r="BM681" s="258"/>
      <c r="BN681" s="258"/>
      <c r="BO681" s="258"/>
      <c r="BP681" s="258"/>
      <c r="BQ681" s="258"/>
    </row>
    <row r="682" spans="1:69" s="90" customFormat="1" ht="16.5" x14ac:dyDescent="0.3">
      <c r="A682" s="249"/>
      <c r="B682" s="258"/>
      <c r="C682" s="258"/>
      <c r="D682" s="258"/>
      <c r="E682" s="259"/>
      <c r="F682" s="260"/>
      <c r="G682" s="260"/>
      <c r="H682" s="258"/>
      <c r="I682" s="258"/>
      <c r="J682" s="258"/>
      <c r="K682" s="258"/>
      <c r="L682" s="258"/>
      <c r="M682" s="260"/>
      <c r="N682" s="261"/>
      <c r="O682" s="261"/>
      <c r="P682" s="258"/>
      <c r="Q682" s="258"/>
      <c r="R682" s="262"/>
      <c r="S682" s="258"/>
      <c r="T682" s="262"/>
      <c r="U682" s="263"/>
      <c r="V682" s="258"/>
      <c r="W682" s="264"/>
      <c r="X682" s="265"/>
      <c r="Y682" s="258"/>
      <c r="Z682" s="258"/>
      <c r="AA682" s="258"/>
      <c r="AB682" s="258"/>
      <c r="AC682" s="262"/>
      <c r="AD682" s="258"/>
      <c r="AE682" s="258"/>
      <c r="AF682" s="258"/>
      <c r="AG682" s="258"/>
      <c r="AH682" s="258"/>
      <c r="AI682" s="258"/>
      <c r="AJ682" s="258"/>
      <c r="AK682" s="258"/>
      <c r="AL682" s="258"/>
      <c r="AM682" s="258"/>
      <c r="AN682" s="258"/>
      <c r="AO682" s="258"/>
      <c r="AP682" s="258"/>
      <c r="AQ682" s="258"/>
      <c r="AR682" s="258"/>
      <c r="AS682" s="258"/>
      <c r="AT682" s="258"/>
      <c r="AU682" s="258"/>
      <c r="AV682" s="258"/>
      <c r="AW682" s="258"/>
      <c r="AX682" s="258"/>
      <c r="AY682" s="258"/>
      <c r="AZ682" s="258"/>
      <c r="BA682" s="258"/>
      <c r="BB682" s="258"/>
      <c r="BC682" s="258"/>
      <c r="BD682" s="258"/>
      <c r="BE682" s="258"/>
      <c r="BF682" s="258"/>
      <c r="BG682" s="258"/>
      <c r="BH682" s="258"/>
      <c r="BI682" s="258"/>
      <c r="BJ682" s="258"/>
      <c r="BK682" s="258"/>
      <c r="BL682" s="258"/>
      <c r="BM682" s="258"/>
      <c r="BN682" s="258"/>
      <c r="BO682" s="258"/>
      <c r="BP682" s="258"/>
      <c r="BQ682" s="258"/>
    </row>
    <row r="683" spans="1:69" s="90" customFormat="1" ht="16.5" x14ac:dyDescent="0.3">
      <c r="A683" s="249"/>
      <c r="B683" s="258"/>
      <c r="C683" s="258"/>
      <c r="D683" s="258"/>
      <c r="E683" s="259"/>
      <c r="F683" s="260"/>
      <c r="G683" s="260"/>
      <c r="H683" s="258"/>
      <c r="I683" s="258"/>
      <c r="J683" s="258"/>
      <c r="K683" s="258"/>
      <c r="L683" s="258"/>
      <c r="M683" s="260"/>
      <c r="N683" s="261"/>
      <c r="O683" s="261"/>
      <c r="P683" s="258"/>
      <c r="Q683" s="258"/>
      <c r="R683" s="262"/>
      <c r="S683" s="258"/>
      <c r="T683" s="262"/>
      <c r="U683" s="263"/>
      <c r="V683" s="258"/>
      <c r="W683" s="264"/>
      <c r="X683" s="265"/>
      <c r="Y683" s="258"/>
      <c r="Z683" s="258"/>
      <c r="AA683" s="258"/>
      <c r="AB683" s="258"/>
      <c r="AC683" s="262"/>
      <c r="AD683" s="258"/>
      <c r="AE683" s="258"/>
      <c r="AF683" s="258"/>
      <c r="AG683" s="258"/>
      <c r="AH683" s="258"/>
      <c r="AI683" s="258"/>
      <c r="AJ683" s="258"/>
      <c r="AK683" s="258"/>
      <c r="AL683" s="258"/>
      <c r="AM683" s="258"/>
      <c r="AN683" s="258"/>
      <c r="AO683" s="258"/>
      <c r="AP683" s="258"/>
      <c r="AQ683" s="258"/>
      <c r="AR683" s="258"/>
      <c r="AS683" s="258"/>
      <c r="AT683" s="258"/>
      <c r="AU683" s="258"/>
      <c r="AV683" s="258"/>
      <c r="AW683" s="258"/>
      <c r="AX683" s="258"/>
      <c r="AY683" s="258"/>
      <c r="AZ683" s="258"/>
      <c r="BA683" s="258"/>
      <c r="BB683" s="258"/>
      <c r="BC683" s="258"/>
      <c r="BD683" s="258"/>
      <c r="BE683" s="258"/>
      <c r="BF683" s="258"/>
      <c r="BG683" s="258"/>
      <c r="BH683" s="258"/>
      <c r="BI683" s="258"/>
      <c r="BJ683" s="258"/>
      <c r="BK683" s="258"/>
      <c r="BL683" s="258"/>
      <c r="BM683" s="258"/>
      <c r="BN683" s="258"/>
      <c r="BO683" s="258"/>
      <c r="BP683" s="258"/>
      <c r="BQ683" s="258"/>
    </row>
    <row r="684" spans="1:69" s="90" customFormat="1" ht="16.5" x14ac:dyDescent="0.3">
      <c r="A684" s="249"/>
      <c r="B684" s="258"/>
      <c r="C684" s="258"/>
      <c r="D684" s="258"/>
      <c r="E684" s="259"/>
      <c r="F684" s="260"/>
      <c r="G684" s="260"/>
      <c r="H684" s="258"/>
      <c r="I684" s="258"/>
      <c r="J684" s="258"/>
      <c r="K684" s="258"/>
      <c r="L684" s="258"/>
      <c r="M684" s="260"/>
      <c r="N684" s="261"/>
      <c r="O684" s="261"/>
      <c r="P684" s="258"/>
      <c r="Q684" s="258"/>
      <c r="R684" s="262"/>
      <c r="S684" s="258"/>
      <c r="T684" s="262"/>
      <c r="U684" s="263"/>
      <c r="V684" s="258"/>
      <c r="W684" s="264"/>
      <c r="X684" s="265"/>
      <c r="Y684" s="258"/>
      <c r="Z684" s="258"/>
      <c r="AA684" s="258"/>
      <c r="AB684" s="258"/>
      <c r="AC684" s="262"/>
      <c r="AD684" s="258"/>
      <c r="AE684" s="258"/>
      <c r="AF684" s="258"/>
      <c r="AG684" s="258"/>
      <c r="AH684" s="258"/>
      <c r="AI684" s="258"/>
      <c r="AJ684" s="258"/>
      <c r="AK684" s="258"/>
      <c r="AL684" s="258"/>
      <c r="AM684" s="258"/>
      <c r="AN684" s="258"/>
      <c r="AO684" s="258"/>
      <c r="AP684" s="258"/>
      <c r="AQ684" s="258"/>
      <c r="AR684" s="258"/>
      <c r="AS684" s="258"/>
      <c r="AT684" s="258"/>
      <c r="AU684" s="258"/>
      <c r="AV684" s="258"/>
      <c r="AW684" s="258"/>
      <c r="AX684" s="258"/>
      <c r="AY684" s="258"/>
      <c r="AZ684" s="258"/>
      <c r="BA684" s="258"/>
      <c r="BB684" s="258"/>
      <c r="BC684" s="258"/>
      <c r="BD684" s="258"/>
      <c r="BE684" s="258"/>
      <c r="BF684" s="258"/>
      <c r="BG684" s="258"/>
      <c r="BH684" s="258"/>
      <c r="BI684" s="258"/>
      <c r="BJ684" s="258"/>
      <c r="BK684" s="258"/>
      <c r="BL684" s="258"/>
      <c r="BM684" s="258"/>
      <c r="BN684" s="258"/>
      <c r="BO684" s="258"/>
      <c r="BP684" s="258"/>
      <c r="BQ684" s="258"/>
    </row>
    <row r="685" spans="1:69" s="90" customFormat="1" ht="16.5" x14ac:dyDescent="0.3">
      <c r="A685" s="249"/>
      <c r="B685" s="258"/>
      <c r="C685" s="258"/>
      <c r="D685" s="258"/>
      <c r="E685" s="259"/>
      <c r="F685" s="260"/>
      <c r="G685" s="260"/>
      <c r="H685" s="258"/>
      <c r="I685" s="258"/>
      <c r="J685" s="258"/>
      <c r="K685" s="258"/>
      <c r="L685" s="258"/>
      <c r="M685" s="260"/>
      <c r="N685" s="261"/>
      <c r="O685" s="261"/>
      <c r="P685" s="258"/>
      <c r="Q685" s="258"/>
      <c r="R685" s="262"/>
      <c r="S685" s="258"/>
      <c r="T685" s="262"/>
      <c r="U685" s="263"/>
      <c r="V685" s="258"/>
      <c r="W685" s="264"/>
      <c r="X685" s="265"/>
      <c r="Y685" s="258"/>
      <c r="Z685" s="258"/>
      <c r="AA685" s="258"/>
      <c r="AB685" s="258"/>
      <c r="AC685" s="262"/>
      <c r="AD685" s="258"/>
      <c r="AE685" s="258"/>
      <c r="AF685" s="258"/>
      <c r="AG685" s="258"/>
      <c r="AH685" s="258"/>
      <c r="AI685" s="258"/>
      <c r="AJ685" s="258"/>
      <c r="AK685" s="258"/>
      <c r="AL685" s="258"/>
      <c r="AM685" s="258"/>
      <c r="AN685" s="258"/>
      <c r="AO685" s="258"/>
      <c r="AP685" s="258"/>
      <c r="AQ685" s="258"/>
      <c r="AR685" s="258"/>
      <c r="AS685" s="258"/>
      <c r="AT685" s="258"/>
      <c r="AU685" s="258"/>
      <c r="AV685" s="258"/>
      <c r="AW685" s="258"/>
      <c r="AX685" s="258"/>
      <c r="AY685" s="258"/>
      <c r="AZ685" s="258"/>
      <c r="BA685" s="258"/>
      <c r="BB685" s="258"/>
      <c r="BC685" s="258"/>
      <c r="BD685" s="258"/>
      <c r="BE685" s="258"/>
      <c r="BF685" s="258"/>
      <c r="BG685" s="258"/>
      <c r="BH685" s="258"/>
      <c r="BI685" s="258"/>
      <c r="BJ685" s="258"/>
      <c r="BK685" s="258"/>
      <c r="BL685" s="258"/>
      <c r="BM685" s="258"/>
      <c r="BN685" s="258"/>
      <c r="BO685" s="258"/>
      <c r="BP685" s="258"/>
      <c r="BQ685" s="258"/>
    </row>
    <row r="686" spans="1:69" s="90" customFormat="1" ht="16.5" x14ac:dyDescent="0.3">
      <c r="A686" s="249"/>
      <c r="B686" s="258"/>
      <c r="C686" s="258"/>
      <c r="D686" s="258"/>
      <c r="E686" s="259"/>
      <c r="F686" s="260"/>
      <c r="G686" s="260"/>
      <c r="H686" s="258"/>
      <c r="I686" s="258"/>
      <c r="J686" s="258"/>
      <c r="K686" s="258"/>
      <c r="L686" s="258"/>
      <c r="M686" s="260"/>
      <c r="N686" s="261"/>
      <c r="O686" s="261"/>
      <c r="P686" s="258"/>
      <c r="Q686" s="258"/>
      <c r="R686" s="262"/>
      <c r="S686" s="258"/>
      <c r="T686" s="262"/>
      <c r="U686" s="263"/>
      <c r="V686" s="258"/>
      <c r="W686" s="264"/>
      <c r="X686" s="265"/>
      <c r="Y686" s="258"/>
      <c r="Z686" s="258"/>
      <c r="AA686" s="258"/>
      <c r="AB686" s="258"/>
      <c r="AC686" s="262"/>
      <c r="AD686" s="258"/>
      <c r="AE686" s="258"/>
      <c r="AF686" s="258"/>
      <c r="AG686" s="258"/>
      <c r="AH686" s="258"/>
      <c r="AI686" s="258"/>
      <c r="AJ686" s="258"/>
      <c r="AK686" s="258"/>
      <c r="AL686" s="258"/>
      <c r="AM686" s="258"/>
      <c r="AN686" s="258"/>
      <c r="AO686" s="258"/>
      <c r="AP686" s="258"/>
      <c r="AQ686" s="258"/>
      <c r="AR686" s="258"/>
      <c r="AS686" s="258"/>
      <c r="AT686" s="258"/>
      <c r="AU686" s="258"/>
      <c r="AV686" s="258"/>
      <c r="AW686" s="258"/>
      <c r="AX686" s="258"/>
      <c r="AY686" s="258"/>
      <c r="AZ686" s="258"/>
      <c r="BA686" s="258"/>
      <c r="BB686" s="258"/>
      <c r="BC686" s="258"/>
      <c r="BD686" s="258"/>
      <c r="BE686" s="258"/>
      <c r="BF686" s="258"/>
      <c r="BG686" s="258"/>
      <c r="BH686" s="258"/>
      <c r="BI686" s="258"/>
      <c r="BJ686" s="258"/>
      <c r="BK686" s="258"/>
      <c r="BL686" s="258"/>
      <c r="BM686" s="258"/>
      <c r="BN686" s="258"/>
      <c r="BO686" s="258"/>
      <c r="BP686" s="258"/>
      <c r="BQ686" s="258"/>
    </row>
    <row r="687" spans="1:69" s="90" customFormat="1" ht="16.5" x14ac:dyDescent="0.3">
      <c r="A687" s="249"/>
      <c r="B687" s="258"/>
      <c r="C687" s="258"/>
      <c r="D687" s="258"/>
      <c r="E687" s="259"/>
      <c r="F687" s="260"/>
      <c r="G687" s="260"/>
      <c r="H687" s="258"/>
      <c r="I687" s="258"/>
      <c r="J687" s="258"/>
      <c r="K687" s="258"/>
      <c r="L687" s="258"/>
      <c r="M687" s="260"/>
      <c r="N687" s="261"/>
      <c r="O687" s="261"/>
      <c r="P687" s="258"/>
      <c r="Q687" s="258"/>
      <c r="R687" s="262"/>
      <c r="S687" s="258"/>
      <c r="T687" s="262"/>
      <c r="U687" s="263"/>
      <c r="V687" s="258"/>
      <c r="W687" s="264"/>
      <c r="X687" s="265"/>
      <c r="Y687" s="258"/>
      <c r="Z687" s="258"/>
      <c r="AA687" s="258"/>
      <c r="AB687" s="258"/>
      <c r="AC687" s="262"/>
      <c r="AD687" s="258"/>
      <c r="AE687" s="258"/>
      <c r="AF687" s="258"/>
      <c r="AG687" s="258"/>
      <c r="AH687" s="258"/>
      <c r="AI687" s="258"/>
      <c r="AJ687" s="258"/>
      <c r="AK687" s="258"/>
      <c r="AL687" s="258"/>
      <c r="AM687" s="258"/>
      <c r="AN687" s="258"/>
      <c r="AO687" s="258"/>
      <c r="AP687" s="258"/>
      <c r="AQ687" s="258"/>
      <c r="AR687" s="258"/>
      <c r="AS687" s="258"/>
      <c r="AT687" s="258"/>
      <c r="AU687" s="258"/>
      <c r="AV687" s="258"/>
      <c r="AW687" s="258"/>
      <c r="AX687" s="258"/>
      <c r="AY687" s="258"/>
      <c r="AZ687" s="258"/>
      <c r="BA687" s="258"/>
      <c r="BB687" s="258"/>
      <c r="BC687" s="258"/>
      <c r="BD687" s="258"/>
      <c r="BE687" s="258"/>
      <c r="BF687" s="258"/>
      <c r="BG687" s="258"/>
      <c r="BH687" s="258"/>
      <c r="BI687" s="258"/>
      <c r="BJ687" s="258"/>
      <c r="BK687" s="258"/>
      <c r="BL687" s="258"/>
      <c r="BM687" s="258"/>
      <c r="BN687" s="258"/>
      <c r="BO687" s="258"/>
      <c r="BP687" s="258"/>
      <c r="BQ687" s="258"/>
    </row>
    <row r="688" spans="1:69" s="90" customFormat="1" ht="16.5" x14ac:dyDescent="0.3">
      <c r="A688" s="249"/>
      <c r="B688" s="258"/>
      <c r="C688" s="258"/>
      <c r="D688" s="258"/>
      <c r="E688" s="259"/>
      <c r="F688" s="260"/>
      <c r="G688" s="260"/>
      <c r="H688" s="258"/>
      <c r="I688" s="258"/>
      <c r="J688" s="258"/>
      <c r="K688" s="258"/>
      <c r="L688" s="258"/>
      <c r="M688" s="260"/>
      <c r="N688" s="261"/>
      <c r="O688" s="261"/>
      <c r="P688" s="258"/>
      <c r="Q688" s="258"/>
      <c r="R688" s="262"/>
      <c r="S688" s="258"/>
      <c r="T688" s="262"/>
      <c r="U688" s="263"/>
      <c r="V688" s="258"/>
      <c r="W688" s="264"/>
      <c r="X688" s="265"/>
      <c r="Y688" s="258"/>
      <c r="Z688" s="258"/>
      <c r="AA688" s="258"/>
      <c r="AB688" s="258"/>
      <c r="AC688" s="262"/>
      <c r="AD688" s="258"/>
      <c r="AE688" s="258"/>
      <c r="AF688" s="258"/>
      <c r="AG688" s="258"/>
      <c r="AH688" s="258"/>
      <c r="AI688" s="258"/>
      <c r="AJ688" s="258"/>
      <c r="AK688" s="258"/>
      <c r="AL688" s="258"/>
      <c r="AM688" s="258"/>
      <c r="AN688" s="258"/>
      <c r="AO688" s="258"/>
      <c r="AP688" s="258"/>
      <c r="AQ688" s="258"/>
      <c r="AR688" s="258"/>
      <c r="AS688" s="258"/>
      <c r="AT688" s="258"/>
      <c r="AU688" s="258"/>
      <c r="AV688" s="258"/>
      <c r="AW688" s="258"/>
      <c r="AX688" s="258"/>
      <c r="AY688" s="258"/>
      <c r="AZ688" s="258"/>
      <c r="BA688" s="258"/>
      <c r="BB688" s="258"/>
      <c r="BC688" s="258"/>
      <c r="BD688" s="258"/>
      <c r="BE688" s="258"/>
      <c r="BF688" s="258"/>
      <c r="BG688" s="258"/>
      <c r="BH688" s="258"/>
      <c r="BI688" s="258"/>
      <c r="BJ688" s="258"/>
      <c r="BK688" s="258"/>
      <c r="BL688" s="258"/>
      <c r="BM688" s="258"/>
      <c r="BN688" s="258"/>
      <c r="BO688" s="258"/>
      <c r="BP688" s="258"/>
      <c r="BQ688" s="258"/>
    </row>
    <row r="689" spans="1:69" s="90" customFormat="1" ht="16.5" x14ac:dyDescent="0.3">
      <c r="A689" s="249"/>
      <c r="B689" s="258"/>
      <c r="C689" s="258"/>
      <c r="D689" s="258"/>
      <c r="E689" s="259"/>
      <c r="F689" s="260"/>
      <c r="G689" s="260"/>
      <c r="H689" s="258"/>
      <c r="I689" s="258"/>
      <c r="J689" s="258"/>
      <c r="K689" s="258"/>
      <c r="L689" s="258"/>
      <c r="M689" s="260"/>
      <c r="N689" s="261"/>
      <c r="O689" s="261"/>
      <c r="P689" s="258"/>
      <c r="Q689" s="258"/>
      <c r="R689" s="262"/>
      <c r="S689" s="258"/>
      <c r="T689" s="262"/>
      <c r="U689" s="263"/>
      <c r="V689" s="258"/>
      <c r="W689" s="264"/>
      <c r="X689" s="265"/>
      <c r="Y689" s="258"/>
      <c r="Z689" s="258"/>
      <c r="AA689" s="258"/>
      <c r="AB689" s="258"/>
      <c r="AC689" s="262"/>
      <c r="AD689" s="258"/>
      <c r="AE689" s="258"/>
      <c r="AF689" s="258"/>
      <c r="AG689" s="258"/>
      <c r="AH689" s="258"/>
      <c r="AI689" s="258"/>
      <c r="AJ689" s="258"/>
      <c r="AK689" s="258"/>
      <c r="AL689" s="258"/>
      <c r="AM689" s="258"/>
      <c r="AN689" s="258"/>
      <c r="AO689" s="258"/>
      <c r="AP689" s="258"/>
      <c r="AQ689" s="258"/>
      <c r="AR689" s="258"/>
      <c r="AS689" s="258"/>
      <c r="AT689" s="258"/>
      <c r="AU689" s="258"/>
      <c r="AV689" s="258"/>
      <c r="AW689" s="258"/>
      <c r="AX689" s="258"/>
      <c r="AY689" s="258"/>
      <c r="AZ689" s="258"/>
      <c r="BA689" s="258"/>
      <c r="BB689" s="258"/>
      <c r="BC689" s="258"/>
      <c r="BD689" s="258"/>
      <c r="BE689" s="258"/>
      <c r="BF689" s="258"/>
      <c r="BG689" s="258"/>
      <c r="BH689" s="258"/>
      <c r="BI689" s="258"/>
      <c r="BJ689" s="258"/>
      <c r="BK689" s="258"/>
      <c r="BL689" s="258"/>
      <c r="BM689" s="258"/>
      <c r="BN689" s="258"/>
      <c r="BO689" s="258"/>
      <c r="BP689" s="258"/>
      <c r="BQ689" s="258"/>
    </row>
    <row r="690" spans="1:69" s="90" customFormat="1" ht="16.5" x14ac:dyDescent="0.3">
      <c r="A690" s="249"/>
      <c r="B690" s="258"/>
      <c r="C690" s="258"/>
      <c r="D690" s="258"/>
      <c r="E690" s="259"/>
      <c r="F690" s="260"/>
      <c r="G690" s="260"/>
      <c r="H690" s="258"/>
      <c r="I690" s="258"/>
      <c r="J690" s="258"/>
      <c r="K690" s="258"/>
      <c r="L690" s="258"/>
      <c r="M690" s="260"/>
      <c r="N690" s="261"/>
      <c r="O690" s="261"/>
      <c r="P690" s="258"/>
      <c r="Q690" s="258"/>
      <c r="R690" s="262"/>
      <c r="S690" s="258"/>
      <c r="T690" s="262"/>
      <c r="U690" s="263"/>
      <c r="V690" s="258"/>
      <c r="W690" s="264"/>
      <c r="X690" s="265"/>
      <c r="Y690" s="258"/>
      <c r="Z690" s="258"/>
      <c r="AA690" s="258"/>
      <c r="AB690" s="258"/>
      <c r="AC690" s="262"/>
      <c r="AD690" s="258"/>
      <c r="AE690" s="258"/>
      <c r="AF690" s="258"/>
      <c r="AG690" s="258"/>
      <c r="AH690" s="258"/>
      <c r="AI690" s="258"/>
      <c r="AJ690" s="258"/>
      <c r="AK690" s="258"/>
      <c r="AL690" s="258"/>
      <c r="AM690" s="258"/>
      <c r="AN690" s="258"/>
      <c r="AO690" s="258"/>
      <c r="AP690" s="258"/>
      <c r="AQ690" s="258"/>
      <c r="AR690" s="258"/>
      <c r="AS690" s="258"/>
      <c r="AT690" s="258"/>
      <c r="AU690" s="258"/>
      <c r="AV690" s="258"/>
      <c r="AW690" s="258"/>
      <c r="AX690" s="258"/>
      <c r="AY690" s="258"/>
      <c r="AZ690" s="258"/>
      <c r="BA690" s="258"/>
      <c r="BB690" s="258"/>
      <c r="BC690" s="258"/>
      <c r="BD690" s="258"/>
      <c r="BE690" s="258"/>
      <c r="BF690" s="258"/>
      <c r="BG690" s="258"/>
      <c r="BH690" s="258"/>
      <c r="BI690" s="258"/>
      <c r="BJ690" s="258"/>
      <c r="BK690" s="258"/>
      <c r="BL690" s="258"/>
      <c r="BM690" s="258"/>
      <c r="BN690" s="258"/>
      <c r="BO690" s="258"/>
      <c r="BP690" s="258"/>
      <c r="BQ690" s="258"/>
    </row>
    <row r="691" spans="1:69" s="90" customFormat="1" ht="16.5" x14ac:dyDescent="0.3">
      <c r="A691" s="249"/>
      <c r="B691" s="258"/>
      <c r="C691" s="258"/>
      <c r="D691" s="258"/>
      <c r="E691" s="259"/>
      <c r="F691" s="260"/>
      <c r="G691" s="260"/>
      <c r="H691" s="258"/>
      <c r="I691" s="258"/>
      <c r="J691" s="258"/>
      <c r="K691" s="258"/>
      <c r="L691" s="258"/>
      <c r="M691" s="260"/>
      <c r="N691" s="261"/>
      <c r="O691" s="261"/>
      <c r="P691" s="258"/>
      <c r="Q691" s="258"/>
      <c r="R691" s="262"/>
      <c r="S691" s="258"/>
      <c r="T691" s="262"/>
      <c r="U691" s="263"/>
      <c r="V691" s="258"/>
      <c r="W691" s="264"/>
      <c r="X691" s="265"/>
      <c r="Y691" s="258"/>
      <c r="Z691" s="258"/>
      <c r="AA691" s="258"/>
      <c r="AB691" s="258"/>
      <c r="AC691" s="262"/>
      <c r="AD691" s="258"/>
      <c r="AE691" s="258"/>
      <c r="AF691" s="258"/>
      <c r="AG691" s="258"/>
      <c r="AH691" s="258"/>
      <c r="AI691" s="258"/>
      <c r="AJ691" s="258"/>
      <c r="AK691" s="258"/>
      <c r="AL691" s="258"/>
      <c r="AM691" s="258"/>
      <c r="AN691" s="258"/>
      <c r="AO691" s="258"/>
      <c r="AP691" s="258"/>
      <c r="AQ691" s="258"/>
      <c r="AR691" s="258"/>
      <c r="AS691" s="258"/>
      <c r="AT691" s="258"/>
      <c r="AU691" s="258"/>
      <c r="AV691" s="258"/>
      <c r="AW691" s="258"/>
      <c r="AX691" s="258"/>
      <c r="AY691" s="258"/>
      <c r="AZ691" s="258"/>
      <c r="BA691" s="258"/>
      <c r="BB691" s="258"/>
      <c r="BC691" s="258"/>
      <c r="BD691" s="258"/>
      <c r="BE691" s="258"/>
      <c r="BF691" s="258"/>
      <c r="BG691" s="258"/>
      <c r="BH691" s="258"/>
      <c r="BI691" s="258"/>
      <c r="BJ691" s="258"/>
      <c r="BK691" s="258"/>
      <c r="BL691" s="258"/>
      <c r="BM691" s="258"/>
      <c r="BN691" s="258"/>
      <c r="BO691" s="258"/>
      <c r="BP691" s="258"/>
      <c r="BQ691" s="258"/>
    </row>
    <row r="692" spans="1:69" s="90" customFormat="1" ht="16.5" x14ac:dyDescent="0.3">
      <c r="A692" s="249"/>
      <c r="B692" s="258"/>
      <c r="C692" s="258"/>
      <c r="D692" s="258"/>
      <c r="E692" s="259"/>
      <c r="F692" s="260"/>
      <c r="G692" s="260"/>
      <c r="H692" s="258"/>
      <c r="I692" s="258"/>
      <c r="J692" s="258"/>
      <c r="K692" s="258"/>
      <c r="L692" s="258"/>
      <c r="M692" s="260"/>
      <c r="N692" s="261"/>
      <c r="O692" s="261"/>
      <c r="P692" s="258"/>
      <c r="Q692" s="258"/>
      <c r="R692" s="262"/>
      <c r="S692" s="258"/>
      <c r="T692" s="262"/>
      <c r="U692" s="263"/>
      <c r="V692" s="258"/>
      <c r="W692" s="264"/>
      <c r="X692" s="265"/>
      <c r="Y692" s="258"/>
      <c r="Z692" s="258"/>
      <c r="AA692" s="258"/>
      <c r="AB692" s="258"/>
      <c r="AC692" s="262"/>
      <c r="AD692" s="258"/>
      <c r="AE692" s="258"/>
      <c r="AF692" s="258"/>
      <c r="AG692" s="258"/>
      <c r="AH692" s="258"/>
      <c r="AI692" s="258"/>
      <c r="AJ692" s="258"/>
      <c r="AK692" s="258"/>
      <c r="AL692" s="258"/>
      <c r="AM692" s="258"/>
      <c r="AN692" s="258"/>
      <c r="AO692" s="258"/>
      <c r="AP692" s="258"/>
      <c r="AQ692" s="258"/>
      <c r="AR692" s="258"/>
      <c r="AS692" s="258"/>
      <c r="AT692" s="258"/>
      <c r="AU692" s="258"/>
      <c r="AV692" s="258"/>
      <c r="AW692" s="258"/>
      <c r="AX692" s="258"/>
      <c r="AY692" s="258"/>
      <c r="AZ692" s="258"/>
      <c r="BA692" s="258"/>
      <c r="BB692" s="258"/>
      <c r="BC692" s="258"/>
      <c r="BD692" s="258"/>
      <c r="BE692" s="258"/>
      <c r="BF692" s="258"/>
      <c r="BG692" s="258"/>
      <c r="BH692" s="258"/>
      <c r="BI692" s="258"/>
      <c r="BJ692" s="258"/>
      <c r="BK692" s="258"/>
      <c r="BL692" s="258"/>
      <c r="BM692" s="258"/>
      <c r="BN692" s="258"/>
      <c r="BO692" s="258"/>
      <c r="BP692" s="258"/>
      <c r="BQ692" s="258"/>
    </row>
    <row r="693" spans="1:69" s="90" customFormat="1" ht="16.5" x14ac:dyDescent="0.3">
      <c r="A693" s="249"/>
      <c r="B693" s="258"/>
      <c r="C693" s="258"/>
      <c r="D693" s="258"/>
      <c r="E693" s="259"/>
      <c r="F693" s="260"/>
      <c r="G693" s="260"/>
      <c r="H693" s="258"/>
      <c r="I693" s="258"/>
      <c r="J693" s="258"/>
      <c r="K693" s="258"/>
      <c r="L693" s="258"/>
      <c r="M693" s="260"/>
      <c r="N693" s="261"/>
      <c r="O693" s="261"/>
      <c r="P693" s="258"/>
      <c r="Q693" s="258"/>
      <c r="R693" s="262"/>
      <c r="S693" s="258"/>
      <c r="T693" s="262"/>
      <c r="U693" s="263"/>
      <c r="V693" s="258"/>
      <c r="W693" s="264"/>
      <c r="X693" s="265"/>
      <c r="Y693" s="258"/>
      <c r="Z693" s="258"/>
      <c r="AA693" s="258"/>
      <c r="AB693" s="258"/>
      <c r="AC693" s="262"/>
      <c r="AD693" s="258"/>
      <c r="AE693" s="258"/>
      <c r="AF693" s="258"/>
      <c r="AG693" s="258"/>
      <c r="AH693" s="258"/>
      <c r="AI693" s="258"/>
      <c r="AJ693" s="258"/>
      <c r="AK693" s="258"/>
      <c r="AL693" s="258"/>
      <c r="AM693" s="258"/>
      <c r="AN693" s="258"/>
      <c r="AO693" s="258"/>
      <c r="AP693" s="258"/>
      <c r="AQ693" s="258"/>
      <c r="AR693" s="258"/>
      <c r="AS693" s="258"/>
      <c r="AT693" s="258"/>
      <c r="AU693" s="258"/>
      <c r="AV693" s="258"/>
      <c r="AW693" s="258"/>
      <c r="AX693" s="258"/>
      <c r="AY693" s="258"/>
      <c r="AZ693" s="258"/>
      <c r="BA693" s="258"/>
      <c r="BB693" s="258"/>
      <c r="BC693" s="258"/>
      <c r="BD693" s="258"/>
      <c r="BE693" s="258"/>
      <c r="BF693" s="258"/>
      <c r="BG693" s="258"/>
      <c r="BH693" s="258"/>
      <c r="BI693" s="258"/>
      <c r="BJ693" s="258"/>
      <c r="BK693" s="258"/>
      <c r="BL693" s="258"/>
      <c r="BM693" s="258"/>
      <c r="BN693" s="258"/>
      <c r="BO693" s="258"/>
      <c r="BP693" s="258"/>
      <c r="BQ693" s="258"/>
    </row>
    <row r="694" spans="1:69" s="90" customFormat="1" ht="16.5" x14ac:dyDescent="0.3">
      <c r="A694" s="249"/>
      <c r="B694" s="258"/>
      <c r="C694" s="258"/>
      <c r="D694" s="258"/>
      <c r="E694" s="259"/>
      <c r="F694" s="260"/>
      <c r="G694" s="260"/>
      <c r="H694" s="258"/>
      <c r="I694" s="258"/>
      <c r="J694" s="258"/>
      <c r="K694" s="258"/>
      <c r="L694" s="258"/>
      <c r="M694" s="260"/>
      <c r="N694" s="261"/>
      <c r="O694" s="261"/>
      <c r="P694" s="258"/>
      <c r="Q694" s="258"/>
      <c r="R694" s="262"/>
      <c r="S694" s="258"/>
      <c r="T694" s="262"/>
      <c r="U694" s="263"/>
      <c r="V694" s="258"/>
      <c r="W694" s="264"/>
      <c r="X694" s="265"/>
      <c r="Y694" s="258"/>
      <c r="Z694" s="258"/>
      <c r="AA694" s="258"/>
      <c r="AB694" s="258"/>
      <c r="AC694" s="262"/>
      <c r="AD694" s="258"/>
      <c r="AE694" s="258"/>
      <c r="AF694" s="258"/>
      <c r="AG694" s="258"/>
      <c r="AH694" s="258"/>
      <c r="AI694" s="258"/>
      <c r="AJ694" s="258"/>
      <c r="AK694" s="258"/>
      <c r="AL694" s="258"/>
      <c r="AM694" s="258"/>
      <c r="AN694" s="258"/>
      <c r="AO694" s="258"/>
      <c r="AP694" s="258"/>
      <c r="AQ694" s="258"/>
      <c r="AR694" s="258"/>
      <c r="AS694" s="258"/>
      <c r="AT694" s="258"/>
      <c r="AU694" s="258"/>
      <c r="AV694" s="258"/>
      <c r="AW694" s="258"/>
      <c r="AX694" s="258"/>
      <c r="AY694" s="258"/>
      <c r="AZ694" s="258"/>
      <c r="BA694" s="258"/>
      <c r="BB694" s="258"/>
      <c r="BC694" s="258"/>
      <c r="BD694" s="258"/>
      <c r="BE694" s="258"/>
      <c r="BF694" s="258"/>
      <c r="BG694" s="258"/>
      <c r="BH694" s="258"/>
      <c r="BI694" s="258"/>
      <c r="BJ694" s="258"/>
      <c r="BK694" s="258"/>
      <c r="BL694" s="258"/>
      <c r="BM694" s="258"/>
      <c r="BN694" s="258"/>
      <c r="BO694" s="258"/>
      <c r="BP694" s="258"/>
      <c r="BQ694" s="258"/>
    </row>
    <row r="695" spans="1:69" s="90" customFormat="1" ht="16.5" x14ac:dyDescent="0.3">
      <c r="A695" s="249"/>
      <c r="B695" s="258"/>
      <c r="C695" s="258"/>
      <c r="D695" s="258"/>
      <c r="E695" s="259"/>
      <c r="F695" s="260"/>
      <c r="G695" s="260"/>
      <c r="H695" s="258"/>
      <c r="I695" s="258"/>
      <c r="J695" s="258"/>
      <c r="K695" s="258"/>
      <c r="L695" s="258"/>
      <c r="M695" s="260"/>
      <c r="N695" s="261"/>
      <c r="O695" s="261"/>
      <c r="P695" s="258"/>
      <c r="Q695" s="258"/>
      <c r="R695" s="262"/>
      <c r="S695" s="258"/>
      <c r="T695" s="262"/>
      <c r="U695" s="263"/>
      <c r="V695" s="258"/>
      <c r="W695" s="264"/>
      <c r="X695" s="265"/>
      <c r="Y695" s="258"/>
      <c r="Z695" s="258"/>
      <c r="AA695" s="258"/>
      <c r="AB695" s="258"/>
      <c r="AC695" s="262"/>
      <c r="AD695" s="258"/>
      <c r="AE695" s="258"/>
      <c r="AF695" s="258"/>
      <c r="AG695" s="258"/>
      <c r="AH695" s="258"/>
      <c r="AI695" s="258"/>
      <c r="AJ695" s="258"/>
      <c r="AK695" s="258"/>
      <c r="AL695" s="258"/>
      <c r="AM695" s="258"/>
      <c r="AN695" s="258"/>
      <c r="AO695" s="258"/>
      <c r="AP695" s="258"/>
      <c r="AQ695" s="258"/>
      <c r="AR695" s="258"/>
      <c r="AS695" s="258"/>
      <c r="AT695" s="258"/>
      <c r="AU695" s="258"/>
      <c r="AV695" s="258"/>
      <c r="AW695" s="258"/>
      <c r="AX695" s="258"/>
      <c r="AY695" s="258"/>
      <c r="AZ695" s="258"/>
      <c r="BA695" s="258"/>
      <c r="BB695" s="258"/>
      <c r="BC695" s="258"/>
      <c r="BD695" s="258"/>
      <c r="BE695" s="258"/>
      <c r="BF695" s="258"/>
      <c r="BG695" s="258"/>
      <c r="BH695" s="258"/>
      <c r="BI695" s="258"/>
      <c r="BJ695" s="258"/>
      <c r="BK695" s="258"/>
      <c r="BL695" s="258"/>
      <c r="BM695" s="258"/>
      <c r="BN695" s="258"/>
      <c r="BO695" s="258"/>
      <c r="BP695" s="258"/>
      <c r="BQ695" s="258"/>
    </row>
    <row r="696" spans="1:69" s="90" customFormat="1" ht="16.5" x14ac:dyDescent="0.3">
      <c r="A696" s="249"/>
      <c r="B696" s="258"/>
      <c r="C696" s="258"/>
      <c r="D696" s="258"/>
      <c r="E696" s="259"/>
      <c r="F696" s="260"/>
      <c r="G696" s="260"/>
      <c r="H696" s="258"/>
      <c r="I696" s="258"/>
      <c r="J696" s="258"/>
      <c r="K696" s="258"/>
      <c r="L696" s="258"/>
      <c r="M696" s="260"/>
      <c r="N696" s="261"/>
      <c r="O696" s="261"/>
      <c r="P696" s="258"/>
      <c r="Q696" s="258"/>
      <c r="R696" s="262"/>
      <c r="S696" s="258"/>
      <c r="T696" s="262"/>
      <c r="U696" s="263"/>
      <c r="V696" s="258"/>
      <c r="W696" s="264"/>
      <c r="X696" s="265"/>
      <c r="Y696" s="258"/>
      <c r="Z696" s="258"/>
      <c r="AA696" s="258"/>
      <c r="AB696" s="258"/>
      <c r="AC696" s="262"/>
      <c r="AD696" s="258"/>
      <c r="AE696" s="258"/>
      <c r="AF696" s="258"/>
      <c r="AG696" s="258"/>
      <c r="AH696" s="258"/>
      <c r="AI696" s="258"/>
      <c r="AJ696" s="258"/>
      <c r="AK696" s="258"/>
      <c r="AL696" s="258"/>
      <c r="AM696" s="258"/>
      <c r="AN696" s="258"/>
      <c r="AO696" s="258"/>
      <c r="AP696" s="258"/>
      <c r="AQ696" s="258"/>
      <c r="AR696" s="258"/>
      <c r="AS696" s="258"/>
      <c r="AT696" s="258"/>
      <c r="AU696" s="258"/>
      <c r="AV696" s="258"/>
      <c r="AW696" s="258"/>
      <c r="AX696" s="258"/>
      <c r="AY696" s="258"/>
      <c r="AZ696" s="258"/>
      <c r="BA696" s="258"/>
      <c r="BB696" s="258"/>
      <c r="BC696" s="258"/>
      <c r="BD696" s="258"/>
      <c r="BE696" s="258"/>
      <c r="BF696" s="258"/>
      <c r="BG696" s="258"/>
      <c r="BH696" s="258"/>
      <c r="BI696" s="258"/>
      <c r="BJ696" s="258"/>
      <c r="BK696" s="258"/>
      <c r="BL696" s="258"/>
      <c r="BM696" s="258"/>
      <c r="BN696" s="258"/>
      <c r="BO696" s="258"/>
      <c r="BP696" s="258"/>
      <c r="BQ696" s="258"/>
    </row>
    <row r="697" spans="1:69" s="90" customFormat="1" ht="16.5" x14ac:dyDescent="0.3">
      <c r="A697" s="249"/>
      <c r="B697" s="258"/>
      <c r="C697" s="258"/>
      <c r="D697" s="258"/>
      <c r="E697" s="259"/>
      <c r="F697" s="260"/>
      <c r="G697" s="260"/>
      <c r="H697" s="258"/>
      <c r="I697" s="258"/>
      <c r="J697" s="258"/>
      <c r="K697" s="258"/>
      <c r="L697" s="258"/>
      <c r="M697" s="260"/>
      <c r="N697" s="261"/>
      <c r="O697" s="261"/>
      <c r="P697" s="258"/>
      <c r="Q697" s="258"/>
      <c r="R697" s="262"/>
      <c r="S697" s="258"/>
      <c r="T697" s="262"/>
      <c r="U697" s="263"/>
      <c r="V697" s="258"/>
      <c r="W697" s="264"/>
      <c r="X697" s="265"/>
      <c r="Y697" s="258"/>
      <c r="Z697" s="258"/>
      <c r="AA697" s="258"/>
      <c r="AB697" s="258"/>
      <c r="AC697" s="262"/>
      <c r="AD697" s="258"/>
      <c r="AE697" s="258"/>
      <c r="AF697" s="258"/>
      <c r="AG697" s="258"/>
      <c r="AH697" s="258"/>
      <c r="AI697" s="258"/>
      <c r="AJ697" s="258"/>
      <c r="AK697" s="258"/>
      <c r="AL697" s="258"/>
      <c r="AM697" s="258"/>
      <c r="AN697" s="258"/>
      <c r="AO697" s="258"/>
      <c r="AP697" s="258"/>
      <c r="AQ697" s="258"/>
      <c r="AR697" s="258"/>
      <c r="AS697" s="258"/>
      <c r="AT697" s="258"/>
      <c r="AU697" s="258"/>
      <c r="AV697" s="258"/>
      <c r="AW697" s="258"/>
      <c r="AX697" s="258"/>
      <c r="AY697" s="258"/>
      <c r="AZ697" s="258"/>
      <c r="BA697" s="258"/>
      <c r="BB697" s="258"/>
      <c r="BC697" s="258"/>
      <c r="BD697" s="258"/>
      <c r="BE697" s="258"/>
      <c r="BF697" s="258"/>
      <c r="BG697" s="258"/>
      <c r="BH697" s="258"/>
      <c r="BI697" s="258"/>
      <c r="BJ697" s="258"/>
      <c r="BK697" s="258"/>
      <c r="BL697" s="258"/>
      <c r="BM697" s="258"/>
      <c r="BN697" s="258"/>
      <c r="BO697" s="258"/>
      <c r="BP697" s="258"/>
      <c r="BQ697" s="258"/>
    </row>
    <row r="698" spans="1:69" s="90" customFormat="1" ht="16.5" x14ac:dyDescent="0.3">
      <c r="A698" s="249"/>
      <c r="B698" s="258"/>
      <c r="C698" s="258"/>
      <c r="D698" s="258"/>
      <c r="E698" s="259"/>
      <c r="F698" s="260"/>
      <c r="G698" s="260"/>
      <c r="H698" s="258"/>
      <c r="I698" s="258"/>
      <c r="J698" s="258"/>
      <c r="K698" s="258"/>
      <c r="L698" s="258"/>
      <c r="M698" s="260"/>
      <c r="N698" s="261"/>
      <c r="O698" s="261"/>
      <c r="P698" s="258"/>
      <c r="Q698" s="258"/>
      <c r="R698" s="262"/>
      <c r="S698" s="258"/>
      <c r="T698" s="262"/>
      <c r="U698" s="263"/>
      <c r="V698" s="258"/>
      <c r="W698" s="264"/>
      <c r="X698" s="265"/>
      <c r="Y698" s="258"/>
      <c r="Z698" s="258"/>
      <c r="AA698" s="258"/>
      <c r="AB698" s="258"/>
      <c r="AC698" s="262"/>
      <c r="AD698" s="258"/>
      <c r="AE698" s="258"/>
      <c r="AF698" s="258"/>
      <c r="AG698" s="258"/>
      <c r="AH698" s="258"/>
      <c r="AI698" s="258"/>
      <c r="AJ698" s="258"/>
      <c r="AK698" s="258"/>
      <c r="AL698" s="258"/>
      <c r="AM698" s="258"/>
      <c r="AN698" s="258"/>
      <c r="AO698" s="258"/>
      <c r="AP698" s="258"/>
      <c r="AQ698" s="258"/>
      <c r="AR698" s="258"/>
      <c r="AS698" s="258"/>
      <c r="AT698" s="258"/>
      <c r="AU698" s="258"/>
      <c r="AV698" s="258"/>
      <c r="AW698" s="258"/>
      <c r="AX698" s="258"/>
      <c r="AY698" s="258"/>
      <c r="AZ698" s="258"/>
      <c r="BA698" s="258"/>
      <c r="BB698" s="258"/>
      <c r="BC698" s="258"/>
      <c r="BD698" s="258"/>
      <c r="BE698" s="258"/>
      <c r="BF698" s="258"/>
      <c r="BG698" s="258"/>
      <c r="BH698" s="258"/>
      <c r="BI698" s="258"/>
      <c r="BJ698" s="258"/>
      <c r="BK698" s="258"/>
      <c r="BL698" s="258"/>
      <c r="BM698" s="258"/>
      <c r="BN698" s="258"/>
      <c r="BO698" s="258"/>
      <c r="BP698" s="258"/>
      <c r="BQ698" s="258"/>
    </row>
    <row r="699" spans="1:69" s="90" customFormat="1" ht="16.5" x14ac:dyDescent="0.3">
      <c r="A699" s="249"/>
      <c r="B699" s="258"/>
      <c r="C699" s="258"/>
      <c r="D699" s="258"/>
      <c r="E699" s="259"/>
      <c r="F699" s="260"/>
      <c r="G699" s="260"/>
      <c r="H699" s="258"/>
      <c r="I699" s="258"/>
      <c r="J699" s="258"/>
      <c r="K699" s="258"/>
      <c r="L699" s="258"/>
      <c r="M699" s="260"/>
      <c r="N699" s="261"/>
      <c r="O699" s="261"/>
      <c r="P699" s="258"/>
      <c r="Q699" s="258"/>
      <c r="R699" s="262"/>
      <c r="S699" s="258"/>
      <c r="T699" s="262"/>
      <c r="U699" s="263"/>
      <c r="V699" s="258"/>
      <c r="W699" s="264"/>
      <c r="X699" s="265"/>
      <c r="Y699" s="258"/>
      <c r="Z699" s="258"/>
      <c r="AA699" s="258"/>
      <c r="AB699" s="258"/>
      <c r="AC699" s="262"/>
      <c r="AD699" s="258"/>
      <c r="AE699" s="258"/>
      <c r="AF699" s="258"/>
      <c r="AG699" s="258"/>
      <c r="AH699" s="258"/>
      <c r="AI699" s="258"/>
      <c r="AJ699" s="258"/>
      <c r="AK699" s="258"/>
      <c r="AL699" s="258"/>
      <c r="AM699" s="258"/>
      <c r="AN699" s="258"/>
      <c r="AO699" s="258"/>
      <c r="AP699" s="258"/>
      <c r="AQ699" s="258"/>
      <c r="AR699" s="258"/>
      <c r="AS699" s="258"/>
      <c r="AT699" s="258"/>
      <c r="AU699" s="258"/>
      <c r="AV699" s="258"/>
      <c r="AW699" s="258"/>
      <c r="AX699" s="258"/>
      <c r="AY699" s="258"/>
      <c r="AZ699" s="258"/>
      <c r="BA699" s="258"/>
      <c r="BB699" s="258"/>
      <c r="BC699" s="258"/>
      <c r="BD699" s="258"/>
      <c r="BE699" s="258"/>
      <c r="BF699" s="258"/>
      <c r="BG699" s="258"/>
      <c r="BH699" s="258"/>
      <c r="BI699" s="258"/>
      <c r="BJ699" s="258"/>
      <c r="BK699" s="258"/>
      <c r="BL699" s="258"/>
      <c r="BM699" s="258"/>
      <c r="BN699" s="258"/>
      <c r="BO699" s="258"/>
      <c r="BP699" s="258"/>
      <c r="BQ699" s="258"/>
    </row>
    <row r="700" spans="1:69" s="90" customFormat="1" ht="16.5" x14ac:dyDescent="0.3">
      <c r="A700" s="249"/>
      <c r="B700" s="258"/>
      <c r="C700" s="258"/>
      <c r="D700" s="258"/>
      <c r="E700" s="259"/>
      <c r="F700" s="260"/>
      <c r="G700" s="260"/>
      <c r="H700" s="258"/>
      <c r="I700" s="258"/>
      <c r="J700" s="258"/>
      <c r="K700" s="258"/>
      <c r="L700" s="258"/>
      <c r="M700" s="260"/>
      <c r="N700" s="261"/>
      <c r="O700" s="261"/>
      <c r="P700" s="258"/>
      <c r="Q700" s="258"/>
      <c r="R700" s="262"/>
      <c r="S700" s="258"/>
      <c r="T700" s="262"/>
      <c r="U700" s="263"/>
      <c r="V700" s="258"/>
      <c r="W700" s="264"/>
      <c r="X700" s="265"/>
      <c r="Y700" s="258"/>
      <c r="Z700" s="258"/>
      <c r="AA700" s="258"/>
      <c r="AB700" s="258"/>
      <c r="AC700" s="262"/>
      <c r="AD700" s="258"/>
      <c r="AE700" s="258"/>
      <c r="AF700" s="258"/>
      <c r="AG700" s="258"/>
      <c r="AH700" s="258"/>
      <c r="AI700" s="258"/>
      <c r="AJ700" s="258"/>
      <c r="AK700" s="258"/>
      <c r="AL700" s="258"/>
      <c r="AM700" s="258"/>
      <c r="AN700" s="258"/>
      <c r="AO700" s="258"/>
      <c r="AP700" s="258"/>
      <c r="AQ700" s="258"/>
      <c r="AR700" s="258"/>
      <c r="AS700" s="258"/>
      <c r="AT700" s="258"/>
      <c r="AU700" s="258"/>
      <c r="AV700" s="258"/>
      <c r="AW700" s="258"/>
      <c r="AX700" s="258"/>
      <c r="AY700" s="258"/>
      <c r="AZ700" s="258"/>
      <c r="BA700" s="258"/>
      <c r="BB700" s="258"/>
      <c r="BC700" s="258"/>
      <c r="BD700" s="258"/>
      <c r="BE700" s="258"/>
      <c r="BF700" s="258"/>
      <c r="BG700" s="258"/>
      <c r="BH700" s="258"/>
      <c r="BI700" s="258"/>
      <c r="BJ700" s="258"/>
      <c r="BK700" s="258"/>
      <c r="BL700" s="258"/>
      <c r="BM700" s="258"/>
      <c r="BN700" s="258"/>
      <c r="BO700" s="258"/>
      <c r="BP700" s="258"/>
      <c r="BQ700" s="258"/>
    </row>
    <row r="701" spans="1:69" s="90" customFormat="1" ht="16.5" x14ac:dyDescent="0.3">
      <c r="A701" s="249"/>
      <c r="B701" s="258"/>
      <c r="C701" s="258"/>
      <c r="D701" s="258"/>
      <c r="E701" s="259"/>
      <c r="F701" s="260"/>
      <c r="G701" s="260"/>
      <c r="H701" s="258"/>
      <c r="I701" s="258"/>
      <c r="J701" s="258"/>
      <c r="K701" s="258"/>
      <c r="L701" s="258"/>
      <c r="M701" s="260"/>
      <c r="N701" s="261"/>
      <c r="O701" s="261"/>
      <c r="P701" s="258"/>
      <c r="Q701" s="258"/>
      <c r="R701" s="262"/>
      <c r="S701" s="258"/>
      <c r="T701" s="262"/>
      <c r="U701" s="263"/>
      <c r="V701" s="258"/>
      <c r="W701" s="264"/>
      <c r="X701" s="265"/>
      <c r="Y701" s="258"/>
      <c r="Z701" s="258"/>
      <c r="AA701" s="258"/>
      <c r="AB701" s="258"/>
      <c r="AC701" s="262"/>
      <c r="AD701" s="258"/>
      <c r="AE701" s="258"/>
      <c r="AF701" s="258"/>
      <c r="AG701" s="258"/>
      <c r="AH701" s="258"/>
      <c r="AI701" s="258"/>
      <c r="AJ701" s="258"/>
      <c r="AK701" s="258"/>
      <c r="AL701" s="258"/>
      <c r="AM701" s="258"/>
      <c r="AN701" s="258"/>
      <c r="AO701" s="258"/>
      <c r="AP701" s="258"/>
      <c r="AQ701" s="258"/>
      <c r="AR701" s="258"/>
      <c r="AS701" s="258"/>
      <c r="AT701" s="258"/>
      <c r="AU701" s="258"/>
      <c r="AV701" s="258"/>
      <c r="AW701" s="258"/>
      <c r="AX701" s="258"/>
      <c r="AY701" s="258"/>
      <c r="AZ701" s="258"/>
      <c r="BA701" s="258"/>
      <c r="BB701" s="258"/>
      <c r="BC701" s="258"/>
      <c r="BD701" s="258"/>
      <c r="BE701" s="258"/>
      <c r="BF701" s="258"/>
      <c r="BG701" s="258"/>
      <c r="BH701" s="258"/>
      <c r="BI701" s="258"/>
      <c r="BJ701" s="258"/>
      <c r="BK701" s="258"/>
      <c r="BL701" s="258"/>
      <c r="BM701" s="258"/>
      <c r="BN701" s="258"/>
      <c r="BO701" s="258"/>
      <c r="BP701" s="258"/>
      <c r="BQ701" s="258"/>
    </row>
    <row r="702" spans="1:69" s="90" customFormat="1" ht="16.5" x14ac:dyDescent="0.3">
      <c r="A702" s="249"/>
      <c r="B702" s="258"/>
      <c r="C702" s="258"/>
      <c r="D702" s="258"/>
      <c r="E702" s="259"/>
      <c r="F702" s="260"/>
      <c r="G702" s="260"/>
      <c r="H702" s="258"/>
      <c r="I702" s="258"/>
      <c r="J702" s="258"/>
      <c r="K702" s="258"/>
      <c r="L702" s="258"/>
      <c r="M702" s="260"/>
      <c r="N702" s="261"/>
      <c r="O702" s="261"/>
      <c r="P702" s="258"/>
      <c r="Q702" s="258"/>
      <c r="R702" s="262"/>
      <c r="S702" s="258"/>
      <c r="T702" s="262"/>
      <c r="U702" s="263"/>
      <c r="V702" s="258"/>
      <c r="W702" s="264"/>
      <c r="X702" s="265"/>
      <c r="Y702" s="258"/>
      <c r="Z702" s="258"/>
      <c r="AA702" s="258"/>
      <c r="AB702" s="258"/>
      <c r="AC702" s="262"/>
      <c r="AD702" s="258"/>
      <c r="AE702" s="258"/>
      <c r="AF702" s="258"/>
      <c r="AG702" s="258"/>
      <c r="AH702" s="258"/>
      <c r="AI702" s="258"/>
      <c r="AJ702" s="258"/>
      <c r="AK702" s="258"/>
      <c r="AL702" s="258"/>
      <c r="AM702" s="258"/>
      <c r="AN702" s="258"/>
      <c r="AO702" s="258"/>
      <c r="AP702" s="258"/>
      <c r="AQ702" s="258"/>
      <c r="AR702" s="258"/>
      <c r="AS702" s="258"/>
      <c r="AT702" s="258"/>
      <c r="AU702" s="258"/>
      <c r="AV702" s="258"/>
      <c r="AW702" s="258"/>
      <c r="AX702" s="258"/>
      <c r="AY702" s="258"/>
      <c r="AZ702" s="258"/>
      <c r="BA702" s="258"/>
      <c r="BB702" s="258"/>
      <c r="BC702" s="258"/>
      <c r="BD702" s="258"/>
      <c r="BE702" s="258"/>
      <c r="BF702" s="258"/>
      <c r="BG702" s="258"/>
      <c r="BH702" s="258"/>
      <c r="BI702" s="258"/>
      <c r="BJ702" s="258"/>
      <c r="BK702" s="258"/>
      <c r="BL702" s="258"/>
      <c r="BM702" s="258"/>
      <c r="BN702" s="258"/>
      <c r="BO702" s="258"/>
      <c r="BP702" s="258"/>
      <c r="BQ702" s="258"/>
    </row>
    <row r="703" spans="1:69" s="90" customFormat="1" ht="16.5" x14ac:dyDescent="0.3">
      <c r="A703" s="249"/>
      <c r="B703" s="258"/>
      <c r="C703" s="258"/>
      <c r="D703" s="258"/>
      <c r="E703" s="259"/>
      <c r="F703" s="260"/>
      <c r="G703" s="260"/>
      <c r="H703" s="258"/>
      <c r="I703" s="258"/>
      <c r="J703" s="258"/>
      <c r="K703" s="258"/>
      <c r="L703" s="258"/>
      <c r="M703" s="260"/>
      <c r="N703" s="261"/>
      <c r="O703" s="261"/>
      <c r="P703" s="258"/>
      <c r="Q703" s="258"/>
      <c r="R703" s="262"/>
      <c r="S703" s="258"/>
      <c r="T703" s="262"/>
      <c r="U703" s="263"/>
      <c r="V703" s="258"/>
      <c r="W703" s="264"/>
      <c r="X703" s="265"/>
      <c r="Y703" s="258"/>
      <c r="Z703" s="258"/>
      <c r="AA703" s="258"/>
      <c r="AB703" s="258"/>
      <c r="AC703" s="262"/>
      <c r="AD703" s="258"/>
      <c r="AE703" s="258"/>
      <c r="AF703" s="258"/>
      <c r="AG703" s="258"/>
      <c r="AH703" s="258"/>
      <c r="AI703" s="258"/>
      <c r="AJ703" s="258"/>
      <c r="AK703" s="258"/>
      <c r="AL703" s="258"/>
      <c r="AM703" s="258"/>
      <c r="AN703" s="258"/>
      <c r="AO703" s="258"/>
      <c r="AP703" s="258"/>
      <c r="AQ703" s="258"/>
      <c r="AR703" s="258"/>
      <c r="AS703" s="258"/>
      <c r="AT703" s="258"/>
      <c r="AU703" s="258"/>
      <c r="AV703" s="258"/>
      <c r="AW703" s="258"/>
      <c r="AX703" s="258"/>
      <c r="AY703" s="258"/>
      <c r="AZ703" s="258"/>
      <c r="BA703" s="258"/>
      <c r="BB703" s="258"/>
      <c r="BC703" s="258"/>
      <c r="BD703" s="258"/>
      <c r="BE703" s="258"/>
      <c r="BF703" s="258"/>
      <c r="BG703" s="258"/>
      <c r="BH703" s="258"/>
      <c r="BI703" s="258"/>
      <c r="BJ703" s="258"/>
      <c r="BK703" s="258"/>
      <c r="BL703" s="258"/>
      <c r="BM703" s="258"/>
      <c r="BN703" s="258"/>
      <c r="BO703" s="258"/>
      <c r="BP703" s="258"/>
      <c r="BQ703" s="258"/>
    </row>
    <row r="704" spans="1:69" s="90" customFormat="1" ht="16.5" x14ac:dyDescent="0.3">
      <c r="A704" s="249"/>
      <c r="B704" s="258"/>
      <c r="C704" s="258"/>
      <c r="D704" s="258"/>
      <c r="E704" s="259"/>
      <c r="F704" s="260"/>
      <c r="G704" s="260"/>
      <c r="H704" s="258"/>
      <c r="I704" s="258"/>
      <c r="J704" s="258"/>
      <c r="K704" s="258"/>
      <c r="L704" s="258"/>
      <c r="M704" s="260"/>
      <c r="N704" s="261"/>
      <c r="O704" s="261"/>
      <c r="P704" s="258"/>
      <c r="Q704" s="258"/>
      <c r="R704" s="262"/>
      <c r="S704" s="258"/>
      <c r="T704" s="262"/>
      <c r="U704" s="263"/>
      <c r="V704" s="258"/>
      <c r="W704" s="264"/>
      <c r="X704" s="265"/>
      <c r="Y704" s="258"/>
      <c r="Z704" s="258"/>
      <c r="AA704" s="258"/>
      <c r="AB704" s="258"/>
      <c r="AC704" s="262"/>
      <c r="AD704" s="258"/>
      <c r="AE704" s="258"/>
      <c r="AF704" s="258"/>
      <c r="AG704" s="258"/>
      <c r="AH704" s="258"/>
      <c r="AI704" s="258"/>
      <c r="AJ704" s="258"/>
      <c r="AK704" s="258"/>
      <c r="AL704" s="258"/>
      <c r="AM704" s="258"/>
      <c r="AN704" s="258"/>
      <c r="AO704" s="258"/>
      <c r="AP704" s="258"/>
      <c r="AQ704" s="258"/>
      <c r="AR704" s="258"/>
      <c r="AS704" s="258"/>
      <c r="AT704" s="258"/>
      <c r="AU704" s="258"/>
      <c r="AV704" s="258"/>
      <c r="AW704" s="258"/>
      <c r="AX704" s="258"/>
      <c r="AY704" s="258"/>
      <c r="AZ704" s="258"/>
      <c r="BA704" s="258"/>
      <c r="BB704" s="258"/>
      <c r="BC704" s="258"/>
      <c r="BD704" s="258"/>
      <c r="BE704" s="258"/>
      <c r="BF704" s="258"/>
      <c r="BG704" s="258"/>
      <c r="BH704" s="258"/>
      <c r="BI704" s="258"/>
      <c r="BJ704" s="258"/>
      <c r="BK704" s="258"/>
      <c r="BL704" s="258"/>
      <c r="BM704" s="258"/>
      <c r="BN704" s="258"/>
      <c r="BO704" s="258"/>
      <c r="BP704" s="258"/>
      <c r="BQ704" s="258"/>
    </row>
    <row r="705" spans="1:69" s="90" customFormat="1" ht="16.5" x14ac:dyDescent="0.3">
      <c r="A705" s="249"/>
      <c r="B705" s="258"/>
      <c r="C705" s="258"/>
      <c r="D705" s="258"/>
      <c r="E705" s="259"/>
      <c r="F705" s="260"/>
      <c r="G705" s="260"/>
      <c r="H705" s="258"/>
      <c r="I705" s="258"/>
      <c r="J705" s="258"/>
      <c r="K705" s="258"/>
      <c r="L705" s="258"/>
      <c r="M705" s="260"/>
      <c r="N705" s="261"/>
      <c r="O705" s="261"/>
      <c r="P705" s="258"/>
      <c r="Q705" s="258"/>
      <c r="R705" s="262"/>
      <c r="S705" s="258"/>
      <c r="T705" s="262"/>
      <c r="U705" s="263"/>
      <c r="V705" s="258"/>
      <c r="W705" s="264"/>
      <c r="X705" s="265"/>
      <c r="Y705" s="258"/>
      <c r="Z705" s="258"/>
      <c r="AA705" s="258"/>
      <c r="AB705" s="258"/>
      <c r="AC705" s="262"/>
      <c r="AD705" s="258"/>
      <c r="AE705" s="258"/>
      <c r="AF705" s="258"/>
      <c r="AG705" s="258"/>
      <c r="AH705" s="258"/>
      <c r="AI705" s="258"/>
      <c r="AJ705" s="258"/>
      <c r="AK705" s="258"/>
      <c r="AL705" s="258"/>
      <c r="AM705" s="258"/>
      <c r="AN705" s="258"/>
      <c r="AO705" s="258"/>
      <c r="AP705" s="258"/>
      <c r="AQ705" s="258"/>
      <c r="AR705" s="258"/>
      <c r="AS705" s="258"/>
      <c r="AT705" s="258"/>
      <c r="AU705" s="258"/>
      <c r="AV705" s="258"/>
      <c r="AW705" s="258"/>
      <c r="AX705" s="258"/>
      <c r="AY705" s="258"/>
      <c r="AZ705" s="258"/>
      <c r="BA705" s="258"/>
      <c r="BB705" s="258"/>
      <c r="BC705" s="258"/>
      <c r="BD705" s="258"/>
      <c r="BE705" s="258"/>
      <c r="BF705" s="258"/>
      <c r="BG705" s="258"/>
      <c r="BH705" s="258"/>
      <c r="BI705" s="258"/>
      <c r="BJ705" s="258"/>
      <c r="BK705" s="258"/>
      <c r="BL705" s="258"/>
      <c r="BM705" s="258"/>
      <c r="BN705" s="258"/>
      <c r="BO705" s="258"/>
      <c r="BP705" s="258"/>
      <c r="BQ705" s="258"/>
    </row>
    <row r="706" spans="1:69" s="90" customFormat="1" ht="16.5" x14ac:dyDescent="0.3">
      <c r="A706" s="249"/>
      <c r="B706" s="258"/>
      <c r="C706" s="258"/>
      <c r="D706" s="258"/>
      <c r="E706" s="259"/>
      <c r="F706" s="260"/>
      <c r="G706" s="260"/>
      <c r="H706" s="258"/>
      <c r="I706" s="258"/>
      <c r="J706" s="258"/>
      <c r="K706" s="258"/>
      <c r="L706" s="258"/>
      <c r="M706" s="260"/>
      <c r="N706" s="261"/>
      <c r="O706" s="261"/>
      <c r="P706" s="258"/>
      <c r="Q706" s="258"/>
      <c r="R706" s="262"/>
      <c r="S706" s="258"/>
      <c r="T706" s="262"/>
      <c r="U706" s="263"/>
      <c r="V706" s="258"/>
      <c r="W706" s="264"/>
      <c r="X706" s="265"/>
      <c r="Y706" s="258"/>
      <c r="Z706" s="258"/>
      <c r="AA706" s="258"/>
      <c r="AB706" s="258"/>
      <c r="AC706" s="262"/>
      <c r="AD706" s="258"/>
      <c r="AE706" s="258"/>
      <c r="AF706" s="258"/>
      <c r="AG706" s="258"/>
      <c r="AH706" s="258"/>
      <c r="AI706" s="258"/>
      <c r="AJ706" s="258"/>
      <c r="AK706" s="258"/>
      <c r="AL706" s="258"/>
      <c r="AM706" s="258"/>
      <c r="AN706" s="258"/>
      <c r="AO706" s="258"/>
      <c r="AP706" s="258"/>
      <c r="AQ706" s="258"/>
      <c r="AR706" s="258"/>
      <c r="AS706" s="258"/>
      <c r="AT706" s="258"/>
      <c r="AU706" s="258"/>
      <c r="AV706" s="258"/>
      <c r="AW706" s="258"/>
      <c r="AX706" s="258"/>
      <c r="AY706" s="258"/>
      <c r="AZ706" s="258"/>
      <c r="BA706" s="258"/>
      <c r="BB706" s="258"/>
      <c r="BC706" s="258"/>
      <c r="BD706" s="258"/>
      <c r="BE706" s="258"/>
      <c r="BF706" s="258"/>
      <c r="BG706" s="258"/>
      <c r="BH706" s="258"/>
      <c r="BI706" s="258"/>
      <c r="BJ706" s="258"/>
      <c r="BK706" s="258"/>
      <c r="BL706" s="258"/>
      <c r="BM706" s="258"/>
      <c r="BN706" s="258"/>
      <c r="BO706" s="258"/>
      <c r="BP706" s="258"/>
      <c r="BQ706" s="258"/>
    </row>
    <row r="707" spans="1:69" s="90" customFormat="1" ht="16.5" x14ac:dyDescent="0.3">
      <c r="A707" s="249"/>
      <c r="B707" s="258"/>
      <c r="C707" s="258"/>
      <c r="D707" s="258"/>
      <c r="E707" s="259"/>
      <c r="F707" s="260"/>
      <c r="G707" s="260"/>
      <c r="H707" s="258"/>
      <c r="I707" s="258"/>
      <c r="J707" s="258"/>
      <c r="K707" s="258"/>
      <c r="L707" s="258"/>
      <c r="M707" s="260"/>
      <c r="N707" s="261"/>
      <c r="O707" s="261"/>
      <c r="P707" s="258"/>
      <c r="Q707" s="258"/>
      <c r="R707" s="262"/>
      <c r="S707" s="258"/>
      <c r="T707" s="262"/>
      <c r="U707" s="263"/>
      <c r="V707" s="258"/>
      <c r="W707" s="264"/>
      <c r="X707" s="265"/>
      <c r="Y707" s="258"/>
      <c r="Z707" s="258"/>
      <c r="AA707" s="258"/>
      <c r="AB707" s="258"/>
      <c r="AC707" s="262"/>
      <c r="AD707" s="258"/>
      <c r="AE707" s="258"/>
      <c r="AF707" s="258"/>
      <c r="AG707" s="258"/>
      <c r="AH707" s="258"/>
      <c r="AI707" s="258"/>
      <c r="AJ707" s="258"/>
      <c r="AK707" s="258"/>
      <c r="AL707" s="258"/>
      <c r="AM707" s="258"/>
      <c r="AN707" s="258"/>
      <c r="AO707" s="258"/>
      <c r="AP707" s="258"/>
      <c r="AQ707" s="258"/>
      <c r="AR707" s="258"/>
      <c r="AS707" s="258"/>
      <c r="AT707" s="258"/>
      <c r="AU707" s="258"/>
      <c r="AV707" s="258"/>
      <c r="AW707" s="258"/>
      <c r="AX707" s="258"/>
      <c r="AY707" s="258"/>
      <c r="AZ707" s="258"/>
      <c r="BA707" s="258"/>
      <c r="BB707" s="258"/>
      <c r="BC707" s="258"/>
      <c r="BD707" s="258"/>
      <c r="BE707" s="258"/>
      <c r="BF707" s="258"/>
      <c r="BG707" s="258"/>
      <c r="BH707" s="258"/>
      <c r="BI707" s="258"/>
      <c r="BJ707" s="258"/>
      <c r="BK707" s="258"/>
      <c r="BL707" s="258"/>
      <c r="BM707" s="258"/>
      <c r="BN707" s="258"/>
      <c r="BO707" s="258"/>
      <c r="BP707" s="258"/>
      <c r="BQ707" s="258"/>
    </row>
    <row r="708" spans="1:69" s="90" customFormat="1" ht="16.5" x14ac:dyDescent="0.3">
      <c r="A708" s="249"/>
      <c r="B708" s="258"/>
      <c r="C708" s="258"/>
      <c r="D708" s="258"/>
      <c r="E708" s="259"/>
      <c r="F708" s="260"/>
      <c r="G708" s="260"/>
      <c r="H708" s="258"/>
      <c r="I708" s="258"/>
      <c r="J708" s="258"/>
      <c r="K708" s="258"/>
      <c r="L708" s="258"/>
      <c r="M708" s="260"/>
      <c r="N708" s="261"/>
      <c r="O708" s="261"/>
      <c r="P708" s="258"/>
      <c r="Q708" s="258"/>
      <c r="R708" s="262"/>
      <c r="S708" s="258"/>
      <c r="T708" s="262"/>
      <c r="U708" s="263"/>
      <c r="V708" s="258"/>
      <c r="W708" s="264"/>
      <c r="X708" s="265"/>
      <c r="Y708" s="258"/>
      <c r="Z708" s="258"/>
      <c r="AA708" s="258"/>
      <c r="AB708" s="258"/>
      <c r="AC708" s="262"/>
      <c r="AD708" s="258"/>
      <c r="AE708" s="258"/>
      <c r="AF708" s="258"/>
      <c r="AG708" s="258"/>
      <c r="AH708" s="258"/>
      <c r="AI708" s="258"/>
      <c r="AJ708" s="258"/>
      <c r="AK708" s="258"/>
      <c r="AL708" s="258"/>
      <c r="AM708" s="258"/>
      <c r="AN708" s="258"/>
      <c r="AO708" s="258"/>
      <c r="AP708" s="258"/>
      <c r="AQ708" s="258"/>
      <c r="AR708" s="258"/>
      <c r="AS708" s="258"/>
      <c r="AT708" s="258"/>
      <c r="AU708" s="258"/>
      <c r="AV708" s="258"/>
      <c r="AW708" s="258"/>
      <c r="AX708" s="258"/>
      <c r="AY708" s="258"/>
      <c r="AZ708" s="258"/>
      <c r="BA708" s="258"/>
      <c r="BB708" s="258"/>
      <c r="BC708" s="258"/>
      <c r="BD708" s="258"/>
      <c r="BE708" s="258"/>
      <c r="BF708" s="258"/>
      <c r="BG708" s="258"/>
      <c r="BH708" s="258"/>
      <c r="BI708" s="258"/>
      <c r="BJ708" s="258"/>
      <c r="BK708" s="258"/>
      <c r="BL708" s="258"/>
      <c r="BM708" s="258"/>
      <c r="BN708" s="258"/>
      <c r="BO708" s="258"/>
      <c r="BP708" s="258"/>
      <c r="BQ708" s="258"/>
    </row>
    <row r="709" spans="1:69" s="90" customFormat="1" ht="16.5" x14ac:dyDescent="0.3">
      <c r="A709" s="249"/>
      <c r="B709" s="258"/>
      <c r="C709" s="258"/>
      <c r="D709" s="258"/>
      <c r="E709" s="259"/>
      <c r="F709" s="260"/>
      <c r="G709" s="260"/>
      <c r="H709" s="258"/>
      <c r="I709" s="258"/>
      <c r="J709" s="258"/>
      <c r="K709" s="258"/>
      <c r="L709" s="258"/>
      <c r="M709" s="260"/>
      <c r="N709" s="261"/>
      <c r="O709" s="261"/>
      <c r="P709" s="258"/>
      <c r="Q709" s="258"/>
      <c r="R709" s="262"/>
      <c r="S709" s="258"/>
      <c r="T709" s="262"/>
      <c r="U709" s="263"/>
      <c r="V709" s="258"/>
      <c r="W709" s="264"/>
      <c r="X709" s="265"/>
      <c r="Y709" s="258"/>
      <c r="Z709" s="258"/>
      <c r="AA709" s="258"/>
      <c r="AB709" s="258"/>
      <c r="AC709" s="262"/>
      <c r="AD709" s="258"/>
      <c r="AE709" s="258"/>
      <c r="AF709" s="258"/>
      <c r="AG709" s="258"/>
      <c r="AH709" s="258"/>
      <c r="AI709" s="258"/>
      <c r="AJ709" s="258"/>
      <c r="AK709" s="258"/>
      <c r="AL709" s="258"/>
      <c r="AM709" s="258"/>
      <c r="AN709" s="258"/>
      <c r="AO709" s="258"/>
      <c r="AP709" s="258"/>
      <c r="AQ709" s="258"/>
      <c r="AR709" s="258"/>
      <c r="AS709" s="258"/>
      <c r="AT709" s="258"/>
      <c r="AU709" s="258"/>
      <c r="AV709" s="258"/>
      <c r="AW709" s="258"/>
      <c r="AX709" s="258"/>
      <c r="AY709" s="258"/>
      <c r="AZ709" s="258"/>
      <c r="BA709" s="258"/>
      <c r="BB709" s="258"/>
      <c r="BC709" s="258"/>
      <c r="BD709" s="258"/>
      <c r="BE709" s="258"/>
      <c r="BF709" s="258"/>
      <c r="BG709" s="258"/>
      <c r="BH709" s="258"/>
      <c r="BI709" s="258"/>
      <c r="BJ709" s="258"/>
      <c r="BK709" s="258"/>
      <c r="BL709" s="258"/>
      <c r="BM709" s="258"/>
      <c r="BN709" s="258"/>
      <c r="BO709" s="258"/>
      <c r="BP709" s="258"/>
      <c r="BQ709" s="258"/>
    </row>
    <row r="710" spans="1:69" s="90" customFormat="1" ht="16.5" x14ac:dyDescent="0.3">
      <c r="A710" s="249"/>
      <c r="B710" s="258"/>
      <c r="C710" s="258"/>
      <c r="D710" s="258"/>
      <c r="E710" s="259"/>
      <c r="F710" s="260"/>
      <c r="G710" s="260"/>
      <c r="H710" s="258"/>
      <c r="I710" s="258"/>
      <c r="J710" s="258"/>
      <c r="K710" s="258"/>
      <c r="L710" s="258"/>
      <c r="M710" s="260"/>
      <c r="N710" s="261"/>
      <c r="O710" s="261"/>
      <c r="P710" s="258"/>
      <c r="Q710" s="258"/>
      <c r="R710" s="262"/>
      <c r="S710" s="258"/>
      <c r="T710" s="262"/>
      <c r="U710" s="263"/>
      <c r="V710" s="258"/>
      <c r="W710" s="264"/>
      <c r="X710" s="265"/>
      <c r="Y710" s="258"/>
      <c r="Z710" s="258"/>
      <c r="AA710" s="258"/>
      <c r="AB710" s="258"/>
      <c r="AC710" s="262"/>
      <c r="AD710" s="258"/>
      <c r="AE710" s="258"/>
      <c r="AF710" s="258"/>
      <c r="AG710" s="258"/>
      <c r="AH710" s="258"/>
      <c r="AI710" s="258"/>
      <c r="AJ710" s="258"/>
      <c r="AK710" s="258"/>
      <c r="AL710" s="258"/>
      <c r="AM710" s="258"/>
      <c r="AN710" s="258"/>
      <c r="AO710" s="258"/>
      <c r="AP710" s="258"/>
      <c r="AQ710" s="258"/>
      <c r="AR710" s="258"/>
      <c r="AS710" s="258"/>
      <c r="AT710" s="258"/>
      <c r="AU710" s="258"/>
      <c r="AV710" s="258"/>
      <c r="AW710" s="258"/>
      <c r="AX710" s="258"/>
      <c r="AY710" s="258"/>
      <c r="AZ710" s="258"/>
      <c r="BA710" s="258"/>
      <c r="BB710" s="258"/>
      <c r="BC710" s="258"/>
      <c r="BD710" s="258"/>
      <c r="BE710" s="258"/>
      <c r="BF710" s="258"/>
      <c r="BG710" s="258"/>
      <c r="BH710" s="258"/>
      <c r="BI710" s="258"/>
      <c r="BJ710" s="258"/>
      <c r="BK710" s="258"/>
      <c r="BL710" s="258"/>
      <c r="BM710" s="258"/>
      <c r="BN710" s="258"/>
      <c r="BO710" s="258"/>
      <c r="BP710" s="258"/>
      <c r="BQ710" s="258"/>
    </row>
    <row r="711" spans="1:69" s="90" customFormat="1" ht="16.5" x14ac:dyDescent="0.3">
      <c r="A711" s="249"/>
      <c r="B711" s="258"/>
      <c r="C711" s="258"/>
      <c r="D711" s="258"/>
      <c r="E711" s="259"/>
      <c r="F711" s="260"/>
      <c r="G711" s="260"/>
      <c r="H711" s="258"/>
      <c r="I711" s="258"/>
      <c r="J711" s="258"/>
      <c r="K711" s="258"/>
      <c r="L711" s="258"/>
      <c r="M711" s="260"/>
      <c r="N711" s="261"/>
      <c r="O711" s="261"/>
      <c r="P711" s="258"/>
      <c r="Q711" s="258"/>
      <c r="R711" s="262"/>
      <c r="S711" s="258"/>
      <c r="T711" s="262"/>
      <c r="U711" s="263"/>
      <c r="V711" s="258"/>
      <c r="W711" s="264"/>
      <c r="X711" s="265"/>
      <c r="Y711" s="258"/>
      <c r="Z711" s="258"/>
      <c r="AA711" s="258"/>
      <c r="AB711" s="258"/>
      <c r="AC711" s="262"/>
      <c r="AD711" s="258"/>
      <c r="AE711" s="258"/>
      <c r="AF711" s="258"/>
      <c r="AG711" s="258"/>
      <c r="AH711" s="258"/>
      <c r="AI711" s="258"/>
      <c r="AJ711" s="258"/>
      <c r="AK711" s="258"/>
      <c r="AL711" s="258"/>
      <c r="AM711" s="258"/>
      <c r="AN711" s="258"/>
      <c r="AO711" s="258"/>
      <c r="AP711" s="258"/>
      <c r="AQ711" s="258"/>
      <c r="AR711" s="258"/>
      <c r="AS711" s="258"/>
      <c r="AT711" s="258"/>
      <c r="AU711" s="258"/>
      <c r="AV711" s="258"/>
      <c r="AW711" s="258"/>
      <c r="AX711" s="258"/>
      <c r="AY711" s="258"/>
      <c r="AZ711" s="258"/>
      <c r="BA711" s="258"/>
      <c r="BB711" s="258"/>
      <c r="BC711" s="258"/>
      <c r="BD711" s="258"/>
      <c r="BE711" s="258"/>
      <c r="BF711" s="258"/>
      <c r="BG711" s="258"/>
      <c r="BH711" s="258"/>
      <c r="BI711" s="258"/>
      <c r="BJ711" s="258"/>
      <c r="BK711" s="258"/>
      <c r="BL711" s="258"/>
      <c r="BM711" s="258"/>
      <c r="BN711" s="258"/>
      <c r="BO711" s="258"/>
      <c r="BP711" s="258"/>
      <c r="BQ711" s="258"/>
    </row>
    <row r="712" spans="1:69" s="90" customFormat="1" ht="16.5" x14ac:dyDescent="0.3">
      <c r="A712" s="249"/>
      <c r="B712" s="258"/>
      <c r="C712" s="258"/>
      <c r="D712" s="258"/>
      <c r="E712" s="259"/>
      <c r="F712" s="260"/>
      <c r="G712" s="260"/>
      <c r="H712" s="258"/>
      <c r="I712" s="258"/>
      <c r="J712" s="258"/>
      <c r="K712" s="258"/>
      <c r="L712" s="258"/>
      <c r="M712" s="260"/>
      <c r="N712" s="261"/>
      <c r="O712" s="261"/>
      <c r="P712" s="258"/>
      <c r="Q712" s="258"/>
      <c r="R712" s="262"/>
      <c r="S712" s="258"/>
      <c r="T712" s="262"/>
      <c r="U712" s="263"/>
      <c r="V712" s="258"/>
      <c r="W712" s="264"/>
      <c r="X712" s="265"/>
      <c r="Y712" s="258"/>
      <c r="Z712" s="258"/>
      <c r="AA712" s="258"/>
      <c r="AB712" s="258"/>
      <c r="AC712" s="262"/>
      <c r="AD712" s="258"/>
      <c r="AE712" s="258"/>
      <c r="AF712" s="258"/>
      <c r="AG712" s="258"/>
      <c r="AH712" s="258"/>
      <c r="AI712" s="258"/>
      <c r="AJ712" s="258"/>
      <c r="AK712" s="258"/>
      <c r="AL712" s="258"/>
      <c r="AM712" s="258"/>
      <c r="AN712" s="258"/>
      <c r="AO712" s="258"/>
      <c r="AP712" s="258"/>
      <c r="AQ712" s="258"/>
      <c r="AR712" s="258"/>
      <c r="AS712" s="258"/>
      <c r="AT712" s="258"/>
      <c r="AU712" s="258"/>
      <c r="AV712" s="258"/>
      <c r="AW712" s="258"/>
      <c r="AX712" s="258"/>
      <c r="AY712" s="258"/>
      <c r="AZ712" s="258"/>
      <c r="BA712" s="258"/>
      <c r="BB712" s="258"/>
      <c r="BC712" s="258"/>
      <c r="BD712" s="258"/>
      <c r="BE712" s="258"/>
      <c r="BF712" s="258"/>
      <c r="BG712" s="258"/>
      <c r="BH712" s="258"/>
      <c r="BI712" s="258"/>
      <c r="BJ712" s="258"/>
      <c r="BK712" s="258"/>
      <c r="BL712" s="258"/>
      <c r="BM712" s="258"/>
      <c r="BN712" s="258"/>
      <c r="BO712" s="258"/>
      <c r="BP712" s="258"/>
      <c r="BQ712" s="258"/>
    </row>
    <row r="713" spans="1:69" s="90" customFormat="1" ht="16.5" x14ac:dyDescent="0.3">
      <c r="A713" s="249"/>
      <c r="B713" s="258"/>
      <c r="C713" s="258"/>
      <c r="D713" s="258"/>
      <c r="E713" s="259"/>
      <c r="F713" s="260"/>
      <c r="G713" s="260"/>
      <c r="H713" s="258"/>
      <c r="I713" s="258"/>
      <c r="J713" s="258"/>
      <c r="K713" s="258"/>
      <c r="L713" s="258"/>
      <c r="M713" s="260"/>
      <c r="N713" s="261"/>
      <c r="O713" s="261"/>
      <c r="P713" s="258"/>
      <c r="Q713" s="258"/>
      <c r="R713" s="262"/>
      <c r="S713" s="258"/>
      <c r="T713" s="262"/>
      <c r="U713" s="263"/>
      <c r="V713" s="258"/>
      <c r="W713" s="264"/>
      <c r="X713" s="265"/>
      <c r="Y713" s="258"/>
      <c r="Z713" s="258"/>
      <c r="AA713" s="258"/>
      <c r="AB713" s="258"/>
      <c r="AC713" s="262"/>
      <c r="AD713" s="258"/>
      <c r="AE713" s="258"/>
      <c r="AF713" s="258"/>
      <c r="AG713" s="258"/>
      <c r="AH713" s="258"/>
      <c r="AI713" s="258"/>
      <c r="AJ713" s="258"/>
      <c r="AK713" s="258"/>
      <c r="AL713" s="258"/>
      <c r="AM713" s="258"/>
      <c r="AN713" s="258"/>
      <c r="AO713" s="258"/>
      <c r="AP713" s="258"/>
      <c r="AQ713" s="258"/>
      <c r="AR713" s="258"/>
      <c r="AS713" s="258"/>
      <c r="AT713" s="258"/>
      <c r="AU713" s="258"/>
      <c r="AV713" s="258"/>
      <c r="AW713" s="258"/>
      <c r="AX713" s="258"/>
      <c r="AY713" s="258"/>
      <c r="AZ713" s="258"/>
      <c r="BA713" s="258"/>
      <c r="BB713" s="258"/>
      <c r="BC713" s="258"/>
      <c r="BD713" s="258"/>
      <c r="BE713" s="258"/>
      <c r="BF713" s="258"/>
      <c r="BG713" s="258"/>
      <c r="BH713" s="258"/>
      <c r="BI713" s="258"/>
      <c r="BJ713" s="258"/>
      <c r="BK713" s="258"/>
      <c r="BL713" s="258"/>
      <c r="BM713" s="258"/>
      <c r="BN713" s="258"/>
      <c r="BO713" s="258"/>
      <c r="BP713" s="258"/>
      <c r="BQ713" s="258"/>
    </row>
    <row r="714" spans="1:69" s="90" customFormat="1" ht="16.5" x14ac:dyDescent="0.3">
      <c r="A714" s="249"/>
      <c r="B714" s="258"/>
      <c r="C714" s="258"/>
      <c r="D714" s="258"/>
      <c r="E714" s="259"/>
      <c r="F714" s="260"/>
      <c r="G714" s="260"/>
      <c r="H714" s="258"/>
      <c r="I714" s="258"/>
      <c r="J714" s="258"/>
      <c r="K714" s="258"/>
      <c r="L714" s="258"/>
      <c r="M714" s="260"/>
      <c r="N714" s="261"/>
      <c r="O714" s="261"/>
      <c r="P714" s="258"/>
      <c r="Q714" s="258"/>
      <c r="R714" s="262"/>
      <c r="S714" s="258"/>
      <c r="T714" s="262"/>
      <c r="U714" s="263"/>
      <c r="V714" s="258"/>
      <c r="W714" s="264"/>
      <c r="X714" s="265"/>
      <c r="Y714" s="258"/>
      <c r="Z714" s="258"/>
      <c r="AA714" s="258"/>
      <c r="AB714" s="258"/>
      <c r="AC714" s="262"/>
      <c r="AD714" s="258"/>
      <c r="AE714" s="258"/>
      <c r="AF714" s="258"/>
      <c r="AG714" s="258"/>
      <c r="AH714" s="258"/>
      <c r="AI714" s="258"/>
      <c r="AJ714" s="258"/>
      <c r="AK714" s="258"/>
      <c r="AL714" s="258"/>
      <c r="AM714" s="258"/>
      <c r="AN714" s="258"/>
      <c r="AO714" s="258"/>
      <c r="AP714" s="258"/>
      <c r="AQ714" s="258"/>
      <c r="AR714" s="258"/>
      <c r="AS714" s="258"/>
      <c r="AT714" s="258"/>
      <c r="AU714" s="258"/>
      <c r="AV714" s="258"/>
      <c r="AW714" s="258"/>
      <c r="AX714" s="258"/>
      <c r="AY714" s="258"/>
      <c r="AZ714" s="258"/>
      <c r="BA714" s="258"/>
      <c r="BB714" s="258"/>
      <c r="BC714" s="258"/>
      <c r="BD714" s="258"/>
      <c r="BE714" s="258"/>
      <c r="BF714" s="258"/>
      <c r="BG714" s="258"/>
      <c r="BH714" s="258"/>
      <c r="BI714" s="258"/>
      <c r="BJ714" s="258"/>
      <c r="BK714" s="258"/>
      <c r="BL714" s="258"/>
      <c r="BM714" s="258"/>
      <c r="BN714" s="258"/>
      <c r="BO714" s="258"/>
      <c r="BP714" s="258"/>
      <c r="BQ714" s="258"/>
    </row>
    <row r="715" spans="1:69" s="90" customFormat="1" ht="16.5" x14ac:dyDescent="0.3">
      <c r="A715" s="249"/>
      <c r="B715" s="258"/>
      <c r="C715" s="258"/>
      <c r="D715" s="258"/>
      <c r="E715" s="259"/>
      <c r="F715" s="260"/>
      <c r="G715" s="260"/>
      <c r="H715" s="258"/>
      <c r="I715" s="258"/>
      <c r="J715" s="258"/>
      <c r="K715" s="258"/>
      <c r="L715" s="258"/>
      <c r="M715" s="260"/>
      <c r="N715" s="261"/>
      <c r="O715" s="261"/>
      <c r="P715" s="258"/>
      <c r="Q715" s="258"/>
      <c r="R715" s="262"/>
      <c r="S715" s="258"/>
      <c r="T715" s="262"/>
      <c r="U715" s="263"/>
      <c r="V715" s="258"/>
      <c r="W715" s="264"/>
      <c r="X715" s="265"/>
      <c r="Y715" s="258"/>
      <c r="Z715" s="258"/>
      <c r="AA715" s="258"/>
      <c r="AB715" s="258"/>
      <c r="AC715" s="262"/>
      <c r="AD715" s="258"/>
      <c r="AE715" s="258"/>
      <c r="AF715" s="258"/>
      <c r="AG715" s="258"/>
      <c r="AH715" s="258"/>
      <c r="AI715" s="258"/>
      <c r="AJ715" s="258"/>
      <c r="AK715" s="258"/>
      <c r="AL715" s="258"/>
      <c r="AM715" s="258"/>
      <c r="AN715" s="258"/>
      <c r="AO715" s="258"/>
      <c r="AP715" s="258"/>
      <c r="AQ715" s="258"/>
      <c r="AR715" s="258"/>
      <c r="AS715" s="258"/>
      <c r="AT715" s="258"/>
      <c r="AU715" s="258"/>
      <c r="AV715" s="258"/>
      <c r="AW715" s="258"/>
      <c r="AX715" s="258"/>
      <c r="AY715" s="258"/>
      <c r="AZ715" s="258"/>
      <c r="BA715" s="258"/>
      <c r="BB715" s="258"/>
      <c r="BC715" s="258"/>
      <c r="BD715" s="258"/>
      <c r="BE715" s="258"/>
      <c r="BF715" s="258"/>
      <c r="BG715" s="258"/>
      <c r="BH715" s="258"/>
      <c r="BI715" s="258"/>
      <c r="BJ715" s="258"/>
      <c r="BK715" s="258"/>
      <c r="BL715" s="258"/>
      <c r="BM715" s="258"/>
      <c r="BN715" s="258"/>
      <c r="BO715" s="258"/>
      <c r="BP715" s="258"/>
      <c r="BQ715" s="258"/>
    </row>
    <row r="716" spans="1:69" s="90" customFormat="1" ht="16.5" x14ac:dyDescent="0.3">
      <c r="A716" s="249"/>
      <c r="B716" s="258"/>
      <c r="C716" s="258"/>
      <c r="D716" s="258"/>
      <c r="E716" s="259"/>
      <c r="F716" s="260"/>
      <c r="G716" s="260"/>
      <c r="H716" s="258"/>
      <c r="I716" s="258"/>
      <c r="J716" s="258"/>
      <c r="K716" s="258"/>
      <c r="L716" s="258"/>
      <c r="M716" s="260"/>
      <c r="N716" s="261"/>
      <c r="O716" s="261"/>
      <c r="P716" s="258"/>
      <c r="Q716" s="258"/>
      <c r="R716" s="262"/>
      <c r="S716" s="258"/>
      <c r="T716" s="262"/>
      <c r="U716" s="263"/>
      <c r="V716" s="258"/>
      <c r="W716" s="264"/>
      <c r="X716" s="265"/>
      <c r="Y716" s="258"/>
      <c r="Z716" s="258"/>
      <c r="AA716" s="258"/>
      <c r="AB716" s="258"/>
      <c r="AC716" s="262"/>
      <c r="AD716" s="258"/>
      <c r="AE716" s="258"/>
      <c r="AF716" s="258"/>
      <c r="AG716" s="258"/>
      <c r="AH716" s="258"/>
      <c r="AI716" s="258"/>
      <c r="AJ716" s="258"/>
      <c r="AK716" s="258"/>
      <c r="AL716" s="258"/>
      <c r="AM716" s="258"/>
      <c r="AN716" s="258"/>
      <c r="AO716" s="258"/>
      <c r="AP716" s="258"/>
      <c r="AQ716" s="258"/>
      <c r="AR716" s="258"/>
      <c r="AS716" s="258"/>
      <c r="AT716" s="258"/>
      <c r="AU716" s="258"/>
      <c r="AV716" s="258"/>
      <c r="AW716" s="258"/>
      <c r="AX716" s="258"/>
      <c r="AY716" s="258"/>
      <c r="AZ716" s="258"/>
      <c r="BA716" s="258"/>
      <c r="BB716" s="258"/>
      <c r="BC716" s="258"/>
      <c r="BD716" s="258"/>
      <c r="BE716" s="258"/>
      <c r="BF716" s="258"/>
      <c r="BG716" s="258"/>
      <c r="BH716" s="258"/>
      <c r="BI716" s="258"/>
      <c r="BJ716" s="258"/>
      <c r="BK716" s="258"/>
      <c r="BL716" s="258"/>
      <c r="BM716" s="258"/>
      <c r="BN716" s="258"/>
      <c r="BO716" s="258"/>
      <c r="BP716" s="258"/>
      <c r="BQ716" s="258"/>
    </row>
    <row r="717" spans="1:69" s="90" customFormat="1" ht="16.5" x14ac:dyDescent="0.3">
      <c r="A717" s="249"/>
      <c r="B717" s="258"/>
      <c r="C717" s="258"/>
      <c r="D717" s="258"/>
      <c r="E717" s="259"/>
      <c r="F717" s="260"/>
      <c r="G717" s="260"/>
      <c r="H717" s="258"/>
      <c r="I717" s="258"/>
      <c r="J717" s="258"/>
      <c r="K717" s="258"/>
      <c r="L717" s="258"/>
      <c r="M717" s="260"/>
      <c r="N717" s="261"/>
      <c r="O717" s="261"/>
      <c r="P717" s="258"/>
      <c r="Q717" s="258"/>
      <c r="R717" s="262"/>
      <c r="S717" s="258"/>
      <c r="T717" s="262"/>
      <c r="U717" s="263"/>
      <c r="V717" s="258"/>
      <c r="W717" s="264"/>
      <c r="X717" s="265"/>
      <c r="Y717" s="258"/>
      <c r="Z717" s="258"/>
      <c r="AA717" s="258"/>
      <c r="AB717" s="258"/>
      <c r="AC717" s="262"/>
      <c r="AD717" s="258"/>
      <c r="AE717" s="258"/>
      <c r="AF717" s="258"/>
      <c r="AG717" s="258"/>
      <c r="AH717" s="258"/>
      <c r="AI717" s="258"/>
      <c r="AJ717" s="258"/>
      <c r="AK717" s="258"/>
      <c r="AL717" s="258"/>
      <c r="AM717" s="258"/>
      <c r="AN717" s="258"/>
      <c r="AO717" s="258"/>
      <c r="AP717" s="258"/>
      <c r="AQ717" s="258"/>
      <c r="AR717" s="258"/>
      <c r="AS717" s="258"/>
      <c r="AT717" s="258"/>
      <c r="AU717" s="258"/>
      <c r="AV717" s="258"/>
      <c r="AW717" s="258"/>
      <c r="AX717" s="258"/>
      <c r="AY717" s="258"/>
      <c r="AZ717" s="258"/>
      <c r="BA717" s="258"/>
      <c r="BB717" s="258"/>
      <c r="BC717" s="258"/>
      <c r="BD717" s="258"/>
      <c r="BE717" s="258"/>
      <c r="BF717" s="258"/>
      <c r="BG717" s="258"/>
      <c r="BH717" s="258"/>
      <c r="BI717" s="258"/>
      <c r="BJ717" s="258"/>
      <c r="BK717" s="258"/>
      <c r="BL717" s="258"/>
      <c r="BM717" s="258"/>
      <c r="BN717" s="258"/>
      <c r="BO717" s="258"/>
      <c r="BP717" s="258"/>
      <c r="BQ717" s="258"/>
    </row>
    <row r="718" spans="1:69" s="90" customFormat="1" ht="16.5" x14ac:dyDescent="0.3">
      <c r="A718" s="249"/>
      <c r="B718" s="258"/>
      <c r="C718" s="258"/>
      <c r="D718" s="258"/>
      <c r="E718" s="259"/>
      <c r="F718" s="260"/>
      <c r="G718" s="260"/>
      <c r="H718" s="258"/>
      <c r="I718" s="258"/>
      <c r="J718" s="258"/>
      <c r="K718" s="258"/>
      <c r="L718" s="258"/>
      <c r="M718" s="260"/>
      <c r="N718" s="261"/>
      <c r="O718" s="261"/>
      <c r="P718" s="258"/>
      <c r="Q718" s="258"/>
      <c r="R718" s="262"/>
      <c r="S718" s="258"/>
      <c r="T718" s="262"/>
      <c r="U718" s="263"/>
      <c r="V718" s="258"/>
      <c r="W718" s="264"/>
      <c r="X718" s="265"/>
      <c r="Y718" s="258"/>
      <c r="Z718" s="258"/>
      <c r="AA718" s="258"/>
      <c r="AB718" s="258"/>
      <c r="AC718" s="262"/>
      <c r="AD718" s="258"/>
      <c r="AE718" s="258"/>
      <c r="AF718" s="258"/>
      <c r="AG718" s="258"/>
      <c r="AH718" s="258"/>
      <c r="AI718" s="258"/>
      <c r="AJ718" s="258"/>
      <c r="AK718" s="258"/>
      <c r="AL718" s="258"/>
      <c r="AM718" s="258"/>
      <c r="AN718" s="258"/>
      <c r="AO718" s="258"/>
      <c r="AP718" s="258"/>
      <c r="AQ718" s="258"/>
      <c r="AR718" s="258"/>
      <c r="AS718" s="258"/>
      <c r="AT718" s="258"/>
      <c r="AU718" s="258"/>
      <c r="AV718" s="258"/>
      <c r="AW718" s="258"/>
      <c r="AX718" s="258"/>
      <c r="AY718" s="258"/>
      <c r="AZ718" s="258"/>
      <c r="BA718" s="258"/>
      <c r="BB718" s="258"/>
      <c r="BC718" s="258"/>
      <c r="BD718" s="258"/>
      <c r="BE718" s="258"/>
      <c r="BF718" s="258"/>
      <c r="BG718" s="258"/>
      <c r="BH718" s="258"/>
      <c r="BI718" s="258"/>
      <c r="BJ718" s="258"/>
      <c r="BK718" s="258"/>
      <c r="BL718" s="258"/>
      <c r="BM718" s="258"/>
      <c r="BN718" s="258"/>
      <c r="BO718" s="258"/>
      <c r="BP718" s="258"/>
      <c r="BQ718" s="258"/>
    </row>
    <row r="719" spans="1:69" s="90" customFormat="1" ht="16.5" x14ac:dyDescent="0.3">
      <c r="A719" s="249"/>
      <c r="B719" s="258"/>
      <c r="C719" s="258"/>
      <c r="D719" s="258"/>
      <c r="E719" s="259"/>
      <c r="F719" s="260"/>
      <c r="G719" s="260"/>
      <c r="H719" s="258"/>
      <c r="I719" s="258"/>
      <c r="J719" s="258"/>
      <c r="K719" s="258"/>
      <c r="L719" s="258"/>
      <c r="M719" s="260"/>
      <c r="N719" s="261"/>
      <c r="O719" s="261"/>
      <c r="P719" s="258"/>
      <c r="Q719" s="258"/>
      <c r="R719" s="262"/>
      <c r="S719" s="258"/>
      <c r="T719" s="262"/>
      <c r="U719" s="263"/>
      <c r="V719" s="258"/>
      <c r="W719" s="264"/>
      <c r="X719" s="265"/>
      <c r="Y719" s="258"/>
      <c r="Z719" s="258"/>
      <c r="AA719" s="258"/>
      <c r="AB719" s="258"/>
      <c r="AC719" s="262"/>
      <c r="AD719" s="258"/>
      <c r="AE719" s="258"/>
      <c r="AF719" s="258"/>
      <c r="AG719" s="258"/>
      <c r="AH719" s="258"/>
      <c r="AI719" s="258"/>
      <c r="AJ719" s="258"/>
      <c r="AK719" s="258"/>
      <c r="AL719" s="258"/>
      <c r="AM719" s="258"/>
      <c r="AN719" s="258"/>
      <c r="AO719" s="258"/>
      <c r="AP719" s="258"/>
      <c r="AQ719" s="258"/>
      <c r="AR719" s="258"/>
      <c r="AS719" s="258"/>
      <c r="AT719" s="258"/>
      <c r="AU719" s="258"/>
      <c r="AV719" s="258"/>
      <c r="AW719" s="258"/>
      <c r="AX719" s="258"/>
      <c r="AY719" s="258"/>
      <c r="AZ719" s="258"/>
      <c r="BA719" s="258"/>
      <c r="BB719" s="258"/>
      <c r="BC719" s="258"/>
      <c r="BD719" s="258"/>
      <c r="BE719" s="258"/>
      <c r="BF719" s="258"/>
      <c r="BG719" s="258"/>
      <c r="BH719" s="258"/>
      <c r="BI719" s="258"/>
      <c r="BJ719" s="258"/>
      <c r="BK719" s="258"/>
      <c r="BL719" s="258"/>
      <c r="BM719" s="258"/>
      <c r="BN719" s="258"/>
      <c r="BO719" s="258"/>
      <c r="BP719" s="258"/>
      <c r="BQ719" s="258"/>
    </row>
    <row r="720" spans="1:69" s="90" customFormat="1" ht="16.5" x14ac:dyDescent="0.3">
      <c r="A720" s="249"/>
      <c r="B720" s="258"/>
      <c r="C720" s="258"/>
      <c r="D720" s="258"/>
      <c r="E720" s="259"/>
      <c r="F720" s="260"/>
      <c r="G720" s="260"/>
      <c r="H720" s="258"/>
      <c r="I720" s="258"/>
      <c r="J720" s="258"/>
      <c r="K720" s="258"/>
      <c r="L720" s="258"/>
      <c r="M720" s="260"/>
      <c r="N720" s="261"/>
      <c r="O720" s="261"/>
      <c r="P720" s="258"/>
      <c r="Q720" s="258"/>
      <c r="R720" s="262"/>
      <c r="S720" s="258"/>
      <c r="T720" s="262"/>
      <c r="U720" s="263"/>
      <c r="V720" s="258"/>
      <c r="W720" s="264"/>
      <c r="X720" s="265"/>
      <c r="Y720" s="258"/>
      <c r="Z720" s="258"/>
      <c r="AA720" s="258"/>
      <c r="AB720" s="258"/>
      <c r="AC720" s="262"/>
      <c r="AD720" s="258"/>
      <c r="AE720" s="258"/>
      <c r="AF720" s="258"/>
      <c r="AG720" s="258"/>
      <c r="AH720" s="258"/>
      <c r="AI720" s="258"/>
      <c r="AJ720" s="258"/>
      <c r="AK720" s="258"/>
      <c r="AL720" s="258"/>
      <c r="AM720" s="258"/>
      <c r="AN720" s="258"/>
      <c r="AO720" s="258"/>
      <c r="AP720" s="258"/>
      <c r="AQ720" s="258"/>
      <c r="AR720" s="258"/>
      <c r="AS720" s="258"/>
      <c r="AT720" s="258"/>
      <c r="AU720" s="258"/>
      <c r="AV720" s="258"/>
      <c r="AW720" s="258"/>
      <c r="AX720" s="258"/>
      <c r="AY720" s="258"/>
      <c r="AZ720" s="258"/>
      <c r="BA720" s="258"/>
      <c r="BB720" s="258"/>
      <c r="BC720" s="258"/>
      <c r="BD720" s="258"/>
      <c r="BE720" s="258"/>
      <c r="BF720" s="258"/>
      <c r="BG720" s="258"/>
      <c r="BH720" s="258"/>
      <c r="BI720" s="258"/>
      <c r="BJ720" s="258"/>
      <c r="BK720" s="258"/>
      <c r="BL720" s="258"/>
      <c r="BM720" s="258"/>
      <c r="BN720" s="258"/>
      <c r="BO720" s="258"/>
      <c r="BP720" s="258"/>
      <c r="BQ720" s="258"/>
    </row>
    <row r="721" spans="1:69" s="90" customFormat="1" ht="16.5" x14ac:dyDescent="0.3">
      <c r="A721" s="249"/>
      <c r="B721" s="258"/>
      <c r="C721" s="258"/>
      <c r="D721" s="258"/>
      <c r="E721" s="259"/>
      <c r="F721" s="260"/>
      <c r="G721" s="260"/>
      <c r="H721" s="258"/>
      <c r="I721" s="258"/>
      <c r="J721" s="258"/>
      <c r="K721" s="258"/>
      <c r="L721" s="258"/>
      <c r="M721" s="260"/>
      <c r="N721" s="261"/>
      <c r="O721" s="261"/>
      <c r="P721" s="258"/>
      <c r="Q721" s="258"/>
      <c r="R721" s="262"/>
      <c r="S721" s="258"/>
      <c r="T721" s="262"/>
      <c r="U721" s="263"/>
      <c r="V721" s="258"/>
      <c r="W721" s="264"/>
      <c r="X721" s="265"/>
      <c r="Y721" s="258"/>
      <c r="Z721" s="258"/>
      <c r="AA721" s="258"/>
      <c r="AB721" s="258"/>
      <c r="AC721" s="262"/>
      <c r="AD721" s="258"/>
      <c r="AE721" s="258"/>
      <c r="AF721" s="258"/>
      <c r="AG721" s="258"/>
      <c r="AH721" s="258"/>
      <c r="AI721" s="258"/>
      <c r="AJ721" s="258"/>
      <c r="AK721" s="258"/>
      <c r="AL721" s="258"/>
      <c r="AM721" s="258"/>
      <c r="AN721" s="258"/>
      <c r="AO721" s="258"/>
      <c r="AP721" s="258"/>
      <c r="AQ721" s="258"/>
      <c r="AR721" s="258"/>
      <c r="AS721" s="258"/>
      <c r="AT721" s="258"/>
      <c r="AU721" s="258"/>
      <c r="AV721" s="258"/>
      <c r="AW721" s="258"/>
      <c r="AX721" s="258"/>
      <c r="AY721" s="258"/>
      <c r="AZ721" s="258"/>
      <c r="BA721" s="258"/>
      <c r="BB721" s="258"/>
      <c r="BC721" s="258"/>
      <c r="BD721" s="258"/>
      <c r="BE721" s="258"/>
      <c r="BF721" s="258"/>
      <c r="BG721" s="258"/>
      <c r="BH721" s="258"/>
      <c r="BI721" s="258"/>
      <c r="BJ721" s="258"/>
      <c r="BK721" s="258"/>
      <c r="BL721" s="258"/>
      <c r="BM721" s="258"/>
      <c r="BN721" s="258"/>
      <c r="BO721" s="258"/>
      <c r="BP721" s="258"/>
      <c r="BQ721" s="258"/>
    </row>
    <row r="722" spans="1:69" s="90" customFormat="1" ht="16.5" x14ac:dyDescent="0.3">
      <c r="A722" s="249"/>
      <c r="B722" s="258"/>
      <c r="C722" s="258"/>
      <c r="D722" s="258"/>
      <c r="E722" s="259"/>
      <c r="F722" s="260"/>
      <c r="G722" s="260"/>
      <c r="H722" s="258"/>
      <c r="I722" s="258"/>
      <c r="J722" s="258"/>
      <c r="K722" s="258"/>
      <c r="L722" s="258"/>
      <c r="M722" s="260"/>
      <c r="N722" s="261"/>
      <c r="O722" s="261"/>
      <c r="P722" s="258"/>
      <c r="Q722" s="258"/>
      <c r="R722" s="262"/>
      <c r="S722" s="258"/>
      <c r="T722" s="262"/>
      <c r="U722" s="263"/>
      <c r="V722" s="258"/>
      <c r="W722" s="264"/>
      <c r="X722" s="265"/>
      <c r="Y722" s="258"/>
      <c r="Z722" s="258"/>
      <c r="AA722" s="258"/>
      <c r="AB722" s="258"/>
      <c r="AC722" s="262"/>
      <c r="AD722" s="258"/>
      <c r="AE722" s="258"/>
      <c r="AF722" s="258"/>
      <c r="AG722" s="258"/>
      <c r="AH722" s="258"/>
      <c r="AI722" s="258"/>
      <c r="AJ722" s="258"/>
      <c r="AK722" s="258"/>
      <c r="AL722" s="258"/>
      <c r="AM722" s="258"/>
      <c r="AN722" s="258"/>
      <c r="AO722" s="258"/>
      <c r="AP722" s="258"/>
      <c r="AQ722" s="258"/>
      <c r="AR722" s="258"/>
      <c r="AS722" s="258"/>
      <c r="AT722" s="258"/>
      <c r="AU722" s="258"/>
      <c r="AV722" s="258"/>
      <c r="AW722" s="258"/>
      <c r="AX722" s="258"/>
      <c r="AY722" s="258"/>
      <c r="AZ722" s="258"/>
      <c r="BA722" s="258"/>
      <c r="BB722" s="258"/>
      <c r="BC722" s="258"/>
      <c r="BD722" s="258"/>
      <c r="BE722" s="258"/>
      <c r="BF722" s="258"/>
      <c r="BG722" s="258"/>
      <c r="BH722" s="258"/>
      <c r="BI722" s="258"/>
      <c r="BJ722" s="258"/>
      <c r="BK722" s="258"/>
      <c r="BL722" s="258"/>
      <c r="BM722" s="258"/>
      <c r="BN722" s="258"/>
      <c r="BO722" s="258"/>
      <c r="BP722" s="258"/>
      <c r="BQ722" s="258"/>
    </row>
    <row r="723" spans="1:69" s="90" customFormat="1" ht="16.5" x14ac:dyDescent="0.3">
      <c r="A723" s="249"/>
      <c r="B723" s="258"/>
      <c r="C723" s="258"/>
      <c r="D723" s="258"/>
      <c r="E723" s="259"/>
      <c r="F723" s="260"/>
      <c r="G723" s="260"/>
      <c r="H723" s="258"/>
      <c r="I723" s="258"/>
      <c r="J723" s="258"/>
      <c r="K723" s="258"/>
      <c r="L723" s="258"/>
      <c r="M723" s="260"/>
      <c r="N723" s="261"/>
      <c r="O723" s="261"/>
      <c r="P723" s="258"/>
      <c r="Q723" s="258"/>
      <c r="R723" s="262"/>
      <c r="S723" s="258"/>
      <c r="T723" s="262"/>
      <c r="U723" s="263"/>
      <c r="V723" s="258"/>
      <c r="W723" s="264"/>
      <c r="X723" s="265"/>
      <c r="Y723" s="258"/>
      <c r="Z723" s="258"/>
      <c r="AA723" s="258"/>
      <c r="AB723" s="258"/>
      <c r="AC723" s="262"/>
      <c r="AD723" s="258"/>
      <c r="AE723" s="258"/>
      <c r="AF723" s="258"/>
      <c r="AG723" s="258"/>
      <c r="AH723" s="258"/>
      <c r="AI723" s="258"/>
      <c r="AJ723" s="258"/>
      <c r="AK723" s="258"/>
      <c r="AL723" s="258"/>
      <c r="AM723" s="258"/>
      <c r="AN723" s="258"/>
      <c r="AO723" s="258"/>
      <c r="AP723" s="258"/>
      <c r="AQ723" s="258"/>
      <c r="AR723" s="258"/>
      <c r="AS723" s="258"/>
      <c r="AT723" s="258"/>
      <c r="AU723" s="258"/>
      <c r="AV723" s="258"/>
      <c r="AW723" s="258"/>
      <c r="AX723" s="258"/>
      <c r="AY723" s="258"/>
      <c r="AZ723" s="258"/>
      <c r="BA723" s="258"/>
      <c r="BB723" s="258"/>
      <c r="BC723" s="258"/>
      <c r="BD723" s="258"/>
      <c r="BE723" s="258"/>
      <c r="BF723" s="258"/>
      <c r="BG723" s="258"/>
      <c r="BH723" s="258"/>
      <c r="BI723" s="258"/>
      <c r="BJ723" s="258"/>
      <c r="BK723" s="258"/>
      <c r="BL723" s="258"/>
      <c r="BM723" s="258"/>
      <c r="BN723" s="258"/>
      <c r="BO723" s="258"/>
      <c r="BP723" s="258"/>
      <c r="BQ723" s="258"/>
    </row>
    <row r="724" spans="1:69" s="90" customFormat="1" ht="16.5" x14ac:dyDescent="0.3">
      <c r="A724" s="249"/>
      <c r="B724" s="258"/>
      <c r="C724" s="258"/>
      <c r="D724" s="258"/>
      <c r="E724" s="259"/>
      <c r="F724" s="260"/>
      <c r="G724" s="260"/>
      <c r="H724" s="258"/>
      <c r="I724" s="258"/>
      <c r="J724" s="258"/>
      <c r="K724" s="258"/>
      <c r="L724" s="258"/>
      <c r="M724" s="260"/>
      <c r="N724" s="261"/>
      <c r="O724" s="261"/>
      <c r="P724" s="258"/>
      <c r="Q724" s="258"/>
      <c r="R724" s="262"/>
      <c r="S724" s="258"/>
      <c r="T724" s="262"/>
      <c r="U724" s="263"/>
      <c r="V724" s="258"/>
      <c r="W724" s="264"/>
      <c r="X724" s="265"/>
      <c r="Y724" s="258"/>
      <c r="Z724" s="258"/>
      <c r="AA724" s="258"/>
      <c r="AB724" s="258"/>
      <c r="AC724" s="262"/>
      <c r="AD724" s="258"/>
      <c r="AE724" s="258"/>
      <c r="AF724" s="258"/>
      <c r="AG724" s="258"/>
      <c r="AH724" s="258"/>
      <c r="AI724" s="258"/>
      <c r="AJ724" s="258"/>
      <c r="AK724" s="258"/>
      <c r="AL724" s="258"/>
      <c r="AM724" s="258"/>
      <c r="AN724" s="258"/>
      <c r="AO724" s="258"/>
      <c r="AP724" s="258"/>
      <c r="AQ724" s="258"/>
      <c r="AR724" s="258"/>
      <c r="AS724" s="258"/>
      <c r="AT724" s="258"/>
      <c r="AU724" s="258"/>
      <c r="AV724" s="258"/>
      <c r="AW724" s="258"/>
      <c r="AX724" s="258"/>
      <c r="AY724" s="258"/>
      <c r="AZ724" s="258"/>
      <c r="BA724" s="258"/>
      <c r="BB724" s="258"/>
      <c r="BC724" s="258"/>
      <c r="BD724" s="258"/>
      <c r="BE724" s="258"/>
      <c r="BF724" s="258"/>
      <c r="BG724" s="258"/>
      <c r="BH724" s="258"/>
      <c r="BI724" s="258"/>
      <c r="BJ724" s="258"/>
      <c r="BK724" s="258"/>
      <c r="BL724" s="258"/>
      <c r="BM724" s="258"/>
      <c r="BN724" s="258"/>
      <c r="BO724" s="258"/>
      <c r="BP724" s="258"/>
      <c r="BQ724" s="258"/>
    </row>
    <row r="725" spans="1:69" s="90" customFormat="1" ht="16.5" x14ac:dyDescent="0.3">
      <c r="A725" s="249"/>
      <c r="B725" s="258"/>
      <c r="C725" s="258"/>
      <c r="D725" s="258"/>
      <c r="E725" s="259"/>
      <c r="F725" s="260"/>
      <c r="G725" s="260"/>
      <c r="H725" s="258"/>
      <c r="I725" s="258"/>
      <c r="J725" s="258"/>
      <c r="K725" s="258"/>
      <c r="L725" s="258"/>
      <c r="M725" s="260"/>
      <c r="N725" s="261"/>
      <c r="O725" s="261"/>
      <c r="P725" s="258"/>
      <c r="Q725" s="258"/>
      <c r="R725" s="262"/>
      <c r="S725" s="258"/>
      <c r="T725" s="262"/>
      <c r="U725" s="263"/>
      <c r="V725" s="258"/>
      <c r="W725" s="264"/>
      <c r="X725" s="265"/>
      <c r="Y725" s="258"/>
      <c r="Z725" s="258"/>
      <c r="AA725" s="258"/>
      <c r="AB725" s="258"/>
      <c r="AC725" s="262"/>
      <c r="AD725" s="258"/>
      <c r="AE725" s="258"/>
      <c r="AF725" s="258"/>
      <c r="AG725" s="258"/>
      <c r="AH725" s="258"/>
      <c r="AI725" s="258"/>
      <c r="AJ725" s="258"/>
      <c r="AK725" s="258"/>
      <c r="AL725" s="258"/>
      <c r="AM725" s="258"/>
      <c r="AN725" s="258"/>
      <c r="AO725" s="258"/>
      <c r="AP725" s="258"/>
      <c r="AQ725" s="258"/>
      <c r="AR725" s="258"/>
      <c r="AS725" s="258"/>
      <c r="AT725" s="258"/>
      <c r="AU725" s="258"/>
      <c r="AV725" s="258"/>
      <c r="AW725" s="258"/>
      <c r="AX725" s="258"/>
      <c r="AY725" s="258"/>
      <c r="AZ725" s="258"/>
      <c r="BA725" s="258"/>
      <c r="BB725" s="258"/>
      <c r="BC725" s="258"/>
      <c r="BD725" s="258"/>
      <c r="BE725" s="258"/>
      <c r="BF725" s="258"/>
      <c r="BG725" s="258"/>
      <c r="BH725" s="258"/>
      <c r="BI725" s="258"/>
      <c r="BJ725" s="258"/>
      <c r="BK725" s="258"/>
      <c r="BL725" s="258"/>
      <c r="BM725" s="258"/>
      <c r="BN725" s="258"/>
      <c r="BO725" s="258"/>
      <c r="BP725" s="258"/>
      <c r="BQ725" s="258"/>
    </row>
    <row r="726" spans="1:69" s="90" customFormat="1" ht="16.5" x14ac:dyDescent="0.3">
      <c r="A726" s="249"/>
      <c r="B726" s="258"/>
      <c r="C726" s="258"/>
      <c r="D726" s="258"/>
      <c r="E726" s="259"/>
      <c r="F726" s="260"/>
      <c r="G726" s="260"/>
      <c r="H726" s="258"/>
      <c r="I726" s="258"/>
      <c r="J726" s="258"/>
      <c r="K726" s="258"/>
      <c r="L726" s="258"/>
      <c r="M726" s="260"/>
      <c r="N726" s="261"/>
      <c r="O726" s="261"/>
      <c r="P726" s="258"/>
      <c r="Q726" s="258"/>
      <c r="R726" s="262"/>
      <c r="S726" s="258"/>
      <c r="T726" s="262"/>
      <c r="U726" s="263"/>
      <c r="V726" s="258"/>
      <c r="W726" s="264"/>
      <c r="X726" s="265"/>
      <c r="Y726" s="258"/>
      <c r="Z726" s="258"/>
      <c r="AA726" s="258"/>
      <c r="AB726" s="258"/>
      <c r="AC726" s="262"/>
      <c r="AD726" s="258"/>
      <c r="AE726" s="258"/>
      <c r="AF726" s="258"/>
      <c r="AG726" s="258"/>
      <c r="AH726" s="258"/>
      <c r="AI726" s="258"/>
      <c r="AJ726" s="258"/>
      <c r="AK726" s="258"/>
      <c r="AL726" s="258"/>
      <c r="AM726" s="258"/>
      <c r="AN726" s="258"/>
      <c r="AO726" s="258"/>
      <c r="AP726" s="258"/>
      <c r="AQ726" s="258"/>
      <c r="AR726" s="258"/>
      <c r="AS726" s="258"/>
      <c r="AT726" s="258"/>
      <c r="AU726" s="258"/>
      <c r="AV726" s="258"/>
      <c r="AW726" s="258"/>
      <c r="AX726" s="258"/>
      <c r="AY726" s="258"/>
      <c r="AZ726" s="258"/>
      <c r="BA726" s="258"/>
      <c r="BB726" s="258"/>
      <c r="BC726" s="258"/>
      <c r="BD726" s="258"/>
      <c r="BE726" s="258"/>
      <c r="BF726" s="258"/>
      <c r="BG726" s="258"/>
      <c r="BH726" s="258"/>
      <c r="BI726" s="258"/>
      <c r="BJ726" s="258"/>
      <c r="BK726" s="258"/>
      <c r="BL726" s="258"/>
      <c r="BM726" s="258"/>
      <c r="BN726" s="258"/>
      <c r="BO726" s="258"/>
      <c r="BP726" s="258"/>
      <c r="BQ726" s="258"/>
    </row>
    <row r="727" spans="1:69" s="90" customFormat="1" ht="16.5" x14ac:dyDescent="0.3">
      <c r="A727" s="249"/>
      <c r="B727" s="258"/>
      <c r="C727" s="258"/>
      <c r="D727" s="258"/>
      <c r="E727" s="259"/>
      <c r="F727" s="260"/>
      <c r="G727" s="260"/>
      <c r="H727" s="258"/>
      <c r="I727" s="258"/>
      <c r="J727" s="258"/>
      <c r="K727" s="258"/>
      <c r="L727" s="258"/>
      <c r="M727" s="260"/>
      <c r="N727" s="261"/>
      <c r="O727" s="261"/>
      <c r="P727" s="258"/>
      <c r="Q727" s="258"/>
      <c r="R727" s="262"/>
      <c r="S727" s="258"/>
      <c r="T727" s="262"/>
      <c r="U727" s="263"/>
      <c r="V727" s="258"/>
      <c r="W727" s="264"/>
      <c r="X727" s="265"/>
      <c r="Y727" s="258"/>
      <c r="Z727" s="258"/>
      <c r="AA727" s="258"/>
      <c r="AB727" s="258"/>
      <c r="AC727" s="262"/>
      <c r="AD727" s="258"/>
      <c r="AE727" s="258"/>
      <c r="AF727" s="258"/>
      <c r="AG727" s="258"/>
      <c r="AH727" s="258"/>
      <c r="AI727" s="258"/>
      <c r="AJ727" s="258"/>
      <c r="AK727" s="258"/>
      <c r="AL727" s="258"/>
      <c r="AM727" s="258"/>
      <c r="AN727" s="258"/>
      <c r="AO727" s="258"/>
      <c r="AP727" s="258"/>
      <c r="AQ727" s="258"/>
      <c r="AR727" s="258"/>
      <c r="AS727" s="258"/>
      <c r="AT727" s="258"/>
      <c r="AU727" s="258"/>
      <c r="AV727" s="258"/>
      <c r="AW727" s="258"/>
      <c r="AX727" s="258"/>
      <c r="AY727" s="258"/>
      <c r="AZ727" s="258"/>
      <c r="BA727" s="258"/>
      <c r="BB727" s="258"/>
      <c r="BC727" s="258"/>
      <c r="BD727" s="258"/>
      <c r="BE727" s="258"/>
      <c r="BF727" s="258"/>
      <c r="BG727" s="258"/>
      <c r="BH727" s="258"/>
      <c r="BI727" s="258"/>
      <c r="BJ727" s="258"/>
      <c r="BK727" s="258"/>
      <c r="BL727" s="258"/>
      <c r="BM727" s="258"/>
      <c r="BN727" s="258"/>
      <c r="BO727" s="258"/>
      <c r="BP727" s="258"/>
      <c r="BQ727" s="258"/>
    </row>
    <row r="728" spans="1:69" s="90" customFormat="1" ht="16.5" x14ac:dyDescent="0.3">
      <c r="A728" s="249"/>
      <c r="B728" s="258"/>
      <c r="C728" s="258"/>
      <c r="D728" s="258"/>
      <c r="E728" s="259"/>
      <c r="F728" s="260"/>
      <c r="G728" s="260"/>
      <c r="H728" s="258"/>
      <c r="I728" s="258"/>
      <c r="J728" s="258"/>
      <c r="K728" s="258"/>
      <c r="L728" s="258"/>
      <c r="M728" s="260"/>
      <c r="N728" s="261"/>
      <c r="O728" s="261"/>
      <c r="P728" s="258"/>
      <c r="Q728" s="258"/>
      <c r="R728" s="262"/>
      <c r="S728" s="258"/>
      <c r="T728" s="262"/>
      <c r="U728" s="263"/>
      <c r="V728" s="258"/>
      <c r="W728" s="264"/>
      <c r="X728" s="265"/>
      <c r="Y728" s="258"/>
      <c r="Z728" s="258"/>
      <c r="AA728" s="258"/>
      <c r="AB728" s="258"/>
      <c r="AC728" s="262"/>
      <c r="AD728" s="258"/>
      <c r="AE728" s="258"/>
      <c r="AF728" s="258"/>
      <c r="AG728" s="258"/>
      <c r="AH728" s="258"/>
      <c r="AI728" s="258"/>
      <c r="AJ728" s="258"/>
      <c r="AK728" s="258"/>
      <c r="AL728" s="258"/>
      <c r="AM728" s="258"/>
      <c r="AN728" s="258"/>
      <c r="AO728" s="258"/>
      <c r="AP728" s="258"/>
      <c r="AQ728" s="258"/>
      <c r="AR728" s="258"/>
      <c r="AS728" s="258"/>
      <c r="AT728" s="258"/>
      <c r="AU728" s="258"/>
      <c r="AV728" s="258"/>
      <c r="AW728" s="258"/>
      <c r="AX728" s="258"/>
      <c r="AY728" s="258"/>
      <c r="AZ728" s="258"/>
      <c r="BA728" s="258"/>
      <c r="BB728" s="258"/>
      <c r="BC728" s="258"/>
      <c r="BD728" s="258"/>
      <c r="BE728" s="258"/>
      <c r="BF728" s="258"/>
      <c r="BG728" s="258"/>
      <c r="BH728" s="258"/>
      <c r="BI728" s="258"/>
      <c r="BJ728" s="258"/>
      <c r="BK728" s="258"/>
      <c r="BL728" s="258"/>
      <c r="BM728" s="258"/>
      <c r="BN728" s="258"/>
      <c r="BO728" s="258"/>
      <c r="BP728" s="258"/>
      <c r="BQ728" s="258"/>
    </row>
    <row r="729" spans="1:69" s="90" customFormat="1" ht="16.5" x14ac:dyDescent="0.3">
      <c r="A729" s="249"/>
      <c r="B729" s="258"/>
      <c r="C729" s="258"/>
      <c r="D729" s="258"/>
      <c r="E729" s="259"/>
      <c r="F729" s="260"/>
      <c r="G729" s="260"/>
      <c r="H729" s="258"/>
      <c r="I729" s="258"/>
      <c r="J729" s="258"/>
      <c r="K729" s="258"/>
      <c r="L729" s="258"/>
      <c r="M729" s="260"/>
      <c r="N729" s="261"/>
      <c r="O729" s="261"/>
      <c r="P729" s="258"/>
      <c r="Q729" s="258"/>
      <c r="R729" s="262"/>
      <c r="S729" s="258"/>
      <c r="T729" s="262"/>
      <c r="U729" s="263"/>
      <c r="V729" s="258"/>
      <c r="W729" s="264"/>
      <c r="X729" s="265"/>
      <c r="Y729" s="258"/>
      <c r="Z729" s="258"/>
      <c r="AA729" s="258"/>
      <c r="AB729" s="258"/>
      <c r="AC729" s="262"/>
      <c r="AD729" s="258"/>
      <c r="AE729" s="258"/>
      <c r="AF729" s="258"/>
      <c r="AG729" s="258"/>
      <c r="AH729" s="258"/>
      <c r="AI729" s="258"/>
      <c r="AJ729" s="258"/>
      <c r="AK729" s="258"/>
      <c r="AL729" s="258"/>
      <c r="AM729" s="258"/>
      <c r="AN729" s="258"/>
      <c r="AO729" s="258"/>
      <c r="AP729" s="258"/>
      <c r="AQ729" s="258"/>
      <c r="AR729" s="258"/>
      <c r="AS729" s="258"/>
      <c r="AT729" s="258"/>
      <c r="AU729" s="258"/>
      <c r="AV729" s="258"/>
      <c r="AW729" s="258"/>
      <c r="AX729" s="258"/>
      <c r="AY729" s="258"/>
      <c r="AZ729" s="258"/>
      <c r="BA729" s="258"/>
      <c r="BB729" s="258"/>
      <c r="BC729" s="258"/>
      <c r="BD729" s="258"/>
      <c r="BE729" s="258"/>
      <c r="BF729" s="258"/>
      <c r="BG729" s="258"/>
      <c r="BH729" s="258"/>
      <c r="BI729" s="258"/>
      <c r="BJ729" s="258"/>
      <c r="BK729" s="258"/>
      <c r="BL729" s="258"/>
      <c r="BM729" s="258"/>
      <c r="BN729" s="258"/>
      <c r="BO729" s="258"/>
      <c r="BP729" s="258"/>
      <c r="BQ729" s="258"/>
    </row>
    <row r="730" spans="1:69" s="90" customFormat="1" ht="16.5" x14ac:dyDescent="0.3">
      <c r="A730" s="249"/>
      <c r="B730" s="258"/>
      <c r="C730" s="258"/>
      <c r="D730" s="258"/>
      <c r="E730" s="259"/>
      <c r="F730" s="260"/>
      <c r="G730" s="260"/>
      <c r="H730" s="258"/>
      <c r="I730" s="258"/>
      <c r="J730" s="258"/>
      <c r="K730" s="258"/>
      <c r="L730" s="258"/>
      <c r="M730" s="260"/>
      <c r="N730" s="261"/>
      <c r="O730" s="261"/>
      <c r="P730" s="258"/>
      <c r="Q730" s="258"/>
      <c r="R730" s="262"/>
      <c r="S730" s="258"/>
      <c r="T730" s="262"/>
      <c r="U730" s="263"/>
      <c r="V730" s="258"/>
      <c r="W730" s="264"/>
      <c r="X730" s="265"/>
      <c r="Y730" s="258"/>
      <c r="Z730" s="258"/>
      <c r="AA730" s="258"/>
      <c r="AB730" s="258"/>
      <c r="AC730" s="262"/>
      <c r="AD730" s="258"/>
      <c r="AE730" s="258"/>
      <c r="AF730" s="258"/>
      <c r="AG730" s="258"/>
      <c r="AH730" s="258"/>
      <c r="AI730" s="258"/>
      <c r="AJ730" s="258"/>
      <c r="AK730" s="258"/>
      <c r="AL730" s="258"/>
      <c r="AM730" s="258"/>
      <c r="AN730" s="258"/>
      <c r="AO730" s="258"/>
      <c r="AP730" s="258"/>
      <c r="AQ730" s="258"/>
      <c r="AR730" s="258"/>
      <c r="AS730" s="258"/>
      <c r="AT730" s="258"/>
      <c r="AU730" s="258"/>
      <c r="AV730" s="258"/>
      <c r="AW730" s="258"/>
      <c r="AX730" s="258"/>
      <c r="AY730" s="258"/>
      <c r="AZ730" s="258"/>
      <c r="BA730" s="258"/>
      <c r="BB730" s="258"/>
      <c r="BC730" s="258"/>
      <c r="BD730" s="258"/>
      <c r="BE730" s="258"/>
      <c r="BF730" s="258"/>
      <c r="BG730" s="258"/>
      <c r="BH730" s="258"/>
      <c r="BI730" s="258"/>
      <c r="BJ730" s="258"/>
      <c r="BK730" s="258"/>
      <c r="BL730" s="258"/>
      <c r="BM730" s="258"/>
      <c r="BN730" s="258"/>
      <c r="BO730" s="258"/>
      <c r="BP730" s="258"/>
      <c r="BQ730" s="258"/>
    </row>
    <row r="731" spans="1:69" s="90" customFormat="1" ht="16.5" x14ac:dyDescent="0.3">
      <c r="A731" s="249"/>
      <c r="B731" s="258"/>
      <c r="C731" s="258"/>
      <c r="D731" s="258"/>
      <c r="E731" s="259"/>
      <c r="F731" s="260"/>
      <c r="G731" s="260"/>
      <c r="H731" s="258"/>
      <c r="I731" s="258"/>
      <c r="J731" s="258"/>
      <c r="K731" s="258"/>
      <c r="L731" s="258"/>
      <c r="M731" s="260"/>
      <c r="N731" s="261"/>
      <c r="O731" s="261"/>
      <c r="P731" s="258"/>
      <c r="Q731" s="258"/>
      <c r="R731" s="262"/>
      <c r="S731" s="258"/>
      <c r="T731" s="262"/>
      <c r="U731" s="263"/>
      <c r="V731" s="258"/>
      <c r="W731" s="264"/>
      <c r="X731" s="265"/>
      <c r="Y731" s="258"/>
      <c r="Z731" s="258"/>
      <c r="AA731" s="258"/>
      <c r="AB731" s="258"/>
      <c r="AC731" s="262"/>
      <c r="AD731" s="258"/>
      <c r="AE731" s="258"/>
      <c r="AF731" s="258"/>
      <c r="AG731" s="258"/>
      <c r="AH731" s="258"/>
      <c r="AI731" s="258"/>
      <c r="AJ731" s="258"/>
      <c r="AK731" s="258"/>
      <c r="AL731" s="258"/>
      <c r="AM731" s="258"/>
      <c r="AN731" s="258"/>
      <c r="AO731" s="258"/>
      <c r="AP731" s="258"/>
      <c r="AQ731" s="258"/>
      <c r="AR731" s="258"/>
      <c r="AS731" s="258"/>
      <c r="AT731" s="258"/>
      <c r="AU731" s="258"/>
      <c r="AV731" s="258"/>
      <c r="AW731" s="258"/>
      <c r="AX731" s="258"/>
      <c r="AY731" s="258"/>
      <c r="AZ731" s="258"/>
      <c r="BA731" s="258"/>
      <c r="BB731" s="258"/>
      <c r="BC731" s="258"/>
      <c r="BD731" s="258"/>
      <c r="BE731" s="258"/>
      <c r="BF731" s="258"/>
      <c r="BG731" s="258"/>
      <c r="BH731" s="258"/>
      <c r="BI731" s="258"/>
      <c r="BJ731" s="258"/>
      <c r="BK731" s="258"/>
      <c r="BL731" s="258"/>
      <c r="BM731" s="258"/>
      <c r="BN731" s="258"/>
      <c r="BO731" s="258"/>
      <c r="BP731" s="258"/>
      <c r="BQ731" s="258"/>
    </row>
    <row r="732" spans="1:69" s="90" customFormat="1" ht="16.5" x14ac:dyDescent="0.3">
      <c r="A732" s="249"/>
      <c r="B732" s="258"/>
      <c r="C732" s="258"/>
      <c r="D732" s="258"/>
      <c r="E732" s="259"/>
      <c r="F732" s="260"/>
      <c r="G732" s="260"/>
      <c r="H732" s="258"/>
      <c r="I732" s="258"/>
      <c r="J732" s="258"/>
      <c r="K732" s="258"/>
      <c r="L732" s="258"/>
      <c r="M732" s="260"/>
      <c r="N732" s="261"/>
      <c r="O732" s="261"/>
      <c r="P732" s="258"/>
      <c r="Q732" s="258"/>
      <c r="R732" s="262"/>
      <c r="S732" s="258"/>
      <c r="T732" s="262"/>
      <c r="U732" s="263"/>
      <c r="V732" s="258"/>
      <c r="W732" s="264"/>
      <c r="X732" s="265"/>
      <c r="Y732" s="258"/>
      <c r="Z732" s="258"/>
      <c r="AA732" s="258"/>
      <c r="AB732" s="258"/>
      <c r="AC732" s="262"/>
      <c r="AD732" s="258"/>
      <c r="AE732" s="258"/>
      <c r="AF732" s="258"/>
      <c r="AG732" s="258"/>
      <c r="AH732" s="258"/>
      <c r="AI732" s="258"/>
      <c r="AJ732" s="258"/>
      <c r="AK732" s="258"/>
      <c r="AL732" s="258"/>
      <c r="AM732" s="258"/>
      <c r="AN732" s="258"/>
      <c r="AO732" s="258"/>
      <c r="AP732" s="258"/>
      <c r="AQ732" s="258"/>
      <c r="AR732" s="258"/>
      <c r="AS732" s="258"/>
      <c r="AT732" s="258"/>
      <c r="AU732" s="258"/>
      <c r="AV732" s="258"/>
      <c r="AW732" s="258"/>
      <c r="AX732" s="258"/>
      <c r="AY732" s="258"/>
      <c r="AZ732" s="258"/>
      <c r="BA732" s="258"/>
      <c r="BB732" s="258"/>
      <c r="BC732" s="258"/>
      <c r="BD732" s="258"/>
      <c r="BE732" s="258"/>
      <c r="BF732" s="258"/>
      <c r="BG732" s="258"/>
      <c r="BH732" s="258"/>
      <c r="BI732" s="258"/>
      <c r="BJ732" s="258"/>
      <c r="BK732" s="258"/>
      <c r="BL732" s="258"/>
      <c r="BM732" s="258"/>
      <c r="BN732" s="258"/>
      <c r="BO732" s="258"/>
      <c r="BP732" s="258"/>
      <c r="BQ732" s="258"/>
    </row>
    <row r="733" spans="1:69" s="90" customFormat="1" ht="16.5" x14ac:dyDescent="0.3">
      <c r="A733" s="249"/>
      <c r="B733" s="258"/>
      <c r="C733" s="258"/>
      <c r="D733" s="258"/>
      <c r="E733" s="259"/>
      <c r="F733" s="260"/>
      <c r="G733" s="260"/>
      <c r="H733" s="258"/>
      <c r="I733" s="258"/>
      <c r="J733" s="258"/>
      <c r="K733" s="258"/>
      <c r="L733" s="258"/>
      <c r="M733" s="260"/>
      <c r="N733" s="261"/>
      <c r="O733" s="261"/>
      <c r="P733" s="258"/>
      <c r="Q733" s="258"/>
      <c r="R733" s="262"/>
      <c r="S733" s="258"/>
      <c r="T733" s="262"/>
      <c r="U733" s="263"/>
      <c r="V733" s="258"/>
      <c r="W733" s="264"/>
      <c r="X733" s="265"/>
      <c r="Y733" s="258"/>
      <c r="Z733" s="258"/>
      <c r="AA733" s="258"/>
      <c r="AB733" s="258"/>
      <c r="AC733" s="262"/>
      <c r="AD733" s="258"/>
      <c r="AE733" s="258"/>
      <c r="AF733" s="258"/>
      <c r="AG733" s="258"/>
      <c r="AH733" s="258"/>
      <c r="AI733" s="258"/>
      <c r="AJ733" s="258"/>
      <c r="AK733" s="258"/>
      <c r="AL733" s="258"/>
      <c r="AM733" s="258"/>
      <c r="AN733" s="258"/>
      <c r="AO733" s="258"/>
      <c r="AP733" s="258"/>
      <c r="AQ733" s="258"/>
      <c r="AR733" s="258"/>
      <c r="AS733" s="258"/>
      <c r="AT733" s="258"/>
      <c r="AU733" s="258"/>
      <c r="AV733" s="258"/>
      <c r="AW733" s="258"/>
      <c r="AX733" s="258"/>
      <c r="AY733" s="258"/>
      <c r="AZ733" s="258"/>
      <c r="BA733" s="258"/>
      <c r="BB733" s="258"/>
      <c r="BC733" s="258"/>
      <c r="BD733" s="258"/>
      <c r="BE733" s="258"/>
      <c r="BF733" s="258"/>
      <c r="BG733" s="258"/>
      <c r="BH733" s="258"/>
      <c r="BI733" s="258"/>
      <c r="BJ733" s="258"/>
      <c r="BK733" s="258"/>
      <c r="BL733" s="258"/>
      <c r="BM733" s="258"/>
      <c r="BN733" s="258"/>
      <c r="BO733" s="258"/>
      <c r="BP733" s="258"/>
      <c r="BQ733" s="258"/>
    </row>
    <row r="734" spans="1:69" s="90" customFormat="1" ht="16.5" x14ac:dyDescent="0.3">
      <c r="A734" s="249"/>
      <c r="B734" s="258"/>
      <c r="C734" s="258"/>
      <c r="D734" s="258"/>
      <c r="E734" s="259"/>
      <c r="F734" s="260"/>
      <c r="G734" s="260"/>
      <c r="H734" s="258"/>
      <c r="I734" s="258"/>
      <c r="J734" s="258"/>
      <c r="K734" s="258"/>
      <c r="L734" s="258"/>
      <c r="M734" s="260"/>
      <c r="N734" s="261"/>
      <c r="O734" s="261"/>
      <c r="P734" s="258"/>
      <c r="Q734" s="258"/>
      <c r="R734" s="262"/>
      <c r="S734" s="258"/>
      <c r="T734" s="262"/>
      <c r="U734" s="263"/>
      <c r="V734" s="258"/>
      <c r="W734" s="264"/>
      <c r="X734" s="265"/>
      <c r="Y734" s="258"/>
      <c r="Z734" s="258"/>
      <c r="AA734" s="258"/>
      <c r="AB734" s="258"/>
      <c r="AC734" s="262"/>
      <c r="AD734" s="258"/>
      <c r="AE734" s="258"/>
      <c r="AF734" s="258"/>
      <c r="AG734" s="258"/>
      <c r="AH734" s="258"/>
      <c r="AI734" s="258"/>
      <c r="AJ734" s="258"/>
      <c r="AK734" s="258"/>
      <c r="AL734" s="258"/>
      <c r="AM734" s="258"/>
      <c r="AN734" s="258"/>
      <c r="AO734" s="258"/>
      <c r="AP734" s="258"/>
      <c r="AQ734" s="258"/>
      <c r="AR734" s="258"/>
      <c r="AS734" s="258"/>
      <c r="AT734" s="258"/>
      <c r="AU734" s="258"/>
      <c r="AV734" s="258"/>
      <c r="AW734" s="258"/>
      <c r="AX734" s="258"/>
      <c r="AY734" s="258"/>
      <c r="AZ734" s="258"/>
      <c r="BA734" s="258"/>
      <c r="BB734" s="258"/>
      <c r="BC734" s="258"/>
      <c r="BD734" s="258"/>
      <c r="BE734" s="258"/>
      <c r="BF734" s="258"/>
      <c r="BG734" s="258"/>
      <c r="BH734" s="258"/>
      <c r="BI734" s="258"/>
      <c r="BJ734" s="258"/>
      <c r="BK734" s="258"/>
      <c r="BL734" s="258"/>
      <c r="BM734" s="258"/>
      <c r="BN734" s="258"/>
      <c r="BO734" s="258"/>
      <c r="BP734" s="258"/>
      <c r="BQ734" s="258"/>
    </row>
    <row r="735" spans="1:69" s="90" customFormat="1" ht="16.5" x14ac:dyDescent="0.3">
      <c r="A735" s="249"/>
      <c r="B735" s="258"/>
      <c r="C735" s="258"/>
      <c r="D735" s="258"/>
      <c r="E735" s="259"/>
      <c r="F735" s="260"/>
      <c r="G735" s="260"/>
      <c r="H735" s="258"/>
      <c r="I735" s="258"/>
      <c r="J735" s="258"/>
      <c r="K735" s="258"/>
      <c r="L735" s="258"/>
      <c r="M735" s="260"/>
      <c r="N735" s="261"/>
      <c r="O735" s="261"/>
      <c r="P735" s="258"/>
      <c r="Q735" s="258"/>
      <c r="R735" s="262"/>
      <c r="S735" s="258"/>
      <c r="T735" s="262"/>
      <c r="U735" s="263"/>
      <c r="V735" s="258"/>
      <c r="W735" s="264"/>
      <c r="X735" s="265"/>
      <c r="Y735" s="258"/>
      <c r="Z735" s="258"/>
      <c r="AA735" s="258"/>
      <c r="AB735" s="258"/>
      <c r="AC735" s="262"/>
      <c r="AD735" s="258"/>
      <c r="AE735" s="258"/>
      <c r="AF735" s="258"/>
      <c r="AG735" s="258"/>
      <c r="AH735" s="258"/>
      <c r="AI735" s="258"/>
      <c r="AJ735" s="258"/>
      <c r="AK735" s="258"/>
      <c r="AL735" s="258"/>
      <c r="AM735" s="258"/>
      <c r="AN735" s="258"/>
      <c r="AO735" s="258"/>
      <c r="AP735" s="258"/>
      <c r="AQ735" s="258"/>
      <c r="AR735" s="258"/>
      <c r="AS735" s="258"/>
      <c r="AT735" s="258"/>
      <c r="AU735" s="258"/>
      <c r="AV735" s="258"/>
      <c r="AW735" s="258"/>
      <c r="AX735" s="258"/>
      <c r="AY735" s="258"/>
      <c r="AZ735" s="258"/>
      <c r="BA735" s="258"/>
      <c r="BB735" s="258"/>
      <c r="BC735" s="258"/>
      <c r="BD735" s="258"/>
      <c r="BE735" s="258"/>
      <c r="BF735" s="258"/>
      <c r="BG735" s="258"/>
      <c r="BH735" s="258"/>
      <c r="BI735" s="258"/>
      <c r="BJ735" s="258"/>
      <c r="BK735" s="258"/>
      <c r="BL735" s="258"/>
      <c r="BM735" s="258"/>
      <c r="BN735" s="258"/>
      <c r="BO735" s="258"/>
      <c r="BP735" s="258"/>
      <c r="BQ735" s="258"/>
    </row>
    <row r="736" spans="1:69" s="90" customFormat="1" ht="16.5" x14ac:dyDescent="0.3">
      <c r="A736" s="249"/>
      <c r="B736" s="258"/>
      <c r="C736" s="258"/>
      <c r="D736" s="258"/>
      <c r="E736" s="259"/>
      <c r="F736" s="260"/>
      <c r="G736" s="260"/>
      <c r="H736" s="258"/>
      <c r="I736" s="258"/>
      <c r="J736" s="258"/>
      <c r="K736" s="258"/>
      <c r="L736" s="258"/>
      <c r="M736" s="260"/>
      <c r="N736" s="261"/>
      <c r="O736" s="261"/>
      <c r="P736" s="258"/>
      <c r="Q736" s="258"/>
      <c r="R736" s="262"/>
      <c r="S736" s="258"/>
      <c r="T736" s="262"/>
      <c r="U736" s="263"/>
      <c r="V736" s="258"/>
      <c r="W736" s="264"/>
      <c r="X736" s="265"/>
      <c r="Y736" s="258"/>
      <c r="Z736" s="258"/>
      <c r="AA736" s="258"/>
      <c r="AB736" s="258"/>
      <c r="AC736" s="262"/>
      <c r="AD736" s="258"/>
      <c r="AE736" s="258"/>
      <c r="AF736" s="258"/>
      <c r="AG736" s="258"/>
      <c r="AH736" s="258"/>
      <c r="AI736" s="258"/>
      <c r="AJ736" s="258"/>
      <c r="AK736" s="258"/>
      <c r="AL736" s="258"/>
      <c r="AM736" s="258"/>
      <c r="AN736" s="258"/>
      <c r="AO736" s="258"/>
      <c r="AP736" s="258"/>
      <c r="AQ736" s="258"/>
      <c r="AR736" s="258"/>
      <c r="AS736" s="258"/>
      <c r="AT736" s="258"/>
      <c r="AU736" s="258"/>
      <c r="AV736" s="258"/>
      <c r="AW736" s="258"/>
      <c r="AX736" s="258"/>
      <c r="AY736" s="258"/>
      <c r="AZ736" s="258"/>
      <c r="BA736" s="258"/>
      <c r="BB736" s="258"/>
      <c r="BC736" s="258"/>
      <c r="BD736" s="258"/>
      <c r="BE736" s="258"/>
      <c r="BF736" s="258"/>
      <c r="BG736" s="258"/>
      <c r="BH736" s="258"/>
      <c r="BI736" s="258"/>
      <c r="BJ736" s="258"/>
      <c r="BK736" s="258"/>
      <c r="BL736" s="258"/>
      <c r="BM736" s="258"/>
      <c r="BN736" s="258"/>
      <c r="BO736" s="258"/>
      <c r="BP736" s="258"/>
      <c r="BQ736" s="258"/>
    </row>
    <row r="737" spans="1:69" s="90" customFormat="1" ht="16.5" x14ac:dyDescent="0.3">
      <c r="A737" s="249"/>
      <c r="B737" s="258"/>
      <c r="C737" s="258"/>
      <c r="D737" s="258"/>
      <c r="E737" s="259"/>
      <c r="F737" s="260"/>
      <c r="G737" s="260"/>
      <c r="H737" s="258"/>
      <c r="I737" s="258"/>
      <c r="J737" s="258"/>
      <c r="K737" s="258"/>
      <c r="L737" s="258"/>
      <c r="M737" s="260"/>
      <c r="N737" s="261"/>
      <c r="O737" s="261"/>
      <c r="P737" s="258"/>
      <c r="Q737" s="258"/>
      <c r="R737" s="262"/>
      <c r="S737" s="258"/>
      <c r="T737" s="262"/>
      <c r="U737" s="263"/>
      <c r="V737" s="258"/>
      <c r="W737" s="264"/>
      <c r="X737" s="265"/>
      <c r="Y737" s="258"/>
      <c r="Z737" s="258"/>
      <c r="AA737" s="258"/>
      <c r="AB737" s="258"/>
      <c r="AC737" s="262"/>
      <c r="AD737" s="258"/>
      <c r="AE737" s="258"/>
      <c r="AF737" s="258"/>
      <c r="AG737" s="258"/>
      <c r="AH737" s="258"/>
      <c r="AI737" s="258"/>
      <c r="AJ737" s="258"/>
      <c r="AK737" s="258"/>
      <c r="AL737" s="258"/>
      <c r="AM737" s="258"/>
      <c r="AN737" s="258"/>
      <c r="AO737" s="258"/>
      <c r="AP737" s="258"/>
      <c r="AQ737" s="258"/>
      <c r="AR737" s="258"/>
      <c r="AS737" s="258"/>
      <c r="AT737" s="258"/>
      <c r="AU737" s="258"/>
      <c r="AV737" s="258"/>
      <c r="AW737" s="258"/>
      <c r="AX737" s="258"/>
      <c r="AY737" s="258"/>
      <c r="AZ737" s="258"/>
      <c r="BA737" s="258"/>
      <c r="BB737" s="258"/>
      <c r="BC737" s="258"/>
      <c r="BD737" s="258"/>
      <c r="BE737" s="258"/>
      <c r="BF737" s="258"/>
      <c r="BG737" s="258"/>
      <c r="BH737" s="258"/>
      <c r="BI737" s="258"/>
      <c r="BJ737" s="258"/>
      <c r="BK737" s="258"/>
      <c r="BL737" s="258"/>
      <c r="BM737" s="258"/>
      <c r="BN737" s="258"/>
      <c r="BO737" s="258"/>
      <c r="BP737" s="258"/>
      <c r="BQ737" s="258"/>
    </row>
    <row r="738" spans="1:69" s="90" customFormat="1" ht="16.5" x14ac:dyDescent="0.3">
      <c r="A738" s="249"/>
      <c r="B738" s="258"/>
      <c r="C738" s="258"/>
      <c r="D738" s="258"/>
      <c r="E738" s="259"/>
      <c r="F738" s="260"/>
      <c r="G738" s="260"/>
      <c r="H738" s="258"/>
      <c r="I738" s="258"/>
      <c r="J738" s="258"/>
      <c r="K738" s="258"/>
      <c r="L738" s="258"/>
      <c r="M738" s="260"/>
      <c r="N738" s="261"/>
      <c r="O738" s="261"/>
      <c r="P738" s="258"/>
      <c r="Q738" s="258"/>
      <c r="R738" s="262"/>
      <c r="S738" s="258"/>
      <c r="T738" s="262"/>
      <c r="U738" s="263"/>
      <c r="V738" s="258"/>
      <c r="W738" s="264"/>
      <c r="X738" s="265"/>
      <c r="Y738" s="258"/>
      <c r="Z738" s="258"/>
      <c r="AA738" s="258"/>
      <c r="AB738" s="258"/>
      <c r="AC738" s="262"/>
      <c r="AD738" s="258"/>
      <c r="AE738" s="258"/>
      <c r="AF738" s="258"/>
      <c r="AG738" s="258"/>
      <c r="AH738" s="258"/>
      <c r="AI738" s="258"/>
      <c r="AJ738" s="258"/>
      <c r="AK738" s="258"/>
      <c r="AL738" s="258"/>
      <c r="AM738" s="258"/>
      <c r="AN738" s="258"/>
      <c r="AO738" s="258"/>
      <c r="AP738" s="258"/>
      <c r="AQ738" s="258"/>
      <c r="AR738" s="258"/>
      <c r="AS738" s="258"/>
      <c r="AT738" s="258"/>
      <c r="AU738" s="258"/>
      <c r="AV738" s="258"/>
      <c r="AW738" s="258"/>
      <c r="AX738" s="258"/>
      <c r="AY738" s="258"/>
      <c r="AZ738" s="258"/>
      <c r="BA738" s="258"/>
      <c r="BB738" s="258"/>
      <c r="BC738" s="258"/>
      <c r="BD738" s="258"/>
      <c r="BE738" s="258"/>
      <c r="BF738" s="258"/>
      <c r="BG738" s="258"/>
      <c r="BH738" s="258"/>
      <c r="BI738" s="258"/>
      <c r="BJ738" s="258"/>
      <c r="BK738" s="258"/>
      <c r="BL738" s="258"/>
      <c r="BM738" s="258"/>
      <c r="BN738" s="258"/>
      <c r="BO738" s="258"/>
      <c r="BP738" s="258"/>
      <c r="BQ738" s="258"/>
    </row>
    <row r="739" spans="1:69" s="90" customFormat="1" ht="16.5" x14ac:dyDescent="0.3">
      <c r="A739" s="249"/>
      <c r="B739" s="258"/>
      <c r="C739" s="258"/>
      <c r="D739" s="258"/>
      <c r="E739" s="259"/>
      <c r="F739" s="260"/>
      <c r="G739" s="260"/>
      <c r="H739" s="258"/>
      <c r="I739" s="258"/>
      <c r="J739" s="258"/>
      <c r="K739" s="258"/>
      <c r="L739" s="258"/>
      <c r="M739" s="260"/>
      <c r="N739" s="261"/>
      <c r="O739" s="261"/>
      <c r="P739" s="258"/>
      <c r="Q739" s="258"/>
      <c r="R739" s="262"/>
      <c r="S739" s="258"/>
      <c r="T739" s="262"/>
      <c r="U739" s="263"/>
      <c r="V739" s="258"/>
      <c r="W739" s="264"/>
      <c r="X739" s="265"/>
      <c r="Y739" s="258"/>
      <c r="Z739" s="258"/>
      <c r="AA739" s="258"/>
      <c r="AB739" s="258"/>
      <c r="AC739" s="262"/>
      <c r="AD739" s="258"/>
      <c r="AE739" s="258"/>
      <c r="AF739" s="258"/>
      <c r="AG739" s="258"/>
      <c r="AH739" s="258"/>
      <c r="AI739" s="258"/>
      <c r="AJ739" s="258"/>
      <c r="AK739" s="258"/>
      <c r="AL739" s="258"/>
      <c r="AM739" s="258"/>
      <c r="AN739" s="258"/>
      <c r="AO739" s="258"/>
      <c r="AP739" s="258"/>
      <c r="AQ739" s="258"/>
      <c r="AR739" s="258"/>
      <c r="AS739" s="258"/>
      <c r="AT739" s="258"/>
      <c r="AU739" s="258"/>
      <c r="AV739" s="258"/>
      <c r="AW739" s="258"/>
      <c r="AX739" s="258"/>
      <c r="AY739" s="258"/>
      <c r="AZ739" s="258"/>
      <c r="BA739" s="258"/>
      <c r="BB739" s="258"/>
      <c r="BC739" s="258"/>
      <c r="BD739" s="258"/>
      <c r="BE739" s="258"/>
      <c r="BF739" s="258"/>
      <c r="BG739" s="258"/>
      <c r="BH739" s="258"/>
      <c r="BI739" s="258"/>
      <c r="BJ739" s="258"/>
      <c r="BK739" s="258"/>
      <c r="BL739" s="258"/>
      <c r="BM739" s="258"/>
      <c r="BN739" s="258"/>
      <c r="BO739" s="258"/>
      <c r="BP739" s="258"/>
      <c r="BQ739" s="258"/>
    </row>
    <row r="740" spans="1:69" s="90" customFormat="1" ht="16.5" x14ac:dyDescent="0.3">
      <c r="A740" s="249"/>
      <c r="B740" s="258"/>
      <c r="C740" s="258"/>
      <c r="D740" s="258"/>
      <c r="E740" s="259"/>
      <c r="F740" s="260"/>
      <c r="G740" s="260"/>
      <c r="H740" s="258"/>
      <c r="I740" s="258"/>
      <c r="J740" s="258"/>
      <c r="K740" s="258"/>
      <c r="L740" s="258"/>
      <c r="M740" s="260"/>
      <c r="N740" s="261"/>
      <c r="O740" s="261"/>
      <c r="P740" s="258"/>
      <c r="Q740" s="258"/>
      <c r="R740" s="262"/>
      <c r="S740" s="258"/>
      <c r="T740" s="262"/>
      <c r="U740" s="263"/>
      <c r="V740" s="258"/>
      <c r="W740" s="264"/>
      <c r="X740" s="265"/>
      <c r="Y740" s="258"/>
      <c r="Z740" s="258"/>
      <c r="AA740" s="258"/>
      <c r="AB740" s="258"/>
      <c r="AC740" s="262"/>
      <c r="AD740" s="258"/>
      <c r="AE740" s="258"/>
      <c r="AF740" s="258"/>
      <c r="AG740" s="258"/>
      <c r="AH740" s="258"/>
      <c r="AI740" s="258"/>
      <c r="AJ740" s="258"/>
      <c r="AK740" s="258"/>
      <c r="AL740" s="258"/>
      <c r="AM740" s="258"/>
      <c r="AN740" s="258"/>
      <c r="AO740" s="258"/>
      <c r="AP740" s="258"/>
      <c r="AQ740" s="258"/>
      <c r="AR740" s="258"/>
      <c r="AS740" s="258"/>
      <c r="AT740" s="258"/>
      <c r="AU740" s="258"/>
      <c r="AV740" s="258"/>
      <c r="AW740" s="258"/>
      <c r="AX740" s="258"/>
      <c r="AY740" s="258"/>
      <c r="AZ740" s="258"/>
      <c r="BA740" s="258"/>
      <c r="BB740" s="258"/>
      <c r="BC740" s="258"/>
      <c r="BD740" s="258"/>
      <c r="BE740" s="258"/>
      <c r="BF740" s="258"/>
      <c r="BG740" s="258"/>
      <c r="BH740" s="258"/>
      <c r="BI740" s="258"/>
      <c r="BJ740" s="258"/>
      <c r="BK740" s="258"/>
      <c r="BL740" s="258"/>
      <c r="BM740" s="258"/>
      <c r="BN740" s="258"/>
      <c r="BO740" s="258"/>
      <c r="BP740" s="258"/>
      <c r="BQ740" s="258"/>
    </row>
    <row r="741" spans="1:69" s="90" customFormat="1" ht="16.5" x14ac:dyDescent="0.3">
      <c r="A741" s="249"/>
      <c r="B741" s="258"/>
      <c r="C741" s="258"/>
      <c r="D741" s="258"/>
      <c r="E741" s="259"/>
      <c r="F741" s="260"/>
      <c r="G741" s="260"/>
      <c r="H741" s="258"/>
      <c r="I741" s="258"/>
      <c r="J741" s="258"/>
      <c r="K741" s="258"/>
      <c r="L741" s="258"/>
      <c r="M741" s="260"/>
      <c r="N741" s="261"/>
      <c r="O741" s="261"/>
      <c r="P741" s="258"/>
      <c r="Q741" s="258"/>
      <c r="R741" s="262"/>
      <c r="S741" s="258"/>
      <c r="T741" s="262"/>
      <c r="U741" s="263"/>
      <c r="V741" s="258"/>
      <c r="W741" s="264"/>
      <c r="X741" s="265"/>
      <c r="Y741" s="258"/>
      <c r="Z741" s="258"/>
      <c r="AA741" s="258"/>
      <c r="AB741" s="258"/>
      <c r="AC741" s="262"/>
      <c r="AD741" s="258"/>
      <c r="AE741" s="258"/>
      <c r="AF741" s="258"/>
      <c r="AG741" s="258"/>
      <c r="AH741" s="258"/>
      <c r="AI741" s="258"/>
      <c r="AJ741" s="258"/>
      <c r="AK741" s="258"/>
      <c r="AL741" s="258"/>
      <c r="AM741" s="258"/>
      <c r="AN741" s="258"/>
      <c r="AO741" s="258"/>
      <c r="AP741" s="258"/>
      <c r="AQ741" s="258"/>
      <c r="AR741" s="258"/>
      <c r="AS741" s="258"/>
      <c r="AT741" s="258"/>
      <c r="AU741" s="258"/>
      <c r="AV741" s="258"/>
      <c r="AW741" s="258"/>
      <c r="AX741" s="258"/>
      <c r="AY741" s="258"/>
      <c r="AZ741" s="258"/>
      <c r="BA741" s="258"/>
      <c r="BB741" s="258"/>
      <c r="BC741" s="258"/>
      <c r="BD741" s="258"/>
      <c r="BE741" s="258"/>
      <c r="BF741" s="258"/>
      <c r="BG741" s="258"/>
      <c r="BH741" s="258"/>
      <c r="BI741" s="258"/>
      <c r="BJ741" s="258"/>
      <c r="BK741" s="258"/>
      <c r="BL741" s="258"/>
      <c r="BM741" s="258"/>
      <c r="BN741" s="258"/>
      <c r="BO741" s="258"/>
      <c r="BP741" s="258"/>
      <c r="BQ741" s="258"/>
    </row>
    <row r="742" spans="1:69" s="90" customFormat="1" ht="16.5" x14ac:dyDescent="0.3">
      <c r="A742" s="249"/>
      <c r="B742" s="258"/>
      <c r="C742" s="258"/>
      <c r="D742" s="258"/>
      <c r="E742" s="259"/>
      <c r="F742" s="260"/>
      <c r="G742" s="260"/>
      <c r="H742" s="258"/>
      <c r="I742" s="258"/>
      <c r="J742" s="258"/>
      <c r="K742" s="258"/>
      <c r="L742" s="258"/>
      <c r="M742" s="260"/>
      <c r="N742" s="261"/>
      <c r="O742" s="261"/>
      <c r="P742" s="258"/>
      <c r="Q742" s="258"/>
      <c r="R742" s="262"/>
      <c r="S742" s="258"/>
      <c r="T742" s="262"/>
      <c r="U742" s="263"/>
      <c r="V742" s="258"/>
      <c r="W742" s="264"/>
      <c r="X742" s="265"/>
      <c r="Y742" s="258"/>
      <c r="Z742" s="258"/>
      <c r="AA742" s="258"/>
      <c r="AB742" s="258"/>
      <c r="AC742" s="262"/>
      <c r="AD742" s="258"/>
      <c r="AE742" s="258"/>
      <c r="AF742" s="258"/>
      <c r="AG742" s="258"/>
      <c r="AH742" s="258"/>
      <c r="AI742" s="258"/>
      <c r="AJ742" s="258"/>
      <c r="AK742" s="258"/>
      <c r="AL742" s="258"/>
      <c r="AM742" s="258"/>
      <c r="AN742" s="258"/>
      <c r="AO742" s="258"/>
      <c r="AP742" s="258"/>
      <c r="AQ742" s="258"/>
      <c r="AR742" s="258"/>
      <c r="AS742" s="258"/>
      <c r="AT742" s="258"/>
      <c r="AU742" s="258"/>
      <c r="AV742" s="258"/>
      <c r="AW742" s="258"/>
      <c r="AX742" s="258"/>
      <c r="AY742" s="258"/>
      <c r="AZ742" s="258"/>
      <c r="BA742" s="258"/>
      <c r="BB742" s="258"/>
      <c r="BC742" s="258"/>
      <c r="BD742" s="258"/>
      <c r="BE742" s="258"/>
      <c r="BF742" s="258"/>
      <c r="BG742" s="258"/>
      <c r="BH742" s="258"/>
      <c r="BI742" s="258"/>
      <c r="BJ742" s="258"/>
      <c r="BK742" s="258"/>
      <c r="BL742" s="258"/>
      <c r="BM742" s="258"/>
      <c r="BN742" s="258"/>
      <c r="BO742" s="258"/>
      <c r="BP742" s="258"/>
      <c r="BQ742" s="258"/>
    </row>
    <row r="743" spans="1:69" s="90" customFormat="1" ht="16.5" x14ac:dyDescent="0.3">
      <c r="A743" s="249"/>
      <c r="B743" s="258"/>
      <c r="C743" s="258"/>
      <c r="D743" s="258"/>
      <c r="E743" s="259"/>
      <c r="F743" s="260"/>
      <c r="G743" s="260"/>
      <c r="H743" s="258"/>
      <c r="I743" s="258"/>
      <c r="J743" s="258"/>
      <c r="K743" s="258"/>
      <c r="L743" s="258"/>
      <c r="M743" s="260"/>
      <c r="N743" s="261"/>
      <c r="O743" s="261"/>
      <c r="P743" s="258"/>
      <c r="Q743" s="258"/>
      <c r="R743" s="262"/>
      <c r="S743" s="258"/>
      <c r="T743" s="262"/>
      <c r="U743" s="263"/>
      <c r="V743" s="258"/>
      <c r="W743" s="264"/>
      <c r="X743" s="265"/>
      <c r="Y743" s="258"/>
      <c r="Z743" s="258"/>
      <c r="AA743" s="258"/>
      <c r="AB743" s="258"/>
      <c r="AC743" s="262"/>
      <c r="AD743" s="258"/>
      <c r="AE743" s="258"/>
      <c r="AF743" s="258"/>
      <c r="AG743" s="258"/>
      <c r="AH743" s="258"/>
      <c r="AI743" s="258"/>
      <c r="AJ743" s="258"/>
      <c r="AK743" s="258"/>
      <c r="AL743" s="258"/>
      <c r="AM743" s="258"/>
      <c r="AN743" s="258"/>
      <c r="AO743" s="258"/>
      <c r="AP743" s="258"/>
      <c r="AQ743" s="258"/>
      <c r="AR743" s="258"/>
      <c r="AS743" s="258"/>
      <c r="AT743" s="258"/>
      <c r="AU743" s="258"/>
      <c r="AV743" s="258"/>
      <c r="AW743" s="258"/>
      <c r="AX743" s="258"/>
      <c r="AY743" s="258"/>
      <c r="AZ743" s="258"/>
      <c r="BA743" s="258"/>
      <c r="BB743" s="258"/>
      <c r="BC743" s="258"/>
      <c r="BD743" s="258"/>
      <c r="BE743" s="258"/>
      <c r="BF743" s="258"/>
      <c r="BG743" s="258"/>
      <c r="BH743" s="258"/>
      <c r="BI743" s="258"/>
      <c r="BJ743" s="258"/>
      <c r="BK743" s="258"/>
      <c r="BL743" s="258"/>
      <c r="BM743" s="258"/>
      <c r="BN743" s="258"/>
      <c r="BO743" s="258"/>
      <c r="BP743" s="258"/>
      <c r="BQ743" s="258"/>
    </row>
    <row r="744" spans="1:69" s="90" customFormat="1" ht="16.5" x14ac:dyDescent="0.3">
      <c r="A744" s="249"/>
      <c r="B744" s="258"/>
      <c r="C744" s="258"/>
      <c r="D744" s="258"/>
      <c r="E744" s="259"/>
      <c r="F744" s="260"/>
      <c r="G744" s="260"/>
      <c r="H744" s="258"/>
      <c r="I744" s="258"/>
      <c r="J744" s="258"/>
      <c r="K744" s="258"/>
      <c r="L744" s="258"/>
      <c r="M744" s="260"/>
      <c r="N744" s="261"/>
      <c r="O744" s="261"/>
      <c r="P744" s="258"/>
      <c r="Q744" s="258"/>
      <c r="R744" s="262"/>
      <c r="S744" s="258"/>
      <c r="T744" s="262"/>
      <c r="U744" s="263"/>
      <c r="V744" s="258"/>
      <c r="W744" s="264"/>
      <c r="X744" s="265"/>
      <c r="Y744" s="258"/>
      <c r="Z744" s="258"/>
      <c r="AA744" s="258"/>
      <c r="AB744" s="258"/>
      <c r="AC744" s="262"/>
      <c r="AD744" s="258"/>
      <c r="AE744" s="258"/>
      <c r="AF744" s="258"/>
      <c r="AG744" s="258"/>
      <c r="AH744" s="258"/>
      <c r="AI744" s="258"/>
      <c r="AJ744" s="258"/>
      <c r="AK744" s="258"/>
      <c r="AL744" s="258"/>
      <c r="AM744" s="258"/>
      <c r="AN744" s="258"/>
      <c r="AO744" s="258"/>
      <c r="AP744" s="258"/>
      <c r="AQ744" s="258"/>
      <c r="AR744" s="258"/>
      <c r="AS744" s="258"/>
      <c r="AT744" s="258"/>
      <c r="AU744" s="258"/>
      <c r="AV744" s="258"/>
      <c r="AW744" s="258"/>
      <c r="AX744" s="258"/>
      <c r="AY744" s="258"/>
      <c r="AZ744" s="258"/>
      <c r="BA744" s="258"/>
      <c r="BB744" s="258"/>
      <c r="BC744" s="258"/>
      <c r="BD744" s="258"/>
      <c r="BE744" s="258"/>
      <c r="BF744" s="258"/>
      <c r="BG744" s="258"/>
      <c r="BH744" s="258"/>
      <c r="BI744" s="258"/>
      <c r="BJ744" s="258"/>
      <c r="BK744" s="258"/>
      <c r="BL744" s="258"/>
      <c r="BM744" s="258"/>
      <c r="BN744" s="258"/>
      <c r="BO744" s="258"/>
      <c r="BP744" s="258"/>
      <c r="BQ744" s="258"/>
    </row>
    <row r="745" spans="1:69" s="90" customFormat="1" ht="16.5" x14ac:dyDescent="0.3">
      <c r="A745" s="249"/>
      <c r="B745" s="258"/>
      <c r="C745" s="258"/>
      <c r="D745" s="258"/>
      <c r="E745" s="259"/>
      <c r="F745" s="260"/>
      <c r="G745" s="260"/>
      <c r="H745" s="258"/>
      <c r="I745" s="258"/>
      <c r="J745" s="258"/>
      <c r="K745" s="258"/>
      <c r="L745" s="258"/>
      <c r="M745" s="260"/>
      <c r="N745" s="261"/>
      <c r="O745" s="261"/>
      <c r="P745" s="258"/>
      <c r="Q745" s="258"/>
      <c r="R745" s="262"/>
      <c r="S745" s="258"/>
      <c r="T745" s="262"/>
      <c r="U745" s="263"/>
      <c r="V745" s="258"/>
      <c r="W745" s="264"/>
      <c r="X745" s="265"/>
      <c r="Y745" s="258"/>
      <c r="Z745" s="258"/>
      <c r="AA745" s="258"/>
      <c r="AB745" s="258"/>
      <c r="AC745" s="262"/>
      <c r="AD745" s="258"/>
      <c r="AE745" s="258"/>
      <c r="AF745" s="258"/>
      <c r="AG745" s="258"/>
      <c r="AH745" s="258"/>
      <c r="AI745" s="258"/>
      <c r="AJ745" s="258"/>
      <c r="AK745" s="258"/>
      <c r="AL745" s="258"/>
      <c r="AM745" s="258"/>
      <c r="AN745" s="258"/>
      <c r="AO745" s="258"/>
      <c r="AP745" s="258"/>
      <c r="AQ745" s="258"/>
      <c r="AR745" s="258"/>
      <c r="AS745" s="258"/>
      <c r="AT745" s="258"/>
      <c r="AU745" s="258"/>
      <c r="AV745" s="258"/>
      <c r="AW745" s="258"/>
      <c r="AX745" s="258"/>
      <c r="AY745" s="258"/>
      <c r="AZ745" s="258"/>
      <c r="BA745" s="258"/>
      <c r="BB745" s="258"/>
      <c r="BC745" s="258"/>
      <c r="BD745" s="258"/>
      <c r="BE745" s="258"/>
      <c r="BF745" s="258"/>
      <c r="BG745" s="258"/>
      <c r="BH745" s="258"/>
      <c r="BI745" s="258"/>
      <c r="BJ745" s="258"/>
      <c r="BK745" s="258"/>
      <c r="BL745" s="258"/>
      <c r="BM745" s="258"/>
      <c r="BN745" s="258"/>
      <c r="BO745" s="258"/>
      <c r="BP745" s="258"/>
      <c r="BQ745" s="258"/>
    </row>
    <row r="746" spans="1:69" s="90" customFormat="1" ht="16.5" x14ac:dyDescent="0.3">
      <c r="A746" s="249"/>
      <c r="B746" s="258"/>
      <c r="C746" s="258"/>
      <c r="D746" s="258"/>
      <c r="E746" s="259"/>
      <c r="F746" s="260"/>
      <c r="G746" s="260"/>
      <c r="H746" s="258"/>
      <c r="I746" s="258"/>
      <c r="J746" s="258"/>
      <c r="K746" s="258"/>
      <c r="L746" s="258"/>
      <c r="M746" s="260"/>
      <c r="N746" s="261"/>
      <c r="O746" s="261"/>
      <c r="P746" s="258"/>
      <c r="Q746" s="258"/>
      <c r="R746" s="262"/>
      <c r="S746" s="258"/>
      <c r="T746" s="262"/>
      <c r="U746" s="263"/>
      <c r="V746" s="258"/>
      <c r="W746" s="264"/>
      <c r="X746" s="265"/>
      <c r="Y746" s="258"/>
      <c r="Z746" s="258"/>
      <c r="AA746" s="258"/>
      <c r="AB746" s="258"/>
      <c r="AC746" s="262"/>
      <c r="AD746" s="258"/>
      <c r="AE746" s="258"/>
      <c r="AF746" s="258"/>
      <c r="AG746" s="258"/>
      <c r="AH746" s="258"/>
      <c r="AI746" s="258"/>
      <c r="AJ746" s="258"/>
      <c r="AK746" s="258"/>
      <c r="AL746" s="258"/>
      <c r="AM746" s="258"/>
      <c r="AN746" s="258"/>
      <c r="AO746" s="258"/>
      <c r="AP746" s="258"/>
      <c r="AQ746" s="258"/>
      <c r="AR746" s="258"/>
      <c r="AS746" s="258"/>
      <c r="AT746" s="258"/>
      <c r="AU746" s="258"/>
      <c r="AV746" s="258"/>
      <c r="AW746" s="258"/>
      <c r="AX746" s="258"/>
      <c r="AY746" s="258"/>
      <c r="AZ746" s="258"/>
      <c r="BA746" s="258"/>
      <c r="BB746" s="258"/>
      <c r="BC746" s="258"/>
      <c r="BD746" s="258"/>
      <c r="BE746" s="258"/>
      <c r="BF746" s="258"/>
      <c r="BG746" s="258"/>
      <c r="BH746" s="258"/>
      <c r="BI746" s="258"/>
      <c r="BJ746" s="258"/>
      <c r="BK746" s="258"/>
      <c r="BL746" s="258"/>
      <c r="BM746" s="258"/>
      <c r="BN746" s="258"/>
      <c r="BO746" s="258"/>
      <c r="BP746" s="258"/>
      <c r="BQ746" s="258"/>
    </row>
    <row r="747" spans="1:69" s="90" customFormat="1" ht="16.5" x14ac:dyDescent="0.3">
      <c r="A747" s="249"/>
      <c r="B747" s="258"/>
      <c r="C747" s="258"/>
      <c r="D747" s="258"/>
      <c r="E747" s="259"/>
      <c r="F747" s="260"/>
      <c r="G747" s="260"/>
      <c r="H747" s="258"/>
      <c r="I747" s="258"/>
      <c r="J747" s="258"/>
      <c r="K747" s="258"/>
      <c r="L747" s="258"/>
      <c r="M747" s="260"/>
      <c r="N747" s="261"/>
      <c r="O747" s="261"/>
      <c r="P747" s="258"/>
      <c r="Q747" s="258"/>
      <c r="R747" s="262"/>
      <c r="S747" s="258"/>
      <c r="T747" s="262"/>
      <c r="U747" s="263"/>
      <c r="V747" s="258"/>
      <c r="W747" s="264"/>
      <c r="X747" s="265"/>
      <c r="Y747" s="258"/>
      <c r="Z747" s="258"/>
      <c r="AA747" s="258"/>
      <c r="AB747" s="258"/>
      <c r="AC747" s="262"/>
      <c r="AD747" s="258"/>
      <c r="AE747" s="258"/>
      <c r="AF747" s="258"/>
      <c r="AG747" s="258"/>
      <c r="AH747" s="258"/>
      <c r="AI747" s="258"/>
      <c r="AJ747" s="258"/>
      <c r="AK747" s="258"/>
      <c r="AL747" s="258"/>
      <c r="AM747" s="258"/>
      <c r="AN747" s="258"/>
      <c r="AO747" s="258"/>
      <c r="AP747" s="258"/>
      <c r="AQ747" s="258"/>
      <c r="AR747" s="258"/>
      <c r="AS747" s="258"/>
      <c r="AT747" s="258"/>
      <c r="AU747" s="258"/>
      <c r="AV747" s="258"/>
      <c r="AW747" s="258"/>
      <c r="AX747" s="258"/>
      <c r="AY747" s="258"/>
      <c r="AZ747" s="258"/>
      <c r="BA747" s="258"/>
      <c r="BB747" s="258"/>
      <c r="BC747" s="258"/>
      <c r="BD747" s="258"/>
      <c r="BE747" s="258"/>
      <c r="BF747" s="258"/>
      <c r="BG747" s="258"/>
      <c r="BH747" s="258"/>
      <c r="BI747" s="258"/>
      <c r="BJ747" s="258"/>
      <c r="BK747" s="258"/>
      <c r="BL747" s="258"/>
      <c r="BM747" s="258"/>
      <c r="BN747" s="258"/>
      <c r="BO747" s="258"/>
      <c r="BP747" s="258"/>
      <c r="BQ747" s="258"/>
    </row>
    <row r="748" spans="1:69" s="90" customFormat="1" ht="16.5" x14ac:dyDescent="0.3">
      <c r="A748" s="249"/>
      <c r="B748" s="258"/>
      <c r="C748" s="258"/>
      <c r="D748" s="258"/>
      <c r="E748" s="259"/>
      <c r="F748" s="260"/>
      <c r="G748" s="260"/>
      <c r="H748" s="258"/>
      <c r="I748" s="258"/>
      <c r="J748" s="258"/>
      <c r="K748" s="258"/>
      <c r="L748" s="258"/>
      <c r="M748" s="260"/>
      <c r="N748" s="261"/>
      <c r="O748" s="261"/>
      <c r="P748" s="258"/>
      <c r="Q748" s="258"/>
      <c r="R748" s="262"/>
      <c r="S748" s="258"/>
      <c r="T748" s="262"/>
      <c r="U748" s="263"/>
      <c r="V748" s="258"/>
      <c r="W748" s="264"/>
      <c r="X748" s="265"/>
      <c r="Y748" s="258"/>
      <c r="Z748" s="258"/>
      <c r="AA748" s="258"/>
      <c r="AB748" s="258"/>
      <c r="AC748" s="262"/>
      <c r="AD748" s="258"/>
      <c r="AE748" s="258"/>
      <c r="AF748" s="258"/>
      <c r="AG748" s="258"/>
      <c r="AH748" s="258"/>
      <c r="AI748" s="258"/>
      <c r="AJ748" s="258"/>
      <c r="AK748" s="258"/>
      <c r="AL748" s="258"/>
      <c r="AM748" s="258"/>
      <c r="AN748" s="258"/>
      <c r="AO748" s="258"/>
      <c r="AP748" s="258"/>
      <c r="AQ748" s="258"/>
      <c r="AR748" s="258"/>
      <c r="AS748" s="258"/>
      <c r="AT748" s="258"/>
      <c r="AU748" s="258"/>
      <c r="AV748" s="258"/>
      <c r="AW748" s="258"/>
      <c r="AX748" s="258"/>
      <c r="AY748" s="258"/>
      <c r="AZ748" s="258"/>
      <c r="BA748" s="258"/>
      <c r="BB748" s="258"/>
      <c r="BC748" s="258"/>
      <c r="BD748" s="258"/>
      <c r="BE748" s="258"/>
      <c r="BF748" s="258"/>
      <c r="BG748" s="258"/>
      <c r="BH748" s="258"/>
      <c r="BI748" s="258"/>
      <c r="BJ748" s="258"/>
      <c r="BK748" s="258"/>
      <c r="BL748" s="258"/>
      <c r="BM748" s="258"/>
      <c r="BN748" s="258"/>
      <c r="BO748" s="258"/>
      <c r="BP748" s="258"/>
      <c r="BQ748" s="258"/>
    </row>
    <row r="749" spans="1:69" s="90" customFormat="1" ht="16.5" x14ac:dyDescent="0.3">
      <c r="A749" s="249"/>
      <c r="B749" s="258"/>
      <c r="C749" s="258"/>
      <c r="D749" s="258"/>
      <c r="E749" s="259"/>
      <c r="F749" s="260"/>
      <c r="G749" s="260"/>
      <c r="H749" s="258"/>
      <c r="I749" s="258"/>
      <c r="J749" s="258"/>
      <c r="K749" s="258"/>
      <c r="L749" s="258"/>
      <c r="M749" s="260"/>
      <c r="N749" s="261"/>
      <c r="O749" s="261"/>
      <c r="P749" s="258"/>
      <c r="Q749" s="258"/>
      <c r="R749" s="262"/>
      <c r="S749" s="258"/>
      <c r="T749" s="262"/>
      <c r="U749" s="263"/>
      <c r="V749" s="258"/>
      <c r="W749" s="264"/>
      <c r="X749" s="265"/>
      <c r="Y749" s="258"/>
      <c r="Z749" s="258"/>
      <c r="AA749" s="258"/>
      <c r="AB749" s="258"/>
      <c r="AC749" s="262"/>
      <c r="AD749" s="258"/>
      <c r="AE749" s="258"/>
      <c r="AF749" s="258"/>
      <c r="AG749" s="258"/>
      <c r="AH749" s="258"/>
      <c r="AI749" s="258"/>
      <c r="AJ749" s="258"/>
      <c r="AK749" s="258"/>
      <c r="AL749" s="258"/>
      <c r="AM749" s="258"/>
      <c r="AN749" s="258"/>
      <c r="AO749" s="258"/>
      <c r="AP749" s="258"/>
      <c r="AQ749" s="258"/>
      <c r="AR749" s="258"/>
      <c r="AS749" s="258"/>
      <c r="AT749" s="258"/>
      <c r="AU749" s="258"/>
      <c r="AV749" s="258"/>
      <c r="AW749" s="258"/>
      <c r="AX749" s="258"/>
      <c r="AY749" s="258"/>
      <c r="AZ749" s="258"/>
      <c r="BA749" s="258"/>
      <c r="BB749" s="258"/>
      <c r="BC749" s="258"/>
      <c r="BD749" s="258"/>
      <c r="BE749" s="258"/>
      <c r="BF749" s="258"/>
      <c r="BG749" s="258"/>
      <c r="BH749" s="258"/>
      <c r="BI749" s="258"/>
      <c r="BJ749" s="258"/>
      <c r="BK749" s="258"/>
      <c r="BL749" s="258"/>
      <c r="BM749" s="258"/>
      <c r="BN749" s="258"/>
      <c r="BO749" s="258"/>
      <c r="BP749" s="258"/>
      <c r="BQ749" s="258"/>
    </row>
    <row r="750" spans="1:69" s="90" customFormat="1" ht="16.5" x14ac:dyDescent="0.3">
      <c r="A750" s="249"/>
      <c r="B750" s="258"/>
      <c r="C750" s="258"/>
      <c r="D750" s="258"/>
      <c r="E750" s="259"/>
      <c r="F750" s="260"/>
      <c r="G750" s="260"/>
      <c r="H750" s="258"/>
      <c r="I750" s="258"/>
      <c r="J750" s="258"/>
      <c r="K750" s="258"/>
      <c r="L750" s="258"/>
      <c r="M750" s="260"/>
      <c r="N750" s="261"/>
      <c r="O750" s="261"/>
      <c r="P750" s="258"/>
      <c r="Q750" s="258"/>
      <c r="R750" s="262"/>
      <c r="S750" s="258"/>
      <c r="T750" s="262"/>
      <c r="U750" s="263"/>
      <c r="V750" s="258"/>
      <c r="W750" s="264"/>
      <c r="X750" s="265"/>
      <c r="Y750" s="258"/>
      <c r="Z750" s="258"/>
      <c r="AA750" s="258"/>
      <c r="AB750" s="258"/>
      <c r="AC750" s="262"/>
      <c r="AD750" s="258"/>
      <c r="AE750" s="258"/>
      <c r="AF750" s="258"/>
      <c r="AG750" s="258"/>
      <c r="AH750" s="258"/>
      <c r="AI750" s="258"/>
      <c r="AJ750" s="258"/>
      <c r="AK750" s="258"/>
      <c r="AL750" s="258"/>
      <c r="AM750" s="258"/>
      <c r="AN750" s="258"/>
      <c r="AO750" s="258"/>
      <c r="AP750" s="258"/>
      <c r="AQ750" s="258"/>
      <c r="AR750" s="258"/>
      <c r="AS750" s="258"/>
      <c r="AT750" s="258"/>
      <c r="AU750" s="258"/>
      <c r="AV750" s="258"/>
      <c r="AW750" s="258"/>
      <c r="AX750" s="258"/>
      <c r="AY750" s="258"/>
      <c r="AZ750" s="258"/>
      <c r="BA750" s="258"/>
      <c r="BB750" s="258"/>
      <c r="BC750" s="258"/>
      <c r="BD750" s="258"/>
      <c r="BE750" s="258"/>
      <c r="BF750" s="258"/>
      <c r="BG750" s="258"/>
      <c r="BH750" s="258"/>
      <c r="BI750" s="258"/>
      <c r="BJ750" s="258"/>
      <c r="BK750" s="258"/>
      <c r="BL750" s="258"/>
      <c r="BM750" s="258"/>
      <c r="BN750" s="258"/>
      <c r="BO750" s="258"/>
      <c r="BP750" s="258"/>
      <c r="BQ750" s="258"/>
    </row>
    <row r="751" spans="1:69" s="90" customFormat="1" ht="16.5" x14ac:dyDescent="0.3">
      <c r="A751" s="249"/>
      <c r="B751" s="258"/>
      <c r="C751" s="258"/>
      <c r="D751" s="258"/>
      <c r="E751" s="259"/>
      <c r="F751" s="260"/>
      <c r="G751" s="260"/>
      <c r="H751" s="258"/>
      <c r="I751" s="258"/>
      <c r="J751" s="258"/>
      <c r="K751" s="258"/>
      <c r="L751" s="258"/>
      <c r="M751" s="260"/>
      <c r="N751" s="261"/>
      <c r="O751" s="261"/>
      <c r="P751" s="258"/>
      <c r="Q751" s="258"/>
      <c r="R751" s="262"/>
      <c r="S751" s="258"/>
      <c r="T751" s="262"/>
      <c r="U751" s="263"/>
      <c r="V751" s="258"/>
      <c r="W751" s="264"/>
      <c r="X751" s="265"/>
      <c r="Y751" s="258"/>
      <c r="Z751" s="258"/>
      <c r="AA751" s="258"/>
      <c r="AB751" s="258"/>
      <c r="AC751" s="262"/>
      <c r="AD751" s="258"/>
      <c r="AE751" s="258"/>
      <c r="AF751" s="258"/>
      <c r="AG751" s="258"/>
      <c r="AH751" s="258"/>
      <c r="AI751" s="258"/>
      <c r="AJ751" s="258"/>
      <c r="AK751" s="258"/>
      <c r="AL751" s="258"/>
      <c r="AM751" s="258"/>
      <c r="AN751" s="258"/>
      <c r="AO751" s="258"/>
      <c r="AP751" s="258"/>
      <c r="AQ751" s="258"/>
      <c r="AR751" s="258"/>
      <c r="AS751" s="258"/>
      <c r="AT751" s="258"/>
      <c r="AU751" s="258"/>
      <c r="AV751" s="258"/>
      <c r="AW751" s="258"/>
      <c r="AX751" s="258"/>
      <c r="AY751" s="258"/>
      <c r="AZ751" s="258"/>
      <c r="BA751" s="258"/>
      <c r="BB751" s="258"/>
      <c r="BC751" s="258"/>
      <c r="BD751" s="258"/>
      <c r="BE751" s="258"/>
      <c r="BF751" s="258"/>
      <c r="BG751" s="258"/>
      <c r="BH751" s="258"/>
      <c r="BI751" s="258"/>
      <c r="BJ751" s="258"/>
      <c r="BK751" s="258"/>
      <c r="BL751" s="258"/>
      <c r="BM751" s="258"/>
      <c r="BN751" s="258"/>
      <c r="BO751" s="258"/>
      <c r="BP751" s="258"/>
      <c r="BQ751" s="258"/>
    </row>
    <row r="752" spans="1:69" s="90" customFormat="1" ht="16.5" x14ac:dyDescent="0.3">
      <c r="A752" s="249"/>
      <c r="B752" s="258"/>
      <c r="C752" s="258"/>
      <c r="D752" s="258"/>
      <c r="E752" s="259"/>
      <c r="F752" s="260"/>
      <c r="G752" s="260"/>
      <c r="H752" s="258"/>
      <c r="I752" s="258"/>
      <c r="J752" s="258"/>
      <c r="K752" s="258"/>
      <c r="L752" s="258"/>
      <c r="M752" s="260"/>
      <c r="N752" s="261"/>
      <c r="O752" s="261"/>
      <c r="P752" s="258"/>
      <c r="Q752" s="258"/>
      <c r="R752" s="262"/>
      <c r="S752" s="258"/>
      <c r="T752" s="262"/>
      <c r="U752" s="263"/>
      <c r="V752" s="258"/>
      <c r="W752" s="264"/>
      <c r="X752" s="265"/>
      <c r="Y752" s="258"/>
      <c r="Z752" s="258"/>
      <c r="AA752" s="258"/>
      <c r="AB752" s="258"/>
      <c r="AC752" s="262"/>
      <c r="AD752" s="258"/>
      <c r="AE752" s="258"/>
      <c r="AF752" s="258"/>
      <c r="AG752" s="258"/>
      <c r="AH752" s="258"/>
      <c r="AI752" s="258"/>
      <c r="AJ752" s="258"/>
      <c r="AK752" s="258"/>
      <c r="AL752" s="258"/>
      <c r="AM752" s="258"/>
      <c r="AN752" s="258"/>
      <c r="AO752" s="258"/>
      <c r="AP752" s="258"/>
      <c r="AQ752" s="258"/>
      <c r="AR752" s="258"/>
      <c r="AS752" s="258"/>
      <c r="AT752" s="258"/>
      <c r="AU752" s="258"/>
      <c r="AV752" s="258"/>
      <c r="AW752" s="258"/>
      <c r="AX752" s="258"/>
      <c r="AY752" s="258"/>
      <c r="AZ752" s="258"/>
      <c r="BA752" s="258"/>
      <c r="BB752" s="258"/>
      <c r="BC752" s="258"/>
      <c r="BD752" s="258"/>
      <c r="BE752" s="258"/>
      <c r="BF752" s="258"/>
      <c r="BG752" s="258"/>
      <c r="BH752" s="258"/>
      <c r="BI752" s="258"/>
      <c r="BJ752" s="258"/>
      <c r="BK752" s="258"/>
      <c r="BL752" s="258"/>
      <c r="BM752" s="258"/>
      <c r="BN752" s="258"/>
      <c r="BO752" s="258"/>
      <c r="BP752" s="258"/>
      <c r="BQ752" s="258"/>
    </row>
    <row r="753" spans="1:69" s="90" customFormat="1" ht="16.5" x14ac:dyDescent="0.3">
      <c r="A753" s="249"/>
      <c r="B753" s="258"/>
      <c r="C753" s="258"/>
      <c r="D753" s="258"/>
      <c r="E753" s="259"/>
      <c r="F753" s="260"/>
      <c r="G753" s="260"/>
      <c r="H753" s="258"/>
      <c r="I753" s="258"/>
      <c r="J753" s="258"/>
      <c r="K753" s="258"/>
      <c r="L753" s="258"/>
      <c r="M753" s="260"/>
      <c r="N753" s="261"/>
      <c r="O753" s="261"/>
      <c r="P753" s="258"/>
      <c r="Q753" s="258"/>
      <c r="R753" s="262"/>
      <c r="S753" s="258"/>
      <c r="T753" s="262"/>
      <c r="U753" s="263"/>
      <c r="V753" s="258"/>
      <c r="W753" s="264"/>
      <c r="X753" s="265"/>
      <c r="Y753" s="258"/>
      <c r="Z753" s="258"/>
      <c r="AA753" s="258"/>
      <c r="AB753" s="258"/>
      <c r="AC753" s="262"/>
      <c r="AD753" s="258"/>
      <c r="AE753" s="258"/>
      <c r="AF753" s="258"/>
      <c r="AG753" s="258"/>
      <c r="AH753" s="258"/>
      <c r="AI753" s="258"/>
      <c r="AJ753" s="258"/>
      <c r="AK753" s="258"/>
      <c r="AL753" s="258"/>
      <c r="AM753" s="258"/>
      <c r="AN753" s="258"/>
      <c r="AO753" s="258"/>
      <c r="AP753" s="258"/>
      <c r="AQ753" s="258"/>
      <c r="AR753" s="258"/>
      <c r="AS753" s="258"/>
      <c r="AT753" s="258"/>
      <c r="AU753" s="258"/>
      <c r="AV753" s="258"/>
      <c r="AW753" s="258"/>
      <c r="AX753" s="258"/>
      <c r="AY753" s="258"/>
      <c r="AZ753" s="258"/>
      <c r="BA753" s="258"/>
      <c r="BB753" s="258"/>
      <c r="BC753" s="258"/>
      <c r="BD753" s="258"/>
      <c r="BE753" s="258"/>
      <c r="BF753" s="258"/>
      <c r="BG753" s="258"/>
      <c r="BH753" s="258"/>
      <c r="BI753" s="258"/>
      <c r="BJ753" s="258"/>
      <c r="BK753" s="258"/>
      <c r="BL753" s="258"/>
      <c r="BM753" s="258"/>
      <c r="BN753" s="258"/>
      <c r="BO753" s="258"/>
      <c r="BP753" s="258"/>
      <c r="BQ753" s="258"/>
    </row>
    <row r="754" spans="1:69" s="90" customFormat="1" ht="16.5" x14ac:dyDescent="0.3">
      <c r="A754" s="249"/>
      <c r="B754" s="258"/>
      <c r="C754" s="258"/>
      <c r="D754" s="258"/>
      <c r="E754" s="259"/>
      <c r="F754" s="260"/>
      <c r="G754" s="260"/>
      <c r="H754" s="258"/>
      <c r="I754" s="258"/>
      <c r="J754" s="258"/>
      <c r="K754" s="258"/>
      <c r="L754" s="258"/>
      <c r="M754" s="260"/>
      <c r="N754" s="261"/>
      <c r="O754" s="261"/>
      <c r="P754" s="258"/>
      <c r="Q754" s="258"/>
      <c r="R754" s="262"/>
      <c r="S754" s="258"/>
      <c r="T754" s="262"/>
      <c r="U754" s="263"/>
      <c r="V754" s="258"/>
      <c r="W754" s="264"/>
      <c r="X754" s="265"/>
      <c r="Y754" s="258"/>
      <c r="Z754" s="258"/>
      <c r="AA754" s="258"/>
      <c r="AB754" s="258"/>
      <c r="AC754" s="262"/>
      <c r="AD754" s="258"/>
      <c r="AE754" s="258"/>
      <c r="AF754" s="258"/>
      <c r="AG754" s="258"/>
      <c r="AH754" s="258"/>
      <c r="AI754" s="258"/>
      <c r="AJ754" s="258"/>
      <c r="AK754" s="258"/>
      <c r="AL754" s="258"/>
      <c r="AM754" s="258"/>
      <c r="AN754" s="258"/>
      <c r="AO754" s="258"/>
      <c r="AP754" s="258"/>
      <c r="AQ754" s="258"/>
      <c r="AR754" s="258"/>
      <c r="AS754" s="258"/>
      <c r="AT754" s="258"/>
      <c r="AU754" s="258"/>
      <c r="AV754" s="258"/>
      <c r="AW754" s="258"/>
      <c r="AX754" s="258"/>
      <c r="AY754" s="258"/>
      <c r="AZ754" s="258"/>
      <c r="BA754" s="258"/>
      <c r="BB754" s="258"/>
      <c r="BC754" s="258"/>
      <c r="BD754" s="258"/>
      <c r="BE754" s="258"/>
      <c r="BF754" s="258"/>
      <c r="BG754" s="258"/>
      <c r="BH754" s="258"/>
      <c r="BI754" s="258"/>
      <c r="BJ754" s="258"/>
      <c r="BK754" s="258"/>
      <c r="BL754" s="258"/>
      <c r="BM754" s="258"/>
      <c r="BN754" s="258"/>
      <c r="BO754" s="258"/>
      <c r="BP754" s="258"/>
      <c r="BQ754" s="258"/>
    </row>
    <row r="755" spans="1:69" s="90" customFormat="1" ht="16.5" x14ac:dyDescent="0.3">
      <c r="A755" s="249"/>
      <c r="B755" s="258"/>
      <c r="C755" s="258"/>
      <c r="D755" s="258"/>
      <c r="E755" s="259"/>
      <c r="F755" s="260"/>
      <c r="G755" s="260"/>
      <c r="H755" s="258"/>
      <c r="I755" s="258"/>
      <c r="J755" s="258"/>
      <c r="K755" s="258"/>
      <c r="L755" s="258"/>
      <c r="M755" s="260"/>
      <c r="N755" s="261"/>
      <c r="O755" s="261"/>
      <c r="P755" s="258"/>
      <c r="Q755" s="258"/>
      <c r="R755" s="262"/>
      <c r="S755" s="258"/>
      <c r="T755" s="262"/>
      <c r="U755" s="263"/>
      <c r="V755" s="258"/>
      <c r="W755" s="264"/>
      <c r="X755" s="265"/>
      <c r="Y755" s="258"/>
      <c r="Z755" s="258"/>
      <c r="AA755" s="258"/>
      <c r="AB755" s="258"/>
      <c r="AC755" s="262"/>
      <c r="AD755" s="258"/>
      <c r="AE755" s="258"/>
      <c r="AF755" s="258"/>
      <c r="AG755" s="258"/>
      <c r="AH755" s="258"/>
      <c r="AI755" s="258"/>
      <c r="AJ755" s="258"/>
      <c r="AK755" s="258"/>
      <c r="AL755" s="258"/>
      <c r="AM755" s="258"/>
      <c r="AN755" s="258"/>
      <c r="AO755" s="258"/>
      <c r="AP755" s="258"/>
      <c r="AQ755" s="258"/>
      <c r="AR755" s="258"/>
      <c r="AS755" s="258"/>
      <c r="AT755" s="258"/>
      <c r="AU755" s="258"/>
      <c r="AV755" s="258"/>
      <c r="AW755" s="258"/>
      <c r="AX755" s="258"/>
      <c r="AY755" s="258"/>
      <c r="AZ755" s="258"/>
      <c r="BA755" s="258"/>
      <c r="BB755" s="258"/>
      <c r="BC755" s="258"/>
      <c r="BD755" s="258"/>
      <c r="BE755" s="258"/>
      <c r="BF755" s="258"/>
      <c r="BG755" s="258"/>
      <c r="BH755" s="258"/>
      <c r="BI755" s="258"/>
      <c r="BJ755" s="258"/>
      <c r="BK755" s="258"/>
      <c r="BL755" s="258"/>
      <c r="BM755" s="258"/>
      <c r="BN755" s="258"/>
      <c r="BO755" s="258"/>
      <c r="BP755" s="258"/>
      <c r="BQ755" s="258"/>
    </row>
    <row r="756" spans="1:69" s="90" customFormat="1" ht="16.5" x14ac:dyDescent="0.3">
      <c r="A756" s="249"/>
      <c r="B756" s="258"/>
      <c r="C756" s="258"/>
      <c r="D756" s="258"/>
      <c r="E756" s="259"/>
      <c r="F756" s="260"/>
      <c r="G756" s="260"/>
      <c r="H756" s="258"/>
      <c r="I756" s="258"/>
      <c r="J756" s="258"/>
      <c r="K756" s="258"/>
      <c r="L756" s="258"/>
      <c r="M756" s="260"/>
      <c r="N756" s="261"/>
      <c r="O756" s="261"/>
      <c r="P756" s="258"/>
      <c r="Q756" s="258"/>
      <c r="R756" s="262"/>
      <c r="S756" s="258"/>
      <c r="T756" s="262"/>
      <c r="U756" s="263"/>
      <c r="V756" s="258"/>
      <c r="W756" s="264"/>
      <c r="X756" s="265"/>
      <c r="Y756" s="258"/>
      <c r="Z756" s="258"/>
      <c r="AA756" s="258"/>
      <c r="AB756" s="258"/>
      <c r="AC756" s="262"/>
      <c r="AD756" s="258"/>
      <c r="AE756" s="258"/>
      <c r="AF756" s="258"/>
      <c r="AG756" s="258"/>
      <c r="AH756" s="258"/>
      <c r="AI756" s="258"/>
      <c r="AJ756" s="258"/>
      <c r="AK756" s="258"/>
      <c r="AL756" s="258"/>
      <c r="AM756" s="258"/>
      <c r="AN756" s="258"/>
      <c r="AO756" s="258"/>
      <c r="AP756" s="258"/>
      <c r="AQ756" s="258"/>
      <c r="AR756" s="258"/>
      <c r="AS756" s="258"/>
      <c r="AT756" s="258"/>
      <c r="AU756" s="258"/>
      <c r="AV756" s="258"/>
      <c r="AW756" s="258"/>
      <c r="AX756" s="258"/>
      <c r="AY756" s="258"/>
      <c r="AZ756" s="258"/>
      <c r="BA756" s="258"/>
      <c r="BB756" s="258"/>
      <c r="BC756" s="258"/>
      <c r="BD756" s="258"/>
      <c r="BE756" s="258"/>
      <c r="BF756" s="258"/>
      <c r="BG756" s="258"/>
      <c r="BH756" s="258"/>
      <c r="BI756" s="258"/>
      <c r="BJ756" s="258"/>
      <c r="BK756" s="258"/>
      <c r="BL756" s="258"/>
      <c r="BM756" s="258"/>
      <c r="BN756" s="258"/>
      <c r="BO756" s="258"/>
      <c r="BP756" s="258"/>
      <c r="BQ756" s="258"/>
    </row>
    <row r="757" spans="1:69" s="90" customFormat="1" ht="16.5" x14ac:dyDescent="0.3">
      <c r="A757" s="249"/>
      <c r="B757" s="258"/>
      <c r="C757" s="258"/>
      <c r="D757" s="258"/>
      <c r="E757" s="259"/>
      <c r="F757" s="260"/>
      <c r="G757" s="260"/>
      <c r="H757" s="258"/>
      <c r="I757" s="258"/>
      <c r="J757" s="258"/>
      <c r="K757" s="258"/>
      <c r="L757" s="258"/>
      <c r="M757" s="260"/>
      <c r="N757" s="261"/>
      <c r="O757" s="261"/>
      <c r="P757" s="258"/>
      <c r="Q757" s="258"/>
      <c r="R757" s="262"/>
      <c r="S757" s="258"/>
      <c r="T757" s="262"/>
      <c r="U757" s="263"/>
      <c r="V757" s="258"/>
      <c r="W757" s="264"/>
      <c r="X757" s="265"/>
      <c r="Y757" s="258"/>
      <c r="Z757" s="258"/>
      <c r="AA757" s="258"/>
      <c r="AB757" s="258"/>
      <c r="AC757" s="262"/>
      <c r="AD757" s="258"/>
      <c r="AE757" s="258"/>
      <c r="AF757" s="258"/>
      <c r="AG757" s="258"/>
      <c r="AH757" s="258"/>
      <c r="AI757" s="258"/>
      <c r="AJ757" s="258"/>
      <c r="AK757" s="258"/>
      <c r="AL757" s="258"/>
      <c r="AM757" s="258"/>
      <c r="AN757" s="258"/>
      <c r="AO757" s="258"/>
      <c r="AP757" s="258"/>
      <c r="AQ757" s="258"/>
      <c r="AR757" s="258"/>
      <c r="AS757" s="258"/>
      <c r="AT757" s="258"/>
      <c r="AU757" s="258"/>
      <c r="AV757" s="258"/>
      <c r="AW757" s="258"/>
      <c r="AX757" s="258"/>
      <c r="AY757" s="258"/>
      <c r="AZ757" s="258"/>
      <c r="BA757" s="258"/>
      <c r="BB757" s="258"/>
      <c r="BC757" s="258"/>
      <c r="BD757" s="258"/>
      <c r="BE757" s="258"/>
      <c r="BF757" s="258"/>
      <c r="BG757" s="258"/>
      <c r="BH757" s="258"/>
      <c r="BI757" s="258"/>
      <c r="BJ757" s="258"/>
      <c r="BK757" s="258"/>
      <c r="BL757" s="258"/>
      <c r="BM757" s="258"/>
      <c r="BN757" s="258"/>
      <c r="BO757" s="258"/>
      <c r="BP757" s="258"/>
      <c r="BQ757" s="258"/>
    </row>
    <row r="758" spans="1:69" s="90" customFormat="1" ht="16.5" x14ac:dyDescent="0.3">
      <c r="A758" s="249"/>
      <c r="B758" s="258"/>
      <c r="C758" s="258"/>
      <c r="D758" s="258"/>
      <c r="E758" s="259"/>
      <c r="F758" s="260"/>
      <c r="G758" s="260"/>
      <c r="H758" s="258"/>
      <c r="I758" s="258"/>
      <c r="J758" s="258"/>
      <c r="K758" s="258"/>
      <c r="L758" s="258"/>
      <c r="M758" s="260"/>
      <c r="N758" s="261"/>
      <c r="O758" s="261"/>
      <c r="P758" s="258"/>
      <c r="Q758" s="258"/>
      <c r="R758" s="262"/>
      <c r="S758" s="258"/>
      <c r="T758" s="262"/>
      <c r="U758" s="263"/>
      <c r="V758" s="258"/>
      <c r="W758" s="264"/>
      <c r="X758" s="265"/>
      <c r="Y758" s="258"/>
      <c r="Z758" s="258"/>
      <c r="AA758" s="258"/>
      <c r="AB758" s="258"/>
      <c r="AC758" s="262"/>
      <c r="AD758" s="258"/>
      <c r="AE758" s="258"/>
      <c r="AF758" s="258"/>
      <c r="AG758" s="258"/>
      <c r="AH758" s="258"/>
      <c r="AI758" s="258"/>
      <c r="AJ758" s="258"/>
      <c r="AK758" s="258"/>
      <c r="AL758" s="258"/>
      <c r="AM758" s="258"/>
      <c r="AN758" s="258"/>
      <c r="AO758" s="258"/>
      <c r="AP758" s="258"/>
      <c r="AQ758" s="258"/>
      <c r="AR758" s="258"/>
      <c r="AS758" s="258"/>
      <c r="AT758" s="258"/>
      <c r="AU758" s="258"/>
      <c r="AV758" s="258"/>
      <c r="AW758" s="258"/>
      <c r="AX758" s="258"/>
      <c r="AY758" s="258"/>
      <c r="AZ758" s="258"/>
      <c r="BA758" s="258"/>
      <c r="BB758" s="258"/>
      <c r="BC758" s="258"/>
      <c r="BD758" s="258"/>
      <c r="BE758" s="258"/>
      <c r="BF758" s="258"/>
      <c r="BG758" s="258"/>
      <c r="BH758" s="258"/>
      <c r="BI758" s="258"/>
      <c r="BJ758" s="258"/>
      <c r="BK758" s="258"/>
      <c r="BL758" s="258"/>
      <c r="BM758" s="258"/>
      <c r="BN758" s="258"/>
      <c r="BO758" s="258"/>
      <c r="BP758" s="258"/>
      <c r="BQ758" s="258"/>
    </row>
    <row r="759" spans="1:69" s="90" customFormat="1" ht="16.5" x14ac:dyDescent="0.3">
      <c r="A759" s="249"/>
      <c r="B759" s="258"/>
      <c r="C759" s="258"/>
      <c r="D759" s="258"/>
      <c r="E759" s="259"/>
      <c r="F759" s="260"/>
      <c r="G759" s="260"/>
      <c r="H759" s="258"/>
      <c r="I759" s="258"/>
      <c r="J759" s="258"/>
      <c r="K759" s="258"/>
      <c r="L759" s="258"/>
      <c r="M759" s="260"/>
      <c r="N759" s="261"/>
      <c r="O759" s="261"/>
      <c r="P759" s="258"/>
      <c r="Q759" s="258"/>
      <c r="R759" s="262"/>
      <c r="S759" s="258"/>
      <c r="T759" s="262"/>
      <c r="U759" s="263"/>
      <c r="V759" s="258"/>
      <c r="W759" s="264"/>
      <c r="X759" s="265"/>
      <c r="Y759" s="258"/>
      <c r="Z759" s="258"/>
      <c r="AA759" s="258"/>
      <c r="AB759" s="258"/>
      <c r="AC759" s="262"/>
      <c r="AD759" s="258"/>
      <c r="AE759" s="258"/>
      <c r="AF759" s="258"/>
      <c r="AG759" s="258"/>
      <c r="AH759" s="258"/>
      <c r="AI759" s="258"/>
      <c r="AJ759" s="258"/>
      <c r="AK759" s="258"/>
      <c r="AL759" s="258"/>
      <c r="AM759" s="258"/>
      <c r="AN759" s="258"/>
      <c r="AO759" s="258"/>
      <c r="AP759" s="258"/>
      <c r="AQ759" s="258"/>
      <c r="AR759" s="258"/>
      <c r="AS759" s="258"/>
      <c r="AT759" s="258"/>
      <c r="AU759" s="258"/>
      <c r="AV759" s="258"/>
      <c r="AW759" s="258"/>
      <c r="AX759" s="258"/>
      <c r="AY759" s="258"/>
      <c r="AZ759" s="258"/>
      <c r="BA759" s="258"/>
      <c r="BB759" s="258"/>
      <c r="BC759" s="258"/>
      <c r="BD759" s="258"/>
      <c r="BE759" s="258"/>
      <c r="BF759" s="258"/>
      <c r="BG759" s="258"/>
      <c r="BH759" s="258"/>
      <c r="BI759" s="258"/>
      <c r="BJ759" s="258"/>
      <c r="BK759" s="258"/>
      <c r="BL759" s="258"/>
      <c r="BM759" s="258"/>
      <c r="BN759" s="258"/>
      <c r="BO759" s="258"/>
      <c r="BP759" s="258"/>
      <c r="BQ759" s="258"/>
    </row>
    <row r="760" spans="1:69" s="90" customFormat="1" ht="16.5" x14ac:dyDescent="0.3">
      <c r="A760" s="249"/>
      <c r="B760" s="258"/>
      <c r="C760" s="258"/>
      <c r="D760" s="258"/>
      <c r="E760" s="259"/>
      <c r="F760" s="260"/>
      <c r="G760" s="260"/>
      <c r="H760" s="258"/>
      <c r="I760" s="258"/>
      <c r="J760" s="258"/>
      <c r="K760" s="258"/>
      <c r="L760" s="258"/>
      <c r="M760" s="260"/>
      <c r="N760" s="261"/>
      <c r="O760" s="261"/>
      <c r="P760" s="258"/>
      <c r="Q760" s="258"/>
      <c r="R760" s="262"/>
      <c r="S760" s="258"/>
      <c r="T760" s="262"/>
      <c r="U760" s="263"/>
      <c r="V760" s="258"/>
      <c r="W760" s="264"/>
      <c r="X760" s="265"/>
      <c r="Y760" s="258"/>
      <c r="Z760" s="258"/>
      <c r="AA760" s="258"/>
      <c r="AB760" s="258"/>
      <c r="AC760" s="262"/>
      <c r="AD760" s="258"/>
      <c r="AE760" s="258"/>
      <c r="AF760" s="258"/>
      <c r="AG760" s="258"/>
      <c r="AH760" s="258"/>
      <c r="AI760" s="258"/>
      <c r="AJ760" s="258"/>
      <c r="AK760" s="258"/>
      <c r="AL760" s="258"/>
      <c r="AM760" s="258"/>
      <c r="AN760" s="258"/>
      <c r="AO760" s="258"/>
      <c r="AP760" s="258"/>
      <c r="AQ760" s="258"/>
      <c r="AR760" s="258"/>
      <c r="AS760" s="258"/>
      <c r="AT760" s="258"/>
      <c r="AU760" s="258"/>
      <c r="AV760" s="258"/>
      <c r="AW760" s="258"/>
      <c r="AX760" s="258"/>
      <c r="AY760" s="258"/>
      <c r="AZ760" s="258"/>
      <c r="BA760" s="258"/>
      <c r="BB760" s="258"/>
      <c r="BC760" s="258"/>
      <c r="BD760" s="258"/>
      <c r="BE760" s="258"/>
      <c r="BF760" s="258"/>
      <c r="BG760" s="258"/>
      <c r="BH760" s="258"/>
      <c r="BI760" s="258"/>
      <c r="BJ760" s="258"/>
      <c r="BK760" s="258"/>
      <c r="BL760" s="258"/>
      <c r="BM760" s="258"/>
      <c r="BN760" s="258"/>
      <c r="BO760" s="258"/>
      <c r="BP760" s="258"/>
      <c r="BQ760" s="258"/>
    </row>
    <row r="761" spans="1:69" s="90" customFormat="1" ht="16.5" x14ac:dyDescent="0.3">
      <c r="A761" s="249"/>
      <c r="B761" s="258"/>
      <c r="C761" s="258"/>
      <c r="D761" s="258"/>
      <c r="E761" s="259"/>
      <c r="F761" s="260"/>
      <c r="G761" s="260"/>
      <c r="H761" s="258"/>
      <c r="I761" s="258"/>
      <c r="J761" s="258"/>
      <c r="K761" s="258"/>
      <c r="L761" s="258"/>
      <c r="M761" s="260"/>
      <c r="N761" s="261"/>
      <c r="O761" s="261"/>
      <c r="P761" s="258"/>
      <c r="Q761" s="258"/>
      <c r="R761" s="262"/>
      <c r="S761" s="258"/>
      <c r="T761" s="262"/>
      <c r="U761" s="263"/>
      <c r="V761" s="258"/>
      <c r="W761" s="264"/>
      <c r="X761" s="265"/>
      <c r="Y761" s="258"/>
      <c r="Z761" s="258"/>
      <c r="AA761" s="258"/>
      <c r="AB761" s="258"/>
      <c r="AC761" s="262"/>
      <c r="AD761" s="258"/>
      <c r="AE761" s="258"/>
      <c r="AF761" s="258"/>
      <c r="AG761" s="258"/>
      <c r="AH761" s="258"/>
      <c r="AI761" s="258"/>
      <c r="AJ761" s="258"/>
      <c r="AK761" s="258"/>
      <c r="AL761" s="258"/>
      <c r="AM761" s="258"/>
      <c r="AN761" s="258"/>
      <c r="AO761" s="258"/>
      <c r="AP761" s="258"/>
      <c r="AQ761" s="258"/>
      <c r="AR761" s="258"/>
      <c r="AS761" s="258"/>
      <c r="AT761" s="258"/>
      <c r="AU761" s="258"/>
      <c r="AV761" s="258"/>
      <c r="AW761" s="258"/>
      <c r="AX761" s="258"/>
      <c r="AY761" s="258"/>
      <c r="AZ761" s="258"/>
      <c r="BA761" s="258"/>
      <c r="BB761" s="258"/>
      <c r="BC761" s="258"/>
      <c r="BD761" s="258"/>
      <c r="BE761" s="258"/>
      <c r="BF761" s="258"/>
      <c r="BG761" s="258"/>
      <c r="BH761" s="258"/>
      <c r="BI761" s="258"/>
      <c r="BJ761" s="258"/>
      <c r="BK761" s="258"/>
      <c r="BL761" s="258"/>
      <c r="BM761" s="258"/>
      <c r="BN761" s="258"/>
      <c r="BO761" s="258"/>
      <c r="BP761" s="258"/>
      <c r="BQ761" s="258"/>
    </row>
    <row r="762" spans="1:69" s="90" customFormat="1" ht="16.5" x14ac:dyDescent="0.3">
      <c r="A762" s="249"/>
      <c r="B762" s="258"/>
      <c r="C762" s="258"/>
      <c r="D762" s="258"/>
      <c r="E762" s="259"/>
      <c r="F762" s="260"/>
      <c r="G762" s="260"/>
      <c r="H762" s="258"/>
      <c r="I762" s="258"/>
      <c r="J762" s="258"/>
      <c r="K762" s="258"/>
      <c r="L762" s="258"/>
      <c r="M762" s="260"/>
      <c r="N762" s="261"/>
      <c r="O762" s="261"/>
      <c r="P762" s="258"/>
      <c r="Q762" s="258"/>
      <c r="R762" s="262"/>
      <c r="S762" s="258"/>
      <c r="T762" s="262"/>
      <c r="U762" s="263"/>
      <c r="V762" s="258"/>
      <c r="W762" s="264"/>
      <c r="X762" s="265"/>
      <c r="Y762" s="258"/>
      <c r="Z762" s="258"/>
      <c r="AA762" s="258"/>
      <c r="AB762" s="258"/>
      <c r="AC762" s="262"/>
      <c r="AD762" s="258"/>
      <c r="AE762" s="258"/>
      <c r="AF762" s="258"/>
      <c r="AG762" s="258"/>
      <c r="AH762" s="258"/>
      <c r="AI762" s="258"/>
      <c r="AJ762" s="258"/>
      <c r="AK762" s="258"/>
      <c r="AL762" s="258"/>
      <c r="AM762" s="258"/>
      <c r="AN762" s="258"/>
      <c r="AO762" s="258"/>
      <c r="AP762" s="258"/>
      <c r="AQ762" s="258"/>
      <c r="AR762" s="258"/>
      <c r="AS762" s="258"/>
      <c r="AT762" s="258"/>
      <c r="AU762" s="258"/>
      <c r="AV762" s="258"/>
      <c r="AW762" s="258"/>
      <c r="AX762" s="258"/>
      <c r="AY762" s="258"/>
      <c r="AZ762" s="258"/>
      <c r="BA762" s="258"/>
      <c r="BB762" s="258"/>
      <c r="BC762" s="258"/>
      <c r="BD762" s="258"/>
      <c r="BE762" s="258"/>
      <c r="BF762" s="258"/>
      <c r="BG762" s="258"/>
      <c r="BH762" s="258"/>
      <c r="BI762" s="258"/>
      <c r="BJ762" s="258"/>
      <c r="BK762" s="258"/>
      <c r="BL762" s="258"/>
      <c r="BM762" s="258"/>
      <c r="BN762" s="258"/>
      <c r="BO762" s="258"/>
      <c r="BP762" s="258"/>
      <c r="BQ762" s="258"/>
    </row>
    <row r="763" spans="1:69" s="90" customFormat="1" ht="16.5" x14ac:dyDescent="0.3">
      <c r="A763" s="249"/>
      <c r="B763" s="258"/>
      <c r="C763" s="258"/>
      <c r="D763" s="258"/>
      <c r="E763" s="259"/>
      <c r="F763" s="260"/>
      <c r="G763" s="260"/>
      <c r="H763" s="258"/>
      <c r="I763" s="258"/>
      <c r="J763" s="258"/>
      <c r="K763" s="258"/>
      <c r="L763" s="258"/>
      <c r="M763" s="260"/>
      <c r="N763" s="261"/>
      <c r="O763" s="261"/>
      <c r="P763" s="258"/>
      <c r="Q763" s="258"/>
      <c r="R763" s="262"/>
      <c r="S763" s="258"/>
      <c r="T763" s="262"/>
      <c r="U763" s="263"/>
      <c r="V763" s="258"/>
      <c r="W763" s="264"/>
      <c r="X763" s="265"/>
      <c r="Y763" s="258"/>
      <c r="Z763" s="258"/>
      <c r="AA763" s="258"/>
      <c r="AB763" s="258"/>
      <c r="AC763" s="262"/>
      <c r="AD763" s="258"/>
      <c r="AE763" s="258"/>
      <c r="AF763" s="258"/>
      <c r="AG763" s="258"/>
      <c r="AH763" s="258"/>
      <c r="AI763" s="258"/>
      <c r="AJ763" s="258"/>
      <c r="AK763" s="258"/>
      <c r="AL763" s="258"/>
      <c r="AM763" s="258"/>
      <c r="AN763" s="258"/>
      <c r="AO763" s="258"/>
      <c r="AP763" s="258"/>
      <c r="AQ763" s="258"/>
      <c r="AR763" s="258"/>
      <c r="AS763" s="258"/>
      <c r="AT763" s="258"/>
      <c r="AU763" s="258"/>
      <c r="AV763" s="258"/>
      <c r="AW763" s="258"/>
      <c r="AX763" s="258"/>
      <c r="AY763" s="258"/>
      <c r="AZ763" s="258"/>
      <c r="BA763" s="258"/>
      <c r="BB763" s="258"/>
      <c r="BC763" s="258"/>
      <c r="BD763" s="258"/>
      <c r="BE763" s="258"/>
      <c r="BF763" s="258"/>
      <c r="BG763" s="258"/>
      <c r="BH763" s="258"/>
      <c r="BI763" s="258"/>
      <c r="BJ763" s="258"/>
      <c r="BK763" s="258"/>
      <c r="BL763" s="258"/>
      <c r="BM763" s="258"/>
      <c r="BN763" s="258"/>
      <c r="BO763" s="258"/>
      <c r="BP763" s="258"/>
      <c r="BQ763" s="258"/>
    </row>
    <row r="764" spans="1:69" s="90" customFormat="1" ht="16.5" x14ac:dyDescent="0.3">
      <c r="A764" s="249"/>
      <c r="B764" s="258"/>
      <c r="C764" s="258"/>
      <c r="D764" s="258"/>
      <c r="E764" s="259"/>
      <c r="F764" s="260"/>
      <c r="G764" s="260"/>
      <c r="H764" s="258"/>
      <c r="I764" s="258"/>
      <c r="J764" s="258"/>
      <c r="K764" s="258"/>
      <c r="L764" s="258"/>
      <c r="M764" s="260"/>
      <c r="N764" s="261"/>
      <c r="O764" s="261"/>
      <c r="P764" s="258"/>
      <c r="Q764" s="258"/>
      <c r="R764" s="262"/>
      <c r="S764" s="258"/>
      <c r="T764" s="262"/>
      <c r="U764" s="263"/>
      <c r="V764" s="258"/>
      <c r="W764" s="264"/>
      <c r="X764" s="265"/>
      <c r="Y764" s="258"/>
      <c r="Z764" s="258"/>
      <c r="AA764" s="258"/>
      <c r="AB764" s="258"/>
      <c r="AC764" s="262"/>
      <c r="AD764" s="258"/>
      <c r="AE764" s="258"/>
      <c r="AF764" s="258"/>
      <c r="AG764" s="258"/>
      <c r="AH764" s="258"/>
      <c r="AI764" s="258"/>
      <c r="AJ764" s="258"/>
      <c r="AK764" s="258"/>
      <c r="AL764" s="258"/>
      <c r="AM764" s="258"/>
      <c r="AN764" s="258"/>
      <c r="AO764" s="258"/>
      <c r="AP764" s="258"/>
      <c r="AQ764" s="258"/>
      <c r="AR764" s="258"/>
      <c r="AS764" s="258"/>
      <c r="AT764" s="258"/>
      <c r="AU764" s="258"/>
      <c r="AV764" s="258"/>
      <c r="AW764" s="258"/>
      <c r="AX764" s="258"/>
      <c r="AY764" s="258"/>
      <c r="AZ764" s="258"/>
      <c r="BA764" s="258"/>
      <c r="BB764" s="258"/>
      <c r="BC764" s="258"/>
      <c r="BD764" s="258"/>
      <c r="BE764" s="258"/>
      <c r="BF764" s="258"/>
      <c r="BG764" s="258"/>
      <c r="BH764" s="258"/>
      <c r="BI764" s="258"/>
      <c r="BJ764" s="258"/>
      <c r="BK764" s="258"/>
      <c r="BL764" s="258"/>
      <c r="BM764" s="258"/>
      <c r="BN764" s="258"/>
      <c r="BO764" s="258"/>
      <c r="BP764" s="258"/>
      <c r="BQ764" s="258"/>
    </row>
    <row r="765" spans="1:69" s="90" customFormat="1" ht="16.5" x14ac:dyDescent="0.3">
      <c r="A765" s="249"/>
      <c r="B765" s="258"/>
      <c r="C765" s="258"/>
      <c r="D765" s="258"/>
      <c r="E765" s="259"/>
      <c r="F765" s="260"/>
      <c r="G765" s="260"/>
      <c r="H765" s="258"/>
      <c r="I765" s="258"/>
      <c r="J765" s="258"/>
      <c r="K765" s="258"/>
      <c r="L765" s="258"/>
      <c r="M765" s="260"/>
      <c r="N765" s="261"/>
      <c r="O765" s="261"/>
      <c r="P765" s="258"/>
      <c r="Q765" s="258"/>
      <c r="R765" s="262"/>
      <c r="S765" s="258"/>
      <c r="T765" s="262"/>
      <c r="U765" s="263"/>
      <c r="V765" s="258"/>
      <c r="W765" s="264"/>
      <c r="X765" s="265"/>
      <c r="Y765" s="258"/>
      <c r="Z765" s="258"/>
      <c r="AA765" s="258"/>
      <c r="AB765" s="258"/>
      <c r="AC765" s="262"/>
      <c r="AD765" s="258"/>
      <c r="AE765" s="258"/>
      <c r="AF765" s="258"/>
      <c r="AG765" s="258"/>
      <c r="AH765" s="258"/>
      <c r="AI765" s="258"/>
      <c r="AJ765" s="258"/>
      <c r="AK765" s="258"/>
      <c r="AL765" s="258"/>
      <c r="AM765" s="258"/>
      <c r="AN765" s="258"/>
      <c r="AO765" s="258"/>
      <c r="AP765" s="258"/>
      <c r="AQ765" s="258"/>
      <c r="AR765" s="258"/>
      <c r="AS765" s="258"/>
      <c r="AT765" s="258"/>
      <c r="AU765" s="258"/>
      <c r="AV765" s="258"/>
      <c r="AW765" s="258"/>
      <c r="AX765" s="258"/>
      <c r="AY765" s="258"/>
      <c r="AZ765" s="258"/>
      <c r="BA765" s="258"/>
      <c r="BB765" s="258"/>
      <c r="BC765" s="258"/>
      <c r="BD765" s="258"/>
      <c r="BE765" s="258"/>
      <c r="BF765" s="258"/>
      <c r="BG765" s="258"/>
      <c r="BH765" s="258"/>
      <c r="BI765" s="258"/>
      <c r="BJ765" s="258"/>
      <c r="BK765" s="258"/>
      <c r="BL765" s="258"/>
      <c r="BM765" s="258"/>
      <c r="BN765" s="258"/>
      <c r="BO765" s="258"/>
      <c r="BP765" s="258"/>
      <c r="BQ765" s="258"/>
    </row>
    <row r="766" spans="1:69" s="90" customFormat="1" ht="16.5" x14ac:dyDescent="0.3">
      <c r="A766" s="249"/>
      <c r="B766" s="258"/>
      <c r="C766" s="258"/>
      <c r="D766" s="258"/>
      <c r="E766" s="259"/>
      <c r="F766" s="260"/>
      <c r="G766" s="260"/>
      <c r="H766" s="258"/>
      <c r="I766" s="258"/>
      <c r="J766" s="258"/>
      <c r="K766" s="258"/>
      <c r="L766" s="258"/>
      <c r="M766" s="260"/>
      <c r="N766" s="261"/>
      <c r="O766" s="261"/>
      <c r="P766" s="258"/>
      <c r="Q766" s="258"/>
      <c r="R766" s="262"/>
      <c r="S766" s="258"/>
      <c r="T766" s="262"/>
      <c r="U766" s="263"/>
      <c r="V766" s="258"/>
      <c r="W766" s="264"/>
      <c r="X766" s="265"/>
      <c r="Y766" s="258"/>
      <c r="Z766" s="258"/>
      <c r="AA766" s="258"/>
      <c r="AB766" s="258"/>
      <c r="AC766" s="262"/>
      <c r="AD766" s="258"/>
      <c r="AE766" s="258"/>
      <c r="AF766" s="258"/>
      <c r="AG766" s="258"/>
      <c r="AH766" s="258"/>
      <c r="AI766" s="258"/>
      <c r="AJ766" s="258"/>
      <c r="AK766" s="258"/>
      <c r="AL766" s="258"/>
      <c r="AM766" s="258"/>
      <c r="AN766" s="258"/>
      <c r="AO766" s="258"/>
      <c r="AP766" s="258"/>
      <c r="AQ766" s="258"/>
      <c r="AR766" s="258"/>
      <c r="AS766" s="258"/>
      <c r="AT766" s="258"/>
      <c r="AU766" s="258"/>
      <c r="AV766" s="258"/>
      <c r="AW766" s="258"/>
      <c r="AX766" s="258"/>
      <c r="AY766" s="258"/>
      <c r="AZ766" s="258"/>
      <c r="BA766" s="258"/>
      <c r="BB766" s="258"/>
      <c r="BC766" s="258"/>
      <c r="BD766" s="258"/>
      <c r="BE766" s="258"/>
      <c r="BF766" s="258"/>
      <c r="BG766" s="258"/>
      <c r="BH766" s="258"/>
      <c r="BI766" s="258"/>
      <c r="BJ766" s="258"/>
      <c r="BK766" s="258"/>
      <c r="BL766" s="258"/>
      <c r="BM766" s="258"/>
      <c r="BN766" s="258"/>
      <c r="BO766" s="258"/>
      <c r="BP766" s="258"/>
      <c r="BQ766" s="258"/>
    </row>
    <row r="767" spans="1:69" s="90" customFormat="1" ht="16.5" x14ac:dyDescent="0.3">
      <c r="A767" s="249"/>
      <c r="B767" s="258"/>
      <c r="C767" s="258"/>
      <c r="D767" s="258"/>
      <c r="E767" s="259"/>
      <c r="F767" s="260"/>
      <c r="G767" s="260"/>
      <c r="H767" s="258"/>
      <c r="I767" s="258"/>
      <c r="J767" s="258"/>
      <c r="K767" s="258"/>
      <c r="L767" s="258"/>
      <c r="M767" s="260"/>
      <c r="N767" s="261"/>
      <c r="O767" s="261"/>
      <c r="P767" s="258"/>
      <c r="Q767" s="258"/>
      <c r="R767" s="262"/>
      <c r="S767" s="258"/>
      <c r="T767" s="262"/>
      <c r="U767" s="263"/>
      <c r="V767" s="258"/>
      <c r="W767" s="264"/>
      <c r="X767" s="265"/>
      <c r="Y767" s="258"/>
      <c r="Z767" s="258"/>
      <c r="AA767" s="258"/>
      <c r="AB767" s="258"/>
      <c r="AC767" s="262"/>
      <c r="AD767" s="258"/>
      <c r="AE767" s="258"/>
      <c r="AF767" s="258"/>
      <c r="AG767" s="258"/>
      <c r="AH767" s="258"/>
      <c r="AI767" s="258"/>
      <c r="AJ767" s="258"/>
      <c r="AK767" s="258"/>
      <c r="AL767" s="258"/>
      <c r="AM767" s="258"/>
      <c r="AN767" s="258"/>
      <c r="AO767" s="258"/>
      <c r="AP767" s="258"/>
      <c r="AQ767" s="258"/>
      <c r="AR767" s="258"/>
      <c r="AS767" s="258"/>
      <c r="AT767" s="258"/>
      <c r="AU767" s="258"/>
      <c r="AV767" s="258"/>
      <c r="AW767" s="258"/>
      <c r="AX767" s="258"/>
      <c r="AY767" s="258"/>
      <c r="AZ767" s="258"/>
      <c r="BA767" s="258"/>
      <c r="BB767" s="258"/>
      <c r="BC767" s="258"/>
      <c r="BD767" s="258"/>
      <c r="BE767" s="258"/>
      <c r="BF767" s="258"/>
      <c r="BG767" s="258"/>
      <c r="BH767" s="258"/>
      <c r="BI767" s="258"/>
      <c r="BJ767" s="258"/>
      <c r="BK767" s="258"/>
      <c r="BL767" s="258"/>
      <c r="BM767" s="258"/>
      <c r="BN767" s="258"/>
      <c r="BO767" s="258"/>
      <c r="BP767" s="258"/>
      <c r="BQ767" s="258"/>
    </row>
    <row r="768" spans="1:69" s="90" customFormat="1" ht="16.5" x14ac:dyDescent="0.3">
      <c r="A768" s="249"/>
      <c r="B768" s="258"/>
      <c r="C768" s="258"/>
      <c r="D768" s="258"/>
      <c r="E768" s="259"/>
      <c r="F768" s="260"/>
      <c r="G768" s="260"/>
      <c r="H768" s="258"/>
      <c r="I768" s="258"/>
      <c r="J768" s="258"/>
      <c r="K768" s="258"/>
      <c r="L768" s="258"/>
      <c r="M768" s="260"/>
      <c r="N768" s="261"/>
      <c r="O768" s="261"/>
      <c r="P768" s="258"/>
      <c r="Q768" s="258"/>
      <c r="R768" s="262"/>
      <c r="S768" s="258"/>
      <c r="T768" s="262"/>
      <c r="U768" s="263"/>
      <c r="V768" s="258"/>
      <c r="W768" s="264"/>
      <c r="X768" s="265"/>
      <c r="Y768" s="258"/>
      <c r="Z768" s="258"/>
      <c r="AA768" s="258"/>
      <c r="AB768" s="258"/>
      <c r="AC768" s="262"/>
      <c r="AD768" s="258"/>
      <c r="AE768" s="258"/>
      <c r="AF768" s="258"/>
      <c r="AG768" s="258"/>
      <c r="AH768" s="258"/>
      <c r="AI768" s="258"/>
      <c r="AJ768" s="258"/>
      <c r="AK768" s="258"/>
      <c r="AL768" s="258"/>
      <c r="AM768" s="258"/>
      <c r="AN768" s="258"/>
      <c r="AO768" s="258"/>
      <c r="AP768" s="258"/>
      <c r="AQ768" s="258"/>
      <c r="AR768" s="258"/>
      <c r="AS768" s="258"/>
      <c r="AT768" s="258"/>
      <c r="AU768" s="258"/>
      <c r="AV768" s="258"/>
      <c r="AW768" s="258"/>
      <c r="AX768" s="258"/>
      <c r="AY768" s="258"/>
      <c r="AZ768" s="258"/>
      <c r="BA768" s="258"/>
      <c r="BB768" s="258"/>
      <c r="BC768" s="258"/>
      <c r="BD768" s="258"/>
      <c r="BE768" s="258"/>
      <c r="BF768" s="258"/>
      <c r="BG768" s="258"/>
      <c r="BH768" s="258"/>
      <c r="BI768" s="258"/>
      <c r="BJ768" s="258"/>
      <c r="BK768" s="258"/>
      <c r="BL768" s="258"/>
      <c r="BM768" s="258"/>
      <c r="BN768" s="258"/>
      <c r="BO768" s="258"/>
      <c r="BP768" s="258"/>
      <c r="BQ768" s="258"/>
    </row>
    <row r="769" spans="1:69" s="90" customFormat="1" ht="16.5" x14ac:dyDescent="0.3">
      <c r="A769" s="249"/>
      <c r="B769" s="258"/>
      <c r="C769" s="258"/>
      <c r="D769" s="258"/>
      <c r="E769" s="259"/>
      <c r="F769" s="260"/>
      <c r="G769" s="260"/>
      <c r="H769" s="258"/>
      <c r="I769" s="258"/>
      <c r="J769" s="258"/>
      <c r="K769" s="258"/>
      <c r="L769" s="258"/>
      <c r="M769" s="260"/>
      <c r="N769" s="261"/>
      <c r="O769" s="261"/>
      <c r="P769" s="258"/>
      <c r="Q769" s="258"/>
      <c r="R769" s="262"/>
      <c r="S769" s="258"/>
      <c r="T769" s="262"/>
      <c r="U769" s="263"/>
      <c r="V769" s="258"/>
      <c r="W769" s="264"/>
      <c r="X769" s="265"/>
      <c r="Y769" s="258"/>
      <c r="Z769" s="258"/>
      <c r="AA769" s="258"/>
      <c r="AB769" s="258"/>
      <c r="AC769" s="262"/>
      <c r="AD769" s="258"/>
      <c r="AE769" s="258"/>
      <c r="AF769" s="258"/>
      <c r="AG769" s="258"/>
      <c r="AH769" s="258"/>
      <c r="AI769" s="258"/>
      <c r="AJ769" s="258"/>
      <c r="AK769" s="258"/>
      <c r="AL769" s="258"/>
      <c r="AM769" s="258"/>
      <c r="AN769" s="258"/>
      <c r="AO769" s="258"/>
      <c r="AP769" s="258"/>
      <c r="AQ769" s="258"/>
      <c r="AR769" s="258"/>
      <c r="AS769" s="258"/>
      <c r="AT769" s="258"/>
      <c r="AU769" s="258"/>
      <c r="AV769" s="258"/>
      <c r="AW769" s="258"/>
      <c r="AX769" s="258"/>
      <c r="AY769" s="258"/>
      <c r="AZ769" s="258"/>
      <c r="BA769" s="258"/>
      <c r="BB769" s="258"/>
      <c r="BC769" s="258"/>
      <c r="BD769" s="258"/>
      <c r="BE769" s="258"/>
      <c r="BF769" s="258"/>
      <c r="BG769" s="258"/>
      <c r="BH769" s="258"/>
      <c r="BI769" s="258"/>
      <c r="BJ769" s="258"/>
      <c r="BK769" s="258"/>
      <c r="BL769" s="258"/>
      <c r="BM769" s="258"/>
      <c r="BN769" s="258"/>
      <c r="BO769" s="258"/>
      <c r="BP769" s="258"/>
      <c r="BQ769" s="258"/>
    </row>
    <row r="770" spans="1:69" s="90" customFormat="1" ht="16.5" x14ac:dyDescent="0.3">
      <c r="A770" s="249"/>
      <c r="B770" s="258"/>
      <c r="C770" s="258"/>
      <c r="D770" s="258"/>
      <c r="E770" s="259"/>
      <c r="F770" s="260"/>
      <c r="G770" s="260"/>
      <c r="H770" s="258"/>
      <c r="I770" s="258"/>
      <c r="J770" s="258"/>
      <c r="K770" s="258"/>
      <c r="L770" s="258"/>
      <c r="M770" s="260"/>
      <c r="N770" s="261"/>
      <c r="O770" s="261"/>
      <c r="P770" s="258"/>
      <c r="Q770" s="258"/>
      <c r="R770" s="262"/>
      <c r="S770" s="258"/>
      <c r="T770" s="262"/>
      <c r="U770" s="263"/>
      <c r="V770" s="258"/>
      <c r="W770" s="264"/>
      <c r="X770" s="265"/>
      <c r="Y770" s="258"/>
      <c r="Z770" s="258"/>
      <c r="AA770" s="258"/>
      <c r="AB770" s="258"/>
      <c r="AC770" s="262"/>
      <c r="AD770" s="258"/>
      <c r="AE770" s="258"/>
      <c r="AF770" s="258"/>
      <c r="AG770" s="258"/>
      <c r="AH770" s="258"/>
      <c r="AI770" s="258"/>
      <c r="AJ770" s="258"/>
      <c r="AK770" s="258"/>
      <c r="AL770" s="258"/>
      <c r="AM770" s="258"/>
      <c r="AN770" s="258"/>
      <c r="AO770" s="258"/>
      <c r="AP770" s="258"/>
      <c r="AQ770" s="258"/>
      <c r="AR770" s="258"/>
      <c r="AS770" s="258"/>
      <c r="AT770" s="258"/>
      <c r="AU770" s="258"/>
      <c r="AV770" s="258"/>
      <c r="AW770" s="258"/>
      <c r="AX770" s="258"/>
      <c r="AY770" s="258"/>
      <c r="AZ770" s="258"/>
      <c r="BA770" s="258"/>
      <c r="BB770" s="258"/>
      <c r="BC770" s="258"/>
      <c r="BD770" s="258"/>
      <c r="BE770" s="258"/>
      <c r="BF770" s="258"/>
      <c r="BG770" s="258"/>
      <c r="BH770" s="258"/>
      <c r="BI770" s="258"/>
      <c r="BJ770" s="258"/>
      <c r="BK770" s="258"/>
      <c r="BL770" s="258"/>
      <c r="BM770" s="258"/>
      <c r="BN770" s="258"/>
      <c r="BO770" s="258"/>
      <c r="BP770" s="258"/>
      <c r="BQ770" s="258"/>
    </row>
    <row r="771" spans="1:69" s="90" customFormat="1" ht="16.5" x14ac:dyDescent="0.3">
      <c r="A771" s="249"/>
      <c r="B771" s="258"/>
      <c r="C771" s="258"/>
      <c r="D771" s="258"/>
      <c r="E771" s="259"/>
      <c r="F771" s="260"/>
      <c r="G771" s="260"/>
      <c r="H771" s="258"/>
      <c r="I771" s="258"/>
      <c r="J771" s="258"/>
      <c r="K771" s="258"/>
      <c r="L771" s="258"/>
      <c r="M771" s="260"/>
      <c r="N771" s="261"/>
      <c r="O771" s="261"/>
      <c r="P771" s="258"/>
      <c r="Q771" s="258"/>
      <c r="R771" s="262"/>
      <c r="S771" s="258"/>
      <c r="T771" s="262"/>
      <c r="U771" s="263"/>
      <c r="V771" s="258"/>
      <c r="W771" s="264"/>
      <c r="X771" s="265"/>
      <c r="Y771" s="258"/>
      <c r="Z771" s="258"/>
      <c r="AA771" s="258"/>
      <c r="AB771" s="258"/>
      <c r="AC771" s="262"/>
      <c r="AD771" s="258"/>
      <c r="AE771" s="258"/>
      <c r="AF771" s="258"/>
      <c r="AG771" s="258"/>
      <c r="AH771" s="258"/>
      <c r="AI771" s="258"/>
      <c r="AJ771" s="258"/>
      <c r="AK771" s="258"/>
      <c r="AL771" s="258"/>
      <c r="AM771" s="258"/>
      <c r="AN771" s="258"/>
      <c r="AO771" s="258"/>
      <c r="AP771" s="258"/>
      <c r="AQ771" s="258"/>
      <c r="AR771" s="258"/>
      <c r="AS771" s="258"/>
      <c r="AT771" s="258"/>
      <c r="AU771" s="258"/>
      <c r="AV771" s="258"/>
      <c r="AW771" s="258"/>
      <c r="AX771" s="258"/>
      <c r="AY771" s="258"/>
      <c r="AZ771" s="258"/>
      <c r="BA771" s="258"/>
      <c r="BB771" s="258"/>
      <c r="BC771" s="258"/>
      <c r="BD771" s="258"/>
      <c r="BE771" s="258"/>
      <c r="BF771" s="258"/>
      <c r="BG771" s="258"/>
      <c r="BH771" s="258"/>
      <c r="BI771" s="258"/>
      <c r="BJ771" s="258"/>
      <c r="BK771" s="258"/>
      <c r="BL771" s="258"/>
      <c r="BM771" s="258"/>
      <c r="BN771" s="258"/>
      <c r="BO771" s="258"/>
      <c r="BP771" s="258"/>
      <c r="BQ771" s="258"/>
    </row>
    <row r="772" spans="1:69" s="90" customFormat="1" ht="16.5" x14ac:dyDescent="0.3">
      <c r="A772" s="249"/>
      <c r="B772" s="258"/>
      <c r="C772" s="258"/>
      <c r="D772" s="258"/>
      <c r="E772" s="259"/>
      <c r="F772" s="260"/>
      <c r="G772" s="260"/>
      <c r="H772" s="258"/>
      <c r="I772" s="258"/>
      <c r="J772" s="258"/>
      <c r="K772" s="258"/>
      <c r="L772" s="258"/>
      <c r="M772" s="260"/>
      <c r="N772" s="261"/>
      <c r="O772" s="261"/>
      <c r="P772" s="258"/>
      <c r="Q772" s="258"/>
      <c r="R772" s="262"/>
      <c r="S772" s="258"/>
      <c r="T772" s="262"/>
      <c r="U772" s="263"/>
      <c r="V772" s="258"/>
      <c r="W772" s="264"/>
      <c r="X772" s="265"/>
      <c r="Y772" s="258"/>
      <c r="Z772" s="258"/>
      <c r="AA772" s="258"/>
      <c r="AB772" s="258"/>
      <c r="AC772" s="262"/>
      <c r="AD772" s="258"/>
      <c r="AE772" s="258"/>
      <c r="AF772" s="258"/>
      <c r="AG772" s="258"/>
      <c r="AH772" s="258"/>
      <c r="AI772" s="258"/>
      <c r="AJ772" s="258"/>
      <c r="AK772" s="258"/>
      <c r="AL772" s="258"/>
      <c r="AM772" s="258"/>
      <c r="AN772" s="258"/>
      <c r="AO772" s="258"/>
      <c r="AP772" s="258"/>
      <c r="AQ772" s="258"/>
      <c r="AR772" s="258"/>
      <c r="AS772" s="258"/>
      <c r="AT772" s="258"/>
      <c r="AU772" s="258"/>
      <c r="AV772" s="258"/>
      <c r="AW772" s="258"/>
      <c r="AX772" s="258"/>
      <c r="AY772" s="258"/>
      <c r="AZ772" s="258"/>
      <c r="BA772" s="258"/>
      <c r="BB772" s="258"/>
      <c r="BC772" s="258"/>
      <c r="BD772" s="258"/>
      <c r="BE772" s="258"/>
      <c r="BF772" s="258"/>
      <c r="BG772" s="258"/>
      <c r="BH772" s="258"/>
      <c r="BI772" s="258"/>
      <c r="BJ772" s="258"/>
      <c r="BK772" s="258"/>
      <c r="BL772" s="258"/>
      <c r="BM772" s="258"/>
      <c r="BN772" s="258"/>
      <c r="BO772" s="258"/>
      <c r="BP772" s="258"/>
      <c r="BQ772" s="258"/>
    </row>
    <row r="773" spans="1:69" s="90" customFormat="1" ht="16.5" x14ac:dyDescent="0.3">
      <c r="A773" s="249"/>
      <c r="B773" s="258"/>
      <c r="C773" s="258"/>
      <c r="D773" s="258"/>
      <c r="E773" s="259"/>
      <c r="F773" s="260"/>
      <c r="G773" s="260"/>
      <c r="H773" s="258"/>
      <c r="I773" s="258"/>
      <c r="J773" s="258"/>
      <c r="K773" s="258"/>
      <c r="L773" s="258"/>
      <c r="M773" s="260"/>
      <c r="N773" s="261"/>
      <c r="O773" s="261"/>
      <c r="P773" s="258"/>
      <c r="Q773" s="258"/>
      <c r="R773" s="262"/>
      <c r="S773" s="258"/>
      <c r="T773" s="262"/>
      <c r="U773" s="263"/>
      <c r="V773" s="258"/>
      <c r="W773" s="264"/>
      <c r="X773" s="265"/>
      <c r="Y773" s="258"/>
      <c r="Z773" s="258"/>
      <c r="AA773" s="258"/>
      <c r="AB773" s="258"/>
      <c r="AC773" s="262"/>
      <c r="AD773" s="258"/>
      <c r="AE773" s="258"/>
      <c r="AF773" s="258"/>
      <c r="AG773" s="258"/>
      <c r="AH773" s="258"/>
      <c r="AI773" s="258"/>
      <c r="AJ773" s="258"/>
      <c r="AK773" s="258"/>
      <c r="AL773" s="258"/>
      <c r="AM773" s="258"/>
      <c r="AN773" s="258"/>
      <c r="AO773" s="258"/>
      <c r="AP773" s="258"/>
      <c r="AQ773" s="258"/>
      <c r="AR773" s="258"/>
      <c r="AS773" s="258"/>
      <c r="AT773" s="258"/>
      <c r="AU773" s="258"/>
      <c r="AV773" s="258"/>
      <c r="AW773" s="258"/>
      <c r="AX773" s="258"/>
      <c r="AY773" s="258"/>
      <c r="AZ773" s="258"/>
      <c r="BA773" s="258"/>
      <c r="BB773" s="258"/>
      <c r="BC773" s="258"/>
      <c r="BD773" s="258"/>
      <c r="BE773" s="258"/>
      <c r="BF773" s="258"/>
      <c r="BG773" s="258"/>
      <c r="BH773" s="258"/>
      <c r="BI773" s="258"/>
      <c r="BJ773" s="258"/>
      <c r="BK773" s="258"/>
      <c r="BL773" s="258"/>
      <c r="BM773" s="258"/>
      <c r="BN773" s="258"/>
      <c r="BO773" s="258"/>
      <c r="BP773" s="258"/>
      <c r="BQ773" s="258"/>
    </row>
    <row r="774" spans="1:69" s="90" customFormat="1" ht="16.5" x14ac:dyDescent="0.3">
      <c r="A774" s="249"/>
      <c r="B774" s="258"/>
      <c r="C774" s="258"/>
      <c r="D774" s="258"/>
      <c r="E774" s="259"/>
      <c r="F774" s="260"/>
      <c r="G774" s="260"/>
      <c r="H774" s="258"/>
      <c r="I774" s="258"/>
      <c r="J774" s="258"/>
      <c r="K774" s="258"/>
      <c r="L774" s="258"/>
      <c r="M774" s="260"/>
      <c r="N774" s="261"/>
      <c r="O774" s="261"/>
      <c r="P774" s="258"/>
      <c r="Q774" s="258"/>
      <c r="R774" s="262"/>
      <c r="S774" s="258"/>
      <c r="T774" s="262"/>
      <c r="U774" s="263"/>
      <c r="V774" s="258"/>
      <c r="W774" s="264"/>
      <c r="X774" s="265"/>
      <c r="Y774" s="258"/>
      <c r="Z774" s="258"/>
      <c r="AA774" s="258"/>
      <c r="AB774" s="258"/>
      <c r="AC774" s="262"/>
      <c r="AD774" s="258"/>
      <c r="AE774" s="258"/>
      <c r="AF774" s="258"/>
      <c r="AG774" s="258"/>
      <c r="AH774" s="258"/>
      <c r="AI774" s="258"/>
      <c r="AJ774" s="258"/>
      <c r="AK774" s="258"/>
      <c r="AL774" s="258"/>
      <c r="AM774" s="258"/>
      <c r="AN774" s="258"/>
      <c r="AO774" s="258"/>
      <c r="AP774" s="258"/>
      <c r="AQ774" s="258"/>
      <c r="AR774" s="258"/>
      <c r="AS774" s="258"/>
      <c r="AT774" s="258"/>
      <c r="AU774" s="258"/>
      <c r="AV774" s="258"/>
      <c r="AW774" s="258"/>
      <c r="AX774" s="258"/>
      <c r="AY774" s="258"/>
      <c r="AZ774" s="258"/>
      <c r="BA774" s="258"/>
      <c r="BB774" s="258"/>
      <c r="BC774" s="258"/>
      <c r="BD774" s="258"/>
      <c r="BE774" s="258"/>
      <c r="BF774" s="258"/>
      <c r="BG774" s="258"/>
      <c r="BH774" s="258"/>
      <c r="BI774" s="258"/>
      <c r="BJ774" s="258"/>
      <c r="BK774" s="258"/>
      <c r="BL774" s="258"/>
      <c r="BM774" s="258"/>
      <c r="BN774" s="258"/>
      <c r="BO774" s="258"/>
      <c r="BP774" s="258"/>
      <c r="BQ774" s="258"/>
    </row>
    <row r="775" spans="1:69" s="90" customFormat="1" ht="16.5" x14ac:dyDescent="0.3">
      <c r="A775" s="249"/>
      <c r="B775" s="258"/>
      <c r="C775" s="258"/>
      <c r="D775" s="258"/>
      <c r="E775" s="259"/>
      <c r="F775" s="260"/>
      <c r="G775" s="260"/>
      <c r="H775" s="258"/>
      <c r="I775" s="258"/>
      <c r="J775" s="258"/>
      <c r="K775" s="258"/>
      <c r="L775" s="258"/>
      <c r="M775" s="260"/>
      <c r="N775" s="261"/>
      <c r="O775" s="261"/>
      <c r="P775" s="258"/>
      <c r="Q775" s="258"/>
      <c r="R775" s="262"/>
      <c r="S775" s="258"/>
      <c r="T775" s="262"/>
      <c r="U775" s="263"/>
      <c r="V775" s="258"/>
      <c r="W775" s="264"/>
      <c r="X775" s="265"/>
      <c r="Y775" s="258"/>
      <c r="Z775" s="258"/>
      <c r="AA775" s="258"/>
      <c r="AB775" s="258"/>
      <c r="AC775" s="262"/>
      <c r="AD775" s="258"/>
      <c r="AE775" s="258"/>
      <c r="AF775" s="258"/>
      <c r="AG775" s="258"/>
      <c r="AH775" s="258"/>
      <c r="AI775" s="258"/>
      <c r="AJ775" s="258"/>
      <c r="AK775" s="258"/>
      <c r="AL775" s="258"/>
      <c r="AM775" s="258"/>
      <c r="AN775" s="258"/>
      <c r="AO775" s="258"/>
      <c r="AP775" s="258"/>
      <c r="AQ775" s="258"/>
      <c r="AR775" s="258"/>
      <c r="AS775" s="258"/>
      <c r="AT775" s="258"/>
      <c r="AU775" s="258"/>
      <c r="AV775" s="258"/>
      <c r="AW775" s="258"/>
      <c r="AX775" s="258"/>
      <c r="AY775" s="258"/>
      <c r="AZ775" s="258"/>
      <c r="BA775" s="258"/>
      <c r="BB775" s="258"/>
      <c r="BC775" s="258"/>
      <c r="BD775" s="258"/>
      <c r="BE775" s="258"/>
      <c r="BF775" s="258"/>
      <c r="BG775" s="258"/>
      <c r="BH775" s="258"/>
      <c r="BI775" s="258"/>
      <c r="BJ775" s="258"/>
      <c r="BK775" s="258"/>
      <c r="BL775" s="258"/>
      <c r="BM775" s="258"/>
      <c r="BN775" s="258"/>
      <c r="BO775" s="258"/>
      <c r="BP775" s="258"/>
      <c r="BQ775" s="258"/>
    </row>
    <row r="776" spans="1:69" s="90" customFormat="1" ht="16.5" x14ac:dyDescent="0.3">
      <c r="A776" s="249"/>
      <c r="B776" s="258"/>
      <c r="C776" s="258"/>
      <c r="D776" s="258"/>
      <c r="E776" s="259"/>
      <c r="F776" s="260"/>
      <c r="G776" s="260"/>
      <c r="H776" s="258"/>
      <c r="I776" s="258"/>
      <c r="J776" s="258"/>
      <c r="K776" s="258"/>
      <c r="L776" s="258"/>
      <c r="M776" s="260"/>
      <c r="N776" s="261"/>
      <c r="O776" s="261"/>
      <c r="P776" s="258"/>
      <c r="Q776" s="258"/>
      <c r="R776" s="262"/>
      <c r="S776" s="258"/>
      <c r="T776" s="262"/>
      <c r="U776" s="263"/>
      <c r="V776" s="258"/>
      <c r="W776" s="264"/>
      <c r="X776" s="265"/>
      <c r="Y776" s="258"/>
      <c r="Z776" s="258"/>
      <c r="AA776" s="258"/>
      <c r="AB776" s="258"/>
      <c r="AC776" s="262"/>
      <c r="AD776" s="258"/>
      <c r="AE776" s="258"/>
      <c r="AF776" s="258"/>
      <c r="AG776" s="258"/>
      <c r="AH776" s="258"/>
      <c r="AI776" s="258"/>
      <c r="AJ776" s="258"/>
      <c r="AK776" s="258"/>
      <c r="AL776" s="258"/>
      <c r="AM776" s="258"/>
      <c r="AN776" s="258"/>
      <c r="AO776" s="258"/>
      <c r="AP776" s="258"/>
      <c r="AQ776" s="258"/>
      <c r="AR776" s="258"/>
      <c r="AS776" s="258"/>
      <c r="AT776" s="258"/>
      <c r="AU776" s="258"/>
      <c r="AV776" s="258"/>
      <c r="AW776" s="258"/>
      <c r="AX776" s="258"/>
      <c r="AY776" s="258"/>
      <c r="AZ776" s="258"/>
      <c r="BA776" s="258"/>
      <c r="BB776" s="258"/>
      <c r="BC776" s="258"/>
      <c r="BD776" s="258"/>
      <c r="BE776" s="258"/>
      <c r="BF776" s="258"/>
      <c r="BG776" s="258"/>
      <c r="BH776" s="258"/>
      <c r="BI776" s="258"/>
      <c r="BJ776" s="258"/>
      <c r="BK776" s="258"/>
      <c r="BL776" s="258"/>
      <c r="BM776" s="258"/>
      <c r="BN776" s="258"/>
      <c r="BO776" s="258"/>
      <c r="BP776" s="258"/>
      <c r="BQ776" s="258"/>
    </row>
    <row r="777" spans="1:69" s="90" customFormat="1" ht="16.5" x14ac:dyDescent="0.3">
      <c r="A777" s="249"/>
      <c r="B777" s="258"/>
      <c r="C777" s="258"/>
      <c r="D777" s="258"/>
      <c r="E777" s="259"/>
      <c r="F777" s="260"/>
      <c r="G777" s="260"/>
      <c r="H777" s="258"/>
      <c r="I777" s="258"/>
      <c r="J777" s="258"/>
      <c r="K777" s="258"/>
      <c r="L777" s="258"/>
      <c r="M777" s="260"/>
      <c r="N777" s="261"/>
      <c r="O777" s="261"/>
      <c r="P777" s="258"/>
      <c r="Q777" s="258"/>
      <c r="R777" s="262"/>
      <c r="S777" s="258"/>
      <c r="T777" s="262"/>
      <c r="U777" s="263"/>
      <c r="V777" s="258"/>
      <c r="W777" s="264"/>
      <c r="X777" s="265"/>
      <c r="Y777" s="258"/>
      <c r="Z777" s="258"/>
      <c r="AA777" s="258"/>
      <c r="AB777" s="258"/>
      <c r="AC777" s="262"/>
      <c r="AD777" s="258"/>
      <c r="AE777" s="258"/>
      <c r="AF777" s="258"/>
      <c r="AG777" s="258"/>
      <c r="AH777" s="258"/>
      <c r="AI777" s="258"/>
      <c r="AJ777" s="258"/>
      <c r="AK777" s="258"/>
      <c r="AL777" s="258"/>
      <c r="AM777" s="258"/>
      <c r="AN777" s="258"/>
      <c r="AO777" s="258"/>
      <c r="AP777" s="258"/>
      <c r="AQ777" s="258"/>
      <c r="AR777" s="258"/>
      <c r="AS777" s="258"/>
      <c r="AT777" s="258"/>
      <c r="AU777" s="258"/>
      <c r="AV777" s="258"/>
      <c r="AW777" s="258"/>
      <c r="AX777" s="258"/>
      <c r="AY777" s="258"/>
      <c r="AZ777" s="258"/>
      <c r="BA777" s="258"/>
      <c r="BB777" s="258"/>
      <c r="BC777" s="258"/>
      <c r="BD777" s="258"/>
      <c r="BE777" s="258"/>
      <c r="BF777" s="258"/>
      <c r="BG777" s="258"/>
      <c r="BH777" s="258"/>
      <c r="BI777" s="258"/>
      <c r="BJ777" s="258"/>
      <c r="BK777" s="258"/>
      <c r="BL777" s="258"/>
      <c r="BM777" s="258"/>
      <c r="BN777" s="258"/>
      <c r="BO777" s="258"/>
      <c r="BP777" s="258"/>
      <c r="BQ777" s="258"/>
    </row>
    <row r="778" spans="1:69" s="90" customFormat="1" ht="16.5" x14ac:dyDescent="0.3">
      <c r="A778" s="249"/>
      <c r="B778" s="258"/>
      <c r="C778" s="258"/>
      <c r="D778" s="258"/>
      <c r="E778" s="259"/>
      <c r="F778" s="260"/>
      <c r="G778" s="260"/>
      <c r="H778" s="258"/>
      <c r="I778" s="258"/>
      <c r="J778" s="258"/>
      <c r="K778" s="258"/>
      <c r="L778" s="258"/>
      <c r="M778" s="260"/>
      <c r="N778" s="261"/>
      <c r="O778" s="261"/>
      <c r="P778" s="258"/>
      <c r="Q778" s="258"/>
      <c r="R778" s="262"/>
      <c r="S778" s="258"/>
      <c r="T778" s="262"/>
      <c r="U778" s="263"/>
      <c r="V778" s="258"/>
      <c r="W778" s="264"/>
      <c r="X778" s="265"/>
      <c r="Y778" s="258"/>
      <c r="Z778" s="258"/>
      <c r="AA778" s="258"/>
      <c r="AB778" s="258"/>
      <c r="AC778" s="262"/>
      <c r="AD778" s="258"/>
      <c r="AE778" s="258"/>
      <c r="AF778" s="258"/>
      <c r="AG778" s="258"/>
      <c r="AH778" s="258"/>
      <c r="AI778" s="258"/>
      <c r="AJ778" s="258"/>
      <c r="AK778" s="258"/>
      <c r="AL778" s="258"/>
      <c r="AM778" s="258"/>
      <c r="AN778" s="258"/>
      <c r="AO778" s="258"/>
      <c r="AP778" s="258"/>
      <c r="AQ778" s="258"/>
      <c r="AR778" s="258"/>
      <c r="AS778" s="258"/>
      <c r="AT778" s="258"/>
      <c r="AU778" s="258"/>
      <c r="AV778" s="258"/>
      <c r="AW778" s="258"/>
      <c r="AX778" s="258"/>
      <c r="AY778" s="258"/>
      <c r="AZ778" s="258"/>
      <c r="BA778" s="258"/>
      <c r="BB778" s="258"/>
      <c r="BC778" s="258"/>
      <c r="BD778" s="258"/>
      <c r="BE778" s="258"/>
      <c r="BF778" s="258"/>
      <c r="BG778" s="258"/>
      <c r="BH778" s="258"/>
      <c r="BI778" s="258"/>
      <c r="BJ778" s="258"/>
      <c r="BK778" s="258"/>
      <c r="BL778" s="258"/>
      <c r="BM778" s="258"/>
      <c r="BN778" s="258"/>
      <c r="BO778" s="258"/>
      <c r="BP778" s="258"/>
      <c r="BQ778" s="258"/>
    </row>
    <row r="779" spans="1:69" s="90" customFormat="1" ht="16.5" x14ac:dyDescent="0.3">
      <c r="A779" s="249"/>
      <c r="B779" s="258"/>
      <c r="C779" s="258"/>
      <c r="D779" s="258"/>
      <c r="E779" s="259"/>
      <c r="F779" s="260"/>
      <c r="G779" s="260"/>
      <c r="H779" s="258"/>
      <c r="I779" s="258"/>
      <c r="J779" s="258"/>
      <c r="K779" s="258"/>
      <c r="L779" s="258"/>
      <c r="M779" s="260"/>
      <c r="N779" s="261"/>
      <c r="O779" s="261"/>
      <c r="P779" s="258"/>
      <c r="Q779" s="258"/>
      <c r="R779" s="262"/>
      <c r="S779" s="258"/>
      <c r="T779" s="262"/>
      <c r="U779" s="263"/>
      <c r="V779" s="258"/>
      <c r="W779" s="264"/>
      <c r="X779" s="265"/>
      <c r="Y779" s="258"/>
      <c r="Z779" s="258"/>
      <c r="AA779" s="258"/>
      <c r="AB779" s="258"/>
      <c r="AC779" s="262"/>
      <c r="AD779" s="258"/>
      <c r="AE779" s="258"/>
      <c r="AF779" s="258"/>
      <c r="AG779" s="258"/>
      <c r="AH779" s="258"/>
      <c r="AI779" s="258"/>
      <c r="AJ779" s="258"/>
      <c r="AK779" s="258"/>
      <c r="AL779" s="258"/>
      <c r="AM779" s="258"/>
      <c r="AN779" s="258"/>
      <c r="AO779" s="258"/>
      <c r="AP779" s="258"/>
      <c r="AQ779" s="258"/>
      <c r="AR779" s="258"/>
      <c r="AS779" s="258"/>
      <c r="AT779" s="258"/>
      <c r="AU779" s="258"/>
      <c r="AV779" s="258"/>
      <c r="AW779" s="258"/>
      <c r="AX779" s="258"/>
      <c r="AY779" s="258"/>
      <c r="AZ779" s="258"/>
      <c r="BA779" s="258"/>
      <c r="BB779" s="258"/>
      <c r="BC779" s="258"/>
      <c r="BD779" s="258"/>
      <c r="BE779" s="258"/>
      <c r="BF779" s="258"/>
      <c r="BG779" s="258"/>
      <c r="BH779" s="258"/>
      <c r="BI779" s="258"/>
      <c r="BJ779" s="258"/>
      <c r="BK779" s="258"/>
      <c r="BL779" s="258"/>
      <c r="BM779" s="258"/>
      <c r="BN779" s="258"/>
      <c r="BO779" s="258"/>
      <c r="BP779" s="258"/>
      <c r="BQ779" s="258"/>
    </row>
    <row r="780" spans="1:69" s="90" customFormat="1" ht="16.5" x14ac:dyDescent="0.3">
      <c r="A780" s="249"/>
      <c r="B780" s="258"/>
      <c r="C780" s="258"/>
      <c r="D780" s="258"/>
      <c r="E780" s="259"/>
      <c r="F780" s="260"/>
      <c r="G780" s="260"/>
      <c r="H780" s="258"/>
      <c r="I780" s="258"/>
      <c r="J780" s="258"/>
      <c r="K780" s="258"/>
      <c r="L780" s="258"/>
      <c r="M780" s="260"/>
      <c r="N780" s="261"/>
      <c r="O780" s="261"/>
      <c r="P780" s="258"/>
      <c r="Q780" s="258"/>
      <c r="R780" s="262"/>
      <c r="S780" s="258"/>
      <c r="T780" s="262"/>
      <c r="U780" s="263"/>
      <c r="V780" s="258"/>
      <c r="W780" s="264"/>
      <c r="X780" s="265"/>
      <c r="Y780" s="258"/>
      <c r="Z780" s="258"/>
      <c r="AA780" s="258"/>
      <c r="AB780" s="258"/>
      <c r="AC780" s="262"/>
      <c r="AD780" s="258"/>
      <c r="AE780" s="258"/>
      <c r="AF780" s="258"/>
      <c r="AG780" s="258"/>
      <c r="AH780" s="258"/>
      <c r="AI780" s="258"/>
      <c r="AJ780" s="258"/>
      <c r="AK780" s="258"/>
      <c r="AL780" s="258"/>
      <c r="AM780" s="258"/>
      <c r="AN780" s="258"/>
      <c r="AO780" s="258"/>
      <c r="AP780" s="258"/>
      <c r="AQ780" s="258"/>
      <c r="AR780" s="258"/>
      <c r="AS780" s="258"/>
      <c r="AT780" s="258"/>
      <c r="AU780" s="258"/>
      <c r="AV780" s="258"/>
      <c r="AW780" s="258"/>
      <c r="AX780" s="258"/>
      <c r="AY780" s="258"/>
      <c r="AZ780" s="258"/>
      <c r="BA780" s="258"/>
      <c r="BB780" s="258"/>
      <c r="BC780" s="258"/>
      <c r="BD780" s="258"/>
      <c r="BE780" s="258"/>
      <c r="BF780" s="258"/>
      <c r="BG780" s="258"/>
      <c r="BH780" s="258"/>
      <c r="BI780" s="258"/>
      <c r="BJ780" s="258"/>
      <c r="BK780" s="258"/>
      <c r="BL780" s="258"/>
      <c r="BM780" s="258"/>
      <c r="BN780" s="258"/>
      <c r="BO780" s="258"/>
      <c r="BP780" s="258"/>
      <c r="BQ780" s="258"/>
    </row>
    <row r="781" spans="1:69" s="90" customFormat="1" ht="16.5" x14ac:dyDescent="0.3">
      <c r="A781" s="249"/>
      <c r="B781" s="258"/>
      <c r="C781" s="258"/>
      <c r="D781" s="258"/>
      <c r="E781" s="259"/>
      <c r="F781" s="260"/>
      <c r="G781" s="260"/>
      <c r="H781" s="258"/>
      <c r="I781" s="258"/>
      <c r="J781" s="258"/>
      <c r="K781" s="258"/>
      <c r="L781" s="258"/>
      <c r="M781" s="260"/>
      <c r="N781" s="261"/>
      <c r="O781" s="261"/>
      <c r="P781" s="258"/>
      <c r="Q781" s="258"/>
      <c r="R781" s="262"/>
      <c r="S781" s="258"/>
      <c r="T781" s="262"/>
      <c r="U781" s="263"/>
      <c r="V781" s="258"/>
      <c r="W781" s="264"/>
      <c r="X781" s="265"/>
      <c r="Y781" s="258"/>
      <c r="Z781" s="258"/>
      <c r="AA781" s="258"/>
      <c r="AB781" s="258"/>
      <c r="AC781" s="262"/>
      <c r="AD781" s="258"/>
      <c r="AE781" s="258"/>
      <c r="AF781" s="258"/>
      <c r="AG781" s="258"/>
      <c r="AH781" s="258"/>
      <c r="AI781" s="258"/>
      <c r="AJ781" s="258"/>
      <c r="AK781" s="258"/>
      <c r="AL781" s="258"/>
      <c r="AM781" s="258"/>
      <c r="AN781" s="258"/>
      <c r="AO781" s="258"/>
      <c r="AP781" s="258"/>
      <c r="AQ781" s="258"/>
      <c r="AR781" s="258"/>
      <c r="AS781" s="258"/>
      <c r="AT781" s="258"/>
      <c r="AU781" s="258"/>
      <c r="AV781" s="258"/>
      <c r="AW781" s="258"/>
      <c r="AX781" s="258"/>
      <c r="AY781" s="258"/>
      <c r="AZ781" s="258"/>
      <c r="BA781" s="258"/>
      <c r="BB781" s="258"/>
      <c r="BC781" s="258"/>
      <c r="BD781" s="258"/>
      <c r="BE781" s="258"/>
      <c r="BF781" s="258"/>
      <c r="BG781" s="258"/>
      <c r="BH781" s="258"/>
      <c r="BI781" s="258"/>
      <c r="BJ781" s="258"/>
      <c r="BK781" s="258"/>
      <c r="BL781" s="258"/>
      <c r="BM781" s="258"/>
      <c r="BN781" s="258"/>
      <c r="BO781" s="258"/>
      <c r="BP781" s="258"/>
      <c r="BQ781" s="258"/>
    </row>
    <row r="782" spans="1:69" s="90" customFormat="1" ht="16.5" x14ac:dyDescent="0.3">
      <c r="A782" s="249"/>
      <c r="B782" s="258"/>
      <c r="C782" s="258"/>
      <c r="D782" s="258"/>
      <c r="E782" s="259"/>
      <c r="F782" s="260"/>
      <c r="G782" s="260"/>
      <c r="H782" s="258"/>
      <c r="I782" s="258"/>
      <c r="J782" s="258"/>
      <c r="K782" s="258"/>
      <c r="L782" s="258"/>
      <c r="M782" s="260"/>
      <c r="N782" s="261"/>
      <c r="O782" s="261"/>
      <c r="P782" s="258"/>
      <c r="Q782" s="258"/>
      <c r="R782" s="262"/>
      <c r="S782" s="258"/>
      <c r="T782" s="262"/>
      <c r="U782" s="263"/>
      <c r="V782" s="258"/>
      <c r="W782" s="264"/>
      <c r="X782" s="265"/>
      <c r="Y782" s="258"/>
      <c r="Z782" s="258"/>
      <c r="AA782" s="258"/>
      <c r="AB782" s="258"/>
      <c r="AC782" s="262"/>
      <c r="AD782" s="258"/>
      <c r="AE782" s="258"/>
      <c r="AF782" s="258"/>
      <c r="AG782" s="258"/>
      <c r="AH782" s="258"/>
      <c r="AI782" s="258"/>
      <c r="AJ782" s="258"/>
      <c r="AK782" s="258"/>
      <c r="AL782" s="258"/>
      <c r="AM782" s="258"/>
      <c r="AN782" s="258"/>
      <c r="AO782" s="258"/>
      <c r="AP782" s="258"/>
      <c r="AQ782" s="258"/>
      <c r="AR782" s="258"/>
      <c r="AS782" s="258"/>
      <c r="AT782" s="258"/>
      <c r="AU782" s="258"/>
      <c r="AV782" s="258"/>
      <c r="AW782" s="258"/>
      <c r="AX782" s="258"/>
      <c r="AY782" s="258"/>
      <c r="AZ782" s="258"/>
      <c r="BA782" s="258"/>
      <c r="BB782" s="258"/>
      <c r="BC782" s="258"/>
      <c r="BD782" s="258"/>
      <c r="BE782" s="258"/>
      <c r="BF782" s="258"/>
      <c r="BG782" s="258"/>
      <c r="BH782" s="258"/>
      <c r="BI782" s="258"/>
      <c r="BJ782" s="258"/>
      <c r="BK782" s="258"/>
      <c r="BL782" s="258"/>
      <c r="BM782" s="258"/>
      <c r="BN782" s="258"/>
      <c r="BO782" s="258"/>
      <c r="BP782" s="258"/>
      <c r="BQ782" s="258"/>
    </row>
    <row r="783" spans="1:69" s="90" customFormat="1" ht="16.5" x14ac:dyDescent="0.3">
      <c r="A783" s="249"/>
      <c r="B783" s="258"/>
      <c r="C783" s="258"/>
      <c r="D783" s="258"/>
      <c r="E783" s="259"/>
      <c r="F783" s="260"/>
      <c r="G783" s="260"/>
      <c r="H783" s="258"/>
      <c r="I783" s="258"/>
      <c r="J783" s="258"/>
      <c r="K783" s="258"/>
      <c r="L783" s="258"/>
      <c r="M783" s="260"/>
      <c r="N783" s="261"/>
      <c r="O783" s="261"/>
      <c r="P783" s="258"/>
      <c r="Q783" s="258"/>
      <c r="R783" s="262"/>
      <c r="S783" s="258"/>
      <c r="T783" s="262"/>
      <c r="U783" s="263"/>
      <c r="V783" s="258"/>
      <c r="W783" s="264"/>
      <c r="X783" s="265"/>
      <c r="Y783" s="258"/>
      <c r="Z783" s="258"/>
      <c r="AA783" s="258"/>
      <c r="AB783" s="258"/>
      <c r="AC783" s="262"/>
      <c r="AD783" s="258"/>
      <c r="AE783" s="258"/>
      <c r="AF783" s="258"/>
      <c r="AG783" s="258"/>
      <c r="AH783" s="258"/>
      <c r="AI783" s="258"/>
      <c r="AJ783" s="258"/>
      <c r="AK783" s="258"/>
      <c r="AL783" s="258"/>
      <c r="AM783" s="258"/>
      <c r="AN783" s="258"/>
      <c r="AO783" s="258"/>
      <c r="AP783" s="258"/>
      <c r="AQ783" s="258"/>
      <c r="AR783" s="258"/>
      <c r="AS783" s="258"/>
      <c r="AT783" s="258"/>
      <c r="AU783" s="258"/>
      <c r="AV783" s="258"/>
      <c r="AW783" s="258"/>
      <c r="AX783" s="258"/>
      <c r="AY783" s="258"/>
      <c r="AZ783" s="258"/>
      <c r="BA783" s="258"/>
      <c r="BB783" s="258"/>
      <c r="BC783" s="258"/>
      <c r="BD783" s="258"/>
      <c r="BE783" s="258"/>
      <c r="BF783" s="258"/>
      <c r="BG783" s="258"/>
      <c r="BH783" s="258"/>
      <c r="BI783" s="258"/>
      <c r="BJ783" s="258"/>
      <c r="BK783" s="258"/>
      <c r="BL783" s="258"/>
      <c r="BM783" s="258"/>
      <c r="BN783" s="258"/>
      <c r="BO783" s="258"/>
      <c r="BP783" s="258"/>
      <c r="BQ783" s="258"/>
    </row>
    <row r="784" spans="1:69" s="90" customFormat="1" ht="16.5" x14ac:dyDescent="0.3">
      <c r="A784" s="249"/>
      <c r="B784" s="258"/>
      <c r="C784" s="258"/>
      <c r="D784" s="258"/>
      <c r="E784" s="259"/>
      <c r="F784" s="260"/>
      <c r="G784" s="260"/>
      <c r="H784" s="258"/>
      <c r="I784" s="258"/>
      <c r="J784" s="258"/>
      <c r="K784" s="258"/>
      <c r="L784" s="258"/>
      <c r="M784" s="260"/>
      <c r="N784" s="261"/>
      <c r="O784" s="261"/>
      <c r="P784" s="258"/>
      <c r="Q784" s="258"/>
      <c r="R784" s="262"/>
      <c r="S784" s="258"/>
      <c r="T784" s="262"/>
      <c r="U784" s="263"/>
      <c r="V784" s="258"/>
      <c r="W784" s="264"/>
      <c r="X784" s="265"/>
      <c r="Y784" s="258"/>
      <c r="Z784" s="258"/>
      <c r="AA784" s="258"/>
      <c r="AB784" s="258"/>
      <c r="AC784" s="262"/>
      <c r="AD784" s="258"/>
      <c r="AE784" s="258"/>
      <c r="AF784" s="258"/>
      <c r="AG784" s="258"/>
      <c r="AH784" s="258"/>
      <c r="AI784" s="258"/>
      <c r="AJ784" s="258"/>
      <c r="AK784" s="258"/>
      <c r="AL784" s="258"/>
      <c r="AM784" s="258"/>
      <c r="AN784" s="258"/>
      <c r="AO784" s="258"/>
      <c r="AP784" s="258"/>
      <c r="AQ784" s="258"/>
      <c r="AR784" s="258"/>
      <c r="AS784" s="258"/>
      <c r="AT784" s="258"/>
      <c r="AU784" s="258"/>
      <c r="AV784" s="258"/>
      <c r="AW784" s="258"/>
      <c r="AX784" s="258"/>
      <c r="AY784" s="258"/>
      <c r="AZ784" s="258"/>
      <c r="BA784" s="258"/>
      <c r="BB784" s="258"/>
      <c r="BC784" s="258"/>
      <c r="BD784" s="258"/>
      <c r="BE784" s="258"/>
      <c r="BF784" s="258"/>
      <c r="BG784" s="258"/>
      <c r="BH784" s="258"/>
      <c r="BI784" s="258"/>
      <c r="BJ784" s="258"/>
      <c r="BK784" s="258"/>
      <c r="BL784" s="258"/>
      <c r="BM784" s="258"/>
      <c r="BN784" s="258"/>
      <c r="BO784" s="258"/>
      <c r="BP784" s="258"/>
      <c r="BQ784" s="258"/>
    </row>
    <row r="785" spans="1:69" s="90" customFormat="1" ht="16.5" x14ac:dyDescent="0.3">
      <c r="A785" s="249"/>
      <c r="B785" s="258"/>
      <c r="C785" s="258"/>
      <c r="D785" s="258"/>
      <c r="E785" s="259"/>
      <c r="F785" s="260"/>
      <c r="G785" s="260"/>
      <c r="H785" s="258"/>
      <c r="I785" s="258"/>
      <c r="J785" s="258"/>
      <c r="K785" s="258"/>
      <c r="L785" s="258"/>
      <c r="M785" s="260"/>
      <c r="N785" s="261"/>
      <c r="O785" s="261"/>
      <c r="P785" s="258"/>
      <c r="Q785" s="258"/>
      <c r="R785" s="262"/>
      <c r="S785" s="258"/>
      <c r="T785" s="262"/>
      <c r="U785" s="263"/>
      <c r="V785" s="258"/>
      <c r="W785" s="264"/>
      <c r="X785" s="265"/>
      <c r="Y785" s="258"/>
      <c r="Z785" s="258"/>
      <c r="AA785" s="258"/>
      <c r="AB785" s="258"/>
      <c r="AC785" s="262"/>
      <c r="AD785" s="258"/>
      <c r="AE785" s="258"/>
      <c r="AF785" s="258"/>
      <c r="AG785" s="258"/>
      <c r="AH785" s="258"/>
      <c r="AI785" s="258"/>
      <c r="AJ785" s="258"/>
      <c r="AK785" s="258"/>
      <c r="AL785" s="258"/>
      <c r="AM785" s="258"/>
      <c r="AN785" s="258"/>
      <c r="AO785" s="258"/>
      <c r="AP785" s="258"/>
      <c r="AQ785" s="258"/>
      <c r="AR785" s="258"/>
      <c r="AS785" s="258"/>
      <c r="AT785" s="258"/>
      <c r="AU785" s="258"/>
      <c r="AV785" s="258"/>
      <c r="AW785" s="258"/>
      <c r="AX785" s="258"/>
      <c r="AY785" s="258"/>
      <c r="AZ785" s="258"/>
      <c r="BA785" s="258"/>
      <c r="BB785" s="258"/>
      <c r="BC785" s="258"/>
      <c r="BD785" s="258"/>
      <c r="BE785" s="258"/>
      <c r="BF785" s="258"/>
      <c r="BG785" s="258"/>
      <c r="BH785" s="258"/>
      <c r="BI785" s="258"/>
      <c r="BJ785" s="258"/>
      <c r="BK785" s="258"/>
      <c r="BL785" s="258"/>
      <c r="BM785" s="258"/>
      <c r="BN785" s="258"/>
      <c r="BO785" s="258"/>
      <c r="BP785" s="258"/>
      <c r="BQ785" s="258"/>
    </row>
    <row r="786" spans="1:69" s="90" customFormat="1" ht="16.5" x14ac:dyDescent="0.3">
      <c r="A786" s="249"/>
      <c r="B786" s="258"/>
      <c r="C786" s="258"/>
      <c r="D786" s="258"/>
      <c r="E786" s="259"/>
      <c r="F786" s="260"/>
      <c r="G786" s="260"/>
      <c r="H786" s="258"/>
      <c r="I786" s="258"/>
      <c r="J786" s="258"/>
      <c r="K786" s="258"/>
      <c r="L786" s="258"/>
      <c r="M786" s="260"/>
      <c r="N786" s="261"/>
      <c r="O786" s="261"/>
      <c r="P786" s="258"/>
      <c r="Q786" s="258"/>
      <c r="R786" s="262"/>
      <c r="S786" s="258"/>
      <c r="T786" s="262"/>
      <c r="U786" s="263"/>
      <c r="V786" s="258"/>
      <c r="W786" s="264"/>
      <c r="X786" s="265"/>
      <c r="Y786" s="258"/>
      <c r="Z786" s="258"/>
      <c r="AA786" s="258"/>
      <c r="AB786" s="258"/>
      <c r="AC786" s="262"/>
      <c r="AD786" s="258"/>
      <c r="AE786" s="258"/>
      <c r="AF786" s="258"/>
      <c r="AG786" s="258"/>
      <c r="AH786" s="258"/>
      <c r="AI786" s="258"/>
      <c r="AJ786" s="258"/>
      <c r="AK786" s="258"/>
      <c r="AL786" s="258"/>
      <c r="AM786" s="258"/>
      <c r="AN786" s="258"/>
      <c r="AO786" s="258"/>
      <c r="AP786" s="258"/>
      <c r="AQ786" s="258"/>
      <c r="AR786" s="258"/>
      <c r="AS786" s="258"/>
      <c r="AT786" s="258"/>
      <c r="AU786" s="258"/>
      <c r="AV786" s="258"/>
      <c r="AW786" s="258"/>
      <c r="AX786" s="258"/>
      <c r="AY786" s="258"/>
      <c r="AZ786" s="258"/>
      <c r="BA786" s="258"/>
      <c r="BB786" s="258"/>
      <c r="BC786" s="258"/>
      <c r="BD786" s="258"/>
      <c r="BE786" s="258"/>
      <c r="BF786" s="258"/>
      <c r="BG786" s="258"/>
      <c r="BH786" s="258"/>
      <c r="BI786" s="258"/>
      <c r="BJ786" s="258"/>
      <c r="BK786" s="258"/>
      <c r="BL786" s="258"/>
      <c r="BM786" s="258"/>
      <c r="BN786" s="258"/>
      <c r="BO786" s="258"/>
      <c r="BP786" s="258"/>
      <c r="BQ786" s="258"/>
    </row>
    <row r="787" spans="1:69" s="90" customFormat="1" ht="16.5" x14ac:dyDescent="0.3">
      <c r="A787" s="249"/>
      <c r="B787" s="258"/>
      <c r="C787" s="258"/>
      <c r="D787" s="258"/>
      <c r="E787" s="259"/>
      <c r="F787" s="260"/>
      <c r="G787" s="260"/>
      <c r="H787" s="258"/>
      <c r="I787" s="258"/>
      <c r="J787" s="258"/>
      <c r="K787" s="258"/>
      <c r="L787" s="258"/>
      <c r="M787" s="260"/>
      <c r="N787" s="261"/>
      <c r="O787" s="261"/>
      <c r="P787" s="258"/>
      <c r="Q787" s="258"/>
      <c r="R787" s="262"/>
      <c r="S787" s="258"/>
      <c r="T787" s="262"/>
      <c r="U787" s="263"/>
      <c r="V787" s="258"/>
      <c r="W787" s="264"/>
      <c r="X787" s="265"/>
      <c r="Y787" s="258"/>
      <c r="Z787" s="258"/>
      <c r="AA787" s="258"/>
      <c r="AB787" s="258"/>
      <c r="AC787" s="262"/>
      <c r="AD787" s="258"/>
      <c r="AE787" s="258"/>
      <c r="AF787" s="258"/>
      <c r="AG787" s="258"/>
      <c r="AH787" s="258"/>
      <c r="AI787" s="258"/>
      <c r="AJ787" s="258"/>
      <c r="AK787" s="258"/>
      <c r="AL787" s="258"/>
      <c r="AM787" s="258"/>
      <c r="AN787" s="258"/>
      <c r="AO787" s="258"/>
      <c r="AP787" s="258"/>
      <c r="AQ787" s="258"/>
      <c r="AR787" s="258"/>
      <c r="AS787" s="258"/>
      <c r="AT787" s="258"/>
      <c r="AU787" s="258"/>
      <c r="AV787" s="258"/>
      <c r="AW787" s="258"/>
      <c r="AX787" s="258"/>
      <c r="AY787" s="258"/>
      <c r="AZ787" s="258"/>
      <c r="BA787" s="258"/>
      <c r="BB787" s="258"/>
      <c r="BC787" s="258"/>
      <c r="BD787" s="258"/>
      <c r="BE787" s="258"/>
      <c r="BF787" s="258"/>
      <c r="BG787" s="258"/>
      <c r="BH787" s="258"/>
      <c r="BI787" s="258"/>
      <c r="BJ787" s="258"/>
      <c r="BK787" s="258"/>
      <c r="BL787" s="258"/>
      <c r="BM787" s="258"/>
      <c r="BN787" s="258"/>
      <c r="BO787" s="258"/>
      <c r="BP787" s="258"/>
      <c r="BQ787" s="258"/>
    </row>
    <row r="788" spans="1:69" s="90" customFormat="1" ht="16.5" x14ac:dyDescent="0.3">
      <c r="A788" s="249"/>
      <c r="B788" s="258"/>
      <c r="C788" s="258"/>
      <c r="D788" s="258"/>
      <c r="E788" s="259"/>
      <c r="F788" s="260"/>
      <c r="G788" s="260"/>
      <c r="H788" s="258"/>
      <c r="I788" s="258"/>
      <c r="J788" s="258"/>
      <c r="K788" s="258"/>
      <c r="L788" s="258"/>
      <c r="M788" s="260"/>
      <c r="N788" s="261"/>
      <c r="O788" s="261"/>
      <c r="P788" s="258"/>
      <c r="Q788" s="258"/>
      <c r="R788" s="262"/>
      <c r="S788" s="258"/>
      <c r="T788" s="262"/>
      <c r="U788" s="263"/>
      <c r="V788" s="258"/>
      <c r="W788" s="264"/>
      <c r="X788" s="265"/>
      <c r="Y788" s="258"/>
      <c r="Z788" s="258"/>
      <c r="AA788" s="258"/>
      <c r="AB788" s="258"/>
      <c r="AC788" s="262"/>
      <c r="AD788" s="258"/>
      <c r="AE788" s="258"/>
      <c r="AF788" s="258"/>
      <c r="AG788" s="258"/>
      <c r="AH788" s="258"/>
      <c r="AI788" s="258"/>
      <c r="AJ788" s="258"/>
      <c r="AK788" s="258"/>
      <c r="AL788" s="258"/>
      <c r="AM788" s="258"/>
      <c r="AN788" s="258"/>
      <c r="AO788" s="258"/>
      <c r="AP788" s="258"/>
      <c r="AQ788" s="258"/>
      <c r="AR788" s="258"/>
      <c r="AS788" s="258"/>
      <c r="AT788" s="258"/>
      <c r="AU788" s="258"/>
      <c r="AV788" s="258"/>
      <c r="AW788" s="258"/>
      <c r="AX788" s="258"/>
      <c r="AY788" s="258"/>
      <c r="AZ788" s="258"/>
      <c r="BA788" s="258"/>
      <c r="BB788" s="258"/>
      <c r="BC788" s="258"/>
      <c r="BD788" s="258"/>
      <c r="BE788" s="258"/>
      <c r="BF788" s="258"/>
      <c r="BG788" s="258"/>
      <c r="BH788" s="258"/>
      <c r="BI788" s="258"/>
      <c r="BJ788" s="258"/>
      <c r="BK788" s="258"/>
      <c r="BL788" s="258"/>
      <c r="BM788" s="258"/>
      <c r="BN788" s="258"/>
      <c r="BO788" s="258"/>
      <c r="BP788" s="258"/>
      <c r="BQ788" s="258"/>
    </row>
    <row r="789" spans="1:69" s="90" customFormat="1" ht="16.5" x14ac:dyDescent="0.3">
      <c r="A789" s="249"/>
      <c r="B789" s="258"/>
      <c r="C789" s="258"/>
      <c r="D789" s="258"/>
      <c r="E789" s="259"/>
      <c r="F789" s="260"/>
      <c r="G789" s="260"/>
      <c r="H789" s="258"/>
      <c r="I789" s="258"/>
      <c r="J789" s="258"/>
      <c r="K789" s="258"/>
      <c r="L789" s="258"/>
      <c r="M789" s="260"/>
      <c r="N789" s="261"/>
      <c r="O789" s="261"/>
      <c r="P789" s="258"/>
      <c r="Q789" s="258"/>
      <c r="R789" s="262"/>
      <c r="S789" s="258"/>
      <c r="T789" s="262"/>
      <c r="U789" s="263"/>
      <c r="V789" s="258"/>
      <c r="W789" s="264"/>
      <c r="X789" s="265"/>
      <c r="Y789" s="258"/>
      <c r="Z789" s="258"/>
      <c r="AA789" s="258"/>
      <c r="AB789" s="258"/>
      <c r="AC789" s="262"/>
      <c r="AD789" s="258"/>
      <c r="AE789" s="258"/>
      <c r="AF789" s="258"/>
      <c r="AG789" s="258"/>
      <c r="AH789" s="258"/>
      <c r="AI789" s="258"/>
      <c r="AJ789" s="258"/>
      <c r="AK789" s="258"/>
      <c r="AL789" s="258"/>
      <c r="AM789" s="258"/>
      <c r="AN789" s="258"/>
      <c r="AO789" s="258"/>
      <c r="AP789" s="258"/>
      <c r="AQ789" s="258"/>
      <c r="AR789" s="258"/>
      <c r="AS789" s="258"/>
      <c r="AT789" s="258"/>
      <c r="AU789" s="258"/>
      <c r="AV789" s="258"/>
      <c r="AW789" s="258"/>
      <c r="AX789" s="258"/>
      <c r="AY789" s="258"/>
      <c r="AZ789" s="258"/>
      <c r="BA789" s="258"/>
      <c r="BB789" s="258"/>
      <c r="BC789" s="258"/>
      <c r="BD789" s="258"/>
      <c r="BE789" s="258"/>
      <c r="BF789" s="258"/>
      <c r="BG789" s="258"/>
      <c r="BH789" s="258"/>
      <c r="BI789" s="258"/>
      <c r="BJ789" s="258"/>
      <c r="BK789" s="258"/>
      <c r="BL789" s="258"/>
      <c r="BM789" s="258"/>
      <c r="BN789" s="258"/>
      <c r="BO789" s="258"/>
      <c r="BP789" s="258"/>
      <c r="BQ789" s="258"/>
    </row>
    <row r="790" spans="1:69" s="90" customFormat="1" ht="16.5" x14ac:dyDescent="0.3">
      <c r="A790" s="249"/>
      <c r="B790" s="258"/>
      <c r="C790" s="258"/>
      <c r="D790" s="258"/>
      <c r="E790" s="259"/>
      <c r="F790" s="260"/>
      <c r="G790" s="260"/>
      <c r="H790" s="258"/>
      <c r="I790" s="258"/>
      <c r="J790" s="258"/>
      <c r="K790" s="258"/>
      <c r="L790" s="258"/>
      <c r="M790" s="260"/>
      <c r="N790" s="261"/>
      <c r="O790" s="261"/>
      <c r="P790" s="258"/>
      <c r="Q790" s="258"/>
      <c r="R790" s="262"/>
      <c r="S790" s="258"/>
      <c r="T790" s="262"/>
      <c r="U790" s="263"/>
      <c r="V790" s="258"/>
      <c r="W790" s="264"/>
      <c r="X790" s="265"/>
      <c r="Y790" s="258"/>
      <c r="Z790" s="258"/>
      <c r="AA790" s="258"/>
      <c r="AB790" s="258"/>
      <c r="AC790" s="262"/>
      <c r="AD790" s="258"/>
      <c r="AE790" s="258"/>
      <c r="AF790" s="258"/>
      <c r="AG790" s="258"/>
      <c r="AH790" s="258"/>
      <c r="AI790" s="258"/>
      <c r="AJ790" s="258"/>
      <c r="AK790" s="258"/>
      <c r="AL790" s="258"/>
      <c r="AM790" s="258"/>
      <c r="AN790" s="258"/>
      <c r="AO790" s="258"/>
      <c r="AP790" s="258"/>
      <c r="AQ790" s="258"/>
      <c r="AR790" s="258"/>
      <c r="AS790" s="258"/>
      <c r="AT790" s="258"/>
      <c r="AU790" s="258"/>
      <c r="AV790" s="258"/>
      <c r="AW790" s="258"/>
      <c r="AX790" s="258"/>
      <c r="AY790" s="258"/>
      <c r="AZ790" s="258"/>
      <c r="BA790" s="258"/>
      <c r="BB790" s="258"/>
      <c r="BC790" s="258"/>
      <c r="BD790" s="258"/>
      <c r="BE790" s="258"/>
      <c r="BF790" s="258"/>
      <c r="BG790" s="258"/>
      <c r="BH790" s="258"/>
      <c r="BI790" s="258"/>
      <c r="BJ790" s="258"/>
      <c r="BK790" s="258"/>
      <c r="BL790" s="258"/>
      <c r="BM790" s="258"/>
      <c r="BN790" s="258"/>
      <c r="BO790" s="258"/>
      <c r="BP790" s="258"/>
      <c r="BQ790" s="258"/>
    </row>
    <row r="791" spans="1:69" s="90" customFormat="1" ht="16.5" x14ac:dyDescent="0.3">
      <c r="A791" s="249"/>
      <c r="B791" s="258"/>
      <c r="C791" s="258"/>
      <c r="D791" s="258"/>
      <c r="E791" s="259"/>
      <c r="F791" s="260"/>
      <c r="G791" s="260"/>
      <c r="H791" s="258"/>
      <c r="I791" s="258"/>
      <c r="J791" s="258"/>
      <c r="K791" s="258"/>
      <c r="L791" s="258"/>
      <c r="M791" s="260"/>
      <c r="N791" s="261"/>
      <c r="O791" s="261"/>
      <c r="P791" s="258"/>
      <c r="Q791" s="258"/>
      <c r="R791" s="262"/>
      <c r="S791" s="258"/>
      <c r="T791" s="262"/>
      <c r="U791" s="263"/>
      <c r="V791" s="258"/>
      <c r="W791" s="264"/>
      <c r="X791" s="265"/>
      <c r="Y791" s="258"/>
      <c r="Z791" s="258"/>
      <c r="AA791" s="258"/>
      <c r="AB791" s="258"/>
      <c r="AC791" s="262"/>
      <c r="AD791" s="258"/>
      <c r="AE791" s="258"/>
      <c r="AF791" s="258"/>
      <c r="AG791" s="258"/>
      <c r="AH791" s="258"/>
      <c r="AI791" s="258"/>
      <c r="AJ791" s="258"/>
      <c r="AK791" s="258"/>
      <c r="AL791" s="258"/>
      <c r="AM791" s="258"/>
      <c r="AN791" s="258"/>
      <c r="AO791" s="258"/>
      <c r="AP791" s="258"/>
      <c r="AQ791" s="258"/>
      <c r="AR791" s="258"/>
      <c r="AS791" s="258"/>
      <c r="AT791" s="258"/>
      <c r="AU791" s="258"/>
      <c r="AV791" s="258"/>
      <c r="AW791" s="258"/>
      <c r="AX791" s="258"/>
      <c r="AY791" s="258"/>
      <c r="AZ791" s="258"/>
      <c r="BA791" s="258"/>
      <c r="BB791" s="258"/>
      <c r="BC791" s="258"/>
      <c r="BD791" s="258"/>
      <c r="BE791" s="258"/>
      <c r="BF791" s="258"/>
      <c r="BG791" s="258"/>
      <c r="BH791" s="258"/>
      <c r="BI791" s="258"/>
      <c r="BJ791" s="258"/>
      <c r="BK791" s="258"/>
      <c r="BL791" s="258"/>
      <c r="BM791" s="258"/>
      <c r="BN791" s="258"/>
      <c r="BO791" s="258"/>
      <c r="BP791" s="258"/>
      <c r="BQ791" s="258"/>
    </row>
    <row r="792" spans="1:69" s="90" customFormat="1" ht="16.5" x14ac:dyDescent="0.3">
      <c r="A792" s="249"/>
      <c r="B792" s="258"/>
      <c r="C792" s="258"/>
      <c r="D792" s="258"/>
      <c r="E792" s="259"/>
      <c r="F792" s="260"/>
      <c r="G792" s="260"/>
      <c r="H792" s="258"/>
      <c r="I792" s="258"/>
      <c r="J792" s="258"/>
      <c r="K792" s="258"/>
      <c r="L792" s="258"/>
      <c r="M792" s="260"/>
      <c r="N792" s="261"/>
      <c r="O792" s="261"/>
      <c r="P792" s="258"/>
      <c r="Q792" s="258"/>
      <c r="R792" s="262"/>
      <c r="S792" s="258"/>
      <c r="T792" s="262"/>
      <c r="U792" s="263"/>
      <c r="V792" s="258"/>
      <c r="W792" s="264"/>
      <c r="X792" s="265"/>
      <c r="Y792" s="258"/>
      <c r="Z792" s="258"/>
      <c r="AA792" s="258"/>
      <c r="AB792" s="258"/>
      <c r="AC792" s="262"/>
      <c r="AD792" s="258"/>
      <c r="AE792" s="258"/>
      <c r="AF792" s="258"/>
      <c r="AG792" s="258"/>
      <c r="AH792" s="258"/>
      <c r="AI792" s="258"/>
      <c r="AJ792" s="258"/>
      <c r="AK792" s="258"/>
      <c r="AL792" s="258"/>
      <c r="AM792" s="258"/>
      <c r="AN792" s="258"/>
      <c r="AO792" s="258"/>
      <c r="AP792" s="258"/>
      <c r="AQ792" s="258"/>
      <c r="AR792" s="258"/>
      <c r="AS792" s="258"/>
      <c r="AT792" s="258"/>
      <c r="AU792" s="258"/>
      <c r="AV792" s="258"/>
      <c r="AW792" s="258"/>
      <c r="AX792" s="258"/>
      <c r="AY792" s="258"/>
      <c r="AZ792" s="258"/>
      <c r="BA792" s="258"/>
      <c r="BB792" s="258"/>
      <c r="BC792" s="258"/>
      <c r="BD792" s="258"/>
      <c r="BE792" s="258"/>
      <c r="BF792" s="258"/>
      <c r="BG792" s="258"/>
      <c r="BH792" s="258"/>
      <c r="BI792" s="258"/>
      <c r="BJ792" s="258"/>
      <c r="BK792" s="258"/>
      <c r="BL792" s="258"/>
      <c r="BM792" s="258"/>
      <c r="BN792" s="258"/>
      <c r="BO792" s="258"/>
      <c r="BP792" s="258"/>
      <c r="BQ792" s="258"/>
    </row>
    <row r="793" spans="1:69" s="90" customFormat="1" ht="16.5" x14ac:dyDescent="0.3">
      <c r="A793" s="249"/>
      <c r="B793" s="258"/>
      <c r="C793" s="258"/>
      <c r="D793" s="258"/>
      <c r="E793" s="259"/>
      <c r="F793" s="260"/>
      <c r="G793" s="260"/>
      <c r="H793" s="258"/>
      <c r="I793" s="258"/>
      <c r="J793" s="258"/>
      <c r="K793" s="258"/>
      <c r="L793" s="258"/>
      <c r="M793" s="260"/>
      <c r="N793" s="261"/>
      <c r="O793" s="261"/>
      <c r="P793" s="258"/>
      <c r="Q793" s="258"/>
      <c r="R793" s="262"/>
      <c r="S793" s="258"/>
      <c r="T793" s="262"/>
      <c r="U793" s="263"/>
      <c r="V793" s="258"/>
      <c r="W793" s="264"/>
      <c r="X793" s="265"/>
      <c r="Y793" s="258"/>
      <c r="Z793" s="258"/>
      <c r="AA793" s="258"/>
      <c r="AB793" s="258"/>
      <c r="AC793" s="262"/>
      <c r="AD793" s="258"/>
      <c r="AE793" s="258"/>
      <c r="AF793" s="258"/>
      <c r="AG793" s="258"/>
      <c r="AH793" s="258"/>
      <c r="AI793" s="258"/>
      <c r="AJ793" s="258"/>
      <c r="AK793" s="258"/>
      <c r="AL793" s="258"/>
      <c r="AM793" s="258"/>
      <c r="AN793" s="258"/>
      <c r="AO793" s="258"/>
      <c r="AP793" s="258"/>
      <c r="AQ793" s="258"/>
      <c r="AR793" s="258"/>
      <c r="AS793" s="258"/>
      <c r="AT793" s="258"/>
      <c r="AU793" s="258"/>
      <c r="AV793" s="258"/>
      <c r="AW793" s="258"/>
      <c r="AX793" s="258"/>
      <c r="AY793" s="258"/>
      <c r="AZ793" s="258"/>
      <c r="BA793" s="258"/>
      <c r="BB793" s="258"/>
      <c r="BC793" s="258"/>
      <c r="BD793" s="258"/>
      <c r="BE793" s="258"/>
      <c r="BF793" s="258"/>
      <c r="BG793" s="258"/>
      <c r="BH793" s="258"/>
      <c r="BI793" s="258"/>
      <c r="BJ793" s="258"/>
      <c r="BK793" s="258"/>
      <c r="BL793" s="258"/>
      <c r="BM793" s="258"/>
      <c r="BN793" s="258"/>
      <c r="BO793" s="258"/>
      <c r="BP793" s="258"/>
      <c r="BQ793" s="258"/>
    </row>
    <row r="794" spans="1:69" s="90" customFormat="1" ht="16.5" x14ac:dyDescent="0.3">
      <c r="A794" s="249"/>
      <c r="B794" s="258"/>
      <c r="C794" s="258"/>
      <c r="D794" s="258"/>
      <c r="E794" s="259"/>
      <c r="F794" s="260"/>
      <c r="G794" s="260"/>
      <c r="H794" s="258"/>
      <c r="I794" s="258"/>
      <c r="J794" s="258"/>
      <c r="K794" s="258"/>
      <c r="L794" s="258"/>
      <c r="M794" s="260"/>
      <c r="N794" s="261"/>
      <c r="O794" s="261"/>
      <c r="P794" s="258"/>
      <c r="Q794" s="258"/>
      <c r="R794" s="262"/>
      <c r="S794" s="258"/>
      <c r="T794" s="262"/>
      <c r="U794" s="263"/>
      <c r="V794" s="258"/>
      <c r="W794" s="264"/>
      <c r="X794" s="265"/>
      <c r="Y794" s="258"/>
      <c r="Z794" s="258"/>
      <c r="AA794" s="258"/>
      <c r="AB794" s="258"/>
      <c r="AC794" s="262"/>
      <c r="AD794" s="258"/>
      <c r="AE794" s="258"/>
      <c r="AF794" s="258"/>
      <c r="AG794" s="258"/>
      <c r="AH794" s="258"/>
      <c r="AI794" s="258"/>
      <c r="AJ794" s="258"/>
      <c r="AK794" s="258"/>
      <c r="AL794" s="258"/>
      <c r="AM794" s="258"/>
      <c r="AN794" s="258"/>
      <c r="AO794" s="258"/>
      <c r="AP794" s="258"/>
      <c r="AQ794" s="258"/>
      <c r="AR794" s="258"/>
      <c r="AS794" s="258"/>
      <c r="AT794" s="258"/>
      <c r="AU794" s="258"/>
      <c r="AV794" s="258"/>
      <c r="AW794" s="258"/>
      <c r="AX794" s="258"/>
      <c r="AY794" s="258"/>
      <c r="AZ794" s="258"/>
      <c r="BA794" s="258"/>
      <c r="BB794" s="258"/>
      <c r="BC794" s="258"/>
      <c r="BD794" s="258"/>
      <c r="BE794" s="258"/>
      <c r="BF794" s="258"/>
      <c r="BG794" s="258"/>
      <c r="BH794" s="258"/>
      <c r="BI794" s="258"/>
      <c r="BJ794" s="258"/>
      <c r="BK794" s="258"/>
      <c r="BL794" s="258"/>
      <c r="BM794" s="258"/>
      <c r="BN794" s="258"/>
      <c r="BO794" s="258"/>
      <c r="BP794" s="258"/>
      <c r="BQ794" s="258"/>
    </row>
    <row r="795" spans="1:69" s="90" customFormat="1" ht="16.5" x14ac:dyDescent="0.3">
      <c r="A795" s="249"/>
      <c r="B795" s="258"/>
      <c r="C795" s="258"/>
      <c r="D795" s="258"/>
      <c r="E795" s="259"/>
      <c r="F795" s="260"/>
      <c r="G795" s="260"/>
      <c r="H795" s="258"/>
      <c r="I795" s="258"/>
      <c r="J795" s="258"/>
      <c r="K795" s="258"/>
      <c r="L795" s="258"/>
      <c r="M795" s="260"/>
      <c r="N795" s="261"/>
      <c r="O795" s="261"/>
      <c r="P795" s="258"/>
      <c r="Q795" s="258"/>
      <c r="R795" s="262"/>
      <c r="S795" s="258"/>
      <c r="T795" s="262"/>
      <c r="U795" s="263"/>
      <c r="V795" s="258"/>
      <c r="W795" s="264"/>
      <c r="X795" s="265"/>
      <c r="Y795" s="258"/>
      <c r="Z795" s="258"/>
      <c r="AA795" s="258"/>
      <c r="AB795" s="258"/>
      <c r="AC795" s="262"/>
      <c r="AD795" s="258"/>
      <c r="AE795" s="258"/>
      <c r="AF795" s="258"/>
      <c r="AG795" s="258"/>
      <c r="AH795" s="258"/>
      <c r="AI795" s="258"/>
      <c r="AJ795" s="258"/>
      <c r="AK795" s="258"/>
      <c r="AL795" s="258"/>
      <c r="AM795" s="258"/>
      <c r="AN795" s="258"/>
      <c r="AO795" s="258"/>
      <c r="AP795" s="258"/>
      <c r="AQ795" s="258"/>
      <c r="AR795" s="258"/>
      <c r="AS795" s="258"/>
      <c r="AT795" s="258"/>
      <c r="AU795" s="258"/>
      <c r="AV795" s="258"/>
      <c r="AW795" s="258"/>
      <c r="AX795" s="258"/>
      <c r="AY795" s="258"/>
      <c r="AZ795" s="258"/>
      <c r="BA795" s="258"/>
      <c r="BB795" s="258"/>
      <c r="BC795" s="258"/>
      <c r="BD795" s="258"/>
      <c r="BE795" s="258"/>
      <c r="BF795" s="258"/>
      <c r="BG795" s="258"/>
      <c r="BH795" s="258"/>
      <c r="BI795" s="258"/>
      <c r="BJ795" s="258"/>
      <c r="BK795" s="258"/>
      <c r="BL795" s="258"/>
      <c r="BM795" s="258"/>
      <c r="BN795" s="258"/>
      <c r="BO795" s="258"/>
      <c r="BP795" s="258"/>
      <c r="BQ795" s="258"/>
    </row>
    <row r="796" spans="1:69" s="90" customFormat="1" ht="16.5" x14ac:dyDescent="0.3">
      <c r="A796" s="249"/>
      <c r="B796" s="258"/>
      <c r="C796" s="258"/>
      <c r="D796" s="258"/>
      <c r="E796" s="259"/>
      <c r="F796" s="260"/>
      <c r="G796" s="260"/>
      <c r="H796" s="258"/>
      <c r="I796" s="258"/>
      <c r="J796" s="258"/>
      <c r="K796" s="258"/>
      <c r="L796" s="258"/>
      <c r="M796" s="260"/>
      <c r="N796" s="261"/>
      <c r="O796" s="261"/>
      <c r="P796" s="258"/>
      <c r="Q796" s="258"/>
      <c r="R796" s="262"/>
      <c r="S796" s="258"/>
      <c r="T796" s="262"/>
      <c r="U796" s="263"/>
      <c r="V796" s="258"/>
      <c r="W796" s="264"/>
      <c r="X796" s="265"/>
      <c r="Y796" s="258"/>
      <c r="Z796" s="258"/>
      <c r="AA796" s="258"/>
      <c r="AB796" s="258"/>
      <c r="AC796" s="262"/>
      <c r="AD796" s="258"/>
      <c r="AE796" s="258"/>
      <c r="AF796" s="258"/>
      <c r="AG796" s="258"/>
      <c r="AH796" s="258"/>
      <c r="AI796" s="258"/>
      <c r="AJ796" s="258"/>
      <c r="AK796" s="258"/>
      <c r="AL796" s="258"/>
      <c r="AM796" s="258"/>
      <c r="AN796" s="258"/>
      <c r="AO796" s="258"/>
      <c r="AP796" s="258"/>
      <c r="AQ796" s="258"/>
      <c r="AR796" s="258"/>
      <c r="AS796" s="258"/>
      <c r="AT796" s="258"/>
      <c r="AU796" s="258"/>
      <c r="AV796" s="258"/>
      <c r="AW796" s="258"/>
      <c r="AX796" s="258"/>
      <c r="AY796" s="258"/>
      <c r="AZ796" s="258"/>
      <c r="BA796" s="258"/>
      <c r="BB796" s="258"/>
      <c r="BC796" s="258"/>
      <c r="BD796" s="258"/>
      <c r="BE796" s="258"/>
      <c r="BF796" s="258"/>
      <c r="BG796" s="258"/>
      <c r="BH796" s="258"/>
      <c r="BI796" s="258"/>
      <c r="BJ796" s="258"/>
      <c r="BK796" s="258"/>
      <c r="BL796" s="258"/>
      <c r="BM796" s="258"/>
      <c r="BN796" s="258"/>
      <c r="BO796" s="258"/>
      <c r="BP796" s="258"/>
      <c r="BQ796" s="258"/>
    </row>
    <row r="797" spans="1:69" s="90" customFormat="1" ht="16.5" x14ac:dyDescent="0.3">
      <c r="A797" s="249"/>
      <c r="B797" s="258"/>
      <c r="C797" s="258"/>
      <c r="D797" s="258"/>
      <c r="E797" s="259"/>
      <c r="F797" s="260"/>
      <c r="G797" s="260"/>
      <c r="H797" s="258"/>
      <c r="I797" s="258"/>
      <c r="J797" s="258"/>
      <c r="K797" s="258"/>
      <c r="L797" s="258"/>
      <c r="M797" s="260"/>
      <c r="N797" s="261"/>
      <c r="O797" s="261"/>
      <c r="P797" s="258"/>
      <c r="Q797" s="258"/>
      <c r="R797" s="262"/>
      <c r="S797" s="258"/>
      <c r="T797" s="262"/>
      <c r="U797" s="263"/>
      <c r="V797" s="258"/>
      <c r="W797" s="264"/>
      <c r="X797" s="265"/>
      <c r="Y797" s="258"/>
      <c r="Z797" s="258"/>
      <c r="AA797" s="258"/>
      <c r="AB797" s="258"/>
      <c r="AC797" s="262"/>
      <c r="AD797" s="258"/>
      <c r="AE797" s="258"/>
      <c r="AF797" s="258"/>
      <c r="AG797" s="258"/>
      <c r="AH797" s="258"/>
      <c r="AI797" s="258"/>
      <c r="AJ797" s="258"/>
      <c r="AK797" s="258"/>
      <c r="AL797" s="258"/>
      <c r="AM797" s="258"/>
      <c r="AN797" s="258"/>
      <c r="AO797" s="258"/>
      <c r="AP797" s="258"/>
      <c r="AQ797" s="258"/>
      <c r="AR797" s="258"/>
      <c r="AS797" s="258"/>
      <c r="AT797" s="258"/>
      <c r="AU797" s="258"/>
      <c r="AV797" s="258"/>
      <c r="AW797" s="258"/>
      <c r="AX797" s="258"/>
      <c r="AY797" s="258"/>
      <c r="AZ797" s="258"/>
      <c r="BA797" s="258"/>
      <c r="BB797" s="258"/>
      <c r="BC797" s="258"/>
      <c r="BD797" s="258"/>
      <c r="BE797" s="258"/>
      <c r="BF797" s="258"/>
      <c r="BG797" s="258"/>
      <c r="BH797" s="258"/>
      <c r="BI797" s="258"/>
      <c r="BJ797" s="258"/>
      <c r="BK797" s="258"/>
      <c r="BL797" s="258"/>
      <c r="BM797" s="258"/>
      <c r="BN797" s="258"/>
      <c r="BO797" s="258"/>
      <c r="BP797" s="258"/>
      <c r="BQ797" s="258"/>
    </row>
    <row r="798" spans="1:69" s="90" customFormat="1" ht="16.5" x14ac:dyDescent="0.3">
      <c r="A798" s="249"/>
      <c r="B798" s="258"/>
      <c r="C798" s="258"/>
      <c r="D798" s="258"/>
      <c r="E798" s="259"/>
      <c r="F798" s="260"/>
      <c r="G798" s="260"/>
      <c r="H798" s="258"/>
      <c r="I798" s="258"/>
      <c r="J798" s="258"/>
      <c r="K798" s="258"/>
      <c r="L798" s="258"/>
      <c r="M798" s="260"/>
      <c r="N798" s="261"/>
      <c r="O798" s="261"/>
      <c r="P798" s="258"/>
      <c r="Q798" s="258"/>
      <c r="R798" s="262"/>
      <c r="S798" s="258"/>
      <c r="T798" s="262"/>
      <c r="U798" s="263"/>
      <c r="V798" s="258"/>
      <c r="W798" s="264"/>
      <c r="X798" s="265"/>
      <c r="Y798" s="258"/>
      <c r="Z798" s="258"/>
      <c r="AA798" s="258"/>
      <c r="AB798" s="258"/>
      <c r="AC798" s="262"/>
      <c r="AD798" s="258"/>
      <c r="AE798" s="258"/>
      <c r="AF798" s="258"/>
      <c r="AG798" s="258"/>
      <c r="AH798" s="258"/>
      <c r="AI798" s="258"/>
      <c r="AJ798" s="258"/>
      <c r="AK798" s="258"/>
      <c r="AL798" s="258"/>
      <c r="AM798" s="258"/>
      <c r="AN798" s="258"/>
      <c r="AO798" s="258"/>
      <c r="AP798" s="258"/>
      <c r="AQ798" s="258"/>
      <c r="AR798" s="258"/>
      <c r="AS798" s="258"/>
      <c r="AT798" s="258"/>
      <c r="AU798" s="258"/>
      <c r="AV798" s="258"/>
      <c r="AW798" s="258"/>
      <c r="AX798" s="258"/>
      <c r="AY798" s="258"/>
      <c r="AZ798" s="258"/>
      <c r="BA798" s="258"/>
      <c r="BB798" s="258"/>
      <c r="BC798" s="258"/>
      <c r="BD798" s="258"/>
      <c r="BE798" s="258"/>
      <c r="BF798" s="258"/>
      <c r="BG798" s="258"/>
      <c r="BH798" s="258"/>
      <c r="BI798" s="258"/>
      <c r="BJ798" s="258"/>
      <c r="BK798" s="258"/>
      <c r="BL798" s="258"/>
      <c r="BM798" s="258"/>
      <c r="BN798" s="258"/>
      <c r="BO798" s="258"/>
      <c r="BP798" s="258"/>
      <c r="BQ798" s="258"/>
    </row>
    <row r="799" spans="1:69" s="90" customFormat="1" ht="16.5" x14ac:dyDescent="0.3">
      <c r="A799" s="249"/>
      <c r="B799" s="258"/>
      <c r="C799" s="258"/>
      <c r="D799" s="258"/>
      <c r="E799" s="259"/>
      <c r="F799" s="260"/>
      <c r="G799" s="260"/>
      <c r="H799" s="258"/>
      <c r="I799" s="258"/>
      <c r="J799" s="258"/>
      <c r="K799" s="258"/>
      <c r="L799" s="258"/>
      <c r="M799" s="260"/>
      <c r="N799" s="261"/>
      <c r="O799" s="261"/>
      <c r="P799" s="258"/>
      <c r="Q799" s="258"/>
      <c r="R799" s="262"/>
      <c r="S799" s="258"/>
      <c r="T799" s="262"/>
      <c r="U799" s="263"/>
      <c r="V799" s="258"/>
      <c r="W799" s="264"/>
      <c r="X799" s="265"/>
      <c r="Y799" s="258"/>
      <c r="Z799" s="258"/>
      <c r="AA799" s="258"/>
      <c r="AB799" s="258"/>
      <c r="AC799" s="262"/>
      <c r="AD799" s="258"/>
      <c r="AE799" s="258"/>
      <c r="AF799" s="258"/>
      <c r="AG799" s="258"/>
      <c r="AH799" s="258"/>
      <c r="AI799" s="258"/>
      <c r="AJ799" s="258"/>
      <c r="AK799" s="258"/>
      <c r="AL799" s="258"/>
      <c r="AM799" s="258"/>
      <c r="AN799" s="258"/>
      <c r="AO799" s="258"/>
      <c r="AP799" s="258"/>
      <c r="AQ799" s="258"/>
      <c r="AR799" s="258"/>
      <c r="AS799" s="258"/>
      <c r="AT799" s="258"/>
      <c r="AU799" s="258"/>
      <c r="AV799" s="258"/>
      <c r="AW799" s="258"/>
      <c r="AX799" s="258"/>
      <c r="AY799" s="258"/>
      <c r="AZ799" s="258"/>
      <c r="BA799" s="258"/>
      <c r="BB799" s="258"/>
      <c r="BC799" s="258"/>
      <c r="BD799" s="258"/>
      <c r="BE799" s="258"/>
      <c r="BF799" s="258"/>
      <c r="BG799" s="258"/>
      <c r="BH799" s="258"/>
      <c r="BI799" s="258"/>
      <c r="BJ799" s="258"/>
      <c r="BK799" s="258"/>
      <c r="BL799" s="258"/>
      <c r="BM799" s="258"/>
      <c r="BN799" s="258"/>
      <c r="BO799" s="258"/>
      <c r="BP799" s="258"/>
      <c r="BQ799" s="258"/>
    </row>
    <row r="800" spans="1:69" s="90" customFormat="1" ht="16.5" x14ac:dyDescent="0.3">
      <c r="A800" s="249"/>
      <c r="B800" s="258"/>
      <c r="C800" s="258"/>
      <c r="D800" s="258"/>
      <c r="E800" s="259"/>
      <c r="F800" s="260"/>
      <c r="G800" s="260"/>
      <c r="H800" s="258"/>
      <c r="I800" s="258"/>
      <c r="J800" s="258"/>
      <c r="K800" s="258"/>
      <c r="L800" s="258"/>
      <c r="M800" s="260"/>
      <c r="N800" s="261"/>
      <c r="O800" s="261"/>
      <c r="P800" s="258"/>
      <c r="Q800" s="258"/>
      <c r="R800" s="262"/>
      <c r="S800" s="258"/>
      <c r="T800" s="262"/>
      <c r="U800" s="263"/>
      <c r="V800" s="258"/>
      <c r="W800" s="264"/>
      <c r="X800" s="265"/>
      <c r="Y800" s="258"/>
      <c r="Z800" s="258"/>
      <c r="AA800" s="258"/>
      <c r="AB800" s="258"/>
      <c r="AC800" s="262"/>
      <c r="AD800" s="258"/>
      <c r="AE800" s="258"/>
      <c r="AF800" s="258"/>
      <c r="AG800" s="258"/>
      <c r="AH800" s="258"/>
      <c r="AI800" s="258"/>
      <c r="AJ800" s="258"/>
      <c r="AK800" s="258"/>
      <c r="AL800" s="258"/>
      <c r="AM800" s="258"/>
      <c r="AN800" s="258"/>
      <c r="AO800" s="258"/>
      <c r="AP800" s="258"/>
      <c r="AQ800" s="258"/>
      <c r="AR800" s="258"/>
      <c r="AS800" s="258"/>
      <c r="AT800" s="258"/>
      <c r="AU800" s="258"/>
      <c r="AV800" s="258"/>
      <c r="AW800" s="258"/>
      <c r="AX800" s="258"/>
      <c r="AY800" s="258"/>
      <c r="AZ800" s="258"/>
      <c r="BA800" s="258"/>
      <c r="BB800" s="258"/>
      <c r="BC800" s="258"/>
      <c r="BD800" s="258"/>
      <c r="BE800" s="258"/>
      <c r="BF800" s="258"/>
      <c r="BG800" s="258"/>
      <c r="BH800" s="258"/>
      <c r="BI800" s="258"/>
      <c r="BJ800" s="258"/>
      <c r="BK800" s="258"/>
      <c r="BL800" s="258"/>
      <c r="BM800" s="258"/>
      <c r="BN800" s="258"/>
      <c r="BO800" s="258"/>
      <c r="BP800" s="258"/>
      <c r="BQ800" s="258"/>
    </row>
    <row r="801" spans="1:69" s="90" customFormat="1" ht="16.5" x14ac:dyDescent="0.3">
      <c r="A801" s="249"/>
      <c r="B801" s="258"/>
      <c r="C801" s="258"/>
      <c r="D801" s="258"/>
      <c r="E801" s="259"/>
      <c r="F801" s="260"/>
      <c r="G801" s="260"/>
      <c r="H801" s="258"/>
      <c r="I801" s="258"/>
      <c r="J801" s="258"/>
      <c r="K801" s="258"/>
      <c r="L801" s="258"/>
      <c r="M801" s="260"/>
      <c r="N801" s="261"/>
      <c r="O801" s="261"/>
      <c r="P801" s="258"/>
      <c r="Q801" s="258"/>
      <c r="R801" s="262"/>
      <c r="S801" s="258"/>
      <c r="T801" s="262"/>
      <c r="U801" s="263"/>
      <c r="V801" s="258"/>
      <c r="W801" s="264"/>
      <c r="X801" s="265"/>
      <c r="Y801" s="258"/>
      <c r="Z801" s="258"/>
      <c r="AA801" s="258"/>
      <c r="AB801" s="258"/>
      <c r="AC801" s="262"/>
      <c r="AD801" s="258"/>
      <c r="AE801" s="258"/>
      <c r="AF801" s="258"/>
      <c r="AG801" s="258"/>
      <c r="AH801" s="258"/>
      <c r="AI801" s="258"/>
      <c r="AJ801" s="258"/>
      <c r="AK801" s="258"/>
      <c r="AL801" s="258"/>
      <c r="AM801" s="258"/>
      <c r="AN801" s="258"/>
      <c r="AO801" s="258"/>
      <c r="AP801" s="258"/>
      <c r="AQ801" s="258"/>
      <c r="AR801" s="258"/>
      <c r="AS801" s="258"/>
      <c r="AT801" s="258"/>
      <c r="AU801" s="258"/>
      <c r="AV801" s="258"/>
      <c r="AW801" s="258"/>
      <c r="AX801" s="258"/>
      <c r="AY801" s="258"/>
      <c r="AZ801" s="258"/>
      <c r="BA801" s="258"/>
      <c r="BB801" s="258"/>
      <c r="BC801" s="258"/>
      <c r="BD801" s="258"/>
      <c r="BE801" s="258"/>
      <c r="BF801" s="258"/>
      <c r="BG801" s="258"/>
      <c r="BH801" s="258"/>
      <c r="BI801" s="258"/>
      <c r="BJ801" s="258"/>
      <c r="BK801" s="258"/>
      <c r="BL801" s="258"/>
      <c r="BM801" s="258"/>
      <c r="BN801" s="258"/>
      <c r="BO801" s="258"/>
      <c r="BP801" s="258"/>
      <c r="BQ801" s="258"/>
    </row>
    <row r="802" spans="1:69" s="90" customFormat="1" ht="16.5" x14ac:dyDescent="0.3">
      <c r="A802" s="249"/>
      <c r="B802" s="258"/>
      <c r="C802" s="258"/>
      <c r="D802" s="258"/>
      <c r="E802" s="259"/>
      <c r="F802" s="260"/>
      <c r="G802" s="260"/>
      <c r="H802" s="258"/>
      <c r="I802" s="258"/>
      <c r="J802" s="258"/>
      <c r="K802" s="258"/>
      <c r="L802" s="258"/>
      <c r="M802" s="260"/>
      <c r="N802" s="261"/>
      <c r="O802" s="261"/>
      <c r="P802" s="258"/>
      <c r="Q802" s="258"/>
      <c r="R802" s="262"/>
      <c r="S802" s="258"/>
      <c r="T802" s="262"/>
      <c r="U802" s="263"/>
      <c r="V802" s="258"/>
      <c r="W802" s="264"/>
      <c r="X802" s="265"/>
      <c r="Y802" s="258"/>
      <c r="Z802" s="258"/>
      <c r="AA802" s="258"/>
      <c r="AB802" s="258"/>
      <c r="AC802" s="262"/>
      <c r="AD802" s="258"/>
      <c r="AE802" s="258"/>
      <c r="AF802" s="258"/>
      <c r="AG802" s="258"/>
      <c r="AH802" s="258"/>
      <c r="AI802" s="258"/>
      <c r="AJ802" s="258"/>
      <c r="AK802" s="258"/>
      <c r="AL802" s="258"/>
      <c r="AM802" s="258"/>
      <c r="AN802" s="258"/>
      <c r="AO802" s="258"/>
      <c r="AP802" s="258"/>
      <c r="AQ802" s="258"/>
      <c r="AR802" s="258"/>
      <c r="AS802" s="258"/>
      <c r="AT802" s="258"/>
      <c r="AU802" s="258"/>
      <c r="AV802" s="258"/>
      <c r="AW802" s="258"/>
      <c r="AX802" s="258"/>
      <c r="AY802" s="258"/>
      <c r="AZ802" s="258"/>
      <c r="BA802" s="258"/>
      <c r="BB802" s="258"/>
      <c r="BC802" s="258"/>
      <c r="BD802" s="258"/>
      <c r="BE802" s="258"/>
      <c r="BF802" s="258"/>
      <c r="BG802" s="258"/>
      <c r="BH802" s="258"/>
      <c r="BI802" s="258"/>
      <c r="BJ802" s="258"/>
      <c r="BK802" s="258"/>
      <c r="BL802" s="258"/>
      <c r="BM802" s="258"/>
      <c r="BN802" s="258"/>
      <c r="BO802" s="258"/>
      <c r="BP802" s="258"/>
      <c r="BQ802" s="258"/>
    </row>
    <row r="803" spans="1:69" s="90" customFormat="1" ht="16.5" x14ac:dyDescent="0.3">
      <c r="A803" s="249"/>
      <c r="B803" s="258"/>
      <c r="C803" s="258"/>
      <c r="D803" s="258"/>
      <c r="E803" s="259"/>
      <c r="F803" s="260"/>
      <c r="G803" s="260"/>
      <c r="H803" s="258"/>
      <c r="I803" s="258"/>
      <c r="J803" s="258"/>
      <c r="K803" s="258"/>
      <c r="L803" s="258"/>
      <c r="M803" s="260"/>
      <c r="N803" s="261"/>
      <c r="O803" s="261"/>
      <c r="P803" s="258"/>
      <c r="Q803" s="258"/>
      <c r="R803" s="262"/>
      <c r="S803" s="258"/>
      <c r="T803" s="262"/>
      <c r="U803" s="263"/>
      <c r="V803" s="258"/>
      <c r="W803" s="264"/>
      <c r="X803" s="265"/>
      <c r="Y803" s="258"/>
      <c r="Z803" s="258"/>
      <c r="AA803" s="258"/>
      <c r="AB803" s="258"/>
      <c r="AC803" s="262"/>
      <c r="AD803" s="258"/>
      <c r="AE803" s="258"/>
      <c r="AF803" s="258"/>
      <c r="AG803" s="258"/>
      <c r="AH803" s="258"/>
      <c r="AI803" s="258"/>
      <c r="AJ803" s="258"/>
      <c r="AK803" s="258"/>
      <c r="AL803" s="258"/>
      <c r="AM803" s="258"/>
      <c r="AN803" s="258"/>
      <c r="AO803" s="258"/>
      <c r="AP803" s="258"/>
      <c r="AQ803" s="258"/>
      <c r="AR803" s="258"/>
      <c r="AS803" s="258"/>
      <c r="AT803" s="258"/>
      <c r="AU803" s="258"/>
      <c r="AV803" s="258"/>
      <c r="AW803" s="258"/>
      <c r="AX803" s="258"/>
      <c r="AY803" s="258"/>
      <c r="AZ803" s="258"/>
      <c r="BA803" s="258"/>
      <c r="BB803" s="258"/>
      <c r="BC803" s="258"/>
      <c r="BD803" s="258"/>
      <c r="BE803" s="258"/>
      <c r="BF803" s="258"/>
      <c r="BG803" s="258"/>
      <c r="BH803" s="258"/>
      <c r="BI803" s="258"/>
      <c r="BJ803" s="258"/>
      <c r="BK803" s="258"/>
      <c r="BL803" s="258"/>
      <c r="BM803" s="258"/>
      <c r="BN803" s="258"/>
      <c r="BO803" s="258"/>
      <c r="BP803" s="258"/>
      <c r="BQ803" s="258"/>
    </row>
    <row r="804" spans="1:69" s="90" customFormat="1" ht="16.5" x14ac:dyDescent="0.3">
      <c r="A804" s="249"/>
      <c r="B804" s="258"/>
      <c r="C804" s="258"/>
      <c r="D804" s="258"/>
      <c r="E804" s="259"/>
      <c r="F804" s="260"/>
      <c r="G804" s="260"/>
      <c r="H804" s="258"/>
      <c r="I804" s="258"/>
      <c r="J804" s="258"/>
      <c r="K804" s="258"/>
      <c r="L804" s="258"/>
      <c r="M804" s="260"/>
      <c r="N804" s="261"/>
      <c r="O804" s="261"/>
      <c r="P804" s="258"/>
      <c r="Q804" s="258"/>
      <c r="R804" s="262"/>
      <c r="S804" s="258"/>
      <c r="T804" s="262"/>
      <c r="U804" s="263"/>
      <c r="V804" s="258"/>
      <c r="W804" s="264"/>
      <c r="X804" s="265"/>
      <c r="Y804" s="258"/>
      <c r="Z804" s="258"/>
      <c r="AA804" s="258"/>
      <c r="AB804" s="258"/>
      <c r="AC804" s="262"/>
      <c r="AD804" s="258"/>
      <c r="AE804" s="258"/>
      <c r="AF804" s="258"/>
      <c r="AG804" s="258"/>
      <c r="AH804" s="258"/>
      <c r="AI804" s="258"/>
      <c r="AJ804" s="258"/>
      <c r="AK804" s="258"/>
      <c r="AL804" s="258"/>
      <c r="AM804" s="258"/>
      <c r="AN804" s="258"/>
      <c r="AO804" s="258"/>
      <c r="AP804" s="258"/>
      <c r="AQ804" s="258"/>
      <c r="AR804" s="258"/>
      <c r="AS804" s="258"/>
      <c r="AT804" s="258"/>
      <c r="AU804" s="258"/>
      <c r="AV804" s="258"/>
      <c r="AW804" s="258"/>
      <c r="AX804" s="258"/>
      <c r="AY804" s="258"/>
      <c r="AZ804" s="258"/>
      <c r="BA804" s="258"/>
      <c r="BB804" s="258"/>
      <c r="BC804" s="258"/>
      <c r="BD804" s="258"/>
      <c r="BE804" s="258"/>
      <c r="BF804" s="258"/>
      <c r="BG804" s="258"/>
      <c r="BH804" s="258"/>
      <c r="BI804" s="258"/>
      <c r="BJ804" s="258"/>
      <c r="BK804" s="258"/>
      <c r="BL804" s="258"/>
      <c r="BM804" s="258"/>
      <c r="BN804" s="258"/>
      <c r="BO804" s="258"/>
      <c r="BP804" s="258"/>
      <c r="BQ804" s="258"/>
    </row>
    <row r="805" spans="1:69" s="90" customFormat="1" ht="16.5" x14ac:dyDescent="0.3">
      <c r="A805" s="249"/>
      <c r="B805" s="258"/>
      <c r="C805" s="258"/>
      <c r="D805" s="258"/>
      <c r="E805" s="259"/>
      <c r="F805" s="260"/>
      <c r="G805" s="260"/>
      <c r="H805" s="258"/>
      <c r="I805" s="258"/>
      <c r="J805" s="258"/>
      <c r="K805" s="258"/>
      <c r="L805" s="258"/>
      <c r="M805" s="260"/>
      <c r="N805" s="261"/>
      <c r="O805" s="261"/>
      <c r="P805" s="258"/>
      <c r="Q805" s="258"/>
      <c r="R805" s="262"/>
      <c r="S805" s="258"/>
      <c r="T805" s="262"/>
      <c r="U805" s="263"/>
      <c r="V805" s="258"/>
      <c r="W805" s="264"/>
      <c r="X805" s="265"/>
      <c r="Y805" s="258"/>
      <c r="Z805" s="258"/>
      <c r="AA805" s="258"/>
      <c r="AB805" s="258"/>
      <c r="AC805" s="262"/>
      <c r="AD805" s="258"/>
      <c r="AE805" s="258"/>
      <c r="AF805" s="258"/>
      <c r="AG805" s="258"/>
      <c r="AH805" s="258"/>
      <c r="AI805" s="258"/>
      <c r="AJ805" s="258"/>
      <c r="AK805" s="258"/>
      <c r="AL805" s="258"/>
      <c r="AM805" s="258"/>
      <c r="AN805" s="258"/>
      <c r="AO805" s="258"/>
      <c r="AP805" s="258"/>
      <c r="AQ805" s="258"/>
      <c r="AR805" s="258"/>
      <c r="AS805" s="258"/>
      <c r="AT805" s="258"/>
      <c r="AU805" s="258"/>
      <c r="AV805" s="258"/>
      <c r="AW805" s="258"/>
      <c r="AX805" s="258"/>
      <c r="AY805" s="258"/>
      <c r="AZ805" s="258"/>
      <c r="BA805" s="258"/>
      <c r="BB805" s="258"/>
      <c r="BC805" s="258"/>
      <c r="BD805" s="258"/>
      <c r="BE805" s="258"/>
      <c r="BF805" s="258"/>
      <c r="BG805" s="258"/>
      <c r="BH805" s="258"/>
      <c r="BI805" s="258"/>
      <c r="BJ805" s="258"/>
      <c r="BK805" s="258"/>
      <c r="BL805" s="258"/>
      <c r="BM805" s="258"/>
      <c r="BN805" s="258"/>
      <c r="BO805" s="258"/>
      <c r="BP805" s="258"/>
      <c r="BQ805" s="258"/>
    </row>
    <row r="806" spans="1:69" s="90" customFormat="1" ht="16.5" x14ac:dyDescent="0.3">
      <c r="A806" s="249"/>
      <c r="B806" s="258"/>
      <c r="C806" s="258"/>
      <c r="D806" s="258"/>
      <c r="E806" s="259"/>
      <c r="F806" s="260"/>
      <c r="G806" s="260"/>
      <c r="H806" s="258"/>
      <c r="I806" s="258"/>
      <c r="J806" s="258"/>
      <c r="K806" s="258"/>
      <c r="L806" s="258"/>
      <c r="M806" s="260"/>
      <c r="N806" s="261"/>
      <c r="O806" s="261"/>
      <c r="P806" s="258"/>
      <c r="Q806" s="258"/>
      <c r="R806" s="262"/>
      <c r="S806" s="258"/>
      <c r="T806" s="262"/>
      <c r="U806" s="263"/>
      <c r="V806" s="258"/>
      <c r="W806" s="264"/>
      <c r="X806" s="265"/>
      <c r="Y806" s="258"/>
      <c r="Z806" s="258"/>
      <c r="AA806" s="258"/>
      <c r="AB806" s="258"/>
      <c r="AC806" s="262"/>
      <c r="AD806" s="258"/>
      <c r="AE806" s="258"/>
      <c r="AF806" s="258"/>
      <c r="AG806" s="258"/>
      <c r="AH806" s="258"/>
      <c r="AI806" s="258"/>
      <c r="AJ806" s="258"/>
      <c r="AK806" s="258"/>
      <c r="AL806" s="258"/>
      <c r="AM806" s="258"/>
      <c r="AN806" s="258"/>
      <c r="AO806" s="258"/>
      <c r="AP806" s="258"/>
      <c r="AQ806" s="258"/>
      <c r="AR806" s="258"/>
      <c r="AS806" s="258"/>
      <c r="AT806" s="258"/>
      <c r="AU806" s="258"/>
      <c r="AV806" s="258"/>
      <c r="AW806" s="258"/>
      <c r="AX806" s="258"/>
      <c r="AY806" s="258"/>
      <c r="AZ806" s="258"/>
      <c r="BA806" s="258"/>
      <c r="BB806" s="258"/>
      <c r="BC806" s="258"/>
      <c r="BD806" s="258"/>
      <c r="BE806" s="258"/>
      <c r="BF806" s="258"/>
      <c r="BG806" s="258"/>
      <c r="BH806" s="258"/>
      <c r="BI806" s="258"/>
      <c r="BJ806" s="258"/>
      <c r="BK806" s="258"/>
      <c r="BL806" s="258"/>
      <c r="BM806" s="258"/>
      <c r="BN806" s="258"/>
      <c r="BO806" s="258"/>
      <c r="BP806" s="258"/>
      <c r="BQ806" s="258"/>
    </row>
    <row r="807" spans="1:69" s="90" customFormat="1" ht="16.5" x14ac:dyDescent="0.3">
      <c r="A807" s="249"/>
      <c r="B807" s="258"/>
      <c r="C807" s="258"/>
      <c r="D807" s="258"/>
      <c r="E807" s="259"/>
      <c r="F807" s="260"/>
      <c r="G807" s="260"/>
      <c r="H807" s="258"/>
      <c r="I807" s="258"/>
      <c r="J807" s="258"/>
      <c r="K807" s="258"/>
      <c r="L807" s="258"/>
      <c r="M807" s="260"/>
      <c r="N807" s="261"/>
      <c r="O807" s="261"/>
      <c r="P807" s="258"/>
      <c r="Q807" s="258"/>
      <c r="R807" s="262"/>
      <c r="S807" s="258"/>
      <c r="T807" s="262"/>
      <c r="U807" s="263"/>
      <c r="V807" s="258"/>
      <c r="W807" s="264"/>
      <c r="X807" s="265"/>
      <c r="Y807" s="258"/>
      <c r="Z807" s="258"/>
      <c r="AA807" s="258"/>
      <c r="AB807" s="258"/>
      <c r="AC807" s="262"/>
      <c r="AD807" s="258"/>
      <c r="AE807" s="258"/>
      <c r="AF807" s="258"/>
      <c r="AG807" s="258"/>
      <c r="AH807" s="258"/>
      <c r="AI807" s="258"/>
      <c r="AJ807" s="258"/>
      <c r="AK807" s="258"/>
      <c r="AL807" s="258"/>
      <c r="AM807" s="258"/>
      <c r="AN807" s="258"/>
      <c r="AO807" s="258"/>
      <c r="AP807" s="258"/>
      <c r="AQ807" s="258"/>
      <c r="AR807" s="258"/>
      <c r="AS807" s="258"/>
      <c r="AT807" s="258"/>
      <c r="AU807" s="258"/>
      <c r="AV807" s="258"/>
      <c r="AW807" s="258"/>
      <c r="AX807" s="258"/>
      <c r="AY807" s="258"/>
      <c r="AZ807" s="258"/>
      <c r="BA807" s="258"/>
      <c r="BB807" s="258"/>
      <c r="BC807" s="258"/>
      <c r="BD807" s="258"/>
      <c r="BE807" s="258"/>
      <c r="BF807" s="258"/>
      <c r="BG807" s="258"/>
      <c r="BH807" s="258"/>
      <c r="BI807" s="258"/>
      <c r="BJ807" s="258"/>
      <c r="BK807" s="258"/>
      <c r="BL807" s="258"/>
      <c r="BM807" s="258"/>
      <c r="BN807" s="258"/>
      <c r="BO807" s="258"/>
      <c r="BP807" s="258"/>
      <c r="BQ807" s="258"/>
    </row>
    <row r="808" spans="1:69" s="90" customFormat="1" ht="16.5" x14ac:dyDescent="0.3">
      <c r="A808" s="249"/>
      <c r="B808" s="258"/>
      <c r="C808" s="258"/>
      <c r="D808" s="258"/>
      <c r="E808" s="259"/>
      <c r="F808" s="260"/>
      <c r="G808" s="260"/>
      <c r="H808" s="258"/>
      <c r="I808" s="258"/>
      <c r="J808" s="258"/>
      <c r="K808" s="258"/>
      <c r="L808" s="258"/>
      <c r="M808" s="260"/>
      <c r="N808" s="261"/>
      <c r="O808" s="261"/>
      <c r="P808" s="258"/>
      <c r="Q808" s="258"/>
      <c r="R808" s="262"/>
      <c r="S808" s="258"/>
      <c r="T808" s="262"/>
      <c r="U808" s="263"/>
      <c r="V808" s="258"/>
      <c r="W808" s="264"/>
      <c r="X808" s="265"/>
      <c r="Y808" s="258"/>
      <c r="Z808" s="258"/>
      <c r="AA808" s="258"/>
      <c r="AB808" s="258"/>
      <c r="AC808" s="262"/>
      <c r="AD808" s="258"/>
      <c r="AE808" s="258"/>
      <c r="AF808" s="258"/>
      <c r="AG808" s="258"/>
      <c r="AH808" s="258"/>
      <c r="AI808" s="258"/>
      <c r="AJ808" s="258"/>
      <c r="AK808" s="258"/>
      <c r="AL808" s="258"/>
      <c r="AM808" s="258"/>
      <c r="AN808" s="258"/>
      <c r="AO808" s="258"/>
      <c r="AP808" s="258"/>
      <c r="AQ808" s="258"/>
      <c r="AR808" s="258"/>
      <c r="AS808" s="258"/>
      <c r="AT808" s="258"/>
      <c r="AU808" s="258"/>
      <c r="AV808" s="258"/>
      <c r="AW808" s="258"/>
      <c r="AX808" s="258"/>
      <c r="AY808" s="258"/>
      <c r="AZ808" s="258"/>
      <c r="BA808" s="258"/>
      <c r="BB808" s="258"/>
      <c r="BC808" s="258"/>
      <c r="BD808" s="258"/>
      <c r="BE808" s="258"/>
      <c r="BF808" s="258"/>
      <c r="BG808" s="258"/>
      <c r="BH808" s="258"/>
      <c r="BI808" s="258"/>
      <c r="BJ808" s="258"/>
      <c r="BK808" s="258"/>
      <c r="BL808" s="258"/>
      <c r="BM808" s="258"/>
      <c r="BN808" s="258"/>
      <c r="BO808" s="258"/>
      <c r="BP808" s="258"/>
      <c r="BQ808" s="258"/>
    </row>
    <row r="809" spans="1:69" s="90" customFormat="1" ht="16.5" x14ac:dyDescent="0.3">
      <c r="A809" s="249"/>
      <c r="B809" s="258"/>
      <c r="C809" s="258"/>
      <c r="D809" s="258"/>
      <c r="E809" s="259"/>
      <c r="F809" s="260"/>
      <c r="G809" s="260"/>
      <c r="H809" s="258"/>
      <c r="I809" s="258"/>
      <c r="J809" s="258"/>
      <c r="K809" s="258"/>
      <c r="L809" s="258"/>
      <c r="M809" s="260"/>
      <c r="N809" s="261"/>
      <c r="O809" s="261"/>
      <c r="P809" s="258"/>
      <c r="Q809" s="258"/>
      <c r="R809" s="262"/>
      <c r="S809" s="258"/>
      <c r="T809" s="262"/>
      <c r="U809" s="263"/>
      <c r="V809" s="258"/>
      <c r="W809" s="264"/>
      <c r="X809" s="265"/>
      <c r="Y809" s="258"/>
      <c r="Z809" s="258"/>
      <c r="AA809" s="258"/>
      <c r="AB809" s="258"/>
      <c r="AC809" s="262"/>
      <c r="AD809" s="258"/>
      <c r="AE809" s="258"/>
      <c r="AF809" s="258"/>
      <c r="AG809" s="258"/>
      <c r="AH809" s="258"/>
      <c r="AI809" s="258"/>
      <c r="AJ809" s="258"/>
      <c r="AK809" s="258"/>
      <c r="AL809" s="258"/>
      <c r="AM809" s="258"/>
      <c r="AN809" s="258"/>
      <c r="AO809" s="258"/>
      <c r="AP809" s="258"/>
      <c r="AQ809" s="258"/>
      <c r="AR809" s="258"/>
      <c r="AS809" s="258"/>
      <c r="AT809" s="258"/>
      <c r="AU809" s="258"/>
      <c r="AV809" s="258"/>
      <c r="AW809" s="258"/>
      <c r="AX809" s="258"/>
      <c r="AY809" s="258"/>
      <c r="AZ809" s="258"/>
      <c r="BA809" s="258"/>
      <c r="BB809" s="258"/>
      <c r="BC809" s="258"/>
      <c r="BD809" s="258"/>
      <c r="BE809" s="258"/>
      <c r="BF809" s="258"/>
      <c r="BG809" s="258"/>
      <c r="BH809" s="258"/>
      <c r="BI809" s="258"/>
      <c r="BJ809" s="258"/>
      <c r="BK809" s="258"/>
      <c r="BL809" s="258"/>
      <c r="BM809" s="258"/>
      <c r="BN809" s="258"/>
      <c r="BO809" s="258"/>
      <c r="BP809" s="258"/>
      <c r="BQ809" s="258"/>
    </row>
    <row r="810" spans="1:69" s="90" customFormat="1" ht="16.5" x14ac:dyDescent="0.3">
      <c r="A810" s="249"/>
      <c r="B810" s="258"/>
      <c r="C810" s="258"/>
      <c r="D810" s="258"/>
      <c r="E810" s="259"/>
      <c r="F810" s="260"/>
      <c r="G810" s="260"/>
      <c r="H810" s="258"/>
      <c r="I810" s="258"/>
      <c r="J810" s="258"/>
      <c r="K810" s="258"/>
      <c r="L810" s="258"/>
      <c r="M810" s="260"/>
      <c r="N810" s="261"/>
      <c r="O810" s="261"/>
      <c r="P810" s="258"/>
      <c r="Q810" s="258"/>
      <c r="R810" s="262"/>
      <c r="S810" s="258"/>
      <c r="T810" s="262"/>
      <c r="U810" s="263"/>
      <c r="V810" s="258"/>
      <c r="W810" s="264"/>
      <c r="X810" s="265"/>
      <c r="Y810" s="258"/>
      <c r="Z810" s="258"/>
      <c r="AA810" s="258"/>
      <c r="AB810" s="258"/>
      <c r="AC810" s="262"/>
      <c r="AD810" s="258"/>
      <c r="AE810" s="258"/>
      <c r="AF810" s="258"/>
      <c r="AG810" s="258"/>
      <c r="AH810" s="258"/>
      <c r="AI810" s="258"/>
      <c r="AJ810" s="258"/>
      <c r="AK810" s="258"/>
      <c r="AL810" s="258"/>
      <c r="AM810" s="258"/>
      <c r="AN810" s="258"/>
      <c r="AO810" s="258"/>
      <c r="AP810" s="258"/>
      <c r="AQ810" s="258"/>
      <c r="AR810" s="258"/>
      <c r="AS810" s="258"/>
      <c r="AT810" s="258"/>
      <c r="AU810" s="258"/>
      <c r="AV810" s="258"/>
      <c r="AW810" s="258"/>
      <c r="AX810" s="258"/>
      <c r="AY810" s="258"/>
      <c r="AZ810" s="258"/>
      <c r="BA810" s="258"/>
      <c r="BB810" s="258"/>
      <c r="BC810" s="258"/>
      <c r="BD810" s="258"/>
      <c r="BE810" s="258"/>
      <c r="BF810" s="258"/>
      <c r="BG810" s="258"/>
      <c r="BH810" s="258"/>
      <c r="BI810" s="258"/>
      <c r="BJ810" s="258"/>
      <c r="BK810" s="258"/>
      <c r="BL810" s="258"/>
      <c r="BM810" s="258"/>
      <c r="BN810" s="258"/>
      <c r="BO810" s="258"/>
      <c r="BP810" s="258"/>
      <c r="BQ810" s="258"/>
    </row>
    <row r="811" spans="1:69" s="90" customFormat="1" ht="16.5" x14ac:dyDescent="0.3">
      <c r="A811" s="249"/>
      <c r="B811" s="258"/>
      <c r="C811" s="258"/>
      <c r="D811" s="258"/>
      <c r="E811" s="259"/>
      <c r="F811" s="260"/>
      <c r="G811" s="260"/>
      <c r="H811" s="258"/>
      <c r="I811" s="258"/>
      <c r="J811" s="258"/>
      <c r="K811" s="258"/>
      <c r="L811" s="258"/>
      <c r="M811" s="260"/>
      <c r="N811" s="261"/>
      <c r="O811" s="261"/>
      <c r="P811" s="258"/>
      <c r="Q811" s="258"/>
      <c r="R811" s="262"/>
      <c r="S811" s="258"/>
      <c r="T811" s="262"/>
      <c r="U811" s="263"/>
      <c r="V811" s="258"/>
      <c r="W811" s="264"/>
      <c r="X811" s="265"/>
      <c r="Y811" s="258"/>
      <c r="Z811" s="258"/>
      <c r="AA811" s="258"/>
      <c r="AB811" s="258"/>
      <c r="AC811" s="262"/>
      <c r="AD811" s="258"/>
      <c r="AE811" s="258"/>
      <c r="AF811" s="258"/>
      <c r="AG811" s="258"/>
      <c r="AH811" s="258"/>
      <c r="AI811" s="258"/>
      <c r="AJ811" s="258"/>
      <c r="AK811" s="258"/>
      <c r="AL811" s="258"/>
      <c r="AM811" s="258"/>
      <c r="AN811" s="258"/>
      <c r="AO811" s="258"/>
      <c r="AP811" s="258"/>
      <c r="AQ811" s="258"/>
      <c r="AR811" s="258"/>
      <c r="AS811" s="258"/>
      <c r="AT811" s="258"/>
      <c r="AU811" s="258"/>
      <c r="AV811" s="258"/>
      <c r="AW811" s="258"/>
      <c r="AX811" s="258"/>
      <c r="AY811" s="258"/>
      <c r="AZ811" s="258"/>
      <c r="BA811" s="258"/>
      <c r="BB811" s="258"/>
      <c r="BC811" s="258"/>
      <c r="BD811" s="258"/>
      <c r="BE811" s="258"/>
      <c r="BF811" s="258"/>
      <c r="BG811" s="258"/>
      <c r="BH811" s="258"/>
      <c r="BI811" s="258"/>
      <c r="BJ811" s="258"/>
      <c r="BK811" s="258"/>
      <c r="BL811" s="258"/>
      <c r="BM811" s="258"/>
      <c r="BN811" s="258"/>
      <c r="BO811" s="258"/>
      <c r="BP811" s="258"/>
      <c r="BQ811" s="258"/>
    </row>
    <row r="812" spans="1:69" s="90" customFormat="1" ht="16.5" x14ac:dyDescent="0.3">
      <c r="A812" s="249"/>
      <c r="B812" s="258"/>
      <c r="C812" s="258"/>
      <c r="D812" s="258"/>
      <c r="E812" s="259"/>
      <c r="F812" s="260"/>
      <c r="G812" s="260"/>
      <c r="H812" s="258"/>
      <c r="I812" s="258"/>
      <c r="J812" s="258"/>
      <c r="K812" s="258"/>
      <c r="L812" s="258"/>
      <c r="M812" s="260"/>
      <c r="N812" s="261"/>
      <c r="O812" s="261"/>
      <c r="P812" s="258"/>
      <c r="Q812" s="258"/>
      <c r="R812" s="262"/>
      <c r="S812" s="258"/>
      <c r="T812" s="262"/>
      <c r="U812" s="263"/>
      <c r="V812" s="258"/>
      <c r="W812" s="264"/>
      <c r="X812" s="265"/>
      <c r="Y812" s="258"/>
      <c r="Z812" s="258"/>
      <c r="AA812" s="258"/>
      <c r="AB812" s="258"/>
      <c r="AC812" s="262"/>
      <c r="AD812" s="258"/>
      <c r="AE812" s="258"/>
      <c r="AF812" s="258"/>
      <c r="AG812" s="258"/>
      <c r="AH812" s="258"/>
      <c r="AI812" s="258"/>
      <c r="AJ812" s="258"/>
      <c r="AK812" s="258"/>
      <c r="AL812" s="258"/>
      <c r="AM812" s="258"/>
      <c r="AN812" s="258"/>
      <c r="AO812" s="258"/>
      <c r="AP812" s="258"/>
      <c r="AQ812" s="258"/>
      <c r="AR812" s="258"/>
      <c r="AS812" s="258"/>
      <c r="AT812" s="258"/>
      <c r="AU812" s="258"/>
      <c r="AV812" s="258"/>
      <c r="AW812" s="258"/>
      <c r="AX812" s="258"/>
      <c r="AY812" s="258"/>
      <c r="AZ812" s="258"/>
      <c r="BA812" s="258"/>
      <c r="BB812" s="258"/>
      <c r="BC812" s="258"/>
      <c r="BD812" s="258"/>
      <c r="BE812" s="258"/>
      <c r="BF812" s="258"/>
      <c r="BG812" s="258"/>
      <c r="BH812" s="258"/>
      <c r="BI812" s="258"/>
      <c r="BJ812" s="258"/>
      <c r="BK812" s="258"/>
      <c r="BL812" s="258"/>
      <c r="BM812" s="258"/>
      <c r="BN812" s="258"/>
      <c r="BO812" s="258"/>
      <c r="BP812" s="258"/>
      <c r="BQ812" s="258"/>
    </row>
    <row r="813" spans="1:69" s="90" customFormat="1" ht="16.5" x14ac:dyDescent="0.3">
      <c r="A813" s="249"/>
      <c r="B813" s="258"/>
      <c r="C813" s="258"/>
      <c r="D813" s="258"/>
      <c r="E813" s="259"/>
      <c r="F813" s="260"/>
      <c r="G813" s="260"/>
      <c r="H813" s="258"/>
      <c r="I813" s="258"/>
      <c r="J813" s="258"/>
      <c r="K813" s="258"/>
      <c r="L813" s="258"/>
      <c r="M813" s="260"/>
      <c r="N813" s="261"/>
      <c r="O813" s="261"/>
      <c r="P813" s="258"/>
      <c r="Q813" s="258"/>
      <c r="R813" s="262"/>
      <c r="S813" s="258"/>
      <c r="T813" s="262"/>
      <c r="U813" s="263"/>
      <c r="V813" s="258"/>
      <c r="W813" s="264"/>
      <c r="X813" s="265"/>
      <c r="Y813" s="258"/>
      <c r="Z813" s="258"/>
      <c r="AA813" s="258"/>
      <c r="AB813" s="258"/>
      <c r="AC813" s="262"/>
      <c r="AD813" s="258"/>
      <c r="AE813" s="258"/>
      <c r="AF813" s="258"/>
      <c r="AG813" s="258"/>
      <c r="AH813" s="258"/>
      <c r="AI813" s="258"/>
      <c r="AJ813" s="258"/>
      <c r="AK813" s="258"/>
      <c r="AL813" s="258"/>
      <c r="AM813" s="258"/>
      <c r="AN813" s="258"/>
      <c r="AO813" s="258"/>
      <c r="AP813" s="258"/>
      <c r="AQ813" s="258"/>
      <c r="AR813" s="258"/>
      <c r="AS813" s="258"/>
      <c r="AT813" s="258"/>
      <c r="AU813" s="258"/>
      <c r="AV813" s="258"/>
      <c r="AW813" s="258"/>
      <c r="AX813" s="258"/>
      <c r="AY813" s="258"/>
      <c r="AZ813" s="258"/>
      <c r="BA813" s="258"/>
      <c r="BB813" s="258"/>
      <c r="BC813" s="258"/>
      <c r="BD813" s="258"/>
      <c r="BE813" s="258"/>
      <c r="BF813" s="258"/>
      <c r="BG813" s="258"/>
      <c r="BH813" s="258"/>
      <c r="BI813" s="258"/>
      <c r="BJ813" s="258"/>
      <c r="BK813" s="258"/>
      <c r="BL813" s="258"/>
      <c r="BM813" s="258"/>
      <c r="BN813" s="258"/>
      <c r="BO813" s="258"/>
      <c r="BP813" s="258"/>
      <c r="BQ813" s="258"/>
    </row>
    <row r="814" spans="1:69" s="90" customFormat="1" ht="16.5" x14ac:dyDescent="0.3">
      <c r="A814" s="249"/>
      <c r="B814" s="258"/>
      <c r="C814" s="258"/>
      <c r="D814" s="258"/>
      <c r="E814" s="259"/>
      <c r="F814" s="260"/>
      <c r="G814" s="260"/>
      <c r="H814" s="258"/>
      <c r="I814" s="258"/>
      <c r="J814" s="258"/>
      <c r="K814" s="258"/>
      <c r="L814" s="258"/>
      <c r="M814" s="260"/>
      <c r="N814" s="261"/>
      <c r="O814" s="261"/>
      <c r="P814" s="258"/>
      <c r="Q814" s="258"/>
      <c r="R814" s="262"/>
      <c r="S814" s="258"/>
      <c r="T814" s="262"/>
      <c r="U814" s="263"/>
      <c r="V814" s="258"/>
      <c r="W814" s="264"/>
      <c r="X814" s="265"/>
      <c r="Y814" s="258"/>
      <c r="Z814" s="258"/>
      <c r="AA814" s="258"/>
      <c r="AB814" s="258"/>
      <c r="AC814" s="262"/>
      <c r="AD814" s="258"/>
      <c r="AE814" s="258"/>
      <c r="AF814" s="258"/>
      <c r="AG814" s="258"/>
      <c r="AH814" s="258"/>
      <c r="AI814" s="258"/>
      <c r="AJ814" s="258"/>
      <c r="AK814" s="258"/>
      <c r="AL814" s="258"/>
      <c r="AM814" s="258"/>
      <c r="AN814" s="258"/>
      <c r="AO814" s="258"/>
      <c r="AP814" s="258"/>
      <c r="AQ814" s="258"/>
      <c r="AR814" s="258"/>
      <c r="AS814" s="258"/>
      <c r="AT814" s="258"/>
      <c r="AU814" s="258"/>
      <c r="AV814" s="258"/>
      <c r="AW814" s="258"/>
      <c r="AX814" s="258"/>
      <c r="AY814" s="258"/>
      <c r="AZ814" s="258"/>
      <c r="BA814" s="258"/>
      <c r="BB814" s="258"/>
      <c r="BC814" s="258"/>
      <c r="BD814" s="258"/>
      <c r="BE814" s="258"/>
      <c r="BF814" s="258"/>
      <c r="BG814" s="258"/>
      <c r="BH814" s="258"/>
      <c r="BI814" s="258"/>
      <c r="BJ814" s="258"/>
      <c r="BK814" s="258"/>
      <c r="BL814" s="258"/>
      <c r="BM814" s="258"/>
      <c r="BN814" s="258"/>
      <c r="BO814" s="258"/>
      <c r="BP814" s="258"/>
      <c r="BQ814" s="258"/>
    </row>
    <row r="815" spans="1:69" s="90" customFormat="1" ht="16.5" x14ac:dyDescent="0.3">
      <c r="A815" s="249"/>
      <c r="B815" s="258"/>
      <c r="C815" s="258"/>
      <c r="D815" s="258"/>
      <c r="E815" s="259"/>
      <c r="F815" s="260"/>
      <c r="G815" s="260"/>
      <c r="H815" s="258"/>
      <c r="I815" s="258"/>
      <c r="J815" s="258"/>
      <c r="K815" s="258"/>
      <c r="L815" s="258"/>
      <c r="M815" s="260"/>
      <c r="N815" s="261"/>
      <c r="O815" s="261"/>
      <c r="P815" s="258"/>
      <c r="Q815" s="258"/>
      <c r="R815" s="262"/>
      <c r="S815" s="258"/>
      <c r="T815" s="262"/>
      <c r="U815" s="263"/>
      <c r="V815" s="258"/>
      <c r="W815" s="264"/>
      <c r="X815" s="265"/>
      <c r="Y815" s="258"/>
      <c r="Z815" s="258"/>
      <c r="AA815" s="258"/>
      <c r="AB815" s="258"/>
      <c r="AC815" s="262"/>
      <c r="AD815" s="258"/>
      <c r="AE815" s="258"/>
      <c r="AF815" s="258"/>
      <c r="AG815" s="258"/>
      <c r="AH815" s="258"/>
      <c r="AI815" s="258"/>
      <c r="AJ815" s="258"/>
      <c r="AK815" s="258"/>
      <c r="AL815" s="258"/>
      <c r="AM815" s="258"/>
      <c r="AN815" s="258"/>
      <c r="AO815" s="258"/>
      <c r="AP815" s="258"/>
      <c r="AQ815" s="258"/>
      <c r="AR815" s="258"/>
      <c r="AS815" s="258"/>
      <c r="AT815" s="258"/>
      <c r="AU815" s="258"/>
      <c r="AV815" s="258"/>
      <c r="AW815" s="258"/>
      <c r="AX815" s="258"/>
      <c r="AY815" s="258"/>
      <c r="AZ815" s="258"/>
      <c r="BA815" s="258"/>
      <c r="BB815" s="258"/>
      <c r="BC815" s="258"/>
      <c r="BD815" s="258"/>
      <c r="BE815" s="258"/>
      <c r="BF815" s="258"/>
      <c r="BG815" s="258"/>
      <c r="BH815" s="258"/>
      <c r="BI815" s="258"/>
      <c r="BJ815" s="258"/>
      <c r="BK815" s="258"/>
      <c r="BL815" s="258"/>
      <c r="BM815" s="258"/>
      <c r="BN815" s="258"/>
      <c r="BO815" s="258"/>
      <c r="BP815" s="258"/>
      <c r="BQ815" s="258"/>
    </row>
    <row r="816" spans="1:69" s="90" customFormat="1" ht="16.5" x14ac:dyDescent="0.3">
      <c r="A816" s="249"/>
      <c r="B816" s="258"/>
      <c r="C816" s="258"/>
      <c r="D816" s="258"/>
      <c r="E816" s="259"/>
      <c r="F816" s="260"/>
      <c r="G816" s="260"/>
      <c r="H816" s="258"/>
      <c r="I816" s="258"/>
      <c r="J816" s="258"/>
      <c r="K816" s="258"/>
      <c r="L816" s="258"/>
      <c r="M816" s="260"/>
      <c r="N816" s="261"/>
      <c r="O816" s="261"/>
      <c r="P816" s="258"/>
      <c r="Q816" s="258"/>
      <c r="R816" s="262"/>
      <c r="S816" s="258"/>
      <c r="T816" s="262"/>
      <c r="U816" s="263"/>
      <c r="V816" s="258"/>
      <c r="W816" s="264"/>
      <c r="X816" s="265"/>
      <c r="Y816" s="258"/>
      <c r="Z816" s="258"/>
      <c r="AA816" s="258"/>
      <c r="AB816" s="258"/>
      <c r="AC816" s="262"/>
      <c r="AD816" s="258"/>
      <c r="AE816" s="258"/>
      <c r="AF816" s="258"/>
      <c r="AG816" s="258"/>
      <c r="AH816" s="258"/>
      <c r="AI816" s="258"/>
      <c r="AJ816" s="258"/>
      <c r="AK816" s="258"/>
      <c r="AL816" s="258"/>
      <c r="AM816" s="258"/>
      <c r="AN816" s="258"/>
      <c r="AO816" s="258"/>
      <c r="AP816" s="258"/>
      <c r="AQ816" s="258"/>
      <c r="AR816" s="258"/>
      <c r="AS816" s="258"/>
      <c r="AT816" s="258"/>
      <c r="AU816" s="258"/>
      <c r="AV816" s="258"/>
      <c r="AW816" s="258"/>
      <c r="AX816" s="258"/>
      <c r="AY816" s="258"/>
      <c r="AZ816" s="258"/>
      <c r="BA816" s="258"/>
      <c r="BB816" s="258"/>
      <c r="BC816" s="258"/>
      <c r="BD816" s="258"/>
      <c r="BE816" s="258"/>
      <c r="BF816" s="258"/>
      <c r="BG816" s="258"/>
      <c r="BH816" s="258"/>
      <c r="BI816" s="258"/>
      <c r="BJ816" s="258"/>
      <c r="BK816" s="258"/>
      <c r="BL816" s="258"/>
      <c r="BM816" s="258"/>
      <c r="BN816" s="258"/>
      <c r="BO816" s="258"/>
      <c r="BP816" s="258"/>
      <c r="BQ816" s="258"/>
    </row>
    <row r="817" spans="1:69" s="90" customFormat="1" ht="16.5" x14ac:dyDescent="0.3">
      <c r="A817" s="249"/>
      <c r="B817" s="258"/>
      <c r="C817" s="258"/>
      <c r="D817" s="258"/>
      <c r="E817" s="259"/>
      <c r="F817" s="260"/>
      <c r="G817" s="260"/>
      <c r="H817" s="258"/>
      <c r="I817" s="258"/>
      <c r="J817" s="258"/>
      <c r="K817" s="258"/>
      <c r="L817" s="258"/>
      <c r="M817" s="260"/>
      <c r="N817" s="261"/>
      <c r="O817" s="261"/>
      <c r="P817" s="258"/>
      <c r="Q817" s="258"/>
      <c r="R817" s="262"/>
      <c r="S817" s="258"/>
      <c r="T817" s="262"/>
      <c r="U817" s="263"/>
      <c r="V817" s="258"/>
      <c r="W817" s="264"/>
      <c r="X817" s="265"/>
      <c r="Y817" s="258"/>
      <c r="Z817" s="258"/>
      <c r="AA817" s="258"/>
      <c r="AB817" s="258"/>
      <c r="AC817" s="262"/>
      <c r="AD817" s="258"/>
      <c r="AE817" s="258"/>
      <c r="AF817" s="258"/>
      <c r="AG817" s="258"/>
      <c r="AH817" s="258"/>
      <c r="AI817" s="258"/>
      <c r="AJ817" s="258"/>
      <c r="AK817" s="258"/>
      <c r="AL817" s="258"/>
      <c r="AM817" s="258"/>
      <c r="AN817" s="258"/>
      <c r="AO817" s="258"/>
      <c r="AP817" s="258"/>
      <c r="AQ817" s="258"/>
      <c r="AR817" s="258"/>
      <c r="AS817" s="258"/>
      <c r="AT817" s="258"/>
      <c r="AU817" s="258"/>
      <c r="AV817" s="258"/>
      <c r="AW817" s="258"/>
      <c r="AX817" s="258"/>
      <c r="AY817" s="258"/>
      <c r="AZ817" s="258"/>
      <c r="BA817" s="258"/>
      <c r="BB817" s="258"/>
      <c r="BC817" s="258"/>
      <c r="BD817" s="258"/>
      <c r="BE817" s="258"/>
      <c r="BF817" s="258"/>
      <c r="BG817" s="258"/>
      <c r="BH817" s="258"/>
      <c r="BI817" s="258"/>
      <c r="BJ817" s="258"/>
      <c r="BK817" s="258"/>
      <c r="BL817" s="258"/>
      <c r="BM817" s="258"/>
      <c r="BN817" s="258"/>
      <c r="BO817" s="258"/>
      <c r="BP817" s="258"/>
      <c r="BQ817" s="258"/>
    </row>
    <row r="818" spans="1:69" s="90" customFormat="1" ht="16.5" x14ac:dyDescent="0.3">
      <c r="A818" s="249"/>
      <c r="B818" s="258"/>
      <c r="C818" s="258"/>
      <c r="D818" s="258"/>
      <c r="E818" s="259"/>
      <c r="F818" s="260"/>
      <c r="G818" s="260"/>
      <c r="H818" s="258"/>
      <c r="I818" s="258"/>
      <c r="J818" s="258"/>
      <c r="K818" s="258"/>
      <c r="L818" s="258"/>
      <c r="M818" s="260"/>
      <c r="N818" s="261"/>
      <c r="O818" s="261"/>
      <c r="P818" s="258"/>
      <c r="Q818" s="258"/>
      <c r="R818" s="262"/>
      <c r="S818" s="258"/>
      <c r="T818" s="262"/>
      <c r="U818" s="263"/>
      <c r="V818" s="258"/>
      <c r="W818" s="264"/>
      <c r="X818" s="265"/>
      <c r="Y818" s="258"/>
      <c r="Z818" s="258"/>
      <c r="AA818" s="258"/>
      <c r="AB818" s="258"/>
      <c r="AC818" s="262"/>
      <c r="AD818" s="258"/>
      <c r="AE818" s="258"/>
      <c r="AF818" s="258"/>
      <c r="AG818" s="258"/>
      <c r="AH818" s="258"/>
      <c r="AI818" s="258"/>
      <c r="AJ818" s="258"/>
      <c r="AK818" s="258"/>
      <c r="AL818" s="258"/>
      <c r="AM818" s="258"/>
      <c r="AN818" s="258"/>
      <c r="AO818" s="258"/>
      <c r="AP818" s="258"/>
      <c r="AQ818" s="258"/>
      <c r="AR818" s="258"/>
      <c r="AS818" s="258"/>
      <c r="AT818" s="258"/>
      <c r="AU818" s="258"/>
      <c r="AV818" s="258"/>
      <c r="AW818" s="258"/>
      <c r="AX818" s="258"/>
      <c r="AY818" s="258"/>
      <c r="AZ818" s="258"/>
      <c r="BA818" s="258"/>
      <c r="BB818" s="258"/>
      <c r="BC818" s="258"/>
      <c r="BD818" s="258"/>
      <c r="BE818" s="258"/>
      <c r="BF818" s="258"/>
      <c r="BG818" s="258"/>
      <c r="BH818" s="258"/>
      <c r="BI818" s="258"/>
      <c r="BJ818" s="258"/>
      <c r="BK818" s="258"/>
      <c r="BL818" s="258"/>
      <c r="BM818" s="258"/>
      <c r="BN818" s="258"/>
      <c r="BO818" s="258"/>
      <c r="BP818" s="258"/>
      <c r="BQ818" s="258"/>
    </row>
    <row r="819" spans="1:69" s="90" customFormat="1" ht="16.5" x14ac:dyDescent="0.3">
      <c r="A819" s="249"/>
      <c r="B819" s="258"/>
      <c r="C819" s="258"/>
      <c r="D819" s="258"/>
      <c r="E819" s="259"/>
      <c r="F819" s="260"/>
      <c r="G819" s="260"/>
      <c r="H819" s="258"/>
      <c r="I819" s="258"/>
      <c r="J819" s="258"/>
      <c r="K819" s="258"/>
      <c r="L819" s="258"/>
      <c r="M819" s="260"/>
      <c r="N819" s="261"/>
      <c r="O819" s="261"/>
      <c r="P819" s="258"/>
      <c r="Q819" s="258"/>
      <c r="R819" s="262"/>
      <c r="S819" s="258"/>
      <c r="T819" s="262"/>
      <c r="U819" s="263"/>
      <c r="V819" s="258"/>
      <c r="W819" s="264"/>
      <c r="X819" s="265"/>
      <c r="Y819" s="258"/>
      <c r="Z819" s="258"/>
      <c r="AA819" s="258"/>
      <c r="AB819" s="258"/>
      <c r="AC819" s="262"/>
      <c r="AD819" s="258"/>
      <c r="AE819" s="258"/>
      <c r="AF819" s="258"/>
      <c r="AG819" s="258"/>
      <c r="AH819" s="258"/>
      <c r="AI819" s="258"/>
      <c r="AJ819" s="258"/>
      <c r="AK819" s="258"/>
      <c r="AL819" s="258"/>
      <c r="AM819" s="258"/>
      <c r="AN819" s="258"/>
      <c r="AO819" s="258"/>
      <c r="AP819" s="258"/>
      <c r="AQ819" s="258"/>
      <c r="AR819" s="258"/>
      <c r="AS819" s="258"/>
      <c r="AT819" s="258"/>
      <c r="AU819" s="258"/>
      <c r="AV819" s="258"/>
      <c r="AW819" s="258"/>
      <c r="AX819" s="258"/>
      <c r="AY819" s="258"/>
      <c r="AZ819" s="258"/>
      <c r="BA819" s="258"/>
      <c r="BB819" s="258"/>
      <c r="BC819" s="258"/>
      <c r="BD819" s="258"/>
      <c r="BE819" s="258"/>
      <c r="BF819" s="258"/>
      <c r="BG819" s="258"/>
      <c r="BH819" s="258"/>
      <c r="BI819" s="258"/>
      <c r="BJ819" s="258"/>
      <c r="BK819" s="258"/>
      <c r="BL819" s="258"/>
      <c r="BM819" s="258"/>
      <c r="BN819" s="258"/>
      <c r="BO819" s="258"/>
      <c r="BP819" s="258"/>
      <c r="BQ819" s="258"/>
    </row>
    <row r="820" spans="1:69" s="90" customFormat="1" ht="16.5" x14ac:dyDescent="0.3">
      <c r="A820" s="249"/>
      <c r="B820" s="258"/>
      <c r="C820" s="258"/>
      <c r="D820" s="258"/>
      <c r="E820" s="259"/>
      <c r="F820" s="260"/>
      <c r="G820" s="260"/>
      <c r="H820" s="258"/>
      <c r="I820" s="258"/>
      <c r="J820" s="258"/>
      <c r="K820" s="258"/>
      <c r="L820" s="258"/>
      <c r="M820" s="260"/>
      <c r="N820" s="261"/>
      <c r="O820" s="261"/>
      <c r="P820" s="258"/>
      <c r="Q820" s="258"/>
      <c r="R820" s="262"/>
      <c r="S820" s="258"/>
      <c r="T820" s="262"/>
      <c r="U820" s="263"/>
      <c r="V820" s="258"/>
      <c r="W820" s="264"/>
      <c r="X820" s="265"/>
      <c r="Y820" s="258"/>
      <c r="Z820" s="258"/>
      <c r="AA820" s="258"/>
      <c r="AB820" s="258"/>
      <c r="AC820" s="262"/>
      <c r="AD820" s="258"/>
      <c r="AE820" s="258"/>
      <c r="AF820" s="258"/>
      <c r="AG820" s="258"/>
      <c r="AH820" s="258"/>
      <c r="AI820" s="258"/>
      <c r="AJ820" s="258"/>
      <c r="AK820" s="258"/>
      <c r="AL820" s="258"/>
      <c r="AM820" s="258"/>
      <c r="AN820" s="258"/>
      <c r="AO820" s="258"/>
      <c r="AP820" s="258"/>
      <c r="AQ820" s="258"/>
      <c r="AR820" s="258"/>
      <c r="AS820" s="258"/>
      <c r="AT820" s="258"/>
      <c r="AU820" s="258"/>
      <c r="AV820" s="258"/>
      <c r="AW820" s="258"/>
      <c r="AX820" s="258"/>
      <c r="AY820" s="258"/>
      <c r="AZ820" s="258"/>
      <c r="BA820" s="258"/>
      <c r="BB820" s="258"/>
      <c r="BC820" s="258"/>
      <c r="BD820" s="258"/>
      <c r="BE820" s="258"/>
      <c r="BF820" s="258"/>
      <c r="BG820" s="258"/>
      <c r="BH820" s="258"/>
      <c r="BI820" s="258"/>
      <c r="BJ820" s="258"/>
      <c r="BK820" s="258"/>
      <c r="BL820" s="258"/>
      <c r="BM820" s="258"/>
      <c r="BN820" s="258"/>
      <c r="BO820" s="258"/>
      <c r="BP820" s="258"/>
      <c r="BQ820" s="258"/>
    </row>
    <row r="821" spans="1:69" s="90" customFormat="1" ht="16.5" x14ac:dyDescent="0.3">
      <c r="A821" s="249"/>
      <c r="B821" s="258"/>
      <c r="C821" s="258"/>
      <c r="D821" s="258"/>
      <c r="E821" s="259"/>
      <c r="F821" s="260"/>
      <c r="G821" s="260"/>
      <c r="H821" s="258"/>
      <c r="I821" s="258"/>
      <c r="J821" s="258"/>
      <c r="K821" s="258"/>
      <c r="L821" s="258"/>
      <c r="M821" s="260"/>
      <c r="N821" s="261"/>
      <c r="O821" s="261"/>
      <c r="P821" s="258"/>
      <c r="Q821" s="258"/>
      <c r="R821" s="262"/>
      <c r="S821" s="258"/>
      <c r="T821" s="262"/>
      <c r="U821" s="263"/>
      <c r="V821" s="258"/>
      <c r="W821" s="264"/>
      <c r="X821" s="265"/>
      <c r="Y821" s="258"/>
      <c r="Z821" s="258"/>
      <c r="AA821" s="258"/>
      <c r="AB821" s="258"/>
      <c r="AC821" s="262"/>
      <c r="AD821" s="258"/>
      <c r="AE821" s="258"/>
      <c r="AF821" s="258"/>
      <c r="AG821" s="258"/>
      <c r="AH821" s="258"/>
      <c r="AI821" s="258"/>
      <c r="AJ821" s="258"/>
      <c r="AK821" s="258"/>
      <c r="AL821" s="258"/>
      <c r="AM821" s="258"/>
      <c r="AN821" s="258"/>
      <c r="AO821" s="258"/>
      <c r="AP821" s="258"/>
      <c r="AQ821" s="258"/>
      <c r="AR821" s="258"/>
      <c r="AS821" s="258"/>
      <c r="AT821" s="258"/>
      <c r="AU821" s="258"/>
      <c r="AV821" s="258"/>
      <c r="AW821" s="258"/>
      <c r="AX821" s="258"/>
      <c r="AY821" s="258"/>
      <c r="AZ821" s="258"/>
      <c r="BA821" s="258"/>
      <c r="BB821" s="258"/>
      <c r="BC821" s="258"/>
      <c r="BD821" s="258"/>
      <c r="BE821" s="258"/>
      <c r="BF821" s="258"/>
      <c r="BG821" s="258"/>
      <c r="BH821" s="258"/>
      <c r="BI821" s="258"/>
      <c r="BJ821" s="258"/>
      <c r="BK821" s="258"/>
      <c r="BL821" s="258"/>
      <c r="BM821" s="258"/>
      <c r="BN821" s="258"/>
      <c r="BO821" s="258"/>
      <c r="BP821" s="258"/>
      <c r="BQ821" s="258"/>
    </row>
    <row r="822" spans="1:69" ht="16.5" x14ac:dyDescent="0.3">
      <c r="A822" s="18"/>
      <c r="B822" s="70"/>
      <c r="C822" s="70"/>
      <c r="D822" s="70"/>
      <c r="E822" s="71"/>
      <c r="F822" s="72"/>
      <c r="G822" s="72"/>
      <c r="H822" s="70"/>
      <c r="I822" s="70"/>
      <c r="J822" s="70"/>
      <c r="K822" s="70"/>
      <c r="L822" s="70"/>
      <c r="M822" s="72"/>
      <c r="N822" s="73"/>
      <c r="O822" s="73"/>
      <c r="P822" s="70"/>
      <c r="Q822" s="70"/>
      <c r="R822" s="74"/>
      <c r="S822" s="70"/>
      <c r="T822" s="74"/>
      <c r="U822" s="75"/>
      <c r="V822" s="70"/>
      <c r="W822" s="76"/>
      <c r="X822" s="77"/>
      <c r="Y822" s="70"/>
      <c r="Z822" s="70"/>
      <c r="AA822" s="70"/>
      <c r="AB822" s="70"/>
      <c r="AC822" s="74"/>
      <c r="AD822" s="70"/>
      <c r="AE822" s="70"/>
      <c r="AF822" s="70"/>
      <c r="AG822" s="70"/>
      <c r="AH822" s="70"/>
      <c r="AI822" s="70"/>
      <c r="AJ822" s="70"/>
      <c r="AK822" s="70"/>
      <c r="AL822" s="70"/>
      <c r="AM822" s="70"/>
      <c r="AN822" s="70"/>
      <c r="AO822" s="70"/>
      <c r="AP822" s="70"/>
      <c r="AQ822" s="70"/>
      <c r="AR822" s="70"/>
      <c r="AS822" s="70"/>
      <c r="AT822" s="70"/>
      <c r="AU822" s="70"/>
      <c r="AV822" s="70"/>
      <c r="AW822" s="70"/>
      <c r="AX822" s="70"/>
      <c r="AY822" s="70"/>
      <c r="AZ822" s="70"/>
      <c r="BA822" s="70"/>
      <c r="BB822" s="70"/>
      <c r="BC822" s="70"/>
      <c r="BD822" s="70"/>
      <c r="BE822" s="70"/>
      <c r="BF822" s="70"/>
      <c r="BG822" s="70"/>
      <c r="BH822" s="70"/>
      <c r="BI822" s="70"/>
      <c r="BJ822" s="70"/>
      <c r="BK822" s="70"/>
      <c r="BL822" s="70"/>
      <c r="BM822" s="70"/>
      <c r="BN822" s="70"/>
      <c r="BO822" s="70"/>
      <c r="BP822" s="70"/>
      <c r="BQ822" s="70"/>
    </row>
    <row r="823" spans="1:69" ht="16.5" x14ac:dyDescent="0.3">
      <c r="A823" s="18"/>
      <c r="B823" s="70"/>
      <c r="C823" s="70"/>
      <c r="D823" s="70"/>
      <c r="E823" s="71"/>
      <c r="F823" s="72"/>
      <c r="G823" s="72"/>
      <c r="H823" s="70"/>
      <c r="I823" s="70"/>
      <c r="J823" s="70"/>
      <c r="K823" s="70"/>
      <c r="L823" s="70"/>
      <c r="M823" s="72"/>
      <c r="N823" s="73"/>
      <c r="O823" s="73"/>
      <c r="P823" s="70"/>
      <c r="Q823" s="70"/>
      <c r="R823" s="74"/>
      <c r="S823" s="70"/>
      <c r="T823" s="74"/>
      <c r="U823" s="75"/>
      <c r="V823" s="70"/>
      <c r="W823" s="76"/>
      <c r="X823" s="77"/>
      <c r="Y823" s="70"/>
      <c r="Z823" s="70"/>
      <c r="AA823" s="70"/>
      <c r="AB823" s="70"/>
      <c r="AC823" s="74"/>
      <c r="AD823" s="70"/>
      <c r="AE823" s="70"/>
      <c r="AF823" s="70"/>
      <c r="AG823" s="70"/>
      <c r="AH823" s="70"/>
      <c r="AI823" s="70"/>
      <c r="AJ823" s="70"/>
      <c r="AK823" s="70"/>
      <c r="AL823" s="70"/>
      <c r="AM823" s="70"/>
      <c r="AN823" s="70"/>
      <c r="AO823" s="70"/>
      <c r="AP823" s="70"/>
      <c r="AQ823" s="70"/>
      <c r="AR823" s="70"/>
      <c r="AS823" s="70"/>
      <c r="AT823" s="70"/>
      <c r="AU823" s="70"/>
      <c r="AV823" s="70"/>
      <c r="AW823" s="70"/>
      <c r="AX823" s="70"/>
      <c r="AY823" s="70"/>
      <c r="AZ823" s="70"/>
      <c r="BA823" s="70"/>
      <c r="BB823" s="70"/>
      <c r="BC823" s="70"/>
      <c r="BD823" s="70"/>
      <c r="BE823" s="70"/>
      <c r="BF823" s="70"/>
      <c r="BG823" s="70"/>
      <c r="BH823" s="70"/>
      <c r="BI823" s="70"/>
      <c r="BJ823" s="70"/>
      <c r="BK823" s="70"/>
      <c r="BL823" s="70"/>
      <c r="BM823" s="70"/>
      <c r="BN823" s="70"/>
      <c r="BO823" s="70"/>
      <c r="BP823" s="70"/>
      <c r="BQ823" s="70"/>
    </row>
    <row r="824" spans="1:69" ht="16.5" x14ac:dyDescent="0.3">
      <c r="A824" s="18"/>
      <c r="B824" s="70"/>
      <c r="C824" s="70"/>
      <c r="D824" s="70"/>
      <c r="E824" s="71"/>
      <c r="F824" s="72"/>
      <c r="G824" s="72"/>
      <c r="H824" s="70"/>
      <c r="I824" s="70"/>
      <c r="J824" s="70"/>
      <c r="K824" s="70"/>
      <c r="L824" s="70"/>
      <c r="M824" s="72"/>
      <c r="N824" s="73"/>
      <c r="O824" s="73"/>
      <c r="P824" s="70"/>
      <c r="Q824" s="70"/>
      <c r="R824" s="74"/>
      <c r="S824" s="70"/>
      <c r="T824" s="74"/>
      <c r="U824" s="75"/>
      <c r="V824" s="70"/>
      <c r="W824" s="76"/>
      <c r="X824" s="77"/>
      <c r="Y824" s="70"/>
      <c r="Z824" s="70"/>
      <c r="AA824" s="70"/>
      <c r="AB824" s="70"/>
      <c r="AC824" s="74"/>
      <c r="AD824" s="70"/>
      <c r="AE824" s="70"/>
      <c r="AF824" s="70"/>
      <c r="AG824" s="70"/>
      <c r="AH824" s="70"/>
      <c r="AI824" s="70"/>
      <c r="AJ824" s="70"/>
      <c r="AK824" s="70"/>
      <c r="AL824" s="70"/>
      <c r="AM824" s="70"/>
      <c r="AN824" s="70"/>
      <c r="AO824" s="70"/>
      <c r="AP824" s="70"/>
      <c r="AQ824" s="70"/>
      <c r="AR824" s="70"/>
      <c r="AS824" s="70"/>
      <c r="AT824" s="70"/>
      <c r="AU824" s="70"/>
      <c r="AV824" s="70"/>
      <c r="AW824" s="70"/>
      <c r="AX824" s="70"/>
      <c r="AY824" s="70"/>
      <c r="AZ824" s="70"/>
      <c r="BA824" s="70"/>
      <c r="BB824" s="70"/>
      <c r="BC824" s="70"/>
      <c r="BD824" s="70"/>
      <c r="BE824" s="70"/>
      <c r="BF824" s="70"/>
      <c r="BG824" s="70"/>
      <c r="BH824" s="70"/>
      <c r="BI824" s="70"/>
      <c r="BJ824" s="70"/>
      <c r="BK824" s="70"/>
      <c r="BL824" s="70"/>
      <c r="BM824" s="70"/>
      <c r="BN824" s="70"/>
      <c r="BO824" s="70"/>
      <c r="BP824" s="70"/>
      <c r="BQ824" s="70"/>
    </row>
    <row r="825" spans="1:69" ht="16.5" x14ac:dyDescent="0.3">
      <c r="A825" s="18"/>
      <c r="B825" s="70"/>
      <c r="C825" s="70"/>
      <c r="D825" s="70"/>
      <c r="E825" s="71"/>
      <c r="F825" s="72"/>
      <c r="G825" s="72"/>
      <c r="H825" s="70"/>
      <c r="I825" s="70"/>
      <c r="J825" s="70"/>
      <c r="K825" s="70"/>
      <c r="L825" s="70"/>
      <c r="M825" s="72"/>
      <c r="N825" s="73"/>
      <c r="O825" s="73"/>
      <c r="P825" s="70"/>
      <c r="Q825" s="70"/>
      <c r="R825" s="74"/>
      <c r="S825" s="70"/>
      <c r="T825" s="74"/>
      <c r="U825" s="75"/>
      <c r="V825" s="70"/>
      <c r="W825" s="76"/>
      <c r="X825" s="77"/>
      <c r="Y825" s="70"/>
      <c r="Z825" s="70"/>
      <c r="AA825" s="70"/>
      <c r="AB825" s="70"/>
      <c r="AC825" s="74"/>
      <c r="AD825" s="70"/>
      <c r="AE825" s="70"/>
      <c r="AF825" s="70"/>
      <c r="AG825" s="70"/>
      <c r="AH825" s="70"/>
      <c r="AI825" s="70"/>
      <c r="AJ825" s="70"/>
      <c r="AK825" s="70"/>
      <c r="AL825" s="70"/>
      <c r="AM825" s="70"/>
      <c r="AN825" s="70"/>
      <c r="AO825" s="70"/>
      <c r="AP825" s="70"/>
      <c r="AQ825" s="70"/>
      <c r="AR825" s="70"/>
      <c r="AS825" s="70"/>
      <c r="AT825" s="70"/>
      <c r="AU825" s="70"/>
      <c r="AV825" s="70"/>
      <c r="AW825" s="70"/>
      <c r="AX825" s="70"/>
      <c r="AY825" s="70"/>
      <c r="AZ825" s="70"/>
      <c r="BA825" s="70"/>
      <c r="BB825" s="70"/>
      <c r="BC825" s="70"/>
      <c r="BD825" s="70"/>
      <c r="BE825" s="70"/>
      <c r="BF825" s="70"/>
      <c r="BG825" s="70"/>
      <c r="BH825" s="70"/>
      <c r="BI825" s="70"/>
      <c r="BJ825" s="70"/>
      <c r="BK825" s="70"/>
      <c r="BL825" s="70"/>
      <c r="BM825" s="70"/>
      <c r="BN825" s="70"/>
      <c r="BO825" s="70"/>
      <c r="BP825" s="70"/>
      <c r="BQ825" s="70"/>
    </row>
    <row r="826" spans="1:69" ht="16.5" x14ac:dyDescent="0.3">
      <c r="A826" s="18"/>
      <c r="B826" s="70"/>
      <c r="C826" s="70"/>
      <c r="D826" s="70"/>
      <c r="E826" s="71"/>
      <c r="F826" s="72"/>
      <c r="G826" s="72"/>
      <c r="H826" s="70"/>
      <c r="I826" s="70"/>
      <c r="J826" s="70"/>
      <c r="K826" s="70"/>
      <c r="L826" s="70"/>
      <c r="M826" s="72"/>
      <c r="N826" s="73"/>
      <c r="O826" s="73"/>
      <c r="P826" s="70"/>
      <c r="Q826" s="70"/>
      <c r="R826" s="74"/>
      <c r="S826" s="70"/>
      <c r="T826" s="74"/>
      <c r="U826" s="75"/>
      <c r="V826" s="70"/>
      <c r="W826" s="76"/>
      <c r="X826" s="77"/>
      <c r="Y826" s="70"/>
      <c r="Z826" s="70"/>
      <c r="AA826" s="70"/>
      <c r="AB826" s="70"/>
      <c r="AC826" s="74"/>
      <c r="AD826" s="70"/>
      <c r="AE826" s="70"/>
      <c r="AF826" s="70"/>
      <c r="AG826" s="70"/>
      <c r="AH826" s="70"/>
      <c r="AI826" s="70"/>
      <c r="AJ826" s="70"/>
      <c r="AK826" s="70"/>
      <c r="AL826" s="70"/>
      <c r="AM826" s="70"/>
      <c r="AN826" s="70"/>
      <c r="AO826" s="70"/>
      <c r="AP826" s="70"/>
      <c r="AQ826" s="70"/>
      <c r="AR826" s="70"/>
      <c r="AS826" s="70"/>
      <c r="AT826" s="70"/>
      <c r="AU826" s="70"/>
      <c r="AV826" s="70"/>
      <c r="AW826" s="70"/>
      <c r="AX826" s="70"/>
      <c r="AY826" s="70"/>
      <c r="AZ826" s="70"/>
      <c r="BA826" s="70"/>
      <c r="BB826" s="70"/>
      <c r="BC826" s="70"/>
      <c r="BD826" s="70"/>
      <c r="BE826" s="70"/>
      <c r="BF826" s="70"/>
      <c r="BG826" s="70"/>
      <c r="BH826" s="70"/>
      <c r="BI826" s="70"/>
      <c r="BJ826" s="70"/>
      <c r="BK826" s="70"/>
      <c r="BL826" s="70"/>
      <c r="BM826" s="70"/>
      <c r="BN826" s="70"/>
      <c r="BO826" s="70"/>
      <c r="BP826" s="70"/>
      <c r="BQ826" s="70"/>
    </row>
    <row r="827" spans="1:69" ht="16.5" x14ac:dyDescent="0.3">
      <c r="A827" s="18"/>
      <c r="B827" s="70"/>
      <c r="C827" s="70"/>
      <c r="D827" s="70"/>
      <c r="E827" s="71"/>
      <c r="F827" s="72"/>
      <c r="G827" s="72"/>
      <c r="H827" s="70"/>
      <c r="I827" s="70"/>
      <c r="J827" s="70"/>
      <c r="K827" s="70"/>
      <c r="L827" s="70"/>
      <c r="M827" s="72"/>
      <c r="N827" s="73"/>
      <c r="O827" s="73"/>
      <c r="P827" s="70"/>
      <c r="Q827" s="70"/>
      <c r="R827" s="74"/>
      <c r="S827" s="70"/>
      <c r="T827" s="74"/>
      <c r="U827" s="75"/>
      <c r="V827" s="70"/>
      <c r="W827" s="76"/>
      <c r="X827" s="77"/>
      <c r="Y827" s="70"/>
      <c r="Z827" s="70"/>
      <c r="AA827" s="70"/>
      <c r="AB827" s="70"/>
      <c r="AC827" s="74"/>
      <c r="AD827" s="70"/>
      <c r="AE827" s="70"/>
      <c r="AF827" s="70"/>
      <c r="AG827" s="70"/>
      <c r="AH827" s="70"/>
      <c r="AI827" s="70"/>
      <c r="AJ827" s="70"/>
      <c r="AK827" s="70"/>
      <c r="AL827" s="70"/>
      <c r="AM827" s="70"/>
      <c r="AN827" s="70"/>
      <c r="AO827" s="70"/>
      <c r="AP827" s="70"/>
      <c r="AQ827" s="70"/>
      <c r="AR827" s="70"/>
      <c r="AS827" s="70"/>
      <c r="AT827" s="70"/>
      <c r="AU827" s="70"/>
      <c r="AV827" s="70"/>
      <c r="AW827" s="70"/>
      <c r="AX827" s="70"/>
      <c r="AY827" s="70"/>
      <c r="AZ827" s="70"/>
      <c r="BA827" s="70"/>
      <c r="BB827" s="70"/>
      <c r="BC827" s="70"/>
      <c r="BD827" s="70"/>
      <c r="BE827" s="70"/>
      <c r="BF827" s="70"/>
      <c r="BG827" s="70"/>
      <c r="BH827" s="70"/>
      <c r="BI827" s="70"/>
      <c r="BJ827" s="70"/>
      <c r="BK827" s="70"/>
      <c r="BL827" s="70"/>
      <c r="BM827" s="70"/>
      <c r="BN827" s="70"/>
      <c r="BO827" s="70"/>
      <c r="BP827" s="70"/>
      <c r="BQ827" s="70"/>
    </row>
    <row r="828" spans="1:69" ht="16.5" x14ac:dyDescent="0.3">
      <c r="A828" s="18"/>
      <c r="B828" s="70"/>
      <c r="C828" s="70"/>
      <c r="D828" s="70"/>
      <c r="E828" s="71"/>
      <c r="F828" s="72"/>
      <c r="G828" s="72"/>
      <c r="H828" s="70"/>
      <c r="I828" s="70"/>
      <c r="J828" s="70"/>
      <c r="K828" s="70"/>
      <c r="L828" s="70"/>
      <c r="M828" s="72"/>
      <c r="N828" s="73"/>
      <c r="O828" s="73"/>
      <c r="P828" s="70"/>
      <c r="Q828" s="70"/>
      <c r="R828" s="74"/>
      <c r="S828" s="70"/>
      <c r="T828" s="74"/>
      <c r="U828" s="75"/>
      <c r="V828" s="70"/>
      <c r="W828" s="76"/>
      <c r="X828" s="77"/>
      <c r="Y828" s="70"/>
      <c r="Z828" s="70"/>
      <c r="AA828" s="70"/>
      <c r="AB828" s="70"/>
      <c r="AC828" s="74"/>
      <c r="AD828" s="70"/>
      <c r="AE828" s="70"/>
      <c r="AF828" s="70"/>
      <c r="AG828" s="70"/>
      <c r="AH828" s="70"/>
      <c r="AI828" s="70"/>
      <c r="AJ828" s="70"/>
      <c r="AK828" s="70"/>
      <c r="AL828" s="70"/>
      <c r="AM828" s="70"/>
      <c r="AN828" s="70"/>
      <c r="AO828" s="70"/>
      <c r="AP828" s="70"/>
      <c r="AQ828" s="70"/>
      <c r="AR828" s="70"/>
      <c r="AS828" s="70"/>
      <c r="AT828" s="70"/>
      <c r="AU828" s="70"/>
      <c r="AV828" s="70"/>
      <c r="AW828" s="70"/>
      <c r="AX828" s="70"/>
      <c r="AY828" s="70"/>
      <c r="AZ828" s="70"/>
      <c r="BA828" s="70"/>
      <c r="BB828" s="70"/>
      <c r="BC828" s="70"/>
      <c r="BD828" s="70"/>
      <c r="BE828" s="70"/>
      <c r="BF828" s="70"/>
      <c r="BG828" s="70"/>
      <c r="BH828" s="70"/>
      <c r="BI828" s="70"/>
      <c r="BJ828" s="70"/>
      <c r="BK828" s="70"/>
      <c r="BL828" s="70"/>
      <c r="BM828" s="70"/>
      <c r="BN828" s="70"/>
      <c r="BO828" s="70"/>
      <c r="BP828" s="70"/>
      <c r="BQ828" s="70"/>
    </row>
    <row r="829" spans="1:69" ht="15.75" customHeight="1" x14ac:dyDescent="0.3">
      <c r="A829" s="18"/>
      <c r="B829" s="70"/>
      <c r="C829" s="70"/>
      <c r="D829" s="70"/>
      <c r="E829" s="71"/>
      <c r="F829" s="72"/>
      <c r="G829" s="72"/>
      <c r="H829" s="70"/>
      <c r="I829" s="70"/>
      <c r="J829" s="70"/>
      <c r="K829" s="70"/>
      <c r="L829" s="70"/>
      <c r="M829" s="72"/>
      <c r="N829" s="73"/>
      <c r="O829" s="73"/>
      <c r="P829" s="70"/>
      <c r="Q829" s="70"/>
      <c r="R829" s="74"/>
      <c r="S829" s="70"/>
      <c r="T829" s="74"/>
      <c r="U829" s="75"/>
      <c r="V829" s="70"/>
      <c r="W829" s="76"/>
      <c r="X829" s="77"/>
      <c r="Y829" s="70"/>
      <c r="Z829" s="70"/>
      <c r="AA829" s="70"/>
      <c r="AB829" s="70"/>
      <c r="AC829" s="74"/>
      <c r="AD829" s="70"/>
      <c r="AE829" s="70"/>
      <c r="AF829" s="70"/>
      <c r="AG829" s="70"/>
      <c r="AH829" s="70"/>
      <c r="AI829" s="70"/>
      <c r="AJ829" s="70"/>
      <c r="AK829" s="70"/>
      <c r="AL829" s="70"/>
      <c r="AM829" s="70"/>
      <c r="AN829" s="70"/>
      <c r="AO829" s="70"/>
      <c r="AP829" s="70"/>
      <c r="AQ829" s="70"/>
      <c r="AR829" s="70"/>
      <c r="AS829" s="70"/>
      <c r="AT829" s="70"/>
      <c r="AU829" s="70"/>
      <c r="AV829" s="70"/>
      <c r="AW829" s="70"/>
      <c r="AX829" s="70"/>
      <c r="AY829" s="70"/>
      <c r="AZ829" s="70"/>
      <c r="BA829" s="70"/>
      <c r="BB829" s="70"/>
      <c r="BC829" s="70"/>
      <c r="BD829" s="70"/>
      <c r="BE829" s="70"/>
      <c r="BF829" s="70"/>
      <c r="BG829" s="70"/>
      <c r="BH829" s="70"/>
      <c r="BI829" s="70"/>
      <c r="BJ829" s="70"/>
      <c r="BK829" s="70"/>
      <c r="BL829" s="70"/>
      <c r="BM829" s="70"/>
      <c r="BN829" s="70"/>
      <c r="BO829" s="70"/>
      <c r="BP829" s="70"/>
      <c r="BQ829" s="70"/>
    </row>
  </sheetData>
  <customSheetViews>
    <customSheetView guid="{AA8C8CAA-D0E5-4CBF-B0B6-1469D33F57ED}" filter="1" showAutoFilter="1">
      <pageMargins left="0.7" right="0.7" top="0.75" bottom="0.75" header="0.3" footer="0.3"/>
      <autoFilter ref="A2:BQ537" xr:uid="{8A2AD3CF-E882-47E4-8B04-53F3E7325DD1}"/>
      <extLst>
        <ext uri="GoogleSheetsCustomDataVersion1">
          <go:sheetsCustomData xmlns:go="http://customooxmlschemas.google.com/" filterViewId="641313903"/>
        </ext>
      </extLst>
    </customSheetView>
    <customSheetView guid="{E26D1CAB-E9D2-45EC-80D2-B845DCB189DA}" filter="1" showAutoFilter="1">
      <pageMargins left="0.7" right="0.7" top="0.75" bottom="0.75" header="0.3" footer="0.3"/>
      <autoFilter ref="B2:BQ639" xr:uid="{559722E3-90EB-4601-AEA0-0BD6639801F8}">
        <filterColumn colId="33">
          <filters>
            <filter val="Activo"/>
            <filter val="ACTIVO - Adelantar tramite para cumplimiento de sentencia"/>
            <filter val="ARCHIVADO"/>
            <filter val="PARA ARCHIVO"/>
            <filter val="Terminado"/>
            <filter val="TERMINADO - PENDIENTE SI ENTERPONEN APELACION A SENTENCIA"/>
            <filter val="TERMINADO - Proyectar oficio para archivo del proceso"/>
            <filter val="TERMINADO - Realizar pago y solicitar archivo del proceso"/>
            <filter val="TERMINADO - Solicitar archivo"/>
          </filters>
        </filterColumn>
      </autoFilter>
      <extLst>
        <ext uri="GoogleSheetsCustomDataVersion1">
          <go:sheetsCustomData xmlns:go="http://customooxmlschemas.google.com/" filterViewId="1995529352"/>
        </ext>
      </extLst>
    </customSheetView>
    <customSheetView guid="{26F032BE-1D12-40CE-8098-B06F2348ECD2}" filter="1" showAutoFilter="1">
      <pageMargins left="0.7" right="0.7" top="0.75" bottom="0.75" header="0.3" footer="0.3"/>
      <autoFilter ref="B2:BQ639" xr:uid="{2FF25BC0-B9BD-4F6F-AF39-5CF0446591EA}">
        <filterColumn colId="17">
          <filters blank="1">
            <filter val="ACCIDENTE DE TRABAJO O ENFERMEDAD PROFESIONAL POR CULPA PATRONAL"/>
            <filter val="ACTOS SEXUALES CON MENOR DE CATORCE AÑOS"/>
            <filter val="Afectación a derechos colectivos a los abitante del Barrio Lorenzo de la Comuna Cuatro del Municipio de Pasto"/>
            <filter val="CAPTACION ILEGAL DE DINERO"/>
            <filter val="CIERRE DE ESTABLECIMIENTO"/>
            <filter val="Configuracion del contrato realidad"/>
            <filter val="CONTROL DE LEGALIDAD"/>
            <filter val="DAÑO O AMENAZA AMBIENTAL POR ACTIVIDAD MINERA"/>
            <filter val="DAÑO O AMENAZA AMBIENTAL POR DESVIACION DEL CAUCE DE UN RIO"/>
            <filter val="DAÑOS A BIEN EN OPERACION ADMINISTRATIVA"/>
            <filter val="Daños a bienes en manifestacion publica"/>
            <filter val="Daños a bienes por ejecucion de obra publica"/>
            <filter val="Daños a bienes por falta de adopcion de medidas de proteccion y seguridad"/>
            <filter val="Daños a bienes por falta de adopcion de medidas de proteccion y seguridad - Inseguridad pública de los habitantes del barrio Parque Bolívar y sectores aledaños."/>
            <filter val="Daños a bienes por falta de adopcion de medidas de proteccion y seguridad Subcausa: Sordoseñantes - accion popular"/>
            <filter val="DAÑOS A BIENES POR FALTA DE SEÑALIZACION EN LA VIA PUBLICA"/>
            <filter val="DAÑOS A BIENES POR INUNDACION"/>
            <filter val="DAÑOS A BIENES POR VIA PUBLICA EN MAL ESTADO"/>
            <filter val="Daños derivados de acto administrativo licito"/>
            <filter val="DAÑOS POR ACTO ADMINISTRATIVO"/>
            <filter val="Daños y perjuicios causados a bien material, daños morales, lucro cesante"/>
            <filter val="DEMORA EN LEVANTAMIENTO DE CROQUIS EN ACCIDENTE DE TRANSITO"/>
            <filter val="DESAFECTACION DE PREDIO PRIVADO A ZONA VERDE"/>
            <filter val="Desconocimiento del fuero sindical"/>
            <filter val="Desequilibrio economico del contrato por actos o hechos de la entidad contratante"/>
            <filter val="DESLINDE Y AMOJONAMIENTO"/>
            <filter val="DESVINCULACION DE FUNCIONARIO DE PERSONERIA MUNICIPAL"/>
            <filter val="EJECUCION DE PRESTACIONES SIN CONTRATO"/>
            <filter val="El no cumplimiento a lo ordenado por el corregidor de obonuco mediante el decreto 0310 del 14 de junio de 2016"/>
            <filter val="ENRIQUESIMIENTO SIN JUSTA CAUSA"/>
            <filter val="ERROR EN PROCEDIMIENTO POLICIVO"/>
            <filter val="Expedición de acto administrativo No. 020 del 19 de agosto de 2020 mediante el cual se adjudicó el proceso de selección abreviada por subasta inversa No. SU- 2020-05 emanada por la ALCALDÍA DE PASTO al proponente SOLUFINAR S.A.S."/>
            <filter val="Expedición de acto administrativo, oficio 1100/0920/2024 de fecha 18 de_x000a_septiembre de 2024 a traves del cual no se reconocio la exitencia de contrato laboral"/>
            <filter val="Expedición del Decreto 0194 del 12 de junio de 2024, por medio del cual se decreto la suspensión provicional del cargo de Curadora Urbana_x000a_Primera del Municipio de Pasto."/>
            <filter val="Expedición del Decreto No. 0142 de fecha 04 de agosto de 2023, por medio del cual se adopta el plan parcial de desarrollo de Villa Dolores, el cual vulnera derechos colectivos de la comunidad de la comuna siete"/>
            <filter val="Expedidicón de licencia de contrucción"/>
            <filter val="FALLA EN EL SERVICIO POR DAÑO EN HIDRANTES Y CABLEADO ELECTRICO OBSOLETO"/>
            <filter val="FALTA DE RECONOCIMIENTO MAYORES VALORES EN EJECUCION DE OBRA"/>
            <filter val="FALTA DE VIGILANCIA CONSTRUCCION EN ZONA DE RIESGO"/>
            <filter val="HACINAMIENTO CARCELARIO"/>
            <filter val="ILEGALIDAD ACTO ADMINISTRATIVO DE INFRACCIÓN URBANISTICA"/>
            <filter val="ILEGALIDAD DE ACTO ADMINISTRATIVO"/>
            <filter val="ILEGALIDAD DE ACTO ADMINISTRATIVO DURANTE EL CONCURSO DE MERITOS PARA PROVEER CARGOS PUBLICOS"/>
            <filter val="ILEGALIDAD DE ACTO ADMINISTRATIVO QUE IMPONE IMPUESTO"/>
            <filter val="ILEGALIDAD DE ACTO ADMINISTRATIVO QUE LIQUIDA PAGO DE ESTAMPILLAS"/>
            <filter val="ILEGALIDAD DE ACTO ADMINISTRATIVO QUE REALIZA UNA PROHIBICION"/>
            <filter val="ILEGALIDAD DE ACTO ADMINISTRATIVO QUE RESTRINGE HORARIO DE FUNCIONAMIENTO"/>
            <filter val="ILEGALIDAD DE ACTO ADMINISTRATIVO QUE REVOCA LICENCIA DE CONSTRUCCION"/>
            <filter val="Ilegalidad de actos administrativos"/>
            <filter val="Ilegalidad de los actos administrativos"/>
            <filter val="ILEGALIDAD DEL ACTO ADMINISTRATIVO"/>
            <filter val="ILEGALIDAD DEL ACTO ADMINISTRATIVO - VULNERACIÓN DEL DEBIDO PROCESO Y DERECHO DE DEFNSA"/>
            <filter val="Ilegalidad del acto administrativo al incumplir el artículo 1 de la Constitución_x000a_Política y la Resolución No. 001 del 2022."/>
            <filter val="ILEGALIDAD DEL ACTO ADMINISTRATIVO DURANTE EL CONCURSO DE MERITOS PARA PROVEER CARGOS PÚBLICOS"/>
            <filter val="ILEGALIDAD DEL ACTO ADMINISTRATIVO QUE ADJUDICA UN CONTRATO"/>
            <filter val="Ilegalidad del acto administrativo que adjudica un contrato Subcausa: Falsa motivación del acto administrativo"/>
            <filter val="ILEGALIDAD DEL ACTO ADMINISTRATIVO QUE CLAUSURA ESTABLECIMIENTO DE COMERCIO"/>
            <filter val="ILEGALIDAD DEL ACTO ADMINISTRATIVO QUE CONVOCA A CONCURSO PUBLICO DE MERITOS PARA PROVEER CARGOS PUBLICOS"/>
            <filter val="ILEGALIDAD DEL ACTO ADMINISTRATIVO QUE CREA UN IMPUESTO"/>
            <filter val="Ilegalidad del acto administrativo que crea un impuesto Subcausa: Ilegalidad del acto administrativo que fija tarifas tributarias en contradicción con la clasificación ciiu y el estatuto tributario nacional. ."/>
            <filter val="ILEGALIDAD DEL ACTO ADMINISTRATIVO QUE DECLARA DESIERTA LA LICITACION"/>
            <filter val="ILEGALIDAD DEL ACTO ADMINISTRATIVO QUE DECLARA EL INCUMPLIMIENTO DEL CONTRATO"/>
            <filter val="Ilegalidad del acto administrativo que declara el incumplimiento del contrato - Violacion al debido proceso administrativo"/>
            <filter val="Ilegalidad del acto administrativo que declara la insubsistencia de funcionario de libre nombramiento y remocion"/>
            <filter val="ILEGALIDAD DEL ACTO ADMINISTRATIVO QUE DECLARA LA INSUBSISTENCIA DE FUNCIONARIO EN PROVISIONALIDAD"/>
            <filter val="ILEGALIDAD DEL ACTO ADMINISTRATIVO QUE DECLARA LA OCURRENCIA DEL SINIESTRO"/>
            <filter val="ILEGALIDAD DEL ACTO ADMINISTRATIVO QUE DECLARA LA OCURRENCIA DEL SINIESTRO Y ORDENA HACER EFECTIVA LA POLIZA"/>
            <filter val="ILEGALIDAD DEL ACTO ADMINISTRATIVO QUE DECLARA LA TERMINACION UNILATERAL DEL CONTRATO"/>
            <filter val="ILEGALIDAD DEL ACTO ADMINISTRATIVO QUE DECLARA UN BIEN DE PROTECCION"/>
            <filter val="ILEGALIDAD DEL ACTO ADMINISTRATIVO QUE DECRETA LA EXPROPIACION"/>
            <filter val="ILEGALIDAD DEL ACTO ADMINISTRATIVO QUE DEFINE AVALUO CATASTRAL"/>
            <filter val="ILEGALIDAD DEL ACTO ADMINISTRATIVO QUE FIJA IMPUESTO ALUMBRADO PUBLICO"/>
            <filter val="ILEGALIDAD DEL ACTO ADMINISTRATIVO QUE IMPONE SANCION DE TRANSITO"/>
            <filter val="ILEGALIDAD DEL ACTO ADMINISTRATIVO QUE IMPONE SANCION DISCIPLINARIA"/>
            <filter val="Ilegalidad del acto administrativo que impone sancion disciplinaria - Violacion al debido proceso administrativo"/>
            <filter val="ILEGALIDAD DEL ACTO ADMINISTRATIVO QUE IMPONE SANCION EN EJERCICIO DEL CONTROL FISCAL"/>
            <filter val="ILEGALIDAD DEL ACTO ADMINISTRATIVO QUE IMPONE SANCION POR INFRACCION DE TRANSITO"/>
            <filter val="Ilegalidad del acto administrativo que impone sancion por infraccion de transito - Causa: Violacion al debido proceso administrativo Subcausa: Uso de prueba ilicita"/>
            <filter val="Ilegalidad del acto administrativo que impone sancion por infraccion de transito - Violacion al debido proceso administrativo"/>
            <filter val="Ilegalidad del acto administrativo que impone sancion por infraccion de transito Subcausa: Expedicion irregular de la resolución sancionatoria"/>
            <filter val="ILEGALIDAD DEL ACTO ADMINISTRATIVO QUE IMPONE SANCION POR INFRACCION URBANISTICA"/>
            <filter val="Ilegalidad del acto administrativo que impone sancion por la no presentacion de informacion exogena"/>
            <filter val="ILEGALIDAD DEL ACTO ADMINISTRATIVO QUE IMPONE SANCION POR VIOLACION DE NORMAS DE PROTECCION AMBIENTAL"/>
            <filter val="ILEGALIDAD DEL ACTO ADMINISTRATIVO QUE IMPONE SANCIONES DERIVADAS DE LA FACULTAD DE INSPECCION, VIGILANCIA Y CONTROL"/>
            <filter val="ILEGALIDAD DEL ACTO ADMINISTRATIVO QUE LIBRA MANDAMIENTO DE PAGO"/>
            <filter val="ILEGALIDAD DEL ACTO ADMINISTRATIVO QUE LIQUIDA UN CONTRATO"/>
            <filter val="ILEGALIDAD DEL ACTO ADMINISTRATIVO QUE LIQUIDA UN IMPUESTO"/>
            <filter val="ILEGALIDAD DEL ACTO ADMINISTRATIVO QUE NIEGA LICENCIA DE CONSTRUCCION"/>
            <filter val="ILEGALIDAD DEL ACTO ADMINISTRATIVO QUE NIEGA O APRUEBA CONCILIACION"/>
            <filter val="ILEGALIDAD DEL ACTO ADMINISTRATIVO QUE ORDENA PAGO DE ESTAMPILLAS MUNICIPALES"/>
            <filter val="ILEGALIDAD DEL ACTO ADMINISTRATIVO QUE PROHIBE ACTIVIDAD ECONOMICA"/>
            <filter val="ILEGALIDAD DEL ACTO ADMINISTRATIVO QUE SANCIONA DISCIPLINARIAMENTE A FUNCIONARIO PUBLICO POR ABANDONO DEL CARGO"/>
            <filter val="ILEGALIDAD EN ACTO ADMINISTRATIVO"/>
            <filter val="Imcumplimento de norma Juridica"/>
            <filter val="INCUMPLIMIENTO ACUERDO CONSULTA PREVIA"/>
            <filter val="incumplimiento de contrato de prestación de servicios suscrito entre la  señora BETTY ESPERANZA JARAMILLO TORO Y MUNICIPIO DE PASTO – CORPORACION CONCEJO MUNICIPAL DE PASTO."/>
            <filter val="INCUMPLIMIENTO DE LAS OBLIGACIONES CONSIGNADAS EN EL ACTA DE LIQUIDACION DEL CONTRATO"/>
            <filter val="INCUMPLIMIENTO DE NORMA JURIDICA"/>
            <filter val="Incumplimiento de norma juridica Subcausa: Expedición de acto administrativo con infracción de las normas en que deberían fundarse, con violación del derecho al debido proceso, defensa y contradicción, de forma irregular y falsa motivación. ."/>
            <filter val="Incumplimiento de norma juridica Subcausa: Incumplimiento del estatuto tributario del municipio de pasto, (acuerdo 046 de 2017, modificado por los acuerdos no 059 de 2018, 022 de 2019 y 054 de 2019 y 009 del 2 de mayo de 2022"/>
            <filter val="Incumplimiento de norma juridica Subcausa: Uso de patentes sin contar con los permisos y licencias requeridad"/>
            <filter val="INCUMPLIMIENTO DE OBLIGACION CONTENIDA EN UN TITULO VALOR"/>
            <filter val="INCUMPLIMIENTO DE SENTENCIA JUDICIAL"/>
            <filter val="INCUMPLIMIENTO DE UNA NORMA JURIDICA"/>
            <filter val="Incumplimiento del contrato por no ejecucion de prestaciones"/>
            <filter val="INCUMPLIMIENTO EN EL DEBER DE SEGURIDAD Y PREVENCION DE DESASTRES"/>
            <filter val="INCUMPLIMIENTO EN EL PAGO DE APORTES AL SISTEMA DE SEGURIDAD SOCIAL INTEGRAL"/>
            <filter val="INCUMPLIMIENTO EN EL PAGO DE LOS CANONES DE ARRENDAMIENTO"/>
            <filter val="Incumplimiento en el pago de los canones de arrendamiento Subcausa: Incumplimiento en el pago de los canones de arrendamiento"/>
            <filter val="INCUMPLIMIENTO EN EL PAGO DE SALARIO"/>
            <filter val="INCUMPLIMIENTO EN PAGO DE OBLIGACION CONTENIDA EN TITULO EJECUTIVO"/>
            <filter val="INCUMPLIMIENTO EN PAGO DE OBLIGACION CONTENIDA EN TITULO VALOR"/>
            <filter val="INCUMPLIMIENTO NORMA JURIDICA"/>
            <filter val="INDEBIDA APLICACION DE NORMA DE POT"/>
            <filter val="INDEBIDA LIQUIDACION DE BONO PENSIONAL"/>
            <filter val="Indebida liquidacion de intereses sobre auxilio de cesantias - No reconocimiento de intereses sobre auxilio de cesantias"/>
            <filter val="INDEBIDA LIQUIDACION DE PENSION DE VEJEZ"/>
            <filter val="Indebida liquidacion de pension de vejez Subcausa: Error en la tasa de reemplazo (ley 100)"/>
            <filter val="INDEBIDA LIQUIDACION DE PRESTACIONES SOCIALES"/>
            <filter val="INDEBIDO REGISTRO PERSONERIA JURIDICA JUNTA DE ACCION COMUNAL"/>
            <filter val="Indebido traslado de funcionario publico"/>
            <filter val="INSEGURIDAD - LESIONES PERSONALES DENTRO DEL TERMINAL DE TRANSPORTE"/>
            <filter val="la corporacion jamas realizo actos de señor y dueño sobre el predio cedido y el municipio por mas de 50 años continua ejerciendo la posesion con animo de señor y dueño"/>
            <filter val="LESION A ALUMNO EN ESTABLECIMIENTO EDUCATIVO"/>
            <filter val="LESION A CIVIL CON VEHICULO OFICIAL"/>
            <filter val="Lesion a recluso causada por otro recluso"/>
            <filter val="LESION A TERCERO"/>
            <filter val="Lesion a tercero por ejecucion de obra publica - Lesion por falta de señalizacion en la via publica ."/>
            <filter val="Lesion a tercero por ejecucion de obra publica Subcausa: Falta de señalización"/>
            <filter val="LESION EN MANIFESTACION PUBLICA"/>
            <filter val="Lesion por caida de arbol"/>
            <filter val="LESION POR CONDUCCION DE ENERGIA ELECTRICA"/>
            <filter val="Lesion por falta de señalizacion en la via publica"/>
            <filter val="LESION POR FALTA DE SEÑALIZACION EN LA VIA PUBLICA - Barrio las Americas"/>
            <filter val="Lesion por falta de señalizacion en la via publica - Muerte por falta de señalizacion en la via publica"/>
            <filter val="LESION POR INDEBIDA O INSUFICIENTE ADOPCION DE MEDIDAS DE PROTECCION Y SEGURIDAD"/>
            <filter val="LESION POR SEMOVIENTE DE PROPIEDAD PRIVADA"/>
            <filter val="LESION POR VIA EN MAL ESTADO"/>
            <filter val="LESION POR VIA PUBLICA EN MAL ESTADO"/>
            <filter val="Muerte de estudiante a causa de herida con arma blanca por otro estudiante dentro de la Institución Educativa Heraldo Romero Sánchez"/>
            <filter val="MUERTE DE OPERADOR POR EJECUCION DE OBRA PUBLICA"/>
            <filter val="MUERTE DE RECLUSO CAUSADA POR OTRO RECLUSO"/>
            <filter val="MUERTE DE TERCERO POR EJECUCION DE OBRA PUBLICA"/>
            <filter val="Muerte de tercero por ejecucion de obra publica - Muerte por falta de señalizacion en la via publica"/>
            <filter val="MUERTE DE TRABAJADOR CAUSADA POR TERCERO"/>
            <filter val="MUERTE EN ACCIDENTE DE TRABAJO"/>
            <filter val="MUERTE POR FALTA DE ADOPCION DE MEDIDAS DE PROTECCION Y SEGURIDAD"/>
            <filter val="MUERTE POR FALTA DE PROTECCION CONSTRUCCION  PRIVADA EN AMENAZA DE RUINA"/>
            <filter val="Muerte por falta de señalizacion en la via publica"/>
            <filter val="MUERTE POR INCUMPLIMIENTO DEL DEBER DE SEGURIDAD EN LA ATENCION HOSPITALARIA"/>
            <filter val="MUERTE POR RUINA DE EDIFICACION PUBLICA"/>
            <filter val="MUERTE POR VIA PUBLICA EN MAL ESTADO"/>
            <filter val="MUERTE POR VIA PÚBLICA EN MAL ESTADO"/>
            <filter val="NO ACEPTACION DE ENAJENACION VOLUNTARIA DE INMUEBLE AFECTADO A UN PROYECTO DE INFRAESTRUCTURA"/>
            <filter val="NO ADQUISICION PREDIO ZONA ZAVA"/>
            <filter val="No reconocimeinto y liquidación y la indexación y los intereses moratorios sobre las mesadas pensionales causadas y no pagadas de acuerdo al articulo 141 de la ley 100 de 1993"/>
            <filter val="NO RECONOCIMIENTO DE BONO PENSIONAL"/>
            <filter val="NO RECONOCIMIENTO DE CUOTA PARTE PENSIONAL"/>
            <filter val="NO RECONOCIMIENTO DE HONORARIOS"/>
            <filter val="No reconocimiento de pension de sobreviviente"/>
            <filter val="NO RECONOCIMIENTO DE PENSION DE VEJEZ"/>
            <filter val="NO RECONOCIMIENTO DE PENSION SUSTITUTIVA"/>
            <filter val="NO RECONOCIMIENTO DE PRESTACIONES SOCIALES"/>
            <filter val="NO RECONOCIMIENTO DE PRIMA TECNICA - NO RECONOCIMIENTO DEL AUXILIO DE CESANTIAS"/>
            <filter val="NULIDAD ACTO POR COMPENSACION ESPACIO PUBLICO"/>
            <filter val="NULIDAD DE ACTO ADMINISTRATIVO"/>
            <filter val="NULIDAD RELATIVA DEL CONTRATO ESTATAL"/>
            <filter val="OCUPACION DE ESPACIO PUBLICO SIN REQUISITOS"/>
            <filter val="OCUPACION DE PREDIO POR VIA PUBLICA"/>
            <filter val="OCUPACION PERMANENTE DE INMUEBLE"/>
            <filter val="OCUPACION TEMPORAL DE INMUEBLE"/>
            <filter val="OMISION AL DEBER DE VIGILANCIA DE CONSTRUCCION DE OBRA"/>
            <filter val="PERDIDA O DAÑOS A BIENES EMBARGADOS O SECUESTRADOS"/>
            <filter val="PERJUICIOS OCASIONADOS POR NO EXPEDICION DE DOCUMENTO"/>
            <filter val="PRESCRIPCION ADQUISITIVA DE DOMINIO"/>
            <filter val="PROCESO SOCIO-OPERADOR CONSTITUCION NUEVA EMPRESA EMPOPASTO"/>
            <filter val="PTE"/>
            <filter val="Que la Administradora Colombiana de Pensiones no ha reconocido la pensión sustitutiva de pensión de vejez,"/>
            <filter val="Que no se ha cancelado los emolumentos que se debian cancelar fruto a la relacion laboral contraida con el Municipio de Pasto -  Configuracion del contrato realidad"/>
            <filter val="REAJUSTE POR AVALUO DE PREDIO PLAN DE MOVILIDAD"/>
            <filter val="RESTRICCIÓN PARA CONSTRUCCIÓN"/>
            <filter val="RETENCION ILEGAL DE BIENES"/>
            <filter val="RIESGO POR HALLAZGO DE TUNELES EN EL SUBSUELO"/>
            <filter val="Solicitud de utilidad publica e interes social a favor del Municipio de Pasto, con destino al proyecto PARQUE LINEAL DEL RIO PASTO - TRAMO 9, la expropiación y por consiguiente la tradición forzosa del inmuebles junto con las construcciones anexas."/>
            <filter val="SOLIDARIDAD PATRONAL"/>
            <filter val="TRANSMISION FORZOSA DEL DERECHO REAL DE DOMINIO PRIVADO SOBRE UN BIEN A FAVOR DEL ESTADO - EXPROPIACION JUDICIAL"/>
            <filter val="VIOLACION A LAS NORMAS URBANISTICAS DEL POT"/>
            <filter val="Violacion al debido proceso administrativo"/>
            <filter val="Violacion al debido proceso administrativo Subcausa: Falta o irregularidad de la notificación de los actos administrativos"/>
            <filter val="VIOLACION AL REGIMEN JURIDICO DE DERECHOS DE AUTOR"/>
            <filter val="VIOLACION AL REGIMEN LEGAL DE INHABILIDADES E INCOMPATIBILIDADES PARA ACCEDER A CARGO DE ELECCION POPULAR"/>
            <filter val="VIOLACIÓN DE UNA NORMA JURIDICA SUPERIOR, FALSA MOTIVACIÓN DEL ACTO ADMINISTRATIVO, INEXISTENCIA DE LA DOBLE INSTANCIA, CONCENTRACIÓN DE PODER, Y VIOLACIÓN DEL DEBIDO PROCESO Y DERECHO DE DEFENSA."/>
            <filter val="VIOLACION DERECHO A LA INFORMACION"/>
            <filter val="Violacion o amenaza a la moralidad administrativa"/>
            <filter val="Violacion o amenaza a la moralidad administrativa - Violacion o amenaza al goce de un ambiente sano"/>
            <filter val="VIOLACION O AMENAZA A LA MORALIDAD ADMINISTRATIVA; VIOLACION O AMENAZA A LOS DERECHOS DE LOS CONSUMIDORES Y USUARIOS;  VIOLACION O AMENAZA AL GOCE DEL ESPACIO PUBLICO Y A LA UTILIZACION Y DEFENSA DE BIENES DE USO PUBLICO"/>
            <filter val="VIOLACION O AMENAZA A LA SEGURIDAD Y SALUBRIDAD PUBLICAS"/>
            <filter val="Violacion o amenaza a la seguridad y salubridad publicas - Violacion o amenaza al goce de un ambiente sano"/>
            <filter val="VIOLACION O AMENAZA AL GOCE DE UN AMBIENTE SANO"/>
            <filter val="Violacion o amenaza al goce de un ambiente sano - VIOLACION O AMENAZA AL GOCE DEL ESPACIO PUBLICO Y A LA UTILIZACION Y DEFENSA DE BIENES DE USO PUBLICO"/>
            <filter val="Violacion o amenaza al goce de un ambiente sano Subcausa: Amenaza al derecho fundamental a la salud"/>
            <filter val="VIOLACION O AMENAZA AL GOCE DEL ESPACIO PUBLICO Y A LA UTILIZACION Y DEFENSA DE BIENES DE USO PUBLICO"/>
            <filter val="VIOLACIÓN O AMENAZA AL GOCE DEL ESPACIO PUBLICO Y A LA UTILIZACIÓN Y DEFENSA DE BIENES DE USO PUBLICO"/>
            <filter val="VIOLACION O AMENAZA AL GOCE DEL ESPACIO PUBLICO Y A LA UTILIZACION Y DEFENSA DE BIENES DE USO PUBLICO - protección del interés colectivo de la seguridad pública de los transeúntes"/>
            <filter val="Violacion o amenaza al goce del espacio publico y a la utilizacion y defensa de bienes de uso publico Subcausa: Accion popular"/>
            <filter val="Violacion o amenaza al goce del espacio publico y a la utilizacion y defensa de bienes de uso publico Subcausa: Amenaza a los derechos colectivos a la seguridad y al espacio público"/>
            <filter val="Violacion o amenaza al goce del espacio publico y a la utilizacion y defensa de bienes de uso publico Subcausa: Recuperacion espacios publico y control de ruido"/>
            <filter val="Violacion o amenaza al patrimonio cultural de la nacion"/>
            <filter val="VIOLACION O AMENAZA AL PATRIMONIO PUBLICO"/>
            <filter val="Vulneración a los derechos de goce_x000a_de un ambiente sano, moralidad administrativa, seguridad y salubridad públicas y libre_x000a_desarrollo de la personalidad a manera colectiva, los cuales son titulares de la comunidad_x000a_ubicada en el barrio Venecia."/>
            <filter val="ZONA DE CESION OBLIGATORIA AL MUNICIPIO"/>
          </filters>
        </filterColumn>
      </autoFilter>
      <extLst>
        <ext uri="GoogleSheetsCustomDataVersion1">
          <go:sheetsCustomData xmlns:go="http://customooxmlschemas.google.com/" filterViewId="1914008924"/>
        </ext>
      </extLst>
    </customSheetView>
    <customSheetView guid="{7687B6C9-372B-436A-A383-DB8E656AA410}" filter="1" showAutoFilter="1">
      <pageMargins left="0.7" right="0.7" top="0.75" bottom="0.75" header="0.3" footer="0.3"/>
      <autoFilter ref="B2:BQ639" xr:uid="{79401BC3-43B0-4E3C-B53C-D27725C61E7B}">
        <filterColumn colId="17">
          <filters blank="1">
            <filter val="ACCIDENTE DE TRABAJO O ENFERMEDAD PROFESIONAL POR CULPA PATRONAL"/>
            <filter val="ACTOS SEXUALES CON MENOR DE CATORCE AÑOS"/>
            <filter val="Afectación a derechos colectivos a los abitante del Barrio Lorenzo de la Comuna Cuatro del Municipio de Pasto"/>
            <filter val="CAPTACION ILEGAL DE DINERO"/>
            <filter val="CIERRE DE ESTABLECIMIENTO"/>
            <filter val="Configuracion del contrato realidad"/>
            <filter val="CONTROL DE LEGALIDAD"/>
            <filter val="DAÑO O AMENAZA AMBIENTAL POR ACTIVIDAD MINERA"/>
            <filter val="DAÑO O AMENAZA AMBIENTAL POR DESVIACION DEL CAUCE DE UN RIO"/>
            <filter val="DAÑOS A BIEN EN OPERACION ADMINISTRATIVA"/>
            <filter val="Daños a bienes en manifestacion publica"/>
            <filter val="Daños a bienes por ejecucion de obra publica"/>
            <filter val="Daños a bienes por falta de adopcion de medidas de proteccion y seguridad"/>
            <filter val="Daños a bienes por falta de adopcion de medidas de proteccion y seguridad - Inseguridad pública de los habitantes del barrio Parque Bolívar y sectores aledaños."/>
            <filter val="Daños a bienes por falta de adopcion de medidas de proteccion y seguridad Subcausa: Sordoseñantes - accion popular"/>
            <filter val="DAÑOS A BIENES POR FALTA DE SEÑALIZACION EN LA VIA PUBLICA"/>
            <filter val="DAÑOS A BIENES POR INUNDACION"/>
            <filter val="DAÑOS A BIENES POR VIA PUBLICA EN MAL ESTADO"/>
            <filter val="Daños derivados de acto administrativo licito"/>
            <filter val="DAÑOS POR ACTO ADMINISTRATIVO"/>
            <filter val="Daños y perjuicios causados a bien material, daños morales, lucro cesante"/>
            <filter val="DEMORA EN LEVANTAMIENTO DE CROQUIS EN ACCIDENTE DE TRANSITO"/>
            <filter val="DESAFECTACION DE PREDIO PRIVADO A ZONA VERDE"/>
            <filter val="Desconocimiento del fuero sindical"/>
            <filter val="DESEQUILIBRIO ECONÓMICO DEL CONTRATO"/>
            <filter val="Desequilibrio economico del contrato por actos o hechos de la entidad contratante"/>
            <filter val="DESLINDE Y AMOJONAMIENTO"/>
            <filter val="DESVINCULACION DE FUNCIONARIO DE PERSONERIA MUNICIPAL"/>
            <filter val="EJECUCION DE PRESTACIONES SIN CONTRATO"/>
            <filter val="El no cumplimiento a lo ordenado por el corregidor de obonuco mediante el decreto 0310 del 14 de junio de 2016"/>
            <filter val="ENRIQUESIMIENTO SIN JUSTA CAUSA"/>
            <filter val="ERROR EN PROCEDIMIENTO POLICIVO"/>
            <filter val="Expedición de acto administrativo No. 020 del 19 de agosto de 2020 mediante el cual se adjudicó el proceso de selección abreviada por subasta inversa No. SU- 2020-05 emanada por la ALCALDÍA DE PASTO al proponente SOLUFINAR S.A.S."/>
            <filter val="Expedición de acto administrativo, oficio 1100/0920/2024 de fecha 18 de_x000a_septiembre de 2024 a traves del cual no se reconocio la exitencia de contrato laboral"/>
            <filter val="Expedición del Decreto 0194 del 12 de junio de 2024, por medio del cual se decreto la suspensión provicional del cargo de Curadora Urbana_x000a_Primera del Municipio de Pasto."/>
            <filter val="Expedición del Decreto No. 0142 de fecha 04 de agosto de 2023, por medio del cual se adopta el plan parcial de desarrollo de Villa Dolores, el cual vulnera derechos colectivos de la comunidad de la comuna siete"/>
            <filter val="Expedidicón de licencia de contrucción"/>
            <filter val="FALLA EN EL SERVICIO POR DAÑO EN HIDRANTES Y CABLEADO ELECTRICO OBSOLETO"/>
            <filter val="FALTA DE RECONOCIMIENTO MAYORES VALORES EN EJECUCION DE OBRA"/>
            <filter val="FALTA DE VIGILANCIA CONSTRUCCION EN ZONA DE RIESGO"/>
            <filter val="HACINAMIENTO CARCELARIO"/>
            <filter val="ILEGALIDAD ACTO ADMINISTRATIVO DE INFRACCIÓN URBANISTICA"/>
            <filter val="ILEGALIDAD DE ACTO ADMINISTRATIVO"/>
            <filter val="ILEGALIDAD DE ACTO ADMINISTRATIVO DURANTE EL CONCURSO DE MERITOS PARA PROVEER CARGOS PUBLICOS"/>
            <filter val="ILEGALIDAD DE ACTO ADMINISTRATIVO QUE IMPONE IMPUESTO"/>
            <filter val="ILEGALIDAD DE ACTO ADMINISTRATIVO QUE LIQUIDA PAGO DE ESTAMPILLAS"/>
            <filter val="ILEGALIDAD DE ACTO ADMINISTRATIVO QUE REALIZA UNA PROHIBICION"/>
            <filter val="ILEGALIDAD DE ACTO ADMINISTRATIVO QUE RESTRINGE HORARIO DE FUNCIONAMIENTO"/>
            <filter val="ILEGALIDAD DE ACTO ADMINISTRATIVO QUE REVOCA LICENCIA DE CONSTRUCCION"/>
            <filter val="Ilegalidad de actos administrativos"/>
            <filter val="Ilegalidad de los actos administrativos"/>
            <filter val="ILEGALIDAD DEL ACTO ADMINISTRATIVO"/>
            <filter val="ILEGALIDAD DEL ACTO ADMINISTRATIVO - VULNERACIÓN DEL DEBIDO PROCESO Y DERECHO DE DEFNSA"/>
            <filter val="Ilegalidad del acto administrativo al incumplir el artículo 1 de la Constitución_x000a_Política y la Resolución No. 001 del 2022."/>
            <filter val="ILEGALIDAD DEL ACTO ADMINISTRATIVO DURANTE EL CONCURSO DE MERITOS PARA PROVEER CARGOS PÚBLICOS"/>
            <filter val="Ilegalidad del acto administrativo que adjudica un contrato Subcausa: Falsa motivación del acto administrativo"/>
            <filter val="ILEGALIDAD DEL ACTO ADMINISTRATIVO QUE CLAUSURA ESTABLECIMIENTO DE COMERCIO"/>
            <filter val="ILEGALIDAD DEL ACTO ADMINISTRATIVO QUE CONVOCA A CONCURSO PUBLICO DE MERITOS PARA PROVEER CARGOS PUBLICOS"/>
            <filter val="ILEGALIDAD DEL ACTO ADMINISTRATIVO QUE CREA UN IMPUESTO"/>
            <filter val="Ilegalidad del acto administrativo que crea un impuesto Subcausa: Ilegalidad del acto administrativo que fija tarifas tributarias en contradicción con la clasificación ciiu y el estatuto tributario nacional. ."/>
            <filter val="ILEGALIDAD DEL ACTO ADMINISTRATIVO QUE DECLARA DESIERTA LA LICITACION"/>
            <filter val="ILEGALIDAD DEL ACTO ADMINISTRATIVO QUE DECLARA EL INCUMPLIMIENTO DEL CONTRATO"/>
            <filter val="Ilegalidad del acto administrativo que declara el incumplimiento del contrato - Violacion al debido proceso administrativo"/>
            <filter val="Ilegalidad del acto administrativo que declara la insubsistencia de funcionario de libre nombramiento y remocion"/>
            <filter val="ILEGALIDAD DEL ACTO ADMINISTRATIVO QUE DECLARA LA INSUBSISTENCIA DE FUNCIONARIO EN PROVISIONALIDAD"/>
            <filter val="ILEGALIDAD DEL ACTO ADMINISTRATIVO QUE DECLARA LA OCURRENCIA DEL SINIESTRO"/>
            <filter val="ILEGALIDAD DEL ACTO ADMINISTRATIVO QUE DECLARA LA OCURRENCIA DEL SINIESTRO Y ORDENA HACER EFECTIVA LA POLIZA"/>
            <filter val="ILEGALIDAD DEL ACTO ADMINISTRATIVO QUE DECLARA LA TERMINACION UNILATERAL DEL CONTRATO"/>
            <filter val="ILEGALIDAD DEL ACTO ADMINISTRATIVO QUE DECLARA UN BIEN DE PROTECCION"/>
            <filter val="ILEGALIDAD DEL ACTO ADMINISTRATIVO QUE DECRETA LA EXPROPIACION"/>
            <filter val="ILEGALIDAD DEL ACTO ADMINISTRATIVO QUE DEFINE AVALUO CATASTRAL"/>
            <filter val="ILEGALIDAD DEL ACTO ADMINISTRATIVO QUE FIJA IMPUESTO ALUMBRADO PUBLICO"/>
            <filter val="ILEGALIDAD DEL ACTO ADMINISTRATIVO QUE IMPONE SANCION DE TRANSITO"/>
            <filter val="ILEGALIDAD DEL ACTO ADMINISTRATIVO QUE IMPONE SANCION DISCIPLINARIA"/>
            <filter val="Ilegalidad del acto administrativo que impone sancion disciplinaria - Violacion al debido proceso administrativo"/>
            <filter val="ILEGALIDAD DEL ACTO ADMINISTRATIVO QUE IMPONE SANCION EN EJERCICIO DEL CONTROL FISCAL"/>
            <filter val="ILEGALIDAD DEL ACTO ADMINISTRATIVO QUE IMPONE SANCION POR INFRACCION DE TRANSITO"/>
            <filter val="Ilegalidad del acto administrativo que impone sancion por infraccion de transito - Causa: Violacion al debido proceso administrativo Subcausa: Uso de prueba ilicita"/>
            <filter val="Ilegalidad del acto administrativo que impone sancion por infraccion de transito - Violacion al debido proceso administrativo"/>
            <filter val="Ilegalidad del acto administrativo que impone sancion por infraccion de transito Subcausa: Expedicion irregular de la resolución sancionatoria"/>
            <filter val="ILEGALIDAD DEL ACTO ADMINISTRATIVO QUE IMPONE SANCION POR INFRACCION URBANISTICA"/>
            <filter val="Ilegalidad del acto administrativo que impone sancion por la no presentacion de informacion exogena"/>
            <filter val="ILEGALIDAD DEL ACTO ADMINISTRATIVO QUE IMPONE SANCION POR VIOLACION DE NORMAS DE PROTECCION AMBIENTAL"/>
            <filter val="ILEGALIDAD DEL ACTO ADMINISTRATIVO QUE IMPONE SANCIONES DERIVADAS DE LA FACULTAD DE INSPECCION, VIGILANCIA Y CONTROL"/>
            <filter val="ILEGALIDAD DEL ACTO ADMINISTRATIVO QUE LIBRA MANDAMIENTO DE PAGO"/>
            <filter val="ILEGALIDAD DEL ACTO ADMINISTRATIVO QUE LIQUIDA UN CONTRATO"/>
            <filter val="ILEGALIDAD DEL ACTO ADMINISTRATIVO QUE LIQUIDA UN IMPUESTO"/>
            <filter val="ILEGALIDAD DEL ACTO ADMINISTRATIVO QUE NIEGA LICENCIA DE CONSTRUCCION"/>
            <filter val="ILEGALIDAD DEL ACTO ADMINISTRATIVO QUE NIEGA O APRUEBA CONCILIACION"/>
            <filter val="ILEGALIDAD DEL ACTO ADMINISTRATIVO QUE ORDENA PAGO DE ESTAMPILLAS MUNICIPALES"/>
            <filter val="ILEGALIDAD DEL ACTO ADMINISTRATIVO QUE PROHIBE ACTIVIDAD ECONOMICA"/>
            <filter val="ILEGALIDAD DEL ACTO ADMINISTRATIVO QUE SANCIONA DISCIPLINARIAMENTE A FUNCIONARIO PUBLICO POR ABANDONO DEL CARGO"/>
            <filter val="ILEGALIDAD EN ACTO ADMINISTRATIVO"/>
            <filter val="Imcumplimento de norma Juridica"/>
            <filter val="INCUMPLIMIENTO ACUERDO CONSULTA PREVIA"/>
            <filter val="incumplimiento de contrato de prestación de servicios suscrito entre la  señora BETTY ESPERANZA JARAMILLO TORO Y MUNICIPIO DE PASTO – CORPORACION CONCEJO MUNICIPAL DE PASTO."/>
            <filter val="INCUMPLIMIENTO DE LAS OBLIGACIONES CONSIGNADAS EN EL ACTA DE LIQUIDACION DEL CONTRATO"/>
            <filter val="INCUMPLIMIENTO DE NORMA JURIDICA"/>
            <filter val="Incumplimiento de norma juridica Subcausa: Expedición de acto administrativo con infracción de las normas en que deberían fundarse, con violación del derecho al debido proceso, defensa y contradicción, de forma irregular y falsa motivación. ."/>
            <filter val="Incumplimiento de norma juridica Subcausa: Incumplimiento del estatuto tributario del municipio de pasto, (acuerdo 046 de 2017, modificado por los acuerdos no 059 de 2018, 022 de 2019 y 054 de 2019 y 009 del 2 de mayo de 2022"/>
            <filter val="Incumplimiento de norma juridica Subcausa: Uso de patentes sin contar con los permisos y licencias requeridad"/>
            <filter val="INCUMPLIMIENTO DE OBLIGACION CONTENIDA EN UN TITULO VALOR"/>
            <filter val="INCUMPLIMIENTO DE SENTENCIA JUDICIAL"/>
            <filter val="INCUMPLIMIENTO DE UNA NORMA JURIDICA"/>
            <filter val="Incumplimiento del contrato por no ejecucion de prestaciones"/>
            <filter val="INCUMPLIMIENTO EN EL DEBER DE SEGURIDAD Y PREVENCION DE DESASTRES"/>
            <filter val="INCUMPLIMIENTO EN EL PAGO DE APORTES AL SISTEMA DE SEGURIDAD SOCIAL INTEGRAL"/>
            <filter val="INCUMPLIMIENTO EN EL PAGO DE LOS CANONES DE ARRENDAMIENTO"/>
            <filter val="Incumplimiento en el pago de los canones de arrendamiento Subcausa: Incumplimiento en el pago de los canones de arrendamiento"/>
            <filter val="INCUMPLIMIENTO EN EL PAGO DE SALARIO"/>
            <filter val="INCUMPLIMIENTO EN PAGO DE OBLIGACION CONTENIDA EN TITULO EJECUTIVO"/>
            <filter val="INCUMPLIMIENTO EN PAGO DE OBLIGACION CONTENIDA EN TITULO VALOR"/>
            <filter val="INCUMPLIMIENTO NORMA JURIDICA"/>
            <filter val="INDEBIDA APLICACION DE NORMA DE POT"/>
            <filter val="INDEBIDA LIQUIDACION DE BONO PENSIONAL"/>
            <filter val="Indebida liquidacion de intereses sobre auxilio de cesantias - No reconocimiento de intereses sobre auxilio de cesantias"/>
            <filter val="INDEBIDA LIQUIDACION DE PENSION DE VEJEZ"/>
            <filter val="Indebida liquidacion de pension de vejez Subcausa: Error en la tasa de reemplazo (ley 100)"/>
            <filter val="INDEBIDA LIQUIDACION DE PRESTACIONES SOCIALES"/>
            <filter val="INDEBIDO REGISTRO PERSONERIA JURIDICA JUNTA DE ACCION COMUNAL"/>
            <filter val="Indebido traslado de funcionario publico"/>
            <filter val="INSEGURIDAD - LESIONES PERSONALES DENTRO DEL TERMINAL DE TRANSPORTE"/>
            <filter val="la corporacion jamas realizo actos de señor y dueño sobre el predio cedido y el municipio por mas de 50 años continua ejerciendo la posesion con animo de señor y dueño"/>
            <filter val="LESION A ALUMNO EN ESTABLECIMIENTO EDUCATIVO"/>
            <filter val="LESION A CIVIL CON VEHICULO OFICIAL"/>
            <filter val="Lesion a recluso causada por otro recluso"/>
            <filter val="LESION A TERCERO"/>
            <filter val="Lesion a tercero por ejecucion de obra publica - Lesion por falta de señalizacion en la via publica ."/>
            <filter val="Lesion a tercero por ejecucion de obra publica Subcausa: Falta de señalización"/>
            <filter val="LESION EN MANIFESTACION PUBLICA"/>
            <filter val="Lesion por caida de arbol"/>
            <filter val="LESION POR CONDUCCION DE ENERGIA ELECTRICA"/>
            <filter val="Lesion por falta de señalizacion en la via publica"/>
            <filter val="LESION POR FALTA DE SEÑALIZACION EN LA VIA PUBLICA - Barrio las Americas"/>
            <filter val="Lesion por falta de señalizacion en la via publica - Muerte por falta de señalizacion en la via publica"/>
            <filter val="LESION POR INDEBIDA O INSUFICIENTE ADOPCION DE MEDIDAS DE PROTECCION Y SEGURIDAD"/>
            <filter val="LESION POR SEMOVIENTE DE PROPIEDAD PRIVADA"/>
            <filter val="LESION POR VIA EN MAL ESTADO"/>
            <filter val="LESION POR VIA PUBLICA EN MAL ESTADO"/>
            <filter val="Muerte de estudiante a causa de herida con arma blanca por otro estudiante dentro de la Institución Educativa Heraldo Romero Sánchez"/>
            <filter val="MUERTE DE OPERADOR POR EJECUCION DE OBRA PUBLICA"/>
            <filter val="MUERTE DE RECLUSO CAUSADA POR OTRO RECLUSO"/>
            <filter val="MUERTE DE TERCERO POR EJECUCION DE OBRA PUBLICA"/>
            <filter val="Muerte de tercero por ejecucion de obra publica - Muerte por falta de señalizacion en la via publica"/>
            <filter val="MUERTE DE TRABAJADOR CAUSADA POR TERCERO"/>
            <filter val="MUERTE EN ACCIDENTE DE TRABAJO"/>
            <filter val="MUERTE POR FALTA DE ADOPCION DE MEDIDAS DE PROTECCION Y SEGURIDAD"/>
            <filter val="MUERTE POR FALTA DE PROTECCION CONSTRUCCION  PRIVADA EN AMENAZA DE RUINA"/>
            <filter val="Muerte por falta de señalizacion en la via publica"/>
            <filter val="MUERTE POR INCUMPLIMIENTO DEL DEBER DE SEGURIDAD EN LA ATENCION HOSPITALARIA"/>
            <filter val="MUERTE POR RUINA DE EDIFICACION PUBLICA"/>
            <filter val="MUERTE POR VIA PUBLICA EN MAL ESTADO"/>
            <filter val="MUERTE POR VIA PÚBLICA EN MAL ESTADO"/>
            <filter val="NO ACEPTACION DE ENAJENACION VOLUNTARIA DE INMUEBLE AFECTADO A UN PROYECTO DE INFRAESTRUCTURA"/>
            <filter val="NO ADQUISICION PREDIO ZONA ZAVA"/>
            <filter val="No reconocimeinto y liquidación y la indexación y los intereses moratorios sobre las mesadas pensionales causadas y no pagadas de acuerdo al articulo 141 de la ley 100 de 1993"/>
            <filter val="NO RECONOCIMIENTO DE BONO PENSIONAL"/>
            <filter val="NO RECONOCIMIENTO DE CUOTA PARTE PENSIONAL"/>
            <filter val="NO RECONOCIMIENTO DE HONORARIOS"/>
            <filter val="No reconocimiento de pension de sobreviviente"/>
            <filter val="NO RECONOCIMIENTO DE PENSION DE VEJEZ"/>
            <filter val="NO RECONOCIMIENTO DE PENSION SUSTITUTIVA"/>
            <filter val="NO RECONOCIMIENTO DE PRESTACIONES SOCIALES"/>
            <filter val="NO RECONOCIMIENTO DE PRIMA TECNICA - NO RECONOCIMIENTO DEL AUXILIO DE CESANTIAS"/>
            <filter val="NULIDAD ACTO POR COMPENSACION ESPACIO PUBLICO"/>
            <filter val="NULIDAD DE ACTO ADMINISTRATIVO"/>
            <filter val="NULIDAD RELATIVA DEL CONTRATO ESTATAL"/>
            <filter val="OCUPACION DE ESPACIO PUBLICO SIN REQUISITOS"/>
            <filter val="OCUPACION DE PREDIO POR VIA PUBLICA"/>
            <filter val="OCUPACION PERMANENTE DE INMUEBLE"/>
            <filter val="OCUPACION TEMPORAL DE INMUEBLE"/>
            <filter val="OMISION AL DEBER DE VIGILANCIA DE CONSTRUCCION DE OBRA"/>
            <filter val="PERDIDA O DAÑOS A BIENES EMBARGADOS O SECUESTRADOS"/>
            <filter val="PERJUICIOS OCASIONADOS POR NO EXPEDICION DE DOCUMENTO"/>
            <filter val="PRESCRIPCION ADQUISITIVA DE DOMINIO"/>
            <filter val="PROCESO SOCIO-OPERADOR CONSTITUCION NUEVA EMPRESA EMPOPASTO"/>
            <filter val="PTE"/>
            <filter val="Que la Administradora Colombiana de Pensiones no ha reconocido la pensión sustitutiva de pensión de vejez,"/>
            <filter val="Que no se ha cancelado los emolumentos que se debian cancelar fruto a la relacion laboral contraida con el Municipio de Pasto -  Configuracion del contrato realidad"/>
            <filter val="REAJUSTE POR AVALUO DE PREDIO PLAN DE MOVILIDAD"/>
            <filter val="RESTRICCIÓN PARA CONSTRUCCIÓN"/>
            <filter val="RETENCION ILEGAL DE BIENES"/>
            <filter val="RIESGO POR HALLAZGO DE TUNELES EN EL SUBSUELO"/>
            <filter val="Solicitud de utilidad publica e interes social a favor del Municipio de Pasto, con destino al proyecto PARQUE LINEAL DEL RIO PASTO - TRAMO 9, la expropiación y por consiguiente la tradición forzosa del inmuebles junto con las construcciones anexas."/>
            <filter val="SOLIDARIDAD PATRONAL"/>
            <filter val="TRANSMISION FORZOSA DEL DERECHO REAL DE DOMINIO PRIVADO SOBRE UN BIEN A FAVOR DEL ESTADO - EXPROPIACION JUDICIAL"/>
            <filter val="VIOLACION A LAS NORMAS URBANISTICAS DEL POT"/>
            <filter val="Violacion al debido proceso administrativo"/>
            <filter val="Violacion al debido proceso administrativo Subcausa: Falta o irregularidad de la notificación de los actos administrativos"/>
            <filter val="VIOLACION AL REGIMEN JURIDICO DE DERECHOS DE AUTOR"/>
            <filter val="VIOLACION AL REGIMEN LEGAL DE INHABILIDADES E INCOMPATIBILIDADES PARA ACCEDER A CARGO DE ELECCION POPULAR"/>
            <filter val="VIOLACIÓN DE UNA NORMA JURIDICA SUPERIOR, FALSA MOTIVACIÓN DEL ACTO ADMINISTRATIVO, INEXISTENCIA DE LA DOBLE INSTANCIA, CONCENTRACIÓN DE PODER, Y VIOLACIÓN DEL DEBIDO PROCESO Y DERECHO DE DEFENSA."/>
            <filter val="VIOLACION DERECHO A LA INFORMACION"/>
            <filter val="Violacion o amenaza a la moralidad administrativa"/>
            <filter val="Violacion o amenaza a la moralidad administrativa - Violacion o amenaza al goce de un ambiente sano"/>
            <filter val="VIOLACION O AMENAZA A LA MORALIDAD ADMINISTRATIVA; VIOLACION O AMENAZA A LOS DERECHOS DE LOS CONSUMIDORES Y USUARIOS;  VIOLACION O AMENAZA AL GOCE DEL ESPACIO PUBLICO Y A LA UTILIZACION Y DEFENSA DE BIENES DE USO PUBLICO"/>
            <filter val="VIOLACION O AMENAZA A LA SEGURIDAD Y SALUBRIDAD PUBLICAS"/>
            <filter val="Violacion o amenaza a la seguridad y salubridad publicas - Violacion o amenaza al goce de un ambiente sano"/>
            <filter val="VIOLACION O AMENAZA AL GOCE DE UN AMBIENTE SANO"/>
            <filter val="Violacion o amenaza al goce de un ambiente sano - VIOLACION O AMENAZA AL GOCE DEL ESPACIO PUBLICO Y A LA UTILIZACION Y DEFENSA DE BIENES DE USO PUBLICO"/>
            <filter val="Violacion o amenaza al goce de un ambiente sano Subcausa: Amenaza al derecho fundamental a la salud"/>
            <filter val="VIOLACION O AMENAZA AL GOCE DEL ESPACIO PUBLICO Y A LA UTILIZACION Y DEFENSA DE BIENES DE USO PUBLICO"/>
            <filter val="VIOLACIÓN O AMENAZA AL GOCE DEL ESPACIO PUBLICO Y A LA UTILIZACIÓN Y DEFENSA DE BIENES DE USO PUBLICO"/>
            <filter val="VIOLACION O AMENAZA AL GOCE DEL ESPACIO PUBLICO Y A LA UTILIZACION Y DEFENSA DE BIENES DE USO PUBLICO - protección del interés colectivo de la seguridad pública de los transeúntes"/>
            <filter val="Violacion o amenaza al goce del espacio publico y a la utilizacion y defensa de bienes de uso publico Subcausa: Accion popular"/>
            <filter val="Violacion o amenaza al goce del espacio publico y a la utilizacion y defensa de bienes de uso publico Subcausa: Amenaza a los derechos colectivos a la seguridad y al espacio público"/>
            <filter val="Violacion o amenaza al goce del espacio publico y a la utilizacion y defensa de bienes de uso publico Subcausa: Recuperacion espacios publico y control de ruido"/>
            <filter val="Violacion o amenaza al patrimonio cultural de la nacion"/>
            <filter val="VIOLACION O AMENAZA AL PATRIMONIO PUBLICO"/>
            <filter val="Vulneración a los derechos de goce_x000a_de un ambiente sano, moralidad administrativa, seguridad y salubridad públicas y libre_x000a_desarrollo de la personalidad a manera colectiva, los cuales son titulares de la comunidad_x000a_ubicada en el barrio Venecia."/>
            <filter val="ZONA DE CESION OBLIGATORIA AL MUNICIPIO"/>
          </filters>
        </filterColumn>
      </autoFilter>
      <extLst>
        <ext uri="GoogleSheetsCustomDataVersion1">
          <go:sheetsCustomData xmlns:go="http://customooxmlschemas.google.com/" filterViewId="1852319159"/>
        </ext>
      </extLst>
    </customSheetView>
    <customSheetView guid="{C1FC5EB8-2303-4FD8-B5AB-5F78AEFF494B}" filter="1" showAutoFilter="1">
      <pageMargins left="0.7" right="0.7" top="0.75" bottom="0.75" header="0.3" footer="0.3"/>
      <autoFilter ref="K1:K829" xr:uid="{1CE812AF-05B7-449E-A88B-E2B9A1A7412F}">
        <filterColumn colId="0">
          <filters>
            <filter val="ADMINISTRATIVO"/>
            <filter val="CIVIL"/>
            <filter val="LABORAL"/>
          </filters>
        </filterColumn>
      </autoFilter>
      <extLst>
        <ext uri="GoogleSheetsCustomDataVersion1">
          <go:sheetsCustomData xmlns:go="http://customooxmlschemas.google.com/" filterViewId="1267123997"/>
        </ext>
      </extLst>
    </customSheetView>
  </customSheetViews>
  <conditionalFormatting sqref="AD176">
    <cfRule type="notContainsBlanks" dxfId="20" priority="1">
      <formula>LEN(TRIM(AD176))&gt;0</formula>
    </cfRule>
  </conditionalFormatting>
  <dataValidations count="2">
    <dataValidation type="custom" allowBlank="1" showDropDown="1" sqref="T3:U537" xr:uid="{00000000-0002-0000-0000-000000000000}">
      <formula1>AND(ISNUMBER(T3),(NOT(OR(NOT(ISERROR(DATEVALUE(T3))), AND(ISNUMBER(T3), LEFT(CELL("format", T3))="D")))))</formula1>
    </dataValidation>
    <dataValidation allowBlank="1" showDropDown="1" sqref="X3:X537" xr:uid="{00000000-0002-0000-0000-000001000000}"/>
  </dataValidations>
  <hyperlinks>
    <hyperlink ref="E77" r:id="rId1" xr:uid="{00000000-0004-0000-0000-000000000000}"/>
    <hyperlink ref="E610" r:id="rId2" xr:uid="{00000000-0004-0000-0000-000001000000}"/>
  </hyperlinks>
  <pageMargins left="0.7" right="0.7" top="0.75" bottom="0.75" header="0" footer="0"/>
  <pageSetup orientation="portrait"/>
  <legacyDrawing r:id="rId3"/>
  <tableParts count="5">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000"/>
  <sheetViews>
    <sheetView workbookViewId="0"/>
  </sheetViews>
  <sheetFormatPr baseColWidth="10" defaultColWidth="14.42578125" defaultRowHeight="15" customHeight="1" x14ac:dyDescent="0.25"/>
  <cols>
    <col min="1" max="18" width="10.7109375" customWidth="1"/>
    <col min="19" max="19" width="12.7109375" customWidth="1"/>
    <col min="20" max="26" width="10.7109375" customWidth="1"/>
  </cols>
  <sheetData>
    <row r="1" spans="1:19" ht="14.25" customHeight="1" x14ac:dyDescent="0.25">
      <c r="A1" s="78" t="s">
        <v>4394</v>
      </c>
      <c r="D1" s="78" t="s">
        <v>973</v>
      </c>
      <c r="F1" s="78" t="s">
        <v>4395</v>
      </c>
      <c r="J1" s="78" t="s">
        <v>578</v>
      </c>
      <c r="L1" s="78" t="s">
        <v>4396</v>
      </c>
      <c r="N1" s="78" t="s">
        <v>4397</v>
      </c>
    </row>
    <row r="2" spans="1:19" ht="14.25" customHeight="1" x14ac:dyDescent="0.25">
      <c r="A2" s="78" t="s">
        <v>4398</v>
      </c>
      <c r="D2" s="78" t="s">
        <v>871</v>
      </c>
      <c r="F2" s="78" t="s">
        <v>4399</v>
      </c>
      <c r="J2" s="78" t="s">
        <v>342</v>
      </c>
      <c r="L2" s="78" t="s">
        <v>4400</v>
      </c>
      <c r="N2" s="78" t="s">
        <v>4401</v>
      </c>
    </row>
    <row r="3" spans="1:19" ht="14.25" customHeight="1" x14ac:dyDescent="0.25">
      <c r="A3" s="78" t="s">
        <v>4402</v>
      </c>
      <c r="J3" s="78" t="s">
        <v>86</v>
      </c>
    </row>
    <row r="4" spans="1:19" ht="14.25" customHeight="1" x14ac:dyDescent="0.25">
      <c r="A4" s="78" t="s">
        <v>4403</v>
      </c>
    </row>
    <row r="5" spans="1:19" ht="14.25" customHeight="1" x14ac:dyDescent="0.25"/>
    <row r="6" spans="1:19" ht="14.25" customHeight="1" x14ac:dyDescent="0.25">
      <c r="E6" s="78" t="s">
        <v>4404</v>
      </c>
    </row>
    <row r="7" spans="1:19" ht="14.25" customHeight="1" x14ac:dyDescent="0.25">
      <c r="A7" s="79" t="s">
        <v>4405</v>
      </c>
      <c r="C7" s="78" t="s">
        <v>4406</v>
      </c>
      <c r="E7" s="78" t="s">
        <v>4407</v>
      </c>
    </row>
    <row r="8" spans="1:19" ht="14.25" customHeight="1" x14ac:dyDescent="0.25">
      <c r="A8" s="79" t="s">
        <v>4408</v>
      </c>
      <c r="C8" s="78" t="s">
        <v>4409</v>
      </c>
      <c r="M8" s="78" t="s">
        <v>4410</v>
      </c>
      <c r="S8" s="80"/>
    </row>
    <row r="9" spans="1:19" ht="15" customHeight="1" x14ac:dyDescent="0.25">
      <c r="A9" s="79" t="s">
        <v>4411</v>
      </c>
      <c r="C9" s="78" t="s">
        <v>4412</v>
      </c>
      <c r="F9" s="78" t="s">
        <v>4392</v>
      </c>
      <c r="J9" s="78" t="s">
        <v>4413</v>
      </c>
      <c r="M9" s="78" t="s">
        <v>692</v>
      </c>
      <c r="N9" s="78" t="s">
        <v>1193</v>
      </c>
      <c r="R9" s="78" t="s">
        <v>4414</v>
      </c>
      <c r="S9" s="78" t="s">
        <v>4415</v>
      </c>
    </row>
    <row r="10" spans="1:19" ht="15" customHeight="1" x14ac:dyDescent="0.25">
      <c r="A10" s="79" t="s">
        <v>4416</v>
      </c>
      <c r="F10" s="78" t="s">
        <v>4417</v>
      </c>
      <c r="J10" s="78" t="s">
        <v>4393</v>
      </c>
      <c r="M10" s="78" t="s">
        <v>148</v>
      </c>
      <c r="N10" s="78" t="s">
        <v>1829</v>
      </c>
      <c r="R10" s="78" t="s">
        <v>4418</v>
      </c>
      <c r="S10" s="78" t="s">
        <v>2791</v>
      </c>
    </row>
    <row r="11" spans="1:19" ht="14.25" customHeight="1" x14ac:dyDescent="0.25">
      <c r="F11" s="78" t="s">
        <v>4419</v>
      </c>
      <c r="J11" s="78" t="s">
        <v>4420</v>
      </c>
      <c r="N11" s="78" t="s">
        <v>701</v>
      </c>
      <c r="R11" s="78" t="s">
        <v>4421</v>
      </c>
      <c r="S11" s="78" t="s">
        <v>4422</v>
      </c>
    </row>
    <row r="12" spans="1:19" ht="14.25" customHeight="1" x14ac:dyDescent="0.25">
      <c r="A12" s="79" t="s">
        <v>4423</v>
      </c>
      <c r="F12" s="78" t="s">
        <v>4424</v>
      </c>
      <c r="J12" s="78" t="s">
        <v>4425</v>
      </c>
      <c r="N12" s="78" t="s">
        <v>1200</v>
      </c>
      <c r="R12" s="78" t="s">
        <v>4426</v>
      </c>
      <c r="S12" s="78" t="s">
        <v>4427</v>
      </c>
    </row>
    <row r="13" spans="1:19" ht="14.25" customHeight="1" x14ac:dyDescent="0.25">
      <c r="A13" s="79" t="s">
        <v>937</v>
      </c>
      <c r="C13" s="78" t="s">
        <v>4428</v>
      </c>
      <c r="F13" s="78" t="s">
        <v>4429</v>
      </c>
      <c r="J13" s="78" t="s">
        <v>4430</v>
      </c>
      <c r="N13" s="78" t="s">
        <v>1429</v>
      </c>
      <c r="R13" s="78" t="s">
        <v>4431</v>
      </c>
      <c r="S13" s="78" t="s">
        <v>4432</v>
      </c>
    </row>
    <row r="14" spans="1:19" ht="14.25" customHeight="1" x14ac:dyDescent="0.25">
      <c r="A14" s="79" t="s">
        <v>71</v>
      </c>
      <c r="C14" s="78" t="s">
        <v>88</v>
      </c>
      <c r="J14" s="78" t="s">
        <v>4433</v>
      </c>
      <c r="N14" s="78" t="s">
        <v>787</v>
      </c>
      <c r="R14" s="78" t="s">
        <v>4434</v>
      </c>
    </row>
    <row r="15" spans="1:19" ht="14.25" customHeight="1" x14ac:dyDescent="0.25">
      <c r="C15" s="78" t="s">
        <v>491</v>
      </c>
      <c r="E15" s="78" t="s">
        <v>4435</v>
      </c>
      <c r="J15" s="78" t="s">
        <v>4436</v>
      </c>
      <c r="N15" s="78" t="s">
        <v>1021</v>
      </c>
      <c r="R15" s="78" t="s">
        <v>4437</v>
      </c>
    </row>
    <row r="16" spans="1:19" ht="14.25" customHeight="1" x14ac:dyDescent="0.25">
      <c r="C16" s="78" t="s">
        <v>4438</v>
      </c>
      <c r="E16" s="78" t="s">
        <v>89</v>
      </c>
      <c r="J16" s="78" t="s">
        <v>4439</v>
      </c>
      <c r="N16" s="78" t="s">
        <v>628</v>
      </c>
      <c r="R16" s="78" t="s">
        <v>4440</v>
      </c>
    </row>
    <row r="17" spans="3:19" ht="14.25" customHeight="1" x14ac:dyDescent="0.25">
      <c r="C17" s="78" t="s">
        <v>965</v>
      </c>
      <c r="E17" s="78" t="s">
        <v>85</v>
      </c>
      <c r="G17" s="78" t="s">
        <v>4441</v>
      </c>
      <c r="J17" s="78" t="s">
        <v>4442</v>
      </c>
      <c r="N17" s="78" t="s">
        <v>132</v>
      </c>
      <c r="R17" s="78" t="s">
        <v>4443</v>
      </c>
    </row>
    <row r="18" spans="3:19" ht="14.25" customHeight="1" x14ac:dyDescent="0.25">
      <c r="C18" s="78" t="s">
        <v>87</v>
      </c>
      <c r="F18" s="78" t="s">
        <v>203</v>
      </c>
      <c r="G18" s="78" t="s">
        <v>4444</v>
      </c>
      <c r="J18" s="78" t="s">
        <v>4445</v>
      </c>
      <c r="N18" s="78" t="s">
        <v>4382</v>
      </c>
      <c r="R18" s="78" t="s">
        <v>4446</v>
      </c>
      <c r="S18" s="78" t="s">
        <v>4447</v>
      </c>
    </row>
    <row r="19" spans="3:19" ht="14.25" customHeight="1" x14ac:dyDescent="0.25">
      <c r="C19" s="78" t="s">
        <v>77</v>
      </c>
      <c r="F19" s="78" t="s">
        <v>698</v>
      </c>
      <c r="G19" s="78" t="s">
        <v>4448</v>
      </c>
      <c r="J19" s="78" t="s">
        <v>4449</v>
      </c>
      <c r="N19" s="78" t="s">
        <v>1852</v>
      </c>
      <c r="R19" s="78" t="s">
        <v>4450</v>
      </c>
      <c r="S19" s="78" t="s">
        <v>4451</v>
      </c>
    </row>
    <row r="20" spans="3:19" ht="14.25" customHeight="1" x14ac:dyDescent="0.25">
      <c r="F20" s="78" t="s">
        <v>4452</v>
      </c>
      <c r="G20" s="78" t="s">
        <v>4453</v>
      </c>
      <c r="J20" s="78" t="s">
        <v>4454</v>
      </c>
      <c r="N20" s="78" t="s">
        <v>974</v>
      </c>
      <c r="R20" s="78" t="s">
        <v>4450</v>
      </c>
      <c r="S20" s="78">
        <v>0</v>
      </c>
    </row>
    <row r="21" spans="3:19" ht="14.25" customHeight="1" x14ac:dyDescent="0.25">
      <c r="G21" s="78" t="s">
        <v>4455</v>
      </c>
      <c r="J21" s="78" t="s">
        <v>4439</v>
      </c>
      <c r="N21" s="78" t="s">
        <v>1003</v>
      </c>
      <c r="R21" s="78" t="s">
        <v>2071</v>
      </c>
    </row>
    <row r="22" spans="3:19" ht="14.25" customHeight="1" x14ac:dyDescent="0.25">
      <c r="J22" s="78" t="s">
        <v>4456</v>
      </c>
      <c r="N22" s="78" t="s">
        <v>961</v>
      </c>
      <c r="R22" s="78" t="s">
        <v>4457</v>
      </c>
      <c r="S22" s="78" t="s">
        <v>4458</v>
      </c>
    </row>
    <row r="23" spans="3:19" ht="14.25" customHeight="1" x14ac:dyDescent="0.25">
      <c r="C23" s="78" t="s">
        <v>4459</v>
      </c>
      <c r="J23" s="78" t="s">
        <v>4460</v>
      </c>
      <c r="N23" s="78" t="s">
        <v>4336</v>
      </c>
      <c r="R23" s="78" t="s">
        <v>4461</v>
      </c>
      <c r="S23" s="78" t="s">
        <v>4462</v>
      </c>
    </row>
    <row r="24" spans="3:19" ht="14.25" customHeight="1" x14ac:dyDescent="0.25">
      <c r="J24" s="78" t="s">
        <v>4463</v>
      </c>
      <c r="N24" s="78" t="s">
        <v>2862</v>
      </c>
      <c r="R24" s="78" t="s">
        <v>4464</v>
      </c>
      <c r="S24" s="78" t="s">
        <v>4465</v>
      </c>
    </row>
    <row r="25" spans="3:19" ht="14.25" customHeight="1" x14ac:dyDescent="0.25">
      <c r="N25" s="78" t="s">
        <v>1929</v>
      </c>
    </row>
    <row r="26" spans="3:19" ht="14.25" customHeight="1" x14ac:dyDescent="0.25">
      <c r="N26" s="78" t="s">
        <v>4466</v>
      </c>
    </row>
    <row r="27" spans="3:19" ht="14.25" customHeight="1" x14ac:dyDescent="0.25">
      <c r="N27" s="78" t="s">
        <v>1078</v>
      </c>
    </row>
    <row r="28" spans="3:19" ht="14.25" customHeight="1" x14ac:dyDescent="0.25">
      <c r="N28" s="78" t="s">
        <v>935</v>
      </c>
    </row>
    <row r="29" spans="3:19" ht="14.25" customHeight="1" x14ac:dyDescent="0.25">
      <c r="N29" s="78" t="s">
        <v>1412</v>
      </c>
    </row>
    <row r="30" spans="3:19" ht="14.25" customHeight="1" x14ac:dyDescent="0.25">
      <c r="N30" s="78" t="s">
        <v>2911</v>
      </c>
    </row>
    <row r="31" spans="3:19" ht="14.25" customHeight="1" x14ac:dyDescent="0.25">
      <c r="N31" s="78" t="s">
        <v>3151</v>
      </c>
    </row>
    <row r="32" spans="3:19" ht="14.25" customHeight="1" x14ac:dyDescent="0.25">
      <c r="N32" s="78" t="s">
        <v>1048</v>
      </c>
    </row>
    <row r="33" spans="14:14" ht="14.25" customHeight="1" x14ac:dyDescent="0.25">
      <c r="N33" s="78" t="s">
        <v>2099</v>
      </c>
    </row>
    <row r="34" spans="14:14" ht="14.25" customHeight="1" x14ac:dyDescent="0.25">
      <c r="N34" s="78" t="s">
        <v>3437</v>
      </c>
    </row>
    <row r="35" spans="14:14" ht="14.25" customHeight="1" x14ac:dyDescent="0.25">
      <c r="N35" s="78" t="s">
        <v>993</v>
      </c>
    </row>
    <row r="36" spans="14:14" ht="14.25" customHeight="1" x14ac:dyDescent="0.25">
      <c r="N36" s="78" t="s">
        <v>992</v>
      </c>
    </row>
    <row r="37" spans="14:14" ht="14.25" customHeight="1" x14ac:dyDescent="0.25">
      <c r="N37" s="78" t="s">
        <v>3456</v>
      </c>
    </row>
    <row r="38" spans="14:14" ht="14.25" customHeight="1" x14ac:dyDescent="0.25">
      <c r="N38" s="78" t="s">
        <v>3471</v>
      </c>
    </row>
    <row r="39" spans="14:14" ht="14.25" customHeight="1" x14ac:dyDescent="0.25">
      <c r="N39" s="78" t="s">
        <v>3863</v>
      </c>
    </row>
    <row r="40" spans="14:14" ht="14.25" customHeight="1" x14ac:dyDescent="0.25">
      <c r="N40" s="78" t="s">
        <v>3015</v>
      </c>
    </row>
    <row r="41" spans="14:14" ht="14.25" customHeight="1" x14ac:dyDescent="0.25">
      <c r="N41" s="78" t="s">
        <v>1307</v>
      </c>
    </row>
    <row r="42" spans="14:14" ht="14.25" customHeight="1" x14ac:dyDescent="0.25">
      <c r="N42" s="78" t="s">
        <v>2994</v>
      </c>
    </row>
    <row r="43" spans="14:14" ht="14.25" customHeight="1" x14ac:dyDescent="0.25">
      <c r="N43" s="78" t="s">
        <v>4192</v>
      </c>
    </row>
    <row r="44" spans="14:14" ht="14.25" customHeight="1" x14ac:dyDescent="0.25">
      <c r="N44" s="78" t="s">
        <v>4296</v>
      </c>
    </row>
    <row r="45" spans="14:14" ht="14.25" customHeight="1" x14ac:dyDescent="0.25">
      <c r="N45" s="78" t="s">
        <v>4245</v>
      </c>
    </row>
    <row r="46" spans="14:14" ht="14.25" customHeight="1" x14ac:dyDescent="0.25">
      <c r="N46" s="78" t="s">
        <v>4200</v>
      </c>
    </row>
    <row r="47" spans="14:14" ht="14.25" customHeight="1" x14ac:dyDescent="0.25">
      <c r="N47" s="78" t="s">
        <v>962</v>
      </c>
    </row>
    <row r="48" spans="14:14" ht="14.25" customHeight="1" x14ac:dyDescent="0.25">
      <c r="N48" s="78" t="s">
        <v>4467</v>
      </c>
    </row>
    <row r="49" spans="14:14" ht="14.25" customHeight="1" x14ac:dyDescent="0.25">
      <c r="N49" s="78" t="s">
        <v>4290</v>
      </c>
    </row>
    <row r="50" spans="14:14" ht="14.25" customHeight="1" x14ac:dyDescent="0.25">
      <c r="N50" s="78" t="s">
        <v>4336</v>
      </c>
    </row>
    <row r="51" spans="14:14" ht="14.25" customHeight="1" x14ac:dyDescent="0.25">
      <c r="N51" s="78" t="s">
        <v>4337</v>
      </c>
    </row>
    <row r="52" spans="14:14" ht="14.25" customHeight="1" x14ac:dyDescent="0.25">
      <c r="N52" s="78" t="s">
        <v>2463</v>
      </c>
    </row>
    <row r="53" spans="14:14" ht="14.25" customHeight="1" x14ac:dyDescent="0.25">
      <c r="N53" s="78" t="s">
        <v>1531</v>
      </c>
    </row>
    <row r="54" spans="14:14" ht="14.25" customHeight="1" x14ac:dyDescent="0.25">
      <c r="N54" s="78" t="s">
        <v>4468</v>
      </c>
    </row>
    <row r="55" spans="14:14" ht="14.25" customHeight="1" x14ac:dyDescent="0.25">
      <c r="N55" s="78" t="s">
        <v>2197</v>
      </c>
    </row>
    <row r="56" spans="14:14" ht="14.25" customHeight="1" x14ac:dyDescent="0.25">
      <c r="N56" s="78" t="s">
        <v>4469</v>
      </c>
    </row>
    <row r="57" spans="14:14" ht="14.25" customHeight="1" x14ac:dyDescent="0.25">
      <c r="N57" s="78" t="s">
        <v>1774</v>
      </c>
    </row>
    <row r="58" spans="14:14" ht="14.25" customHeight="1" x14ac:dyDescent="0.25">
      <c r="N58" s="78" t="s">
        <v>1569</v>
      </c>
    </row>
    <row r="59" spans="14:14" ht="14.25" customHeight="1" x14ac:dyDescent="0.25">
      <c r="N59" s="78" t="s">
        <v>2153</v>
      </c>
    </row>
    <row r="60" spans="14:14" ht="14.25" customHeight="1" x14ac:dyDescent="0.25">
      <c r="N60" s="78" t="s">
        <v>2450</v>
      </c>
    </row>
    <row r="61" spans="14:14" ht="14.25" customHeight="1" x14ac:dyDescent="0.25">
      <c r="N61" s="78" t="s">
        <v>2504</v>
      </c>
    </row>
    <row r="62" spans="14:14" ht="14.25" customHeight="1" x14ac:dyDescent="0.25">
      <c r="N62" s="78" t="s">
        <v>2889</v>
      </c>
    </row>
    <row r="63" spans="14:14" ht="14.25" customHeight="1" x14ac:dyDescent="0.25">
      <c r="N63" s="78" t="s">
        <v>3098</v>
      </c>
    </row>
    <row r="64" spans="14:14" ht="14.25" customHeight="1" x14ac:dyDescent="0.25">
      <c r="N64" s="78" t="s">
        <v>3352</v>
      </c>
    </row>
    <row r="65" spans="14:14" ht="14.25" customHeight="1" x14ac:dyDescent="0.25">
      <c r="N65" s="78" t="s">
        <v>1368</v>
      </c>
    </row>
    <row r="66" spans="14:14" ht="14.25" customHeight="1" x14ac:dyDescent="0.25">
      <c r="N66" s="78" t="s">
        <v>3902</v>
      </c>
    </row>
    <row r="67" spans="14:14" ht="14.25" customHeight="1" x14ac:dyDescent="0.25">
      <c r="N67" s="78" t="s">
        <v>4048</v>
      </c>
    </row>
    <row r="68" spans="14:14" ht="14.25" customHeight="1" x14ac:dyDescent="0.25">
      <c r="N68" s="78" t="s">
        <v>2839</v>
      </c>
    </row>
    <row r="69" spans="14:14" ht="14.25" customHeight="1" x14ac:dyDescent="0.25">
      <c r="N69" s="78" t="s">
        <v>1601</v>
      </c>
    </row>
    <row r="70" spans="14:14" ht="14.25" customHeight="1" x14ac:dyDescent="0.25">
      <c r="N70" s="78" t="s">
        <v>2136</v>
      </c>
    </row>
    <row r="71" spans="14:14" ht="14.25" customHeight="1" x14ac:dyDescent="0.25">
      <c r="N71" s="78" t="s">
        <v>1289</v>
      </c>
    </row>
    <row r="72" spans="14:14" ht="14.25" customHeight="1" x14ac:dyDescent="0.25">
      <c r="N72" s="78" t="s">
        <v>4470</v>
      </c>
    </row>
    <row r="73" spans="14:14" ht="14.25" customHeight="1" x14ac:dyDescent="0.25"/>
    <row r="74" spans="14:14" ht="14.25" customHeight="1" x14ac:dyDescent="0.25"/>
    <row r="75" spans="14:14" ht="14.25" customHeight="1" x14ac:dyDescent="0.25"/>
    <row r="76" spans="14:14" ht="14.25" customHeight="1" x14ac:dyDescent="0.25"/>
    <row r="77" spans="14:14" ht="14.25" customHeight="1" x14ac:dyDescent="0.25"/>
    <row r="78" spans="14:14" ht="14.25" customHeight="1" x14ac:dyDescent="0.25"/>
    <row r="79" spans="14:14" ht="14.25" customHeight="1" x14ac:dyDescent="0.25"/>
    <row r="80" spans="14:14"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dataValidations count="1">
    <dataValidation type="list" allowBlank="1" sqref="N54" xr:uid="{00000000-0002-0000-0800-000000000000}">
      <formula1>"Corte Suprema de Justicia- Sala de Casacion Laboral"</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ACTIVIDAD LITIGIOSA</vt:lpstr>
      <vt:lpstr>pagina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Elendy Lucía Gómez Bolaño</dc:creator>
  <cp:lastModifiedBy>Juridica Alcaldia</cp:lastModifiedBy>
  <dcterms:created xsi:type="dcterms:W3CDTF">2015-07-22T21:12:54Z</dcterms:created>
  <dcterms:modified xsi:type="dcterms:W3CDTF">2026-04-07T13:43:50Z</dcterms:modified>
</cp:coreProperties>
</file>