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6815" windowHeight="7755" tabRatio="857" activeTab="0"/>
  </bookViews>
  <sheets>
    <sheet name="MAPA DE RIESGOS" sheetId="1" r:id="rId1"/>
    <sheet name="R1 PR" sheetId="2" r:id="rId2"/>
    <sheet name="R2 PR" sheetId="3" r:id="rId3"/>
    <sheet name="R3 PR" sheetId="4" r:id="rId4"/>
    <sheet name="R4 PR" sheetId="5" r:id="rId5"/>
    <sheet name="R5 PR" sheetId="6" r:id="rId6"/>
    <sheet name="R1 PRY" sheetId="7" r:id="rId7"/>
    <sheet name="R2 PRY" sheetId="8" r:id="rId8"/>
    <sheet name="R3 PRY" sheetId="9" r:id="rId9"/>
    <sheet name="R4 PRY" sheetId="10" r:id="rId10"/>
    <sheet name="R5 PRY" sheetId="11" r:id="rId11"/>
    <sheet name="R1 CO" sheetId="12" r:id="rId12"/>
    <sheet name="R1CO-Imp" sheetId="13" r:id="rId13"/>
    <sheet name="R2 CO" sheetId="14" r:id="rId14"/>
    <sheet name="R2CO-Imp" sheetId="15" r:id="rId15"/>
    <sheet name="R3 CO" sheetId="16" r:id="rId16"/>
    <sheet name="R3CO-Imp" sheetId="17" r:id="rId17"/>
    <sheet name="R4 CO" sheetId="18" r:id="rId18"/>
    <sheet name="R4CO-Imp" sheetId="19" r:id="rId19"/>
    <sheet name="R5 CO" sheetId="20" r:id="rId20"/>
    <sheet name="R5CO-Imp" sheetId="21" r:id="rId21"/>
    <sheet name="R1 SI" sheetId="22" r:id="rId22"/>
    <sheet name="R2 SI" sheetId="23" r:id="rId23"/>
    <sheet name="R3 SI" sheetId="24" r:id="rId24"/>
    <sheet name="R4 SI" sheetId="25" r:id="rId25"/>
    <sheet name="R5 SI" sheetId="26" r:id="rId26"/>
    <sheet name="Hoja1" sheetId="27" state="hidden" r:id="rId27"/>
    <sheet name="Hoja2" sheetId="28" state="hidden" r:id="rId28"/>
  </sheets>
  <definedNames>
    <definedName name="_xlnm.Print_Area" localSheetId="0">'MAPA DE RIESGOS'!$A$1:$AA$44</definedName>
    <definedName name="_xlnm.Print_Area" localSheetId="11">'R1 CO'!$A$1:$T$81</definedName>
    <definedName name="_xlnm.Print_Area" localSheetId="1">'R1 PR'!$A$1:$T$81</definedName>
    <definedName name="_xlnm.Print_Area" localSheetId="6">'R1 PRY'!$A$1:$T$81</definedName>
    <definedName name="_xlnm.Print_Area" localSheetId="21">'R1 SI'!$A$1:$T$81</definedName>
    <definedName name="_xlnm.Print_Area" localSheetId="13">'R2 CO'!$A$1:$T$81</definedName>
    <definedName name="_xlnm.Print_Area" localSheetId="2">'R2 PR'!$A$1:$T$81</definedName>
    <definedName name="_xlnm.Print_Area" localSheetId="7">'R2 PRY'!$A$1:$T$81</definedName>
    <definedName name="_xlnm.Print_Area" localSheetId="22">'R2 SI'!$A$1:$T$81</definedName>
    <definedName name="_xlnm.Print_Area" localSheetId="15">'R3 CO'!$A$1:$T$81</definedName>
    <definedName name="_xlnm.Print_Area" localSheetId="3">'R3 PR'!$A$1:$T$81</definedName>
    <definedName name="_xlnm.Print_Area" localSheetId="8">'R3 PRY'!$A$1:$T$81</definedName>
    <definedName name="_xlnm.Print_Area" localSheetId="23">'R3 SI'!$A$1:$T$81</definedName>
    <definedName name="_xlnm.Print_Area" localSheetId="17">'R4 CO'!$A$1:$T$81</definedName>
    <definedName name="_xlnm.Print_Area" localSheetId="4">'R4 PR'!$A$1:$T$81</definedName>
    <definedName name="_xlnm.Print_Area" localSheetId="9">'R4 PRY'!$A$1:$T$81</definedName>
    <definedName name="_xlnm.Print_Area" localSheetId="24">'R4 SI'!$A$1:$T$81</definedName>
    <definedName name="_xlnm.Print_Area" localSheetId="19">'R5 CO'!$A$1:$T$81</definedName>
    <definedName name="_xlnm.Print_Area" localSheetId="5">'R5 PR'!$A$1:$T$81</definedName>
    <definedName name="_xlnm.Print_Area" localSheetId="10">'R5 PRY'!$A$1:$T$81</definedName>
    <definedName name="_xlnm.Print_Area" localSheetId="25">'R5 SI'!$A$1:$T$81</definedName>
  </definedNames>
  <calcPr fullCalcOnLoad="1"/>
</workbook>
</file>

<file path=xl/comments1.xml><?xml version="1.0" encoding="utf-8"?>
<comments xmlns="http://schemas.openxmlformats.org/spreadsheetml/2006/main">
  <authors>
    <author>PERSONAL</author>
  </authors>
  <commentList>
    <comment ref="O13" authorId="0">
      <text>
        <r>
          <rPr>
            <b/>
            <sz val="22"/>
            <rFont val="Century Gothic"/>
            <family val="2"/>
          </rPr>
          <t>Equipo Riesgos:</t>
        </r>
        <r>
          <rPr>
            <sz val="22"/>
            <rFont val="Century Gothic"/>
            <family val="2"/>
          </rPr>
          <t xml:space="preserve"> Pueden establecerse
</t>
        </r>
        <r>
          <rPr>
            <b/>
            <sz val="22"/>
            <rFont val="Century Gothic"/>
            <family val="2"/>
          </rPr>
          <t>CONTROLES PREVENTIVOS</t>
        </r>
        <r>
          <rPr>
            <sz val="22"/>
            <rFont val="Century Gothic"/>
            <family val="2"/>
          </rPr>
          <t xml:space="preserve"> (Controles que están diseñados para evitar un evento no deseado en el momento en que se produce)
</t>
        </r>
        <r>
          <rPr>
            <b/>
            <sz val="22"/>
            <rFont val="Century Gothic"/>
            <family val="2"/>
          </rPr>
          <t>CONTROLES DETECTIVOS</t>
        </r>
        <r>
          <rPr>
            <sz val="22"/>
            <rFont val="Century Gothic"/>
            <family val="2"/>
          </rPr>
          <t xml:space="preserve"> (Controles que están diseñados para identificar un evento o resultado no previsto después de que se haya producido)
</t>
        </r>
      </text>
    </comment>
  </commentList>
</comments>
</file>

<file path=xl/sharedStrings.xml><?xml version="1.0" encoding="utf-8"?>
<sst xmlns="http://schemas.openxmlformats.org/spreadsheetml/2006/main" count="2740" uniqueCount="275">
  <si>
    <t>PROCESO PLANEACION ESTRATEGICA</t>
  </si>
  <si>
    <t>PROBABILIDAD</t>
  </si>
  <si>
    <t>CONSECUENCIA</t>
  </si>
  <si>
    <t>PREVENTIVO</t>
  </si>
  <si>
    <t>NOMBRE DEL FORMATO</t>
  </si>
  <si>
    <t>CORRECTIVO</t>
  </si>
  <si>
    <t>MAPA DE RIESGOS POR PROCESOS</t>
  </si>
  <si>
    <t>VIGENCIA</t>
  </si>
  <si>
    <t>VERSION</t>
  </si>
  <si>
    <t>CODIGO</t>
  </si>
  <si>
    <t>CONSECUTIVO</t>
  </si>
  <si>
    <t>01-Jun-2020</t>
  </si>
  <si>
    <t>03</t>
  </si>
  <si>
    <t>PE-F-034</t>
  </si>
  <si>
    <t xml:space="preserve">PROCESO: </t>
  </si>
  <si>
    <t>EVALUACION INDEPENDIENTE</t>
  </si>
  <si>
    <t>SEGUIMIENTO  No:</t>
  </si>
  <si>
    <t>Tercer (3)</t>
  </si>
  <si>
    <t>FECHA DE SEGUIMIENTO:</t>
  </si>
  <si>
    <t>ACEPTAR</t>
  </si>
  <si>
    <t>Riesgo de Proceso</t>
  </si>
  <si>
    <t>OBJETIVO DEL PROCESO:</t>
  </si>
  <si>
    <t xml:space="preserve">Fortalecer la implementacion de la dimensión y política de control interno, en el marco de los modelos: Entandar de control interno (MECI) e Integrado de Planeacion y Gestión. (MIPG), vigencia 2020. </t>
  </si>
  <si>
    <t>EVITAR</t>
  </si>
  <si>
    <t>Riesgo de Proyecto</t>
  </si>
  <si>
    <t>FECHA DE ELABORACION:</t>
  </si>
  <si>
    <t>16 de juliio del 2020.</t>
  </si>
  <si>
    <t>REDUCIR</t>
  </si>
  <si>
    <t>Riesgo de Corrupción</t>
  </si>
  <si>
    <t>RESPONSABLE:</t>
  </si>
  <si>
    <t>Martha Cecilia Davila Figueroa</t>
  </si>
  <si>
    <t>COMPARTIR</t>
  </si>
  <si>
    <t>Riesgos de Seguridad de la Información</t>
  </si>
  <si>
    <t>No.</t>
  </si>
  <si>
    <t>EVENTO / RIESGO</t>
  </si>
  <si>
    <t>TIPO</t>
  </si>
  <si>
    <t>PRODUCTO / SERVICIO / ACTIVO</t>
  </si>
  <si>
    <r>
      <rPr>
        <b/>
        <sz val="18"/>
        <color indexed="8"/>
        <rFont val="Century Gothic"/>
        <family val="2"/>
      </rPr>
      <t xml:space="preserve">CAUSAS
</t>
    </r>
    <r>
      <rPr>
        <sz val="18"/>
        <color indexed="8"/>
        <rFont val="Century Gothic"/>
        <family val="2"/>
      </rPr>
      <t>(Debido a, situación principal que origina el posible riesgo)</t>
    </r>
  </si>
  <si>
    <r>
      <rPr>
        <b/>
        <sz val="18"/>
        <color indexed="8"/>
        <rFont val="Century Gothic"/>
        <family val="2"/>
      </rPr>
      <t>EFECTOS</t>
    </r>
    <r>
      <rPr>
        <b/>
        <sz val="18"/>
        <color indexed="8"/>
        <rFont val="Century Gothic"/>
        <family val="2"/>
      </rPr>
      <t xml:space="preserve"> 
</t>
    </r>
    <r>
      <rPr>
        <sz val="18"/>
        <color indexed="8"/>
        <rFont val="Century Gothic"/>
        <family val="2"/>
      </rPr>
      <t>(Consecuencias potenciales, que ocurriran si se materializa el riesgo)</t>
    </r>
  </si>
  <si>
    <t>VALORACIÓN DEL RIESGO SIN CONTROLES</t>
  </si>
  <si>
    <t>CONTROLES EXISTENTES</t>
  </si>
  <si>
    <t>VALORACIÓN DEL RIESGO CON CONTROLES</t>
  </si>
  <si>
    <t>TRATAMIENTO</t>
  </si>
  <si>
    <t xml:space="preserve">SEGUIMIENTO </t>
  </si>
  <si>
    <t>PROBABILIDAD SIN CONTROLES</t>
  </si>
  <si>
    <t>CONSECUENCIA SIN CONTROLES</t>
  </si>
  <si>
    <t>SEVERIDAD SIN CONTROLES</t>
  </si>
  <si>
    <t>PROBABILIDAD CON CONTROLES</t>
  </si>
  <si>
    <t>CONSECUENCIA CON CONTROLES</t>
  </si>
  <si>
    <t>SEVERIDAD CON CONTROLES</t>
  </si>
  <si>
    <t>TRATAMIENTO DEL RIESGO</t>
  </si>
  <si>
    <r>
      <t xml:space="preserve">ACTIVIDADES DE CONTROL
</t>
    </r>
    <r>
      <rPr>
        <b/>
        <sz val="18"/>
        <color indexed="23"/>
        <rFont val="Century Gothic"/>
        <family val="2"/>
      </rPr>
      <t xml:space="preserve">
</t>
    </r>
    <r>
      <rPr>
        <sz val="18"/>
        <color indexed="23"/>
        <rFont val="Century Gothic"/>
        <family val="2"/>
      </rPr>
      <t>(Colocar acciones como politicas/procedimientos, para mitigar o tratar la causa del riesgo y ejecutarse como parte del día a día de las operaciones)</t>
    </r>
  </si>
  <si>
    <r>
      <t xml:space="preserve">SOPORTE
</t>
    </r>
    <r>
      <rPr>
        <sz val="18"/>
        <color indexed="23"/>
        <rFont val="Century Gothic"/>
        <family val="2"/>
      </rPr>
      <t>(Describir de manera resumida cual es la evidencia de la aplicación de la actividad de control)</t>
    </r>
  </si>
  <si>
    <r>
      <t xml:space="preserve">RESPONSABLE
</t>
    </r>
    <r>
      <rPr>
        <sz val="18"/>
        <color indexed="23"/>
        <rFont val="Century Gothic"/>
        <family val="2"/>
      </rPr>
      <t>(Designar el responsable de ejecutar la actividad de control)</t>
    </r>
  </si>
  <si>
    <t>CRONOGRAMA DE EJECUCIÓN DE LA ACTIVIDAD DE CONTROL</t>
  </si>
  <si>
    <r>
      <t xml:space="preserve">MONITOREO Y SEGUIMIENTO
</t>
    </r>
    <r>
      <rPr>
        <sz val="18"/>
        <color indexed="23"/>
        <rFont val="Century Gothic"/>
        <family val="2"/>
      </rPr>
      <t>(Establecer un periodo de tiempo para realizar el monitoreo y seguimiento a la actividad de control)</t>
    </r>
  </si>
  <si>
    <t>ASISTENTES</t>
  </si>
  <si>
    <t>DECISIONES Y OBSERVACIONES DE LOS CONTROLES</t>
  </si>
  <si>
    <t>DECISIONES Y OBSERVACIONES DE LAS ACTIVIDADES DE CONTROL</t>
  </si>
  <si>
    <t xml:space="preserve">El riesgo se ha materializado?
</t>
  </si>
  <si>
    <t>En caso de que se haya materializado el riesgo</t>
  </si>
  <si>
    <t xml:space="preserve">Observaciones/Recomendaciones </t>
  </si>
  <si>
    <t>FECHA DE INICIO</t>
  </si>
  <si>
    <t>FECHA DE FIN</t>
  </si>
  <si>
    <t>(Describa el equipo de trabajo que realizo el seguimiento)</t>
  </si>
  <si>
    <r>
      <t xml:space="preserve">Describa de manera resumida como da cumplimiento a los controles existentes, para que no se materialice el riesgo.
</t>
    </r>
    <r>
      <rPr>
        <sz val="18"/>
        <color indexed="23"/>
        <rFont val="Century Gothic"/>
        <family val="2"/>
      </rPr>
      <t>(Evaluar con porcentaje/indices/grado de ejecución, numero de aplicaciones del control, etcetera)</t>
    </r>
  </si>
  <si>
    <r>
      <t xml:space="preserve">Describa de manera resumida como da cumplimiento a las actividades de control existentes, para que no se materialice el riesgo.
</t>
    </r>
    <r>
      <rPr>
        <sz val="18"/>
        <color indexed="23"/>
        <rFont val="Century Gothic"/>
        <family val="2"/>
      </rPr>
      <t>(Evaluar con porcentaje/indices/grado de ejecución, numero de aplicaciones del control, etcetera)</t>
    </r>
  </si>
  <si>
    <t>SI</t>
  </si>
  <si>
    <t>NO</t>
  </si>
  <si>
    <t>- Describir si se implementaron actividades de control para mitigar los riesgos que inciden en el cumplimiento de los objetivos.AA13</t>
  </si>
  <si>
    <t>RIESGOS DE PROCESO</t>
  </si>
  <si>
    <t xml:space="preserve"> Aplicación ineficiente de la auditoria interna de Gestión.     </t>
  </si>
  <si>
    <t xml:space="preserve">Informes de Auditoria. </t>
  </si>
  <si>
    <t xml:space="preserve">Desconocimiento normativo y técnico del sistema de control interno. </t>
  </si>
  <si>
    <t>Reprocesos de actividades y aumento de carga operativa.</t>
  </si>
  <si>
    <t xml:space="preserve">Plan anual de auditoria. </t>
  </si>
  <si>
    <t>Formato: ei_f_002 plan_anual_de_auditorias_v2</t>
  </si>
  <si>
    <t xml:space="preserve">Jefe de la Oficina de Control Interno de Gestion. </t>
  </si>
  <si>
    <t>enero 2020</t>
  </si>
  <si>
    <t xml:space="preserve">Diciembre 2020 </t>
  </si>
  <si>
    <t xml:space="preserve">Permanente </t>
  </si>
  <si>
    <t xml:space="preserve">Equipo de trabajo Oficina de Control Interno de Gestion </t>
  </si>
  <si>
    <t xml:space="preserve">Elaboración de Informes de Control Interno (26 informes prelimires y 26 informes finales) entregada uno por cada dependencia. 
Entrega y reporte de informes (3) al Comité Institucional de Control Interno (CICI).
Capacitaciones (26) a las Dependencias sobre el Modelo Estándar de Control Interno (MECI) y Modelo Integrado de Planeacion y Gestión (MIPG).
Mesas de trabajo (26), virtuales y presenciales a todas las Dependencias (1 por Dependencia) sobre el desarrollo efectivo de Planes de Mejoramiento en Auditoria Interna de Gestión. 
Acompañamiento (2 por dependencia) en el desarrollo efectivo de Planes de Mejoramiento en Auditoria Interna de Gestión. 
Reportes a entes externos de control con sus respectivos seguimientos. 
</t>
  </si>
  <si>
    <t xml:space="preserve">Elaboración, entrega y seguimiento a los informes de Control Interno (26).
Solicitudes y seguimiento a los Planes internos de Mejoramiento (26). 
Cumplimiento a los compromisos pactados con el Comité Institucional de Control Interno (CICI). 
Seguimiento y control a las herramientas (5 Matrices) de regular seguimiento y control y las herramientas (5 Matrices) de Covid - 19. </t>
  </si>
  <si>
    <t>X</t>
  </si>
  <si>
    <t>Se recomienda articular la dinámica de control interno en las diferentes dependencias concientizando a cada una de las mismas el compromiso de llevar su propio control.</t>
  </si>
  <si>
    <t>Debilidad en la planeacion del proceso auditor.</t>
  </si>
  <si>
    <t xml:space="preserve">Informes de Auditoria Inconsistentes. </t>
  </si>
  <si>
    <t>Programa de Auditorias.</t>
  </si>
  <si>
    <t>Procedimiento:  ei_p_001_programacion_ejecucion_de_auditorias_de_gestion_v9</t>
  </si>
  <si>
    <t>Programa de auditoria de gestion.</t>
  </si>
  <si>
    <t>Codigo de Etica del Auditor.</t>
  </si>
  <si>
    <t>Formato: ei_f_027_compromiso_etico_del_auditor_v1</t>
  </si>
  <si>
    <t xml:space="preserve">Asesorias y acompañamientos. </t>
  </si>
  <si>
    <t xml:space="preserve">Formato: ei_f_008_evaluacion_plan_de_mejoramiento_v7 Hot
Download
Details
</t>
  </si>
  <si>
    <t>RIESGOS DE PROYECTO</t>
  </si>
  <si>
    <t xml:space="preserve">Implementación Ineficaz de la Dimensión del Control Interno </t>
  </si>
  <si>
    <t xml:space="preserve">Debilidad en asignación de recursos para la ejecución del proyecto </t>
  </si>
  <si>
    <t>Informes de Control Interno.</t>
  </si>
  <si>
    <t>Formato: ei_f_004_informe_final_de_auditoria_v5</t>
  </si>
  <si>
    <t>Informe Final de Auditoria</t>
  </si>
  <si>
    <t xml:space="preserve">Se genero informe (1) y se presento al Comité Institucional de Control Interno (CICI). el cual se aprobó el desarrollo de mesas de trabajo (26) con el fin de recomendar el ajuste a los procesos y procedimientos que lidera cada dependencia y hay compromisos que reposan en actas (1 acta por cada dependencia). 
Acompañamiento permanente en el desarrollo de acciones de mejora en los Planes de Mejoramiento (1 por cada dependencia), el cual son presentados por cada dependencia. </t>
  </si>
  <si>
    <t>Se recomienda articular la dinámica de control interno en las diferentes dependencias concientizando a cada una de las mismas el compromiso de llevar su control propio en el ejercicio de ejecución de sus competencias y actividades (manual de funciones, plan de desarrollo).</t>
  </si>
  <si>
    <t xml:space="preserve">Falta de efectividad de los controles establecidos a procesos de control y seguimiento. </t>
  </si>
  <si>
    <t xml:space="preserve">Perdida de credibilidad en el ejercicio de Control Interno. </t>
  </si>
  <si>
    <t>Comite CICI.</t>
  </si>
  <si>
    <t>Formato: ei_f_013_registro_de_asesorias_y_acompaamientos_v1</t>
  </si>
  <si>
    <t>diciembre 2020</t>
  </si>
  <si>
    <t xml:space="preserve">Capacitaciones. </t>
  </si>
  <si>
    <t>RIESGOS DE CORRUPCION</t>
  </si>
  <si>
    <t xml:space="preserve">Omision en el reporte  de los hallazgos derivado del procedo auditor </t>
  </si>
  <si>
    <t xml:space="preserve">Informes de Auditoria </t>
  </si>
  <si>
    <t xml:space="preserve">Falta de etica del equipo auditor </t>
  </si>
  <si>
    <t>Sanciones por los entes de control disciplinarias, penales y fiscales.</t>
  </si>
  <si>
    <t xml:space="preserve">Elaboración de Informes de Control Interno (26 informes prelimires y 26 informes finales) entregada uno por cada dependencia. 
Entrega y reporte de informes (3) al Comité Institucional de Control Interno (CICI).
Capacitaciones (26) a las Dependencias sobre el Modelo Estándar de Control Interno (MECI) y Modelo Integrado de Planeacion y Gestión (MIPG).
Mesas de trabajo (26), virtuales y presenciales a todas las Dependencias (1 por Dependencia) sobre el desarrollo efectivo de Planes de Mejoramiento, la entrega oportuna de los mismos y demás documentos solicitados por otros entes de control.  
Acompañamiento (2 por dependencia) en el desarrollo efectivo de Planes de Mejoramiento en Auditoria Interna de Gestión. 
Reportes oportunos a entes externos de control con sus respectivos seguimientos. </t>
  </si>
  <si>
    <t>x</t>
  </si>
  <si>
    <t xml:space="preserve">Se genero informe (1) y se presento al Comité Institucional de Control Interno (CICI). el cual se aprobó el desarrollo de mesas de trabajo (26) con el fin de recomendar el ajuste a los procesos y procedimientos que lidera cada dependencia, recordando puntualidad en la entrega de documentación solicitada de los entes internos como externos, con el fin de no crear desacatos (tutelas) para el Municipio.  </t>
  </si>
  <si>
    <t>Se recomienda articular la dinámica de control interno en las diferentes dependencias concientizando a cada una de las mismas el compromiso de llevar su propio control, la oportunidad de entrega de documentos y la idoneidad en las respuestas asertivas a los requerimientos, en el ejercicio de ejecución de sus competencias, actividades y los tiempos (manual de funciones, plan de desarrollo).</t>
  </si>
  <si>
    <t xml:space="preserve">Presiones generadas en la administración que obstruyen la independencia del proceso auditor </t>
  </si>
  <si>
    <t>Perdida de Imagen.</t>
  </si>
  <si>
    <t>RIESGOS DE SEGURIDAD DE LA INFORMACION</t>
  </si>
  <si>
    <t xml:space="preserve">Administración inadecuada de la información </t>
  </si>
  <si>
    <t>Informes</t>
  </si>
  <si>
    <t xml:space="preserve">No contar con los protoclos de Seguridad de la Informacion. </t>
  </si>
  <si>
    <t xml:space="preserve">Afectación en la operación y gestión administrativa de la dependencia </t>
  </si>
  <si>
    <t>Enero 2020</t>
  </si>
  <si>
    <t xml:space="preserve">Elaboración, entrega y seguimiento a los informes de Control Interno (26).
Solicitudes y seguimiento a los Planes internos de Mejoramiento (26). 
Mesas de trabajo (3) con el fin de realizar seguimiento y control a las acciones de mejora del Plan de Mejoramiento elaborado por el Archivo Nacional. 
Mesas de Trabajo (2) para fortalecer lo procesos de las políticas del sistema de seguridad de la informacion.  
Seguimiento y control a las herramientas (5 Matrices) de regular seguimiento y control y las herramientas (5 Matrices) de Covid - 19. </t>
  </si>
  <si>
    <t>Se recomienda articular la dinámica de control interno en las diferentes dependencias concientizando a cada una de las mismas el compromiso de llevar su propio control, la oportunidad de entrega de documentos y la idoneidad en las respuestas asertivas a los requerimientos, en el ejercicio de ejecución de sus competencias, actividades y los tiempos (implementacion del sistema de información documental, manual de funciones, manual operativo y plan de desarrollo).</t>
  </si>
  <si>
    <t xml:space="preserve">Debilidad en la implementacion de procesos de gestion documental. </t>
  </si>
  <si>
    <t xml:space="preserve">Sanciones fiscales, penales y disciplinaria </t>
  </si>
  <si>
    <t xml:space="preserve">Baja implementacion de las políticas de seguridad y protección de datos </t>
  </si>
  <si>
    <t>Perdida de la Imagen de credibilidad institucional</t>
  </si>
  <si>
    <t>______________________________________________________________________________
NOMBRE DEL SECRETARIO, DIRECTOR, JEFE DE OFICINA, GERENTE</t>
  </si>
  <si>
    <t>______________________________________________
FIRMA</t>
  </si>
  <si>
    <t>FECHA:</t>
  </si>
  <si>
    <t>PROCESO:</t>
  </si>
  <si>
    <t>PRODUCTOS / SERVICIOS ASOCIADOS</t>
  </si>
  <si>
    <t>IDENTIFICACION DEL RIESGOS DE PROCESO</t>
  </si>
  <si>
    <t>Nº. DE RIESGO</t>
  </si>
  <si>
    <t>TIPO DE RIESGO</t>
  </si>
  <si>
    <r>
      <rPr>
        <b/>
        <sz val="26"/>
        <rFont val="Century Gothic"/>
        <family val="2"/>
      </rPr>
      <t xml:space="preserve">RIESGO 
</t>
    </r>
    <r>
      <rPr>
        <sz val="26"/>
        <rFont val="Century Gothic"/>
        <family val="2"/>
      </rPr>
      <t xml:space="preserve"> (¿Qué evento puede suceder?)</t>
    </r>
  </si>
  <si>
    <t>ANALISIS DEL RIESGO ABSOLUTO (SIN CONTROLES)</t>
  </si>
  <si>
    <t xml:space="preserve"> PROBABILIDAD SIN CONTROLES</t>
  </si>
  <si>
    <t>NIVEL DE SEVERIDAD ABSOLUTO</t>
  </si>
  <si>
    <t>ALTO</t>
  </si>
  <si>
    <t xml:space="preserve"> VALORACIÓN DEL RIESGO CON CONTROLES </t>
  </si>
  <si>
    <t xml:space="preserve"> CONTROLES O ACCIONES QUE EXISTEN ACTUALMENTE PARA MINIMIZAR EL RIESGO IDENTIFICADO 
(CONTROLES SOBRE LAS CAUSAS)</t>
  </si>
  <si>
    <r>
      <rPr>
        <b/>
        <sz val="22"/>
        <rFont val="Century Gothic"/>
        <family val="2"/>
      </rPr>
      <t xml:space="preserve">CAUSAS / AMENAZAS
</t>
    </r>
    <r>
      <rPr>
        <sz val="22"/>
        <rFont val="Century Gothic"/>
        <family val="2"/>
      </rPr>
      <t>(Debido a)</t>
    </r>
  </si>
  <si>
    <t>Descripcion del control</t>
  </si>
  <si>
    <r>
      <rPr>
        <b/>
        <sz val="26"/>
        <rFont val="Century Gothic"/>
        <family val="2"/>
      </rPr>
      <t xml:space="preserve">Marque con una X
</t>
    </r>
    <r>
      <rPr>
        <sz val="26"/>
        <rFont val="Century Gothic"/>
        <family val="2"/>
      </rPr>
      <t>(Teniendo en cuenta el control a que ayuda a disminuir)</t>
    </r>
  </si>
  <si>
    <t>Directamente</t>
  </si>
  <si>
    <t>Indirectamente</t>
  </si>
  <si>
    <t>No disminuye</t>
  </si>
  <si>
    <t>CONTROL 1</t>
  </si>
  <si>
    <t>CONTROL 2</t>
  </si>
  <si>
    <t>CONTROL 3</t>
  </si>
  <si>
    <t>CONTROL 4</t>
  </si>
  <si>
    <t>CONTROL 5</t>
  </si>
  <si>
    <t>No. de Controles que reducen la probabilidad directamente:</t>
  </si>
  <si>
    <t>No. de Controles que reducen la probabilidad indirectamente:</t>
  </si>
  <si>
    <t>No. de Controles que no reducen la probabilidad:</t>
  </si>
  <si>
    <t>No. de Controles que reducen la consecuencia o impacto directamente:</t>
  </si>
  <si>
    <t>No. de Controles que reducen la consecuencia o impacto indirectamente:</t>
  </si>
  <si>
    <t>No. de Controles que no reducen la consecuencia o impacto:</t>
  </si>
  <si>
    <t xml:space="preserve">EVALUACIÓN DE LA EFECTIVIDAD DE LOS CONTROLES </t>
  </si>
  <si>
    <t>DISEÑO DE CADA CONTROL</t>
  </si>
  <si>
    <t>CRITERIOS</t>
  </si>
  <si>
    <t>Puntaje</t>
  </si>
  <si>
    <t>Control 1</t>
  </si>
  <si>
    <r>
      <rPr>
        <b/>
        <sz val="24"/>
        <rFont val="Century Gothic"/>
        <family val="2"/>
      </rPr>
      <t xml:space="preserve">Observaciones
</t>
    </r>
    <r>
      <rPr>
        <sz val="24"/>
        <rFont val="Century Gothic"/>
        <family val="2"/>
      </rPr>
      <t>(Describa las evidencias)</t>
    </r>
  </si>
  <si>
    <t>Control 2</t>
  </si>
  <si>
    <t>Control 3</t>
  </si>
  <si>
    <t>Control 4</t>
  </si>
  <si>
    <t>Control 5</t>
  </si>
  <si>
    <t>¿Existe la asignación de roles y responsabilidades para la ejecución/aplicación del control?</t>
  </si>
  <si>
    <t>Si</t>
  </si>
  <si>
    <t xml:space="preserve">Codigo de Etica del Auditor </t>
  </si>
  <si>
    <t>Registro de capaciones.</t>
  </si>
  <si>
    <t>Plan de auditoria</t>
  </si>
  <si>
    <t xml:space="preserve">Accesorias y Acompañamientos. </t>
  </si>
  <si>
    <t>No</t>
  </si>
  <si>
    <t>¿El responsable cuenta con la autoridad y las funciones pertinentes para ejecutar el control?</t>
  </si>
  <si>
    <t>¿La ejecucion del control se realiza de manera?</t>
  </si>
  <si>
    <t>Oportuna</t>
  </si>
  <si>
    <t>Inoportuna</t>
  </si>
  <si>
    <t>¿Las actividades del control buscan prevenir o detectar las causas que pueden dar origen al riesgo?</t>
  </si>
  <si>
    <t xml:space="preserve">Prevenir </t>
  </si>
  <si>
    <t>Detectar</t>
  </si>
  <si>
    <t>No es un control</t>
  </si>
  <si>
    <t>¿El control se ejecuta con información confiable para mitigar el riesgo?</t>
  </si>
  <si>
    <t>¿Cuándo se encuentran observaciones, desviaciones o diferencias en la ejecución del control?</t>
  </si>
  <si>
    <t>Se investigan y resuelven oportunamente</t>
  </si>
  <si>
    <t>No se investigan y se resuelven oportunamente</t>
  </si>
  <si>
    <t>¿Se deja evidencia o rastro de la ejecución del control de manera?</t>
  </si>
  <si>
    <t>Completa</t>
  </si>
  <si>
    <t>Incompleta</t>
  </si>
  <si>
    <t>No existe</t>
  </si>
  <si>
    <t xml:space="preserve">Σ = </t>
  </si>
  <si>
    <t>PESO DE LA EJECUCION DE CADA CONTROL</t>
  </si>
  <si>
    <t>¿El control por parte del responsable se ejecuta?</t>
  </si>
  <si>
    <t>Consistentemente</t>
  </si>
  <si>
    <t>Algunas veces</t>
  </si>
  <si>
    <t>No se ejecuta</t>
  </si>
  <si>
    <t>SOLIDEZ INDIVIDUAL DE LOS CONTROLES</t>
  </si>
  <si>
    <t>¿La solidez de cada control es?</t>
  </si>
  <si>
    <t>Fuerte</t>
  </si>
  <si>
    <t>Moderado</t>
  </si>
  <si>
    <t>Débil</t>
  </si>
  <si>
    <t>SOLIDEZ DEL CONJUNTO DE CONTROLES</t>
  </si>
  <si>
    <t>¿La solidez del conjunto de controles es?</t>
  </si>
  <si>
    <t>TABLA PARA DETERMINAR EL DEZPLAZAMIENTO DENTRO DE LA MATRIZ DEL NIVEL DE SEVERIDAD DEL RIESGO</t>
  </si>
  <si>
    <t>PROBABILIDAD ABSOLUTA</t>
  </si>
  <si>
    <t>Cuadrantes a disminuir</t>
  </si>
  <si>
    <t>CONSECUENCIA O IMPACTO</t>
  </si>
  <si>
    <t>CONSECUENCIA ABSOLUTA</t>
  </si>
  <si>
    <t>LA SEVERIDAD DEL RIESGO CON CONTROLES ES</t>
  </si>
  <si>
    <t/>
  </si>
  <si>
    <r>
      <rPr>
        <b/>
        <sz val="26"/>
        <rFont val="Century Gothic"/>
        <family val="2"/>
      </rPr>
      <t xml:space="preserve">CAUSAS / AMENAZAS
</t>
    </r>
    <r>
      <rPr>
        <sz val="26"/>
        <rFont val="Century Gothic"/>
        <family val="2"/>
      </rPr>
      <t>(Debido a)</t>
    </r>
  </si>
  <si>
    <t xml:space="preserve"> x</t>
  </si>
  <si>
    <t>Informes de Control Interno (Preliminares y Finales)</t>
  </si>
  <si>
    <t xml:space="preserve">Actas de Reunión, registro de asistencia, actas de creación del comité </t>
  </si>
  <si>
    <t>Listados de asistencia y convocatoria</t>
  </si>
  <si>
    <t>Actas de Reunión y, registro de asistencia</t>
  </si>
  <si>
    <t>0</t>
  </si>
  <si>
    <t>1</t>
  </si>
  <si>
    <t>FORMATO PARA DETERMINAR EL IMPACTO</t>
  </si>
  <si>
    <r>
      <rPr>
        <b/>
        <sz val="11"/>
        <rFont val="Century Gothic"/>
        <family val="2"/>
      </rPr>
      <t>Pregunta</t>
    </r>
    <r>
      <rPr>
        <sz val="11"/>
        <rFont val="Century Gothic"/>
        <family val="2"/>
      </rPr>
      <t xml:space="preserve">
Si el riesgo de corrupción se materializa podría…</t>
    </r>
  </si>
  <si>
    <r>
      <rPr>
        <b/>
        <sz val="11"/>
        <rFont val="Century Gothic"/>
        <family val="2"/>
      </rPr>
      <t xml:space="preserve">Respuesta 
</t>
    </r>
    <r>
      <rPr>
        <sz val="8"/>
        <rFont val="Century Gothic"/>
        <family val="2"/>
      </rPr>
      <t>(Marque con una X)</t>
    </r>
  </si>
  <si>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</si>
  <si>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</si>
  <si>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</si>
  <si>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</si>
  <si>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perdida de confianza de la Entidad, afectando su reputación?</t>
  </si>
  <si>
    <t>Generar perdida de recursos económicos?</t>
  </si>
  <si>
    <t>Afectar la generación de los productos o la prestación de servicios?</t>
  </si>
  <si>
    <t>Dar lugar al detrimento de calidad de vida de la comunidad por la perdida del bien o servicios o los recursos públicos?</t>
  </si>
  <si>
    <t>Generar perdida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</si>
  <si>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</si>
  <si>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</si>
  <si>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</si>
  <si>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</si>
  <si>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</si>
  <si>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perdida de credibilidad del sector?</t>
  </si>
  <si>
    <t>Ocasionar lesiones físicas o perdida de vidas humanas?</t>
  </si>
  <si>
    <t>Afectar la imagen Regional?</t>
  </si>
  <si>
    <t>Afectar la imagen Nacional?</t>
  </si>
  <si>
    <t>Genera daño ambiental</t>
  </si>
  <si>
    <t xml:space="preserve">Total preguntas afirmativas: </t>
  </si>
  <si>
    <t>Total preguntas negativas:</t>
  </si>
  <si>
    <r>
      <rPr>
        <b/>
        <sz val="12"/>
        <rFont val="Century Gothic"/>
        <family val="2"/>
      </rPr>
      <t>Si la respuesta a la pregunta 16 es afirmativa, el riesgo se considera catastrófico.</t>
    </r>
    <r>
      <rPr>
        <sz val="12"/>
        <rFont val="Century Gothic"/>
        <family val="2"/>
      </rPr>
      <t xml:space="preserve">
Por cada riesgo de corrupción identificado, se debe diligenciar una tabla de estas. </t>
    </r>
  </si>
  <si>
    <t>Clasificación del riesgo:</t>
  </si>
  <si>
    <t>ANALISIS DEL RIESGO ABSOLUTO DE SEGURIDAD DE LA INFORMACION (SIN CONTROLES)</t>
  </si>
  <si>
    <t>PROBABILIDAD DE OCURRENCIA</t>
  </si>
  <si>
    <t>CONSECUENCIA - IMPACTO</t>
  </si>
  <si>
    <t>SOCIAL-AFECTACIÓN DE LA POBLACIÓN ATENDIDA</t>
  </si>
  <si>
    <t>PÉRDIDAS ECONÓMICAS – DETRIMENTO PATRIMONIAL</t>
  </si>
  <si>
    <t>IMPACTO AMBIENTAL</t>
  </si>
  <si>
    <t>CONFIDENCIALIDAD DE LA INFORMACIÓN</t>
  </si>
  <si>
    <t>INTEGRIDAD DE LA INFORMACIÓN</t>
  </si>
  <si>
    <t>DISPONIBILIDAD DE LA INFORMACIÓN</t>
  </si>
  <si>
    <t>PROMEDIO CONSECUENCIA-IMPACTO</t>
  </si>
  <si>
    <t>FACTORES DE INCIDENCIA</t>
  </si>
  <si>
    <t>ACCION PREVENTIVA PROPUESTA</t>
  </si>
  <si>
    <t>TIEMPO INVOLUCRADO</t>
  </si>
  <si>
    <t>COSTO A INCURRIR</t>
  </si>
  <si>
    <t>MANO DE OBRA</t>
  </si>
  <si>
    <t>BENEFICIO INSTITUCIONAL</t>
  </si>
  <si>
    <t>TOTAL</t>
  </si>
  <si>
    <t>Incumplimientos en la entrega de los bienes y servicios que requieren los procesos para el cumplimiento de su gestión.</t>
  </si>
  <si>
    <t>Crear mecanismos de comunicación efectivos y permanentes entre procesos</t>
  </si>
  <si>
    <t>Solicitar a la Alta Gerencia el apoyo para la presentacion del plan anual de adquisiciones dentro de los tiempos establecidos</t>
  </si>
  <si>
    <t>Ajustar los planes de accion y el presupuesto para la adquisicion de bienes y servicios</t>
  </si>
  <si>
    <t xml:space="preserve">Solicitar a la oficina de Planeacion y gestion institucional los planes de accion presentados por cada dependencia  </t>
  </si>
  <si>
    <t>Solicitar a  la Alta Gerencia la presentacion con fecha limite de las disponibilidades presupuestales</t>
  </si>
  <si>
    <t>ASUMIR</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</si>
</sst>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_(* #,##0.00_);_(* \(#,##0.00\);_(* &quot;-&quot;??_);_(@_)"/>
    <numFmt numFmtId="175" formatCode="#,##0_ ;\-#,##0\ "/>
  </numFmts>
  <fonts count="103">
    <font>
      <sz val="11"/>
      <color theme="1"/>
      <name val="Calibri"/>
      <family val="2"/>
    </font>
    <font>
      <sz val="11"/>
      <color indexed="8"/>
      <name val="Calibri"/>
      <family val="2"/>
    </font>
    <font>
      <b/>
      <sz val="22"/>
      <name val="Century Gothic"/>
      <family val="2"/>
    </font>
    <font>
      <sz val="26"/>
      <name val="Century Gothic"/>
      <family val="2"/>
    </font>
    <font>
      <b/>
      <sz val="18"/>
      <name val="Century Gothic"/>
      <family val="2"/>
    </font>
    <font>
      <sz val="18"/>
      <name val="Century Gothic"/>
      <family val="2"/>
    </font>
    <font>
      <b/>
      <sz val="26"/>
      <name val="Century Gothic"/>
      <family val="2"/>
    </font>
    <font>
      <b/>
      <sz val="24"/>
      <name val="Century Gothic"/>
      <family val="2"/>
    </font>
    <font>
      <sz val="22"/>
      <name val="Century Gothic"/>
      <family val="2"/>
    </font>
    <font>
      <b/>
      <sz val="48"/>
      <name val="Century Gothic"/>
      <family val="2"/>
    </font>
    <font>
      <b/>
      <sz val="10"/>
      <name val="Century Gothic"/>
      <family val="2"/>
    </font>
    <font>
      <b/>
      <sz val="8"/>
      <name val="Century Gothic"/>
      <family val="2"/>
    </font>
    <font>
      <sz val="28"/>
      <name val="Century Gothic"/>
      <family val="2"/>
    </font>
    <font>
      <b/>
      <sz val="11"/>
      <name val="Century Gothic"/>
      <family val="2"/>
    </font>
    <font>
      <sz val="11"/>
      <name val="Century Gothic"/>
      <family val="2"/>
    </font>
    <font>
      <sz val="10"/>
      <name val="Century Gothic"/>
      <family val="2"/>
    </font>
    <font>
      <sz val="9"/>
      <name val="Century Gothic"/>
      <family val="2"/>
    </font>
    <font>
      <sz val="12"/>
      <name val="Century Gothic"/>
      <family val="2"/>
    </font>
    <font>
      <sz val="11"/>
      <color indexed="8"/>
      <name val="Century Gothic"/>
      <family val="2"/>
    </font>
    <font>
      <sz val="18"/>
      <color indexed="8"/>
      <name val="Century Gothic"/>
      <family val="2"/>
    </font>
    <font>
      <sz val="8"/>
      <color indexed="8"/>
      <name val="Century Gothic"/>
      <family val="2"/>
    </font>
    <font>
      <sz val="8"/>
      <name val="Century Gothic"/>
      <family val="2"/>
    </font>
    <font>
      <b/>
      <sz val="8"/>
      <color indexed="8"/>
      <name val="Century Gothic"/>
      <family val="2"/>
    </font>
    <font>
      <b/>
      <sz val="18"/>
      <color indexed="8"/>
      <name val="Century Gothic"/>
      <family val="2"/>
    </font>
    <font>
      <b/>
      <sz val="20"/>
      <name val="Century Gothic"/>
      <family val="2"/>
    </font>
    <font>
      <sz val="24"/>
      <color indexed="8"/>
      <name val="Century Gothic"/>
      <family val="2"/>
    </font>
    <font>
      <b/>
      <sz val="12"/>
      <color indexed="8"/>
      <name val="Century Gothic"/>
      <family val="2"/>
    </font>
    <font>
      <sz val="16"/>
      <name val="Century Gothic"/>
      <family val="2"/>
    </font>
    <font>
      <sz val="12"/>
      <color indexed="8"/>
      <name val="Century Gothic"/>
      <family val="2"/>
    </font>
    <font>
      <sz val="50"/>
      <color indexed="8"/>
      <name val="Century Gothic"/>
      <family val="2"/>
    </font>
    <font>
      <sz val="24"/>
      <name val="Century Gothic"/>
      <family val="2"/>
    </font>
    <font>
      <b/>
      <sz val="12"/>
      <name val="Century Gothic"/>
      <family val="2"/>
    </font>
    <font>
      <b/>
      <sz val="18"/>
      <color indexed="23"/>
      <name val="Century Gothic"/>
      <family val="2"/>
    </font>
    <font>
      <sz val="18"/>
      <color indexed="23"/>
      <name val="Century Gothic"/>
      <family val="2"/>
    </font>
    <font>
      <b/>
      <sz val="11"/>
      <color indexed="56"/>
      <name val="Calibri"/>
      <family val="2"/>
    </font>
    <font>
      <u val="single"/>
      <sz val="11"/>
      <color indexed="12"/>
      <name val="Calibri"/>
      <family val="2"/>
    </font>
    <font>
      <u val="single"/>
      <sz val="11"/>
      <color indexed="20"/>
      <name val="Calibri"/>
      <family val="2"/>
    </font>
    <font>
      <b/>
      <sz val="11"/>
      <color indexed="63"/>
      <name val="Calibri"/>
      <family val="2"/>
    </font>
    <font>
      <b/>
      <sz val="13"/>
      <color indexed="56"/>
      <name val="Calibri"/>
      <family val="2"/>
    </font>
    <font>
      <sz val="11"/>
      <color indexed="10"/>
      <name val="Calibri"/>
      <family val="2"/>
    </font>
    <font>
      <b/>
      <sz val="18"/>
      <color indexed="56"/>
      <name val="Calibri"/>
      <family val="2"/>
    </font>
    <font>
      <i/>
      <sz val="11"/>
      <color indexed="23"/>
      <name val="Calibri"/>
      <family val="2"/>
    </font>
    <font>
      <b/>
      <sz val="15"/>
      <color indexed="56"/>
      <name val="Calibri"/>
      <family val="2"/>
    </font>
    <font>
      <sz val="11"/>
      <color indexed="62"/>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0"/>
      <color indexed="8"/>
      <name val="Century Gothic"/>
      <family val="2"/>
    </font>
    <font>
      <b/>
      <sz val="10"/>
      <color indexed="8"/>
      <name val="Century Gothic"/>
      <family val="2"/>
    </font>
    <font>
      <sz val="16"/>
      <color indexed="8"/>
      <name val="Century Gothic"/>
      <family val="2"/>
    </font>
    <font>
      <sz val="26"/>
      <color indexed="8"/>
      <name val="Century Gothic"/>
      <family val="2"/>
    </font>
    <font>
      <sz val="22"/>
      <color indexed="8"/>
      <name val="Century Gothic"/>
      <family val="2"/>
    </font>
    <font>
      <b/>
      <sz val="26"/>
      <color indexed="9"/>
      <name val="Century Gothic"/>
      <family val="2"/>
    </font>
    <font>
      <b/>
      <sz val="40"/>
      <color indexed="9"/>
      <name val="Century Gothic"/>
      <family val="2"/>
    </font>
    <font>
      <b/>
      <sz val="26"/>
      <color indexed="8"/>
      <name val="Century Gothic"/>
      <family val="2"/>
    </font>
    <font>
      <b/>
      <sz val="48"/>
      <color indexed="9"/>
      <name val="Century Gothic"/>
      <family val="2"/>
    </font>
    <font>
      <b/>
      <sz val="22"/>
      <color indexed="9"/>
      <name val="Century Gothic"/>
      <family val="2"/>
    </font>
    <font>
      <sz val="14"/>
      <color indexed="8"/>
      <name val="Century Gothic"/>
      <family val="2"/>
    </font>
    <font>
      <sz val="50"/>
      <color indexed="8"/>
      <name val="Calibri"/>
      <family val="2"/>
    </font>
    <font>
      <sz val="28"/>
      <color indexed="8"/>
      <name val="Century Gothic"/>
      <family val="2"/>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sz val="10"/>
      <color theme="1"/>
      <name val="Century Gothic"/>
      <family val="2"/>
    </font>
    <font>
      <b/>
      <sz val="10"/>
      <color theme="1"/>
      <name val="Century Gothic"/>
      <family val="2"/>
    </font>
    <font>
      <sz val="16"/>
      <color theme="1"/>
      <name val="Century Gothic"/>
      <family val="2"/>
    </font>
    <font>
      <sz val="26"/>
      <color theme="1"/>
      <name val="Century Gothic"/>
      <family val="2"/>
    </font>
    <font>
      <sz val="11"/>
      <color theme="1"/>
      <name val="Century Gothic"/>
      <family val="2"/>
    </font>
    <font>
      <sz val="22"/>
      <color theme="1"/>
      <name val="Century Gothic"/>
      <family val="2"/>
    </font>
    <font>
      <sz val="18"/>
      <color theme="1"/>
      <name val="Century Gothic"/>
      <family val="2"/>
    </font>
    <font>
      <sz val="12"/>
      <color theme="1"/>
      <name val="Century Gothic"/>
      <family val="2"/>
    </font>
    <font>
      <sz val="50"/>
      <color theme="1"/>
      <name val="Century Gothic"/>
      <family val="2"/>
    </font>
    <font>
      <sz val="50"/>
      <color theme="1"/>
      <name val="Calibri"/>
      <family val="2"/>
    </font>
    <font>
      <sz val="28"/>
      <color theme="1"/>
      <name val="Century Gothic"/>
      <family val="2"/>
    </font>
    <font>
      <sz val="18"/>
      <color rgb="FF000000"/>
      <name val="Century Gothic"/>
      <family val="2"/>
    </font>
    <font>
      <b/>
      <sz val="18"/>
      <color theme="1"/>
      <name val="Century Gothic"/>
      <family val="2"/>
    </font>
    <font>
      <sz val="14"/>
      <color theme="1"/>
      <name val="Century Gothic"/>
      <family val="2"/>
    </font>
    <font>
      <b/>
      <sz val="26"/>
      <color theme="0"/>
      <name val="Century Gothic"/>
      <family val="2"/>
    </font>
    <font>
      <b/>
      <sz val="22"/>
      <color theme="0"/>
      <name val="Century Gothic"/>
      <family val="2"/>
    </font>
    <font>
      <b/>
      <sz val="40"/>
      <color theme="0"/>
      <name val="Century Gothic"/>
      <family val="2"/>
    </font>
    <font>
      <b/>
      <sz val="48"/>
      <color theme="0"/>
      <name val="Century Gothic"/>
      <family val="2"/>
    </font>
    <font>
      <b/>
      <sz val="26"/>
      <color theme="1"/>
      <name val="Century Gothic"/>
      <family val="2"/>
    </font>
    <font>
      <b/>
      <sz val="8"/>
      <name val="Calibri"/>
      <family val="2"/>
    </font>
  </fonts>
  <fills count="4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indexed="22"/>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theme="3" tint="-0.24997000396251678"/>
        <bgColor indexed="64"/>
      </patternFill>
    </fill>
    <fill>
      <patternFill patternType="solid">
        <fgColor theme="5" tint="-0.24997000396251678"/>
        <bgColor indexed="64"/>
      </patternFill>
    </fill>
    <fill>
      <patternFill patternType="solid">
        <fgColor theme="6" tint="-0.24997000396251678"/>
        <bgColor indexed="64"/>
      </patternFill>
    </fill>
    <fill>
      <patternFill patternType="solid">
        <fgColor theme="4"/>
        <bgColor indexed="64"/>
      </patternFill>
    </fill>
    <fill>
      <patternFill patternType="solid">
        <fgColor indexed="22"/>
        <bgColor indexed="64"/>
      </patternFill>
    </fill>
    <fill>
      <patternFill patternType="solid">
        <fgColor theme="0" tint="-0.24997000396251678"/>
        <bgColor indexed="64"/>
      </patternFill>
    </fill>
    <fill>
      <patternFill patternType="solid">
        <fgColor rgb="FFBFBFB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thin"/>
      <right style="thin"/>
      <top style="thin"/>
      <bottom style="thin"/>
    </border>
    <border>
      <left style="thin"/>
      <right style="thin"/>
      <top style="thin"/>
      <bottom/>
    </border>
    <border>
      <left/>
      <right style="medium"/>
      <top style="medium"/>
      <bottom style="thin"/>
    </border>
    <border>
      <left/>
      <right style="medium"/>
      <top style="thin"/>
      <bottom style="medium"/>
    </border>
    <border>
      <left/>
      <right style="medium"/>
      <top/>
      <bottom/>
    </border>
    <border>
      <left/>
      <right style="medium"/>
      <top style="thin"/>
      <bottom style="thin"/>
    </border>
    <border>
      <left style="thin"/>
      <right style="thin"/>
      <top/>
      <bottom style="thin"/>
    </border>
    <border>
      <left style="medium"/>
      <right style="thin"/>
      <top style="thin"/>
      <bottom style="thin"/>
    </border>
    <border>
      <left style="thin"/>
      <right style="medium"/>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top style="medium"/>
      <bottom style="thin"/>
    </border>
    <border>
      <left style="thin"/>
      <right style="thin"/>
      <top style="thin"/>
      <bottom style="medium"/>
    </border>
    <border>
      <left style="thin"/>
      <right/>
      <top style="thin"/>
      <bottom style="medium"/>
    </border>
    <border>
      <left style="medium"/>
      <right style="thin"/>
      <top/>
      <bottom/>
    </border>
    <border>
      <left style="medium"/>
      <right style="thin"/>
      <top style="medium"/>
      <bottom/>
    </border>
    <border>
      <left style="medium"/>
      <right style="thin"/>
      <top/>
      <bottom style="thin"/>
    </border>
    <border>
      <left style="thin"/>
      <right/>
      <top style="medium"/>
      <bottom/>
    </border>
    <border>
      <left/>
      <right/>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4" fontId="1"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71" fillId="0" borderId="7" applyNumberFormat="0" applyFill="0" applyAlignment="0" applyProtection="0"/>
    <xf numFmtId="0" fontId="82" fillId="0" borderId="8" applyNumberFormat="0" applyFill="0" applyAlignment="0" applyProtection="0"/>
  </cellStyleXfs>
  <cellXfs count="490">
    <xf numFmtId="0" fontId="0" fillId="0" borderId="0" xfId="0" applyFont="1" applyAlignment="1">
      <alignment/>
    </xf>
    <xf numFmtId="0" fontId="83" fillId="33" borderId="0" xfId="0" applyFont="1" applyFill="1" applyBorder="1" applyAlignment="1">
      <alignment/>
    </xf>
    <xf numFmtId="0" fontId="84" fillId="34" borderId="9" xfId="0" applyFont="1" applyFill="1" applyBorder="1" applyAlignment="1">
      <alignment horizontal="center" vertical="center"/>
    </xf>
    <xf numFmtId="0" fontId="84" fillId="33" borderId="0" xfId="0" applyFont="1" applyFill="1" applyAlignment="1">
      <alignment vertical="center"/>
    </xf>
    <xf numFmtId="0" fontId="84" fillId="34" borderId="9" xfId="0" applyFont="1" applyFill="1" applyBorder="1" applyAlignment="1">
      <alignment horizontal="center" vertical="center" wrapText="1"/>
    </xf>
    <xf numFmtId="0" fontId="83" fillId="0" borderId="9" xfId="0" applyFont="1" applyBorder="1" applyAlignment="1">
      <alignment horizontal="center" vertical="center"/>
    </xf>
    <xf numFmtId="0" fontId="84" fillId="0" borderId="0" xfId="0" applyFont="1" applyAlignment="1">
      <alignment horizontal="center" vertical="center"/>
    </xf>
    <xf numFmtId="0" fontId="83" fillId="0" borderId="0" xfId="0" applyFont="1" applyAlignment="1">
      <alignment/>
    </xf>
    <xf numFmtId="0" fontId="84" fillId="35" borderId="9" xfId="0" applyFont="1" applyFill="1" applyBorder="1" applyAlignment="1">
      <alignment horizontal="center" vertical="center"/>
    </xf>
    <xf numFmtId="0" fontId="85" fillId="0" borderId="0" xfId="0" applyFont="1" applyAlignment="1">
      <alignment/>
    </xf>
    <xf numFmtId="0" fontId="86" fillId="0" borderId="0" xfId="0" applyFont="1" applyAlignment="1">
      <alignment/>
    </xf>
    <xf numFmtId="0" fontId="87" fillId="0" borderId="0" xfId="0" applyFont="1" applyAlignment="1">
      <alignment/>
    </xf>
    <xf numFmtId="0" fontId="88" fillId="0" borderId="0" xfId="0" applyFont="1" applyAlignment="1">
      <alignment/>
    </xf>
    <xf numFmtId="0" fontId="2" fillId="0" borderId="9" xfId="0" applyFont="1" applyBorder="1" applyAlignment="1" applyProtection="1">
      <alignment vertical="center" wrapText="1"/>
      <protection/>
    </xf>
    <xf numFmtId="0" fontId="4" fillId="0" borderId="0" xfId="0" applyFont="1" applyBorder="1" applyAlignment="1">
      <alignment vertical="center" wrapText="1"/>
    </xf>
    <xf numFmtId="0" fontId="5" fillId="0" borderId="0" xfId="0" applyFont="1" applyBorder="1" applyAlignment="1">
      <alignment horizontal="justify" vertical="center" wrapText="1"/>
    </xf>
    <xf numFmtId="0" fontId="6" fillId="34"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top" wrapText="1"/>
    </xf>
    <xf numFmtId="0" fontId="7" fillId="0" borderId="9" xfId="0" applyFont="1" applyFill="1" applyBorder="1" applyAlignment="1" applyProtection="1">
      <alignment vertical="center" wrapText="1"/>
      <protection/>
    </xf>
    <xf numFmtId="0" fontId="4" fillId="0" borderId="0" xfId="0" applyFont="1" applyBorder="1" applyAlignment="1">
      <alignment horizontal="center" vertical="center" wrapText="1"/>
    </xf>
    <xf numFmtId="0" fontId="5" fillId="0" borderId="0" xfId="0" applyFont="1" applyFill="1" applyBorder="1" applyAlignment="1" applyProtection="1">
      <alignment horizontal="justify" vertical="top" wrapText="1"/>
      <protection locked="0"/>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175" fontId="89" fillId="0" borderId="0" xfId="49" applyNumberFormat="1"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36" borderId="10" xfId="0" applyFont="1" applyFill="1" applyBorder="1" applyAlignment="1" applyProtection="1">
      <alignment horizontal="center" vertical="center" wrapText="1"/>
      <protection/>
    </xf>
    <xf numFmtId="0" fontId="6" fillId="37" borderId="11" xfId="0" applyFont="1" applyFill="1" applyBorder="1" applyAlignment="1" applyProtection="1">
      <alignment horizontal="center" vertical="center" wrapText="1"/>
      <protection/>
    </xf>
    <xf numFmtId="0" fontId="6" fillId="37" borderId="12" xfId="0" applyFont="1" applyFill="1" applyBorder="1" applyAlignment="1" applyProtection="1">
      <alignment horizontal="center" vertical="center" wrapText="1"/>
      <protection/>
    </xf>
    <xf numFmtId="0" fontId="6" fillId="37" borderId="13" xfId="0" applyFont="1" applyFill="1" applyBorder="1" applyAlignment="1" applyProtection="1">
      <alignment horizontal="center" vertical="center" wrapText="1"/>
      <protection/>
    </xf>
    <xf numFmtId="0" fontId="6" fillId="37" borderId="14" xfId="0" applyFont="1" applyFill="1" applyBorder="1" applyAlignment="1" applyProtection="1">
      <alignment horizontal="center" vertical="center" wrapText="1"/>
      <protection/>
    </xf>
    <xf numFmtId="0" fontId="6" fillId="36" borderId="15" xfId="0" applyFont="1" applyFill="1" applyBorder="1" applyAlignment="1" applyProtection="1">
      <alignment horizontal="center" vertical="center" wrapText="1"/>
      <protection/>
    </xf>
    <xf numFmtId="0" fontId="6" fillId="37" borderId="9" xfId="0" applyFont="1" applyFill="1" applyBorder="1" applyAlignment="1" applyProtection="1">
      <alignment horizontal="center" vertical="center" wrapText="1"/>
      <protection/>
    </xf>
    <xf numFmtId="0" fontId="89" fillId="0" borderId="0" xfId="0" applyFont="1" applyBorder="1" applyAlignment="1">
      <alignment/>
    </xf>
    <xf numFmtId="0" fontId="89" fillId="0" borderId="0" xfId="0" applyFont="1" applyAlignment="1">
      <alignment/>
    </xf>
    <xf numFmtId="0" fontId="7" fillId="37" borderId="9" xfId="0" applyFont="1" applyFill="1" applyBorder="1" applyAlignment="1" applyProtection="1">
      <alignment horizontal="center" vertical="center" wrapText="1"/>
      <protection/>
    </xf>
    <xf numFmtId="0" fontId="5" fillId="0" borderId="9" xfId="0" applyFont="1" applyBorder="1" applyAlignment="1" applyProtection="1">
      <alignment/>
      <protection locked="0"/>
    </xf>
    <xf numFmtId="9" fontId="4" fillId="0" borderId="0" xfId="0" applyNumberFormat="1" applyFont="1" applyFill="1" applyBorder="1" applyAlignment="1">
      <alignment vertical="center"/>
    </xf>
    <xf numFmtId="9" fontId="5" fillId="0" borderId="0" xfId="0" applyNumberFormat="1" applyFont="1" applyFill="1" applyBorder="1" applyAlignment="1">
      <alignment vertical="center"/>
    </xf>
    <xf numFmtId="9" fontId="5" fillId="0" borderId="0" xfId="0" applyNumberFormat="1" applyFont="1" applyFill="1" applyBorder="1" applyAlignment="1">
      <alignment horizontal="center" vertical="center"/>
    </xf>
    <xf numFmtId="0" fontId="89" fillId="0" borderId="0" xfId="0" applyFont="1" applyFill="1" applyBorder="1" applyAlignment="1">
      <alignment vertical="center"/>
    </xf>
    <xf numFmtId="0" fontId="89" fillId="0" borderId="0" xfId="0" applyFont="1" applyFill="1" applyAlignment="1">
      <alignment vertical="center"/>
    </xf>
    <xf numFmtId="0" fontId="5" fillId="0" borderId="0"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9" fontId="5" fillId="0" borderId="0" xfId="0" applyNumberFormat="1" applyFont="1" applyFill="1" applyBorder="1" applyAlignment="1">
      <alignment horizontal="center"/>
    </xf>
    <xf numFmtId="0" fontId="5" fillId="0" borderId="0" xfId="0" applyFont="1" applyBorder="1" applyAlignment="1">
      <alignment/>
    </xf>
    <xf numFmtId="0" fontId="5" fillId="0" borderId="0" xfId="0" applyFont="1" applyAlignment="1">
      <alignment/>
    </xf>
    <xf numFmtId="0" fontId="7" fillId="37" borderId="10" xfId="0" applyFont="1" applyFill="1" applyBorder="1" applyAlignment="1" applyProtection="1">
      <alignment horizontal="center" vertical="center" wrapText="1"/>
      <protection/>
    </xf>
    <xf numFmtId="0" fontId="89" fillId="0" borderId="9" xfId="0" applyFont="1" applyBorder="1" applyAlignment="1" applyProtection="1">
      <alignment vertical="center"/>
      <protection locked="0"/>
    </xf>
    <xf numFmtId="0" fontId="4" fillId="0" borderId="0" xfId="0" applyFont="1" applyBorder="1" applyAlignment="1">
      <alignment horizontal="right" vertical="center" wrapText="1"/>
    </xf>
    <xf numFmtId="0" fontId="5" fillId="0" borderId="0" xfId="0" applyFont="1" applyFill="1" applyBorder="1" applyAlignment="1" applyProtection="1">
      <alignment horizontal="center" vertical="center" wrapText="1"/>
      <protection hidden="1"/>
    </xf>
    <xf numFmtId="0" fontId="4" fillId="0" borderId="0" xfId="0" applyFont="1" applyFill="1" applyBorder="1" applyAlignment="1">
      <alignment vertical="center" wrapText="1"/>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6"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center"/>
      <protection/>
    </xf>
    <xf numFmtId="1"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2" fillId="0" borderId="0" xfId="0" applyFont="1" applyFill="1" applyBorder="1" applyAlignment="1" applyProtection="1">
      <alignment vertical="center" wrapText="1"/>
      <protection/>
    </xf>
    <xf numFmtId="10" fontId="89" fillId="0" borderId="0" xfId="0" applyNumberFormat="1" applyFont="1" applyFill="1" applyBorder="1" applyAlignment="1" applyProtection="1">
      <alignment vertical="center"/>
      <protection hidden="1"/>
    </xf>
    <xf numFmtId="0" fontId="89" fillId="0" borderId="0" xfId="0" applyFont="1" applyBorder="1" applyAlignment="1">
      <alignment vertical="center"/>
    </xf>
    <xf numFmtId="0" fontId="89" fillId="0" borderId="0" xfId="0" applyFont="1" applyAlignment="1">
      <alignment vertical="center"/>
    </xf>
    <xf numFmtId="0" fontId="89" fillId="0" borderId="0" xfId="0" applyFont="1" applyBorder="1" applyAlignment="1" applyProtection="1">
      <alignment/>
      <protection/>
    </xf>
    <xf numFmtId="0" fontId="89" fillId="0" borderId="0" xfId="0" applyFont="1" applyAlignment="1" applyProtection="1">
      <alignment/>
      <protection/>
    </xf>
    <xf numFmtId="0" fontId="86" fillId="0" borderId="0" xfId="0" applyFont="1" applyBorder="1" applyAlignment="1" applyProtection="1">
      <alignment/>
      <protection/>
    </xf>
    <xf numFmtId="0" fontId="86" fillId="0" borderId="0" xfId="0" applyFont="1" applyAlignment="1" applyProtection="1">
      <alignment/>
      <protection/>
    </xf>
    <xf numFmtId="0" fontId="87" fillId="0" borderId="0" xfId="0" applyFont="1" applyBorder="1" applyAlignment="1">
      <alignment vertical="center"/>
    </xf>
    <xf numFmtId="0" fontId="87" fillId="0" borderId="0" xfId="0" applyFont="1" applyAlignment="1">
      <alignment vertical="center"/>
    </xf>
    <xf numFmtId="0" fontId="14" fillId="0" borderId="16"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justify" vertical="top" wrapText="1"/>
    </xf>
    <xf numFmtId="0" fontId="16" fillId="0" borderId="9" xfId="0" applyFont="1" applyFill="1" applyBorder="1" applyAlignment="1" applyProtection="1">
      <alignment horizontal="center" vertical="center" wrapText="1"/>
      <protection/>
    </xf>
    <xf numFmtId="0" fontId="16" fillId="0" borderId="0" xfId="0" applyFont="1" applyFill="1" applyBorder="1" applyAlignment="1" applyProtection="1">
      <alignment horizontal="justify" vertical="center" wrapText="1"/>
      <protection/>
    </xf>
    <xf numFmtId="0" fontId="14" fillId="0" borderId="0" xfId="0" applyFont="1" applyFill="1" applyBorder="1" applyAlignment="1" applyProtection="1">
      <alignment horizontal="right" wrapText="1"/>
      <protection/>
    </xf>
    <xf numFmtId="0" fontId="14" fillId="0" borderId="0" xfId="0" applyFont="1" applyFill="1" applyBorder="1" applyAlignment="1" applyProtection="1">
      <alignment wrapText="1"/>
      <protection/>
    </xf>
    <xf numFmtId="0" fontId="14" fillId="0" borderId="0" xfId="0" applyFont="1" applyFill="1" applyBorder="1" applyAlignment="1" applyProtection="1">
      <alignment horizontal="center" wrapText="1"/>
      <protection/>
    </xf>
    <xf numFmtId="0" fontId="14" fillId="0" borderId="0" xfId="0" applyFont="1" applyFill="1" applyBorder="1" applyAlignment="1" applyProtection="1">
      <alignment vertical="top" wrapText="1"/>
      <protection/>
    </xf>
    <xf numFmtId="0" fontId="14" fillId="0" borderId="0" xfId="0" applyFont="1" applyFill="1" applyBorder="1" applyAlignment="1">
      <alignment horizontal="right" wrapText="1"/>
    </xf>
    <xf numFmtId="0" fontId="14" fillId="0" borderId="0" xfId="0" applyFont="1" applyFill="1" applyBorder="1" applyAlignment="1">
      <alignment wrapText="1"/>
    </xf>
    <xf numFmtId="0" fontId="14" fillId="0" borderId="0" xfId="0" applyFont="1" applyFill="1" applyBorder="1" applyAlignment="1">
      <alignment horizontal="right" vertical="top" wrapText="1"/>
    </xf>
    <xf numFmtId="0" fontId="13" fillId="37" borderId="9" xfId="0" applyFont="1" applyFill="1" applyBorder="1" applyAlignment="1" applyProtection="1">
      <alignment horizontal="center" vertical="center"/>
      <protection/>
    </xf>
    <xf numFmtId="0" fontId="13" fillId="37" borderId="17"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protection hidden="1" locked="0"/>
    </xf>
    <xf numFmtId="0" fontId="14" fillId="0" borderId="17" xfId="0" applyFont="1" applyFill="1" applyBorder="1" applyAlignment="1" applyProtection="1">
      <alignment horizontal="center" vertical="center"/>
      <protection hidden="1" locked="0"/>
    </xf>
    <xf numFmtId="0" fontId="14"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top" wrapText="1"/>
      <protection/>
    </xf>
    <xf numFmtId="0" fontId="14"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89" fillId="0" borderId="0" xfId="0" applyFont="1" applyFill="1" applyBorder="1" applyAlignment="1">
      <alignment horizontal="center" vertical="center"/>
    </xf>
    <xf numFmtId="0" fontId="2" fillId="0" borderId="9" xfId="0" applyFont="1" applyFill="1" applyBorder="1" applyAlignment="1" applyProtection="1">
      <alignment vertical="center" wrapText="1"/>
      <protection/>
    </xf>
    <xf numFmtId="0" fontId="6" fillId="34" borderId="9" xfId="0" applyFont="1" applyFill="1" applyBorder="1" applyAlignment="1">
      <alignment horizontal="center" vertical="center" wrapText="1"/>
    </xf>
    <xf numFmtId="0" fontId="2" fillId="0" borderId="9" xfId="0" applyFont="1" applyFill="1" applyBorder="1" applyAlignment="1">
      <alignment vertical="center" wrapText="1"/>
    </xf>
    <xf numFmtId="0" fontId="3" fillId="0" borderId="9" xfId="0" applyFont="1" applyFill="1" applyBorder="1" applyAlignment="1">
      <alignment horizontal="center" vertical="center"/>
    </xf>
    <xf numFmtId="0" fontId="7" fillId="36" borderId="10"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37" borderId="9" xfId="0" applyFont="1" applyFill="1" applyBorder="1" applyAlignment="1">
      <alignment horizontal="center" vertical="center" wrapText="1"/>
    </xf>
    <xf numFmtId="0" fontId="7" fillId="37" borderId="9"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86" fillId="0" borderId="9" xfId="0" applyFont="1" applyBorder="1" applyAlignment="1" applyProtection="1">
      <alignment horizontal="center" vertical="center"/>
      <protection locked="0"/>
    </xf>
    <xf numFmtId="0" fontId="18" fillId="0" borderId="0" xfId="0" applyFont="1" applyAlignment="1" applyProtection="1">
      <alignment/>
      <protection locked="0"/>
    </xf>
    <xf numFmtId="0" fontId="87" fillId="0" borderId="0" xfId="0" applyFont="1" applyBorder="1" applyAlignment="1" applyProtection="1">
      <alignment/>
      <protection locked="0"/>
    </xf>
    <xf numFmtId="0" fontId="90" fillId="0" borderId="0" xfId="0" applyFont="1" applyAlignment="1" applyProtection="1">
      <alignment/>
      <protection locked="0"/>
    </xf>
    <xf numFmtId="0" fontId="19" fillId="0" borderId="0" xfId="0" applyFont="1" applyBorder="1" applyAlignment="1" applyProtection="1">
      <alignment horizontal="justify" vertical="center" wrapText="1"/>
      <protection locked="0"/>
    </xf>
    <xf numFmtId="0" fontId="89" fillId="0" borderId="0" xfId="0" applyFont="1" applyAlignment="1" applyProtection="1">
      <alignment/>
      <protection locked="0"/>
    </xf>
    <xf numFmtId="0" fontId="20" fillId="0" borderId="0" xfId="0" applyFont="1" applyBorder="1" applyAlignment="1" applyProtection="1">
      <alignment horizontal="justify" vertical="center" wrapText="1"/>
      <protection locked="0"/>
    </xf>
    <xf numFmtId="0" fontId="87" fillId="0" borderId="0" xfId="0" applyFont="1" applyAlignment="1" applyProtection="1">
      <alignment horizontal="center"/>
      <protection locked="0"/>
    </xf>
    <xf numFmtId="0" fontId="87" fillId="0" borderId="0" xfId="0" applyFont="1" applyAlignment="1" applyProtection="1">
      <alignment/>
      <protection locked="0"/>
    </xf>
    <xf numFmtId="0" fontId="20" fillId="0" borderId="0" xfId="0" applyFont="1" applyAlignment="1" applyProtection="1">
      <alignment/>
      <protection locked="0"/>
    </xf>
    <xf numFmtId="0" fontId="91" fillId="0" borderId="0" xfId="0" applyFont="1" applyAlignment="1" applyProtection="1">
      <alignment/>
      <protection locked="0"/>
    </xf>
    <xf numFmtId="0" fontId="87" fillId="0" borderId="0" xfId="0" applyFont="1" applyAlignment="1" applyProtection="1">
      <alignment/>
      <protection/>
    </xf>
    <xf numFmtId="0" fontId="4" fillId="35" borderId="9" xfId="0" applyFont="1" applyFill="1" applyBorder="1" applyAlignment="1" applyProtection="1">
      <alignment horizontal="center" vertical="center" wrapText="1"/>
      <protection/>
    </xf>
    <xf numFmtId="0" fontId="5" fillId="0" borderId="9" xfId="0" applyFont="1" applyBorder="1" applyAlignment="1" applyProtection="1">
      <alignment vertical="center" wrapText="1"/>
      <protection locked="0"/>
    </xf>
    <xf numFmtId="0" fontId="89" fillId="0" borderId="9" xfId="0" applyFont="1" applyBorder="1" applyAlignment="1" applyProtection="1">
      <alignment vertical="center" wrapText="1"/>
      <protection locked="0"/>
    </xf>
    <xf numFmtId="0" fontId="27" fillId="0" borderId="9" xfId="0" applyFont="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90" fillId="0" borderId="9" xfId="0" applyFont="1" applyBorder="1" applyAlignment="1" applyProtection="1">
      <alignment vertical="center" wrapText="1"/>
      <protection locked="0"/>
    </xf>
    <xf numFmtId="0" fontId="19" fillId="0" borderId="9" xfId="0" applyFont="1" applyFill="1" applyBorder="1" applyAlignment="1" applyProtection="1">
      <alignment horizontal="justify" vertical="center" wrapText="1"/>
      <protection locked="0"/>
    </xf>
    <xf numFmtId="0" fontId="19" fillId="0" borderId="9" xfId="0" applyFont="1" applyBorder="1" applyAlignment="1" applyProtection="1">
      <alignment horizontal="left" vertical="center" wrapText="1"/>
      <protection locked="0"/>
    </xf>
    <xf numFmtId="0" fontId="19" fillId="0" borderId="9" xfId="0" applyFont="1" applyFill="1" applyBorder="1" applyAlignment="1" applyProtection="1">
      <alignment horizontal="justify" vertical="top" wrapText="1"/>
      <protection locked="0"/>
    </xf>
    <xf numFmtId="0" fontId="19" fillId="0" borderId="9" xfId="0" applyFont="1" applyBorder="1" applyAlignment="1" applyProtection="1">
      <alignment horizontal="left" vertical="top" wrapText="1"/>
      <protection locked="0"/>
    </xf>
    <xf numFmtId="0" fontId="87" fillId="0" borderId="0" xfId="0" applyFont="1" applyAlignment="1" applyProtection="1">
      <alignment/>
      <protection locked="0"/>
    </xf>
    <xf numFmtId="0" fontId="18" fillId="0" borderId="18" xfId="0" applyFont="1" applyBorder="1" applyAlignment="1" applyProtection="1">
      <alignment/>
      <protection/>
    </xf>
    <xf numFmtId="0" fontId="4" fillId="6" borderId="9" xfId="0" applyFont="1" applyFill="1" applyBorder="1" applyAlignment="1" applyProtection="1">
      <alignment horizontal="center" vertical="center" wrapText="1"/>
      <protection/>
    </xf>
    <xf numFmtId="0" fontId="4" fillId="6" borderId="9" xfId="0" applyFont="1" applyFill="1" applyBorder="1" applyAlignment="1" applyProtection="1">
      <alignment horizontal="center" wrapText="1"/>
      <protection/>
    </xf>
    <xf numFmtId="0" fontId="5" fillId="6" borderId="9" xfId="0" applyFont="1" applyFill="1" applyBorder="1" applyAlignment="1" applyProtection="1">
      <alignment horizontal="center" vertical="center" wrapText="1"/>
      <protection/>
    </xf>
    <xf numFmtId="17" fontId="19" fillId="0" borderId="9" xfId="0" applyNumberFormat="1" applyFont="1" applyBorder="1" applyAlignment="1" applyProtection="1">
      <alignment horizontal="center" vertical="center" wrapText="1"/>
      <protection locked="0"/>
    </xf>
    <xf numFmtId="14" fontId="19" fillId="0" borderId="9" xfId="0" applyNumberFormat="1" applyFont="1" applyBorder="1" applyAlignment="1" applyProtection="1">
      <alignment horizontal="center" vertical="center" wrapText="1"/>
      <protection locked="0"/>
    </xf>
    <xf numFmtId="14" fontId="19" fillId="0" borderId="9" xfId="0" applyNumberFormat="1" applyFont="1" applyBorder="1" applyAlignment="1" applyProtection="1">
      <alignment horizontal="justify" vertical="top" wrapText="1"/>
      <protection locked="0"/>
    </xf>
    <xf numFmtId="0" fontId="19" fillId="0" borderId="9" xfId="0" applyFont="1" applyBorder="1" applyAlignment="1" applyProtection="1">
      <alignment horizontal="center" vertical="top" wrapText="1"/>
      <protection locked="0"/>
    </xf>
    <xf numFmtId="17" fontId="19" fillId="0" borderId="9" xfId="0" applyNumberFormat="1" applyFont="1" applyBorder="1" applyAlignment="1" applyProtection="1">
      <alignment horizontal="center" vertical="top" wrapText="1"/>
      <protection locked="0"/>
    </xf>
    <xf numFmtId="14" fontId="19" fillId="0" borderId="9" xfId="0" applyNumberFormat="1" applyFont="1" applyBorder="1" applyAlignment="1" applyProtection="1">
      <alignment horizontal="center" vertical="top" wrapText="1"/>
      <protection locked="0"/>
    </xf>
    <xf numFmtId="17" fontId="19" fillId="0" borderId="9" xfId="0" applyNumberFormat="1" applyFont="1" applyBorder="1" applyAlignment="1" applyProtection="1">
      <alignment horizontal="left" vertical="top" wrapText="1"/>
      <protection locked="0"/>
    </xf>
    <xf numFmtId="14" fontId="19" fillId="0" borderId="9" xfId="0" applyNumberFormat="1" applyFont="1" applyBorder="1" applyAlignment="1" applyProtection="1">
      <alignment horizontal="left" vertical="top" wrapText="1"/>
      <protection locked="0"/>
    </xf>
    <xf numFmtId="0" fontId="29" fillId="0" borderId="0" xfId="0" applyFont="1" applyAlignment="1" applyProtection="1">
      <alignment/>
      <protection locked="0"/>
    </xf>
    <xf numFmtId="0" fontId="91" fillId="0" borderId="0" xfId="0" applyFont="1" applyAlignment="1">
      <alignment/>
    </xf>
    <xf numFmtId="0" fontId="91" fillId="0" borderId="0" xfId="0" applyFont="1" applyAlignment="1">
      <alignment horizontal="center" vertical="top" wrapText="1"/>
    </xf>
    <xf numFmtId="0" fontId="91" fillId="0" borderId="0" xfId="0" applyFont="1" applyAlignment="1">
      <alignment horizontal="left" vertical="top"/>
    </xf>
    <xf numFmtId="0" fontId="18" fillId="0" borderId="19" xfId="0" applyFont="1" applyBorder="1" applyAlignment="1" applyProtection="1">
      <alignment/>
      <protection/>
    </xf>
    <xf numFmtId="0" fontId="18" fillId="0" borderId="20" xfId="0" applyFont="1" applyBorder="1" applyAlignment="1" applyProtection="1">
      <alignment/>
      <protection/>
    </xf>
    <xf numFmtId="0" fontId="91" fillId="0" borderId="0" xfId="0" applyFont="1" applyBorder="1" applyAlignment="1" applyProtection="1">
      <alignment/>
      <protection locked="0"/>
    </xf>
    <xf numFmtId="0" fontId="92" fillId="0" borderId="0" xfId="0" applyFont="1" applyAlignment="1">
      <alignment/>
    </xf>
    <xf numFmtId="49" fontId="5" fillId="6" borderId="9" xfId="0" applyNumberFormat="1" applyFont="1" applyFill="1" applyBorder="1" applyAlignment="1" applyProtection="1">
      <alignment horizontal="left" vertical="center" wrapText="1"/>
      <protection/>
    </xf>
    <xf numFmtId="0" fontId="29" fillId="0" borderId="0" xfId="0" applyFont="1" applyBorder="1" applyAlignment="1" applyProtection="1">
      <alignment horizontal="justify" vertical="center" wrapText="1"/>
      <protection locked="0"/>
    </xf>
    <xf numFmtId="0" fontId="92" fillId="0" borderId="0" xfId="0" applyFont="1" applyAlignment="1">
      <alignment vertical="center"/>
    </xf>
    <xf numFmtId="0" fontId="18" fillId="0" borderId="0" xfId="0" applyFont="1" applyAlignment="1" applyProtection="1">
      <alignment/>
      <protection/>
    </xf>
    <xf numFmtId="0" fontId="87" fillId="0" borderId="0" xfId="0" applyFont="1" applyBorder="1" applyAlignment="1" applyProtection="1">
      <alignment/>
      <protection/>
    </xf>
    <xf numFmtId="0" fontId="93" fillId="0" borderId="0" xfId="0" applyFont="1" applyAlignment="1">
      <alignment/>
    </xf>
    <xf numFmtId="0" fontId="90" fillId="0" borderId="0" xfId="0" applyFont="1" applyAlignment="1" applyProtection="1">
      <alignment/>
      <protection/>
    </xf>
    <xf numFmtId="0" fontId="19" fillId="0" borderId="0" xfId="0" applyFont="1" applyBorder="1" applyAlignment="1" applyProtection="1">
      <alignment horizontal="justify" vertical="center" wrapText="1"/>
      <protection/>
    </xf>
    <xf numFmtId="0" fontId="20" fillId="0" borderId="0" xfId="0" applyFont="1" applyBorder="1" applyAlignment="1" applyProtection="1">
      <alignment horizontal="justify"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21" fillId="0" borderId="24" xfId="0" applyFont="1" applyBorder="1" applyAlignment="1" applyProtection="1">
      <alignment horizontal="left" vertical="top" wrapText="1"/>
      <protection/>
    </xf>
    <xf numFmtId="0" fontId="21" fillId="0" borderId="25" xfId="0" applyFont="1" applyBorder="1" applyAlignment="1" applyProtection="1">
      <alignment horizontal="left" vertical="top" wrapText="1"/>
      <protection/>
    </xf>
    <xf numFmtId="0" fontId="21" fillId="0" borderId="26" xfId="0" applyFont="1" applyBorder="1" applyAlignment="1" applyProtection="1">
      <alignment horizontal="left" vertical="top" wrapText="1"/>
      <protection/>
    </xf>
    <xf numFmtId="0" fontId="10" fillId="0" borderId="18" xfId="0" applyFont="1" applyBorder="1" applyAlignment="1" applyProtection="1">
      <alignment horizontal="center" vertical="top" wrapText="1"/>
      <protection/>
    </xf>
    <xf numFmtId="0" fontId="10" fillId="0" borderId="19" xfId="0" applyFont="1" applyBorder="1" applyAlignment="1" applyProtection="1">
      <alignment horizontal="center" vertical="top" wrapText="1"/>
      <protection/>
    </xf>
    <xf numFmtId="0" fontId="10" fillId="0" borderId="20" xfId="0" applyFont="1" applyBorder="1" applyAlignment="1" applyProtection="1">
      <alignment horizontal="center" vertical="top" wrapText="1"/>
      <protection/>
    </xf>
    <xf numFmtId="0" fontId="22" fillId="0" borderId="24"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xf>
    <xf numFmtId="0" fontId="22" fillId="0" borderId="26" xfId="0" applyFont="1" applyFill="1" applyBorder="1" applyAlignment="1" applyProtection="1">
      <alignment horizontal="center" vertical="center"/>
      <protection/>
    </xf>
    <xf numFmtId="0" fontId="22" fillId="0" borderId="24" xfId="0" applyFont="1" applyBorder="1" applyAlignment="1" applyProtection="1">
      <alignment horizontal="center"/>
      <protection/>
    </xf>
    <xf numFmtId="0" fontId="22" fillId="0" borderId="25" xfId="0" applyFont="1" applyBorder="1" applyAlignment="1" applyProtection="1">
      <alignment horizontal="center"/>
      <protection/>
    </xf>
    <xf numFmtId="0" fontId="22" fillId="0" borderId="26" xfId="0" applyFont="1" applyBorder="1" applyAlignment="1" applyProtection="1">
      <alignment horizontal="center"/>
      <protection/>
    </xf>
    <xf numFmtId="49" fontId="20" fillId="0" borderId="18" xfId="0" applyNumberFormat="1" applyFont="1" applyFill="1" applyBorder="1" applyAlignment="1" applyProtection="1">
      <alignment horizontal="center" vertical="center"/>
      <protection/>
    </xf>
    <xf numFmtId="49" fontId="20" fillId="0" borderId="19" xfId="0" applyNumberFormat="1" applyFont="1" applyFill="1" applyBorder="1" applyAlignment="1" applyProtection="1">
      <alignment horizontal="center" vertical="center"/>
      <protection/>
    </xf>
    <xf numFmtId="49" fontId="20" fillId="0" borderId="20" xfId="0" applyNumberFormat="1" applyFont="1" applyFill="1" applyBorder="1" applyAlignment="1" applyProtection="1">
      <alignment horizontal="center" vertical="center"/>
      <protection/>
    </xf>
    <xf numFmtId="49" fontId="20" fillId="0" borderId="18" xfId="0" applyNumberFormat="1" applyFont="1" applyBorder="1" applyAlignment="1" applyProtection="1">
      <alignment horizontal="center"/>
      <protection/>
    </xf>
    <xf numFmtId="49" fontId="20" fillId="0" borderId="19" xfId="0" applyNumberFormat="1" applyFont="1" applyBorder="1" applyAlignment="1" applyProtection="1">
      <alignment horizontal="center"/>
      <protection/>
    </xf>
    <xf numFmtId="49" fontId="20" fillId="0" borderId="20" xfId="0" applyNumberFormat="1" applyFont="1" applyBorder="1" applyAlignment="1" applyProtection="1">
      <alignment horizontal="center"/>
      <protection/>
    </xf>
    <xf numFmtId="0" fontId="87" fillId="0" borderId="0" xfId="0" applyFont="1" applyFill="1" applyBorder="1" applyAlignment="1" applyProtection="1">
      <alignment horizontal="center"/>
      <protection locked="0"/>
    </xf>
    <xf numFmtId="0" fontId="4" fillId="35" borderId="9" xfId="0" applyFont="1" applyFill="1" applyBorder="1" applyAlignment="1" applyProtection="1">
      <alignment horizontal="left" vertical="center"/>
      <protection/>
    </xf>
    <xf numFmtId="0" fontId="8" fillId="0" borderId="9" xfId="0" applyFont="1" applyBorder="1" applyAlignment="1" applyProtection="1">
      <alignment horizontal="left" vertical="center"/>
      <protection locked="0"/>
    </xf>
    <xf numFmtId="0" fontId="4" fillId="35" borderId="9" xfId="0" applyFont="1" applyFill="1" applyBorder="1" applyAlignment="1" applyProtection="1">
      <alignment horizontal="left" vertical="center" wrapText="1"/>
      <protection/>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17" fontId="8" fillId="0" borderId="9" xfId="0" applyNumberFormat="1" applyFont="1" applyBorder="1" applyAlignment="1" applyProtection="1">
      <alignment horizontal="left" vertical="center"/>
      <protection locked="0"/>
    </xf>
    <xf numFmtId="0" fontId="4" fillId="35" borderId="9" xfId="0" applyFont="1" applyFill="1" applyBorder="1" applyAlignment="1" applyProtection="1">
      <alignment horizontal="center" vertical="center" wrapText="1"/>
      <protection/>
    </xf>
    <xf numFmtId="0" fontId="4" fillId="6" borderId="9" xfId="0" applyFont="1" applyFill="1" applyBorder="1" applyAlignment="1" applyProtection="1">
      <alignment horizontal="center" vertical="center" wrapText="1"/>
      <protection/>
    </xf>
    <xf numFmtId="0" fontId="24" fillId="38" borderId="21" xfId="0" applyFont="1" applyFill="1" applyBorder="1" applyAlignment="1" applyProtection="1">
      <alignment horizontal="center" vertical="center" wrapText="1"/>
      <protection/>
    </xf>
    <xf numFmtId="0" fontId="24" fillId="38" borderId="22" xfId="0" applyFont="1" applyFill="1" applyBorder="1" applyAlignment="1" applyProtection="1">
      <alignment horizontal="center" vertical="center" wrapText="1"/>
      <protection/>
    </xf>
    <xf numFmtId="0" fontId="24" fillId="38" borderId="23" xfId="0" applyFont="1" applyFill="1" applyBorder="1" applyAlignment="1" applyProtection="1">
      <alignment horizontal="center" vertical="center" wrapText="1"/>
      <protection/>
    </xf>
    <xf numFmtId="0" fontId="2" fillId="39" borderId="21" xfId="0" applyFont="1" applyFill="1" applyBorder="1" applyAlignment="1" applyProtection="1">
      <alignment horizontal="center" vertical="center" wrapText="1"/>
      <protection locked="0"/>
    </xf>
    <xf numFmtId="0" fontId="2" fillId="39" borderId="22" xfId="0" applyFont="1" applyFill="1" applyBorder="1" applyAlignment="1" applyProtection="1">
      <alignment horizontal="center" vertical="center" wrapText="1"/>
      <protection locked="0"/>
    </xf>
    <xf numFmtId="0" fontId="2" fillId="39" borderId="23" xfId="0" applyFont="1" applyFill="1" applyBorder="1" applyAlignment="1" applyProtection="1">
      <alignment horizontal="center" vertical="center" wrapText="1"/>
      <protection locked="0"/>
    </xf>
    <xf numFmtId="0" fontId="2" fillId="40" borderId="21" xfId="0" applyFont="1" applyFill="1" applyBorder="1" applyAlignment="1" applyProtection="1">
      <alignment horizontal="center" vertical="center" wrapText="1"/>
      <protection locked="0"/>
    </xf>
    <xf numFmtId="0" fontId="2" fillId="40" borderId="22" xfId="0" applyFont="1" applyFill="1" applyBorder="1" applyAlignment="1" applyProtection="1">
      <alignment horizontal="center" vertical="center" wrapText="1"/>
      <protection locked="0"/>
    </xf>
    <xf numFmtId="0" fontId="2" fillId="40" borderId="23" xfId="0" applyFont="1" applyFill="1" applyBorder="1" applyAlignment="1" applyProtection="1">
      <alignment horizontal="center" vertical="center" wrapText="1"/>
      <protection locked="0"/>
    </xf>
    <xf numFmtId="0" fontId="4" fillId="41" borderId="21" xfId="0" applyFont="1" applyFill="1" applyBorder="1" applyAlignment="1" applyProtection="1">
      <alignment horizontal="center" vertical="center" wrapText="1"/>
      <protection locked="0"/>
    </xf>
    <xf numFmtId="0" fontId="4" fillId="41" borderId="22" xfId="0" applyFont="1" applyFill="1" applyBorder="1" applyAlignment="1" applyProtection="1">
      <alignment horizontal="center" vertical="center" wrapText="1"/>
      <protection locked="0"/>
    </xf>
    <xf numFmtId="0" fontId="4" fillId="41" borderId="23" xfId="0" applyFont="1" applyFill="1" applyBorder="1" applyAlignment="1" applyProtection="1">
      <alignment horizontal="center" vertical="center" wrapText="1"/>
      <protection locked="0"/>
    </xf>
    <xf numFmtId="0" fontId="4" fillId="35" borderId="9" xfId="0" applyFont="1" applyFill="1" applyBorder="1" applyAlignment="1" applyProtection="1">
      <alignment vertical="center" wrapText="1"/>
      <protection/>
    </xf>
    <xf numFmtId="0" fontId="23" fillId="0" borderId="9" xfId="0" applyFont="1" applyBorder="1" applyAlignment="1" applyProtection="1">
      <alignment horizontal="center" vertical="center" wrapText="1" readingOrder="2"/>
      <protection locked="0"/>
    </xf>
    <xf numFmtId="0" fontId="89" fillId="0" borderId="9"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94" fillId="0" borderId="9"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textRotation="90" wrapText="1"/>
      <protection locked="0"/>
    </xf>
    <xf numFmtId="0" fontId="19" fillId="0" borderId="9" xfId="0" applyFont="1" applyBorder="1" applyAlignment="1" applyProtection="1">
      <alignment horizontal="center" vertical="center" textRotation="90" wrapText="1"/>
      <protection locked="0"/>
    </xf>
    <xf numFmtId="0" fontId="94" fillId="0" borderId="9" xfId="0" applyFont="1" applyBorder="1" applyAlignment="1" applyProtection="1">
      <alignment horizontal="center" vertical="center" textRotation="90" wrapText="1"/>
      <protection locked="0"/>
    </xf>
    <xf numFmtId="0" fontId="28" fillId="0" borderId="9" xfId="0" applyFont="1" applyBorder="1" applyAlignment="1" applyProtection="1">
      <alignment horizontal="center" vertical="center" textRotation="90" wrapText="1"/>
      <protection locked="0"/>
    </xf>
    <xf numFmtId="0" fontId="5" fillId="0" borderId="9"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95" fillId="35" borderId="9" xfId="0" applyFont="1" applyFill="1" applyBorder="1" applyAlignment="1" applyProtection="1">
      <alignment horizontal="center" vertical="center" wrapText="1"/>
      <protection/>
    </xf>
    <xf numFmtId="0" fontId="5" fillId="35" borderId="9" xfId="0" applyFont="1" applyFill="1" applyBorder="1" applyAlignment="1" applyProtection="1">
      <alignment horizontal="center" vertical="center" textRotation="90" wrapText="1"/>
      <protection/>
    </xf>
    <xf numFmtId="3" fontId="28" fillId="0" borderId="9" xfId="0" applyNumberFormat="1" applyFont="1" applyBorder="1" applyAlignment="1" applyProtection="1">
      <alignment horizontal="center" vertical="center" textRotation="90" wrapText="1"/>
      <protection/>
    </xf>
    <xf numFmtId="0" fontId="28" fillId="0" borderId="9" xfId="0" applyFont="1" applyBorder="1" applyAlignment="1" applyProtection="1">
      <alignment horizontal="center" vertical="center" textRotation="90" wrapText="1"/>
      <protection/>
    </xf>
    <xf numFmtId="0" fontId="23" fillId="0" borderId="9" xfId="0" applyFont="1" applyBorder="1" applyAlignment="1" applyProtection="1">
      <alignment horizontal="center" vertical="center" textRotation="90" wrapText="1"/>
      <protection/>
    </xf>
    <xf numFmtId="0" fontId="23" fillId="0" borderId="10" xfId="0" applyFont="1" applyBorder="1" applyAlignment="1" applyProtection="1">
      <alignment horizontal="center" vertical="center" textRotation="90" wrapText="1"/>
      <protection/>
    </xf>
    <xf numFmtId="0" fontId="23" fillId="0" borderId="27" xfId="0" applyFont="1" applyBorder="1" applyAlignment="1" applyProtection="1">
      <alignment horizontal="center" vertical="center" textRotation="90" wrapText="1"/>
      <protection/>
    </xf>
    <xf numFmtId="0" fontId="23" fillId="0" borderId="15" xfId="0" applyFont="1" applyBorder="1" applyAlignment="1" applyProtection="1">
      <alignment horizontal="center" vertical="center" textRotation="90" wrapText="1"/>
      <protection/>
    </xf>
    <xf numFmtId="0" fontId="26" fillId="0" borderId="9" xfId="0" applyFont="1" applyBorder="1" applyAlignment="1" applyProtection="1">
      <alignment horizontal="center" vertical="center" textRotation="90" wrapText="1"/>
      <protection/>
    </xf>
    <xf numFmtId="1" fontId="19" fillId="0" borderId="9" xfId="0" applyNumberFormat="1" applyFont="1" applyBorder="1" applyAlignment="1" applyProtection="1">
      <alignment horizontal="center" vertical="center" textRotation="90" wrapText="1"/>
      <protection/>
    </xf>
    <xf numFmtId="0" fontId="19" fillId="0" borderId="9" xfId="0" applyFont="1" applyBorder="1" applyAlignment="1" applyProtection="1">
      <alignment horizontal="center" vertical="center" textRotation="90" wrapText="1"/>
      <protection/>
    </xf>
    <xf numFmtId="0" fontId="4" fillId="35" borderId="9" xfId="0" applyFont="1" applyFill="1" applyBorder="1" applyAlignment="1" applyProtection="1">
      <alignment horizontal="center" vertical="center" textRotation="90" wrapText="1"/>
      <protection/>
    </xf>
    <xf numFmtId="0" fontId="23" fillId="0" borderId="9"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95" fillId="35" borderId="10" xfId="0" applyFont="1" applyFill="1" applyBorder="1" applyAlignment="1">
      <alignment horizontal="center" vertical="center" wrapText="1"/>
    </xf>
    <xf numFmtId="0" fontId="95" fillId="35" borderId="27" xfId="0" applyFont="1" applyFill="1" applyBorder="1" applyAlignment="1">
      <alignment horizontal="center" vertical="center" wrapText="1"/>
    </xf>
    <xf numFmtId="0" fontId="95" fillId="35" borderId="15" xfId="0" applyFont="1" applyFill="1" applyBorder="1" applyAlignment="1">
      <alignment horizontal="center" vertical="center" wrapText="1"/>
    </xf>
    <xf numFmtId="0" fontId="85" fillId="0" borderId="9" xfId="0" applyFont="1" applyBorder="1" applyAlignment="1" applyProtection="1">
      <alignment horizontal="center" vertical="center" wrapText="1"/>
      <protection locked="0"/>
    </xf>
    <xf numFmtId="0" fontId="96" fillId="0" borderId="9" xfId="0" applyFont="1" applyBorder="1" applyAlignment="1" applyProtection="1">
      <alignment horizontal="center" vertical="center" wrapText="1"/>
      <protection locked="0"/>
    </xf>
    <xf numFmtId="0" fontId="89" fillId="0" borderId="9" xfId="0" applyFont="1" applyBorder="1" applyAlignment="1" applyProtection="1">
      <alignment horizontal="left" vertical="top" wrapText="1"/>
      <protection locked="0"/>
    </xf>
    <xf numFmtId="0" fontId="89" fillId="0" borderId="9" xfId="0" applyFont="1" applyBorder="1" applyAlignment="1" applyProtection="1">
      <alignment horizontal="left" vertical="top"/>
      <protection locked="0"/>
    </xf>
    <xf numFmtId="0" fontId="89" fillId="0" borderId="9" xfId="0" applyFont="1" applyBorder="1" applyAlignment="1" applyProtection="1">
      <alignment horizontal="center" vertical="center"/>
      <protection locked="0"/>
    </xf>
    <xf numFmtId="0" fontId="87" fillId="0" borderId="9" xfId="0" applyFont="1" applyBorder="1" applyAlignment="1" applyProtection="1">
      <alignment horizontal="center"/>
      <protection locked="0"/>
    </xf>
    <xf numFmtId="0" fontId="85" fillId="0" borderId="9" xfId="0" applyFont="1" applyBorder="1" applyAlignment="1" applyProtection="1">
      <alignment horizontal="center" vertical="center"/>
      <protection locked="0"/>
    </xf>
    <xf numFmtId="0" fontId="95" fillId="35" borderId="10" xfId="0" applyFont="1" applyFill="1" applyBorder="1" applyAlignment="1">
      <alignment horizontal="center" vertical="center"/>
    </xf>
    <xf numFmtId="0" fontId="95" fillId="35" borderId="27" xfId="0" applyFont="1" applyFill="1" applyBorder="1" applyAlignment="1">
      <alignment horizontal="center" vertical="center"/>
    </xf>
    <xf numFmtId="0" fontId="95" fillId="35" borderId="15" xfId="0" applyFont="1" applyFill="1" applyBorder="1" applyAlignment="1">
      <alignment horizontal="center" vertical="center"/>
    </xf>
    <xf numFmtId="14" fontId="95" fillId="0" borderId="10" xfId="0" applyNumberFormat="1" applyFont="1" applyFill="1" applyBorder="1" applyAlignment="1" applyProtection="1">
      <alignment horizontal="center" vertical="center"/>
      <protection locked="0"/>
    </xf>
    <xf numFmtId="0" fontId="95" fillId="0" borderId="27" xfId="0" applyFont="1" applyFill="1" applyBorder="1" applyAlignment="1" applyProtection="1">
      <alignment horizontal="center" vertical="center"/>
      <protection locked="0"/>
    </xf>
    <xf numFmtId="0" fontId="95" fillId="0" borderId="15" xfId="0" applyFont="1" applyFill="1" applyBorder="1" applyAlignment="1" applyProtection="1">
      <alignment horizontal="center" vertical="center"/>
      <protection locked="0"/>
    </xf>
    <xf numFmtId="0" fontId="87" fillId="0" borderId="0" xfId="0" applyFont="1" applyAlignment="1" applyProtection="1">
      <alignment horizontal="center" wrapText="1"/>
      <protection locked="0"/>
    </xf>
    <xf numFmtId="0" fontId="87" fillId="0" borderId="0" xfId="0" applyFont="1" applyAlignment="1" applyProtection="1">
      <alignment horizontal="center"/>
      <protection locked="0"/>
    </xf>
    <xf numFmtId="0" fontId="95" fillId="0" borderId="24" xfId="0" applyFont="1" applyFill="1" applyBorder="1" applyAlignment="1" applyProtection="1">
      <alignment horizontal="center" vertical="center" wrapText="1"/>
      <protection locked="0"/>
    </xf>
    <xf numFmtId="0" fontId="95" fillId="0" borderId="25" xfId="0" applyFont="1" applyFill="1" applyBorder="1" applyAlignment="1" applyProtection="1">
      <alignment horizontal="center" vertical="center" wrapText="1"/>
      <protection locked="0"/>
    </xf>
    <xf numFmtId="0" fontId="95" fillId="0" borderId="26" xfId="0" applyFont="1" applyFill="1" applyBorder="1" applyAlignment="1" applyProtection="1">
      <alignment horizontal="center" vertical="center" wrapText="1"/>
      <protection locked="0"/>
    </xf>
    <xf numFmtId="0" fontId="95" fillId="0" borderId="28" xfId="0" applyFont="1" applyFill="1" applyBorder="1" applyAlignment="1" applyProtection="1">
      <alignment horizontal="center" vertical="center" wrapText="1"/>
      <protection locked="0"/>
    </xf>
    <xf numFmtId="0" fontId="95" fillId="0" borderId="0" xfId="0" applyFont="1" applyFill="1" applyBorder="1" applyAlignment="1" applyProtection="1">
      <alignment horizontal="center" vertical="center" wrapText="1"/>
      <protection locked="0"/>
    </xf>
    <xf numFmtId="0" fontId="95" fillId="0" borderId="29" xfId="0" applyFont="1" applyFill="1" applyBorder="1" applyAlignment="1" applyProtection="1">
      <alignment horizontal="center" vertical="center" wrapText="1"/>
      <protection locked="0"/>
    </xf>
    <xf numFmtId="0" fontId="95" fillId="0" borderId="18" xfId="0" applyFont="1" applyFill="1" applyBorder="1" applyAlignment="1" applyProtection="1">
      <alignment horizontal="center" vertical="center" wrapText="1"/>
      <protection locked="0"/>
    </xf>
    <xf numFmtId="0" fontId="95" fillId="0" borderId="19" xfId="0" applyFont="1" applyFill="1" applyBorder="1" applyAlignment="1" applyProtection="1">
      <alignment horizontal="center" vertical="center" wrapText="1"/>
      <protection locked="0"/>
    </xf>
    <xf numFmtId="0" fontId="95" fillId="0" borderId="20" xfId="0" applyFont="1" applyFill="1" applyBorder="1" applyAlignment="1" applyProtection="1">
      <alignment horizontal="center" vertical="center" wrapText="1"/>
      <protection locked="0"/>
    </xf>
    <xf numFmtId="0" fontId="18" fillId="0" borderId="24" xfId="0" applyFont="1" applyBorder="1" applyAlignment="1" applyProtection="1">
      <alignment horizontal="center"/>
      <protection/>
    </xf>
    <xf numFmtId="0" fontId="18" fillId="0" borderId="26" xfId="0" applyFont="1" applyBorder="1" applyAlignment="1" applyProtection="1">
      <alignment horizontal="center"/>
      <protection/>
    </xf>
    <xf numFmtId="0" fontId="18" fillId="0" borderId="28" xfId="0" applyFont="1" applyBorder="1" applyAlignment="1" applyProtection="1">
      <alignment horizontal="center"/>
      <protection/>
    </xf>
    <xf numFmtId="0" fontId="18" fillId="0" borderId="29" xfId="0" applyFont="1" applyBorder="1" applyAlignment="1" applyProtection="1">
      <alignment horizontal="center"/>
      <protection/>
    </xf>
    <xf numFmtId="0" fontId="18" fillId="0" borderId="18" xfId="0" applyFont="1" applyBorder="1" applyAlignment="1" applyProtection="1">
      <alignment horizontal="center"/>
      <protection/>
    </xf>
    <xf numFmtId="0" fontId="18" fillId="0" borderId="20" xfId="0" applyFont="1" applyBorder="1" applyAlignment="1" applyProtection="1">
      <alignment horizontal="center"/>
      <protection/>
    </xf>
    <xf numFmtId="17" fontId="3" fillId="0" borderId="21"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97" fillId="42" borderId="9" xfId="0" applyFont="1" applyFill="1" applyBorder="1" applyAlignment="1">
      <alignment horizontal="center" vertical="center"/>
    </xf>
    <xf numFmtId="0" fontId="6" fillId="34" borderId="21"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5" fillId="0" borderId="22" xfId="0" applyFont="1" applyFill="1" applyBorder="1" applyAlignment="1">
      <alignment horizontal="center" vertical="center" wrapText="1"/>
    </xf>
    <xf numFmtId="0" fontId="97" fillId="42" borderId="9" xfId="0" applyFont="1" applyFill="1" applyBorder="1" applyAlignment="1" applyProtection="1">
      <alignment horizontal="center" vertical="center"/>
      <protection/>
    </xf>
    <xf numFmtId="0" fontId="6" fillId="37"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center" wrapText="1"/>
      <protection/>
    </xf>
    <xf numFmtId="1" fontId="3" fillId="33" borderId="9" xfId="0" applyNumberFormat="1"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98" fillId="42" borderId="9" xfId="0" applyFont="1" applyFill="1" applyBorder="1" applyAlignment="1">
      <alignment horizontal="center" vertical="center"/>
    </xf>
    <xf numFmtId="0" fontId="2" fillId="43" borderId="9" xfId="0" applyFont="1" applyFill="1" applyBorder="1" applyAlignment="1">
      <alignment horizontal="center" vertical="top" wrapText="1"/>
    </xf>
    <xf numFmtId="0" fontId="6" fillId="37" borderId="9" xfId="0" applyFont="1" applyFill="1" applyBorder="1" applyAlignment="1">
      <alignment horizontal="center" vertical="center" wrapText="1"/>
    </xf>
    <xf numFmtId="0" fontId="2" fillId="37"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29" xfId="0" applyFont="1" applyFill="1" applyBorder="1" applyAlignment="1">
      <alignment horizontal="left" vertical="center"/>
    </xf>
    <xf numFmtId="0" fontId="99" fillId="42" borderId="9" xfId="0" applyFont="1" applyFill="1" applyBorder="1" applyAlignment="1">
      <alignment horizontal="center" vertical="center"/>
    </xf>
    <xf numFmtId="0" fontId="6" fillId="44" borderId="21" xfId="0" applyFont="1" applyFill="1" applyBorder="1" applyAlignment="1">
      <alignment horizontal="center" vertical="center"/>
    </xf>
    <xf numFmtId="0" fontId="6" fillId="44" borderId="22" xfId="0" applyFont="1" applyFill="1" applyBorder="1" applyAlignment="1">
      <alignment horizontal="center" vertical="center"/>
    </xf>
    <xf numFmtId="0" fontId="6" fillId="44" borderId="23" xfId="0" applyFont="1" applyFill="1" applyBorder="1" applyAlignment="1">
      <alignment horizontal="center" vertical="center"/>
    </xf>
    <xf numFmtId="0" fontId="7" fillId="36" borderId="10" xfId="0" applyFont="1" applyFill="1" applyBorder="1" applyAlignment="1">
      <alignment horizontal="center" vertical="center" wrapText="1"/>
    </xf>
    <xf numFmtId="0" fontId="7" fillId="37" borderId="21"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9"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6" fillId="37" borderId="15" xfId="0" applyFont="1" applyFill="1" applyBorder="1" applyAlignment="1" applyProtection="1">
      <alignment horizontal="right" vertical="center" wrapText="1"/>
      <protection/>
    </xf>
    <xf numFmtId="0" fontId="8" fillId="0" borderId="21"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9" xfId="0" applyFont="1" applyBorder="1" applyAlignment="1" applyProtection="1">
      <alignment horizontal="center" vertical="center"/>
      <protection/>
    </xf>
    <xf numFmtId="0" fontId="3" fillId="37" borderId="9" xfId="0" applyFont="1" applyFill="1" applyBorder="1" applyAlignment="1">
      <alignment horizontal="center" vertical="center" wrapText="1"/>
    </xf>
    <xf numFmtId="0" fontId="6" fillId="37" borderId="9" xfId="0" applyFont="1" applyFill="1" applyBorder="1" applyAlignment="1" applyProtection="1">
      <alignment horizontal="right" vertical="center" wrapText="1"/>
      <protection/>
    </xf>
    <xf numFmtId="0" fontId="8" fillId="0" borderId="9" xfId="0" applyFont="1" applyFill="1" applyBorder="1" applyAlignment="1" applyProtection="1">
      <alignment horizontal="center" vertical="center" wrapText="1"/>
      <protection/>
    </xf>
    <xf numFmtId="0" fontId="6" fillId="37" borderId="21" xfId="0" applyFont="1" applyFill="1" applyBorder="1" applyAlignment="1" applyProtection="1">
      <alignment horizontal="center" vertical="center" wrapText="1"/>
      <protection/>
    </xf>
    <xf numFmtId="0" fontId="6" fillId="37" borderId="22" xfId="0" applyFont="1" applyFill="1" applyBorder="1" applyAlignment="1" applyProtection="1">
      <alignment horizontal="center" vertical="center" wrapText="1"/>
      <protection/>
    </xf>
    <xf numFmtId="0" fontId="6" fillId="37" borderId="23" xfId="0" applyFont="1" applyFill="1" applyBorder="1" applyAlignment="1" applyProtection="1">
      <alignment horizontal="center" vertical="center" wrapText="1"/>
      <protection/>
    </xf>
    <xf numFmtId="0" fontId="3" fillId="37" borderId="9" xfId="0" applyFont="1" applyFill="1" applyBorder="1" applyAlignment="1" applyProtection="1">
      <alignment horizontal="center" vertical="center" wrapText="1"/>
      <protection/>
    </xf>
    <xf numFmtId="0" fontId="100" fillId="42" borderId="9" xfId="0" applyFont="1" applyFill="1" applyBorder="1" applyAlignment="1" applyProtection="1">
      <alignment horizontal="center" vertical="center"/>
      <protection/>
    </xf>
    <xf numFmtId="1"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1" fontId="6" fillId="0" borderId="9" xfId="0" applyNumberFormat="1" applyFont="1" applyFill="1" applyBorder="1" applyAlignment="1" applyProtection="1">
      <alignment horizontal="center" vertical="center"/>
      <protection/>
    </xf>
    <xf numFmtId="0" fontId="6" fillId="36"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37" borderId="30" xfId="0" applyFont="1" applyFill="1" applyBorder="1" applyAlignment="1">
      <alignment horizontal="left" vertical="center" wrapText="1"/>
    </xf>
    <xf numFmtId="0" fontId="3" fillId="37" borderId="34" xfId="0" applyFont="1" applyFill="1" applyBorder="1" applyAlignment="1">
      <alignment horizontal="left" vertical="center" wrapText="1"/>
    </xf>
    <xf numFmtId="0" fontId="3" fillId="37" borderId="35" xfId="0" applyFont="1" applyFill="1" applyBorder="1" applyAlignment="1">
      <alignment horizontal="left" vertical="center" wrapText="1"/>
    </xf>
    <xf numFmtId="0" fontId="3" fillId="37" borderId="32" xfId="0" applyFont="1" applyFill="1" applyBorder="1" applyAlignment="1">
      <alignment horizontal="left" vertical="center" wrapText="1"/>
    </xf>
    <xf numFmtId="0" fontId="3" fillId="37" borderId="36" xfId="0" applyFont="1" applyFill="1" applyBorder="1" applyAlignment="1">
      <alignment horizontal="left" vertical="center" wrapText="1"/>
    </xf>
    <xf numFmtId="0" fontId="3" fillId="37" borderId="37" xfId="0" applyFont="1" applyFill="1" applyBorder="1" applyAlignment="1">
      <alignment horizontal="left" vertical="center" wrapText="1"/>
    </xf>
    <xf numFmtId="0" fontId="3" fillId="37" borderId="9" xfId="0" applyFont="1" applyFill="1" applyBorder="1" applyAlignment="1">
      <alignment horizontal="left" vertical="center" wrapText="1"/>
    </xf>
    <xf numFmtId="0" fontId="3" fillId="37" borderId="38" xfId="0" applyFont="1" applyFill="1" applyBorder="1" applyAlignment="1">
      <alignment horizontal="left" vertical="center" wrapText="1"/>
    </xf>
    <xf numFmtId="0" fontId="3" fillId="37" borderId="27" xfId="0" applyFont="1" applyFill="1" applyBorder="1" applyAlignment="1">
      <alignment horizontal="left" vertical="center" wrapText="1"/>
    </xf>
    <xf numFmtId="0" fontId="3" fillId="37" borderId="28" xfId="0" applyFont="1" applyFill="1" applyBorder="1" applyAlignment="1">
      <alignment horizontal="left" vertical="center" wrapText="1"/>
    </xf>
    <xf numFmtId="0" fontId="2" fillId="0" borderId="18" xfId="0" applyFont="1" applyFill="1" applyBorder="1" applyAlignment="1" applyProtection="1">
      <alignment horizontal="center" vertical="center" wrapText="1"/>
      <protection locked="0"/>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26" xfId="0" applyFont="1" applyFill="1" applyBorder="1" applyAlignment="1">
      <alignment horizontal="center" vertical="center" wrapText="1"/>
    </xf>
    <xf numFmtId="0" fontId="7" fillId="37" borderId="28" xfId="0" applyFont="1" applyFill="1" applyBorder="1" applyAlignment="1">
      <alignment horizontal="center" vertical="center" wrapText="1"/>
    </xf>
    <xf numFmtId="0" fontId="7" fillId="37" borderId="0" xfId="0" applyFont="1" applyFill="1" applyBorder="1" applyAlignment="1">
      <alignment horizontal="center" vertical="center" wrapText="1"/>
    </xf>
    <xf numFmtId="0" fontId="7" fillId="37" borderId="29" xfId="0" applyFont="1" applyFill="1" applyBorder="1" applyAlignment="1">
      <alignment horizontal="center" vertical="center" wrapText="1"/>
    </xf>
    <xf numFmtId="0" fontId="7" fillId="37" borderId="18" xfId="0"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2" fillId="37" borderId="0"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3" fillId="37" borderId="16" xfId="0" applyFont="1" applyFill="1" applyBorder="1" applyAlignment="1">
      <alignment horizontal="left" vertical="center" wrapText="1"/>
    </xf>
    <xf numFmtId="0" fontId="3" fillId="37" borderId="21" xfId="0" applyFont="1" applyFill="1" applyBorder="1" applyAlignment="1">
      <alignment horizontal="left" vertical="center" wrapText="1"/>
    </xf>
    <xf numFmtId="0" fontId="8" fillId="0" borderId="24"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3" fillId="37" borderId="9" xfId="0" applyFont="1" applyFill="1" applyBorder="1" applyAlignment="1" applyProtection="1">
      <alignment horizontal="left" vertical="center" wrapText="1"/>
      <protection/>
    </xf>
    <xf numFmtId="0" fontId="8" fillId="0" borderId="26"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98" fillId="42" borderId="9" xfId="0" applyFont="1" applyFill="1" applyBorder="1" applyAlignment="1" applyProtection="1">
      <alignment horizontal="center" vertical="center"/>
      <protection/>
    </xf>
    <xf numFmtId="0" fontId="2" fillId="43" borderId="9" xfId="0" applyFont="1" applyFill="1" applyBorder="1" applyAlignment="1" applyProtection="1">
      <alignment horizontal="center" vertical="top" wrapText="1"/>
      <protection/>
    </xf>
    <xf numFmtId="0" fontId="2" fillId="37" borderId="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xf>
    <xf numFmtId="0" fontId="6" fillId="0" borderId="29" xfId="0" applyFont="1" applyFill="1" applyBorder="1" applyAlignment="1" applyProtection="1">
      <alignment horizontal="left" vertical="center"/>
      <protection/>
    </xf>
    <xf numFmtId="0" fontId="99" fillId="42" borderId="9" xfId="0" applyFont="1" applyFill="1" applyBorder="1" applyAlignment="1" applyProtection="1">
      <alignment horizontal="center" vertical="center"/>
      <protection/>
    </xf>
    <xf numFmtId="0" fontId="6" fillId="44" borderId="21" xfId="0" applyFont="1" applyFill="1" applyBorder="1" applyAlignment="1" applyProtection="1">
      <alignment horizontal="center" vertical="center"/>
      <protection/>
    </xf>
    <xf numFmtId="0" fontId="6" fillId="44" borderId="22" xfId="0" applyFont="1" applyFill="1" applyBorder="1" applyAlignment="1" applyProtection="1">
      <alignment horizontal="center" vertical="center"/>
      <protection/>
    </xf>
    <xf numFmtId="0" fontId="6" fillId="44" borderId="23"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wrapText="1"/>
      <protection/>
    </xf>
    <xf numFmtId="0" fontId="7" fillId="37" borderId="23" xfId="0" applyFont="1" applyFill="1" applyBorder="1" applyAlignment="1" applyProtection="1">
      <alignment horizontal="center" vertical="center" wrapText="1"/>
      <protection/>
    </xf>
    <xf numFmtId="0" fontId="7" fillId="37" borderId="9" xfId="0" applyFont="1" applyFill="1" applyBorder="1" applyAlignment="1" applyProtection="1">
      <alignment horizontal="center" vertical="center" wrapText="1"/>
      <protection/>
    </xf>
    <xf numFmtId="0" fontId="3" fillId="37" borderId="30" xfId="0" applyFont="1" applyFill="1" applyBorder="1" applyAlignment="1" applyProtection="1">
      <alignment horizontal="center" vertical="center" wrapText="1"/>
      <protection/>
    </xf>
    <xf numFmtId="0" fontId="3" fillId="37" borderId="31" xfId="0" applyFont="1" applyFill="1" applyBorder="1" applyAlignment="1" applyProtection="1">
      <alignment horizontal="center" vertical="center" wrapText="1"/>
      <protection/>
    </xf>
    <xf numFmtId="0" fontId="3" fillId="37" borderId="32" xfId="0" applyFont="1" applyFill="1" applyBorder="1" applyAlignment="1" applyProtection="1">
      <alignment horizontal="center" vertical="center" wrapText="1"/>
      <protection/>
    </xf>
    <xf numFmtId="0" fontId="3" fillId="37" borderId="33" xfId="0" applyFont="1" applyFill="1" applyBorder="1" applyAlignment="1" applyProtection="1">
      <alignment horizontal="center" vertical="center" wrapText="1"/>
      <protection/>
    </xf>
    <xf numFmtId="0" fontId="3" fillId="37" borderId="16" xfId="0" applyFont="1" applyFill="1" applyBorder="1" applyAlignment="1" applyProtection="1">
      <alignment horizontal="center" vertical="center" wrapText="1"/>
      <protection/>
    </xf>
    <xf numFmtId="0" fontId="3" fillId="37" borderId="17" xfId="0" applyFont="1" applyFill="1" applyBorder="1" applyAlignment="1" applyProtection="1">
      <alignment horizontal="center" vertical="center" wrapText="1"/>
      <protection/>
    </xf>
    <xf numFmtId="0" fontId="3" fillId="37" borderId="30" xfId="0" applyFont="1" applyFill="1" applyBorder="1" applyAlignment="1" applyProtection="1">
      <alignment horizontal="left" vertical="center" wrapText="1"/>
      <protection/>
    </xf>
    <xf numFmtId="0" fontId="3" fillId="37" borderId="34" xfId="0" applyFont="1" applyFill="1" applyBorder="1" applyAlignment="1" applyProtection="1">
      <alignment horizontal="left" vertical="center" wrapText="1"/>
      <protection/>
    </xf>
    <xf numFmtId="0" fontId="3" fillId="37" borderId="35" xfId="0" applyFont="1" applyFill="1" applyBorder="1" applyAlignment="1" applyProtection="1">
      <alignment horizontal="left" vertical="center" wrapText="1"/>
      <protection/>
    </xf>
    <xf numFmtId="0" fontId="3" fillId="37" borderId="32" xfId="0" applyFont="1" applyFill="1" applyBorder="1" applyAlignment="1" applyProtection="1">
      <alignment horizontal="left" vertical="center" wrapText="1"/>
      <protection/>
    </xf>
    <xf numFmtId="0" fontId="3" fillId="37" borderId="36" xfId="0" applyFont="1" applyFill="1" applyBorder="1" applyAlignment="1" applyProtection="1">
      <alignment horizontal="left" vertical="center" wrapText="1"/>
      <protection/>
    </xf>
    <xf numFmtId="0" fontId="3" fillId="37" borderId="37" xfId="0" applyFont="1" applyFill="1" applyBorder="1" applyAlignment="1" applyProtection="1">
      <alignment horizontal="left" vertical="center" wrapText="1"/>
      <protection/>
    </xf>
    <xf numFmtId="0" fontId="2" fillId="37" borderId="24" xfId="0" applyFont="1" applyFill="1" applyBorder="1" applyAlignment="1" applyProtection="1">
      <alignment horizontal="center" vertical="center" wrapText="1"/>
      <protection/>
    </xf>
    <xf numFmtId="0" fontId="2" fillId="37" borderId="25" xfId="0" applyFont="1" applyFill="1" applyBorder="1" applyAlignment="1" applyProtection="1">
      <alignment horizontal="center" vertical="center" wrapText="1"/>
      <protection/>
    </xf>
    <xf numFmtId="0" fontId="2" fillId="37" borderId="26" xfId="0" applyFont="1" applyFill="1" applyBorder="1" applyAlignment="1" applyProtection="1">
      <alignment horizontal="center" vertical="center" wrapText="1"/>
      <protection/>
    </xf>
    <xf numFmtId="0" fontId="2" fillId="37" borderId="28"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29" xfId="0"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xf>
    <xf numFmtId="0" fontId="2" fillId="37" borderId="19" xfId="0" applyFont="1" applyFill="1" applyBorder="1" applyAlignment="1" applyProtection="1">
      <alignment horizontal="center" vertical="center" wrapText="1"/>
      <protection/>
    </xf>
    <xf numFmtId="0" fontId="2" fillId="37" borderId="20" xfId="0" applyFont="1" applyFill="1" applyBorder="1" applyAlignment="1" applyProtection="1">
      <alignment horizontal="center" vertical="center" wrapText="1"/>
      <protection/>
    </xf>
    <xf numFmtId="0" fontId="7" fillId="37" borderId="24" xfId="0" applyFont="1" applyFill="1" applyBorder="1" applyAlignment="1" applyProtection="1">
      <alignment horizontal="center" vertical="center" wrapText="1"/>
      <protection/>
    </xf>
    <xf numFmtId="0" fontId="7" fillId="37" borderId="25" xfId="0" applyFont="1" applyFill="1" applyBorder="1" applyAlignment="1" applyProtection="1">
      <alignment horizontal="center" vertical="center" wrapText="1"/>
      <protection/>
    </xf>
    <xf numFmtId="0" fontId="7" fillId="37" borderId="26" xfId="0" applyFont="1" applyFill="1" applyBorder="1" applyAlignment="1" applyProtection="1">
      <alignment horizontal="center" vertical="center" wrapText="1"/>
      <protection/>
    </xf>
    <xf numFmtId="0" fontId="7" fillId="37" borderId="28" xfId="0" applyFont="1" applyFill="1" applyBorder="1" applyAlignment="1" applyProtection="1">
      <alignment horizontal="center" vertical="center" wrapText="1"/>
      <protection/>
    </xf>
    <xf numFmtId="0" fontId="7" fillId="37" borderId="0" xfId="0" applyFont="1" applyFill="1" applyBorder="1" applyAlignment="1" applyProtection="1">
      <alignment horizontal="center" vertical="center" wrapText="1"/>
      <protection/>
    </xf>
    <xf numFmtId="0" fontId="7" fillId="37" borderId="29" xfId="0" applyFont="1" applyFill="1" applyBorder="1" applyAlignment="1" applyProtection="1">
      <alignment horizontal="center" vertical="center" wrapText="1"/>
      <protection/>
    </xf>
    <xf numFmtId="0" fontId="7" fillId="37" borderId="18" xfId="0" applyFont="1" applyFill="1" applyBorder="1" applyAlignment="1" applyProtection="1">
      <alignment horizontal="center" vertical="center" wrapText="1"/>
      <protection/>
    </xf>
    <xf numFmtId="0" fontId="7" fillId="37" borderId="19" xfId="0" applyFont="1" applyFill="1" applyBorder="1" applyAlignment="1" applyProtection="1">
      <alignment horizontal="center" vertical="center" wrapText="1"/>
      <protection/>
    </xf>
    <xf numFmtId="0" fontId="7" fillId="37" borderId="20" xfId="0" applyFont="1" applyFill="1" applyBorder="1" applyAlignment="1" applyProtection="1">
      <alignment horizontal="center" vertical="center" wrapText="1"/>
      <protection/>
    </xf>
    <xf numFmtId="0" fontId="3" fillId="37" borderId="38" xfId="0" applyFont="1" applyFill="1" applyBorder="1" applyAlignment="1" applyProtection="1">
      <alignment horizontal="left" vertical="center" wrapText="1"/>
      <protection/>
    </xf>
    <xf numFmtId="0" fontId="3" fillId="37" borderId="27" xfId="0" applyFont="1" applyFill="1" applyBorder="1" applyAlignment="1" applyProtection="1">
      <alignment horizontal="left" vertical="center" wrapText="1"/>
      <protection/>
    </xf>
    <xf numFmtId="0" fontId="3" fillId="37" borderId="28" xfId="0" applyFont="1" applyFill="1" applyBorder="1" applyAlignment="1" applyProtection="1">
      <alignment horizontal="left" vertical="center" wrapText="1"/>
      <protection/>
    </xf>
    <xf numFmtId="0" fontId="3" fillId="37" borderId="16" xfId="0" applyFont="1" applyFill="1" applyBorder="1" applyAlignment="1" applyProtection="1">
      <alignment horizontal="left" vertical="center" wrapText="1"/>
      <protection/>
    </xf>
    <xf numFmtId="0" fontId="3" fillId="37" borderId="21" xfId="0" applyFont="1" applyFill="1" applyBorder="1" applyAlignment="1" applyProtection="1">
      <alignment horizontal="left" vertic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37" borderId="24" xfId="0" applyFont="1" applyFill="1" applyBorder="1" applyAlignment="1" applyProtection="1">
      <alignment horizontal="center" vertical="center" wrapText="1"/>
      <protection/>
    </xf>
    <xf numFmtId="0" fontId="6" fillId="37" borderId="25" xfId="0" applyFont="1" applyFill="1" applyBorder="1" applyAlignment="1" applyProtection="1">
      <alignment horizontal="center" vertical="center" wrapText="1"/>
      <protection/>
    </xf>
    <xf numFmtId="0" fontId="6" fillId="37" borderId="26" xfId="0" applyFont="1" applyFill="1" applyBorder="1" applyAlignment="1" applyProtection="1">
      <alignment horizontal="center" vertical="center" wrapText="1"/>
      <protection/>
    </xf>
    <xf numFmtId="0" fontId="6" fillId="37" borderId="28" xfId="0" applyFont="1" applyFill="1" applyBorder="1" applyAlignment="1" applyProtection="1">
      <alignment horizontal="center" vertical="center" wrapText="1"/>
      <protection/>
    </xf>
    <xf numFmtId="0" fontId="6" fillId="37" borderId="0" xfId="0" applyFont="1" applyFill="1" applyBorder="1" applyAlignment="1" applyProtection="1">
      <alignment horizontal="center" vertical="center" wrapText="1"/>
      <protection/>
    </xf>
    <xf numFmtId="0" fontId="6" fillId="37" borderId="29" xfId="0" applyFont="1" applyFill="1" applyBorder="1" applyAlignment="1" applyProtection="1">
      <alignment horizontal="center" vertical="center" wrapText="1"/>
      <protection/>
    </xf>
    <xf numFmtId="0" fontId="6" fillId="37" borderId="18" xfId="0" applyFont="1" applyFill="1" applyBorder="1" applyAlignment="1" applyProtection="1">
      <alignment horizontal="center" vertical="center" wrapText="1"/>
      <protection/>
    </xf>
    <xf numFmtId="0" fontId="6" fillId="37" borderId="19" xfId="0" applyFont="1" applyFill="1" applyBorder="1" applyAlignment="1" applyProtection="1">
      <alignment horizontal="center" vertical="center" wrapText="1"/>
      <protection/>
    </xf>
    <xf numFmtId="0" fontId="6" fillId="37" borderId="20" xfId="0" applyFont="1" applyFill="1" applyBorder="1" applyAlignment="1" applyProtection="1">
      <alignment horizontal="center" vertical="center" wrapText="1"/>
      <protection/>
    </xf>
    <xf numFmtId="0" fontId="13" fillId="34" borderId="28"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29" xfId="0" applyFont="1" applyFill="1" applyBorder="1" applyAlignment="1" applyProtection="1">
      <alignment horizontal="center" vertical="center" wrapText="1"/>
      <protection/>
    </xf>
    <xf numFmtId="0" fontId="13" fillId="37" borderId="34" xfId="0" applyFont="1" applyFill="1" applyBorder="1" applyAlignment="1" applyProtection="1">
      <alignment horizontal="center" vertical="center" wrapText="1"/>
      <protection/>
    </xf>
    <xf numFmtId="0" fontId="13" fillId="37" borderId="31" xfId="0" applyFont="1" applyFill="1" applyBorder="1" applyAlignment="1" applyProtection="1">
      <alignment horizontal="center" vertical="center"/>
      <protection/>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5" fillId="0" borderId="9" xfId="0" applyFont="1" applyFill="1" applyBorder="1" applyAlignment="1" applyProtection="1">
      <alignment horizontal="justify" vertical="center" wrapText="1"/>
      <protection/>
    </xf>
    <xf numFmtId="0" fontId="15"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wrapText="1"/>
      <protection/>
    </xf>
    <xf numFmtId="0" fontId="13" fillId="37" borderId="39" xfId="0" applyFont="1" applyFill="1" applyBorder="1" applyAlignment="1" applyProtection="1">
      <alignment horizontal="center" vertical="center" wrapText="1"/>
      <protection/>
    </xf>
    <xf numFmtId="0" fontId="14" fillId="37" borderId="40" xfId="0" applyFont="1" applyFill="1" applyBorder="1" applyAlignment="1" applyProtection="1">
      <alignment horizontal="center" vertical="center" wrapText="1"/>
      <protection/>
    </xf>
    <xf numFmtId="0" fontId="17" fillId="0" borderId="0" xfId="0" applyFont="1" applyFill="1" applyBorder="1" applyAlignment="1" applyProtection="1">
      <alignment horizontal="left" vertical="center" wrapText="1"/>
      <protection/>
    </xf>
    <xf numFmtId="0" fontId="14" fillId="37" borderId="41" xfId="0" applyFont="1" applyFill="1" applyBorder="1" applyAlignment="1" applyProtection="1">
      <alignment horizontal="center" vertical="top" wrapText="1"/>
      <protection/>
    </xf>
    <xf numFmtId="0" fontId="14" fillId="37" borderId="42" xfId="0" applyFont="1" applyFill="1" applyBorder="1" applyAlignment="1" applyProtection="1">
      <alignment horizontal="center" vertical="top" wrapText="1"/>
      <protection/>
    </xf>
    <xf numFmtId="0" fontId="14" fillId="37" borderId="18" xfId="0" applyFont="1" applyFill="1" applyBorder="1" applyAlignment="1" applyProtection="1">
      <alignment horizontal="center" vertical="top" wrapText="1"/>
      <protection/>
    </xf>
    <xf numFmtId="0" fontId="14" fillId="37" borderId="19" xfId="0" applyFont="1" applyFill="1" applyBorder="1" applyAlignment="1" applyProtection="1">
      <alignment horizontal="center" vertical="top" wrapText="1"/>
      <protection/>
    </xf>
    <xf numFmtId="0" fontId="97" fillId="23" borderId="21" xfId="0" applyFont="1" applyFill="1" applyBorder="1" applyAlignment="1">
      <alignment horizontal="center" vertical="center" wrapText="1"/>
    </xf>
    <xf numFmtId="0" fontId="97" fillId="23" borderId="22" xfId="0" applyFont="1" applyFill="1" applyBorder="1" applyAlignment="1">
      <alignment horizontal="center" vertical="center" wrapText="1"/>
    </xf>
    <xf numFmtId="0" fontId="97" fillId="23" borderId="23" xfId="0" applyFont="1" applyFill="1" applyBorder="1" applyAlignment="1">
      <alignment horizontal="center" vertical="center" wrapText="1"/>
    </xf>
    <xf numFmtId="0" fontId="2" fillId="45"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1" fontId="3" fillId="0" borderId="9" xfId="0" applyNumberFormat="1" applyFont="1" applyBorder="1" applyAlignment="1">
      <alignment horizontal="center" vertical="center"/>
    </xf>
    <xf numFmtId="0" fontId="6" fillId="33" borderId="9" xfId="0" applyFont="1" applyFill="1" applyBorder="1" applyAlignment="1" applyProtection="1">
      <alignment horizontal="center" vertical="center"/>
      <protection/>
    </xf>
    <xf numFmtId="0" fontId="101" fillId="37" borderId="9" xfId="0" applyFont="1" applyFill="1" applyBorder="1" applyAlignment="1">
      <alignment horizontal="center" vertical="center"/>
    </xf>
    <xf numFmtId="0" fontId="8" fillId="0" borderId="24"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4" fillId="34" borderId="23" xfId="0" applyFont="1" applyFill="1" applyBorder="1" applyAlignment="1">
      <alignment horizontal="center" vertical="center"/>
    </xf>
    <xf numFmtId="0" fontId="84" fillId="34" borderId="9" xfId="0" applyFont="1" applyFill="1" applyBorder="1" applyAlignment="1">
      <alignment horizontal="center" vertical="center"/>
    </xf>
    <xf numFmtId="0" fontId="84" fillId="34" borderId="15" xfId="0" applyFont="1" applyFill="1" applyBorder="1" applyAlignment="1">
      <alignment horizontal="center" vertical="center" wrapText="1"/>
    </xf>
    <xf numFmtId="0" fontId="83" fillId="35" borderId="21" xfId="0" applyFont="1" applyFill="1" applyBorder="1" applyAlignment="1">
      <alignment horizontal="center" vertical="center" wrapText="1"/>
    </xf>
    <xf numFmtId="0" fontId="83" fillId="35" borderId="22" xfId="0" applyFont="1" applyFill="1" applyBorder="1" applyAlignment="1">
      <alignment horizontal="center" vertical="center" wrapText="1"/>
    </xf>
    <xf numFmtId="0" fontId="83" fillId="35" borderId="23" xfId="0" applyFont="1" applyFill="1" applyBorder="1" applyAlignment="1">
      <alignment horizontal="center" vertical="center" wrapText="1"/>
    </xf>
    <xf numFmtId="0" fontId="83" fillId="35" borderId="9" xfId="0" applyFont="1" applyFill="1" applyBorder="1" applyAlignment="1">
      <alignment horizontal="center" vertical="center" wrapText="1"/>
    </xf>
    <xf numFmtId="0" fontId="84" fillId="34" borderId="0" xfId="0" applyFont="1" applyFill="1" applyBorder="1" applyAlignment="1">
      <alignment horizontal="center" vertical="center" wrapText="1"/>
    </xf>
    <xf numFmtId="0" fontId="84" fillId="34" borderId="29" xfId="0" applyFont="1" applyFill="1" applyBorder="1" applyAlignment="1">
      <alignment horizontal="center" vertical="center" wrapText="1"/>
    </xf>
    <xf numFmtId="0" fontId="84" fillId="34" borderId="19" xfId="0" applyFont="1" applyFill="1" applyBorder="1" applyAlignment="1">
      <alignment horizontal="center" vertical="center" wrapText="1"/>
    </xf>
    <xf numFmtId="0" fontId="84" fillId="34" borderId="20" xfId="0" applyFont="1" applyFill="1" applyBorder="1" applyAlignment="1">
      <alignment horizontal="center" vertical="center" wrapText="1"/>
    </xf>
    <xf numFmtId="0" fontId="23" fillId="0" borderId="9" xfId="0" applyFont="1" applyBorder="1" applyAlignment="1" applyProtection="1">
      <alignment horizontal="center" vertical="center" wrapText="1" readingOrder="2"/>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22">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theme="9" tint="-0.24993999302387238"/>
        </patternFill>
      </fill>
    </dxf>
    <dxf>
      <fill>
        <patternFill patternType="solid">
          <fgColor indexed="65"/>
          <bgColor rgb="FFFFFF00"/>
        </patternFill>
      </fill>
    </dxf>
    <dxf>
      <fill>
        <patternFill patternType="solid">
          <fgColor indexed="65"/>
          <bgColor rgb="FFFF00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theme="9" tint="-0.24993999302387238"/>
        </patternFill>
      </fill>
    </dxf>
    <dxf>
      <fill>
        <patternFill patternType="solid">
          <fgColor indexed="65"/>
          <bgColor rgb="FFFFFF00"/>
        </patternFill>
      </fill>
    </dxf>
    <dxf>
      <fill>
        <patternFill patternType="solid">
          <fgColor indexed="65"/>
          <bgColor rgb="FFFF00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theme="9" tint="-0.24993999302387238"/>
        </patternFill>
      </fill>
    </dxf>
    <dxf>
      <fill>
        <patternFill patternType="solid">
          <fgColor indexed="65"/>
          <bgColor rgb="FFFFFF00"/>
        </patternFill>
      </fill>
    </dxf>
    <dxf>
      <fill>
        <patternFill patternType="solid">
          <fgColor indexed="65"/>
          <bgColor rgb="FFFF00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theme="9" tint="-0.24993999302387238"/>
        </patternFill>
      </fill>
    </dxf>
    <dxf>
      <fill>
        <patternFill patternType="solid">
          <fgColor indexed="65"/>
          <bgColor rgb="FFFFFF00"/>
        </patternFill>
      </fill>
    </dxf>
    <dxf>
      <fill>
        <patternFill patternType="solid">
          <fgColor indexed="65"/>
          <bgColor rgb="FFFF00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theme="9" tint="-0.24993999302387238"/>
        </patternFill>
      </fill>
    </dxf>
    <dxf>
      <fill>
        <patternFill patternType="solid">
          <fgColor indexed="65"/>
          <bgColor rgb="FFFFFF00"/>
        </patternFill>
      </fill>
    </dxf>
    <dxf>
      <fill>
        <patternFill patternType="solid">
          <fgColor indexed="65"/>
          <bgColor rgb="FFFF0000"/>
        </patternFill>
      </fill>
    </dxf>
    <dxf>
      <font>
        <b/>
        <i val="0"/>
        <strike val="0"/>
      </font>
      <fill>
        <patternFill patternType="solid">
          <fgColor indexed="65"/>
          <bgColor theme="9" tint="-0.24993999302387238"/>
        </patternFill>
      </fill>
    </dxf>
    <dxf>
      <font>
        <b/>
        <i val="0"/>
        <strike val="0"/>
      </font>
      <fill>
        <patternFill patternType="solid">
          <fgColor indexed="65"/>
          <bgColor rgb="FFFF0000"/>
        </patternFill>
      </fill>
    </dxf>
    <dxf>
      <fill>
        <patternFill patternType="solid">
          <fgColor indexed="65"/>
          <bgColor rgb="FFFFFF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i val="0"/>
        <strike val="0"/>
      </font>
      <fill>
        <patternFill patternType="solid">
          <fgColor indexed="65"/>
          <bgColor theme="9" tint="-0.24993999302387238"/>
        </patternFill>
      </fill>
    </dxf>
    <dxf>
      <font>
        <b/>
        <i val="0"/>
        <strike val="0"/>
      </font>
      <fill>
        <patternFill patternType="solid">
          <fgColor indexed="65"/>
          <bgColor rgb="FFFF0000"/>
        </patternFill>
      </fill>
    </dxf>
    <dxf>
      <fill>
        <patternFill patternType="solid">
          <fgColor indexed="65"/>
          <bgColor rgb="FFFFFF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i val="0"/>
        <strike val="0"/>
      </font>
      <fill>
        <patternFill patternType="solid">
          <fgColor indexed="65"/>
          <bgColor theme="9" tint="-0.24993999302387238"/>
        </patternFill>
      </fill>
    </dxf>
    <dxf>
      <font>
        <b/>
        <i val="0"/>
        <strike val="0"/>
      </font>
      <fill>
        <patternFill patternType="solid">
          <fgColor indexed="65"/>
          <bgColor rgb="FFFF0000"/>
        </patternFill>
      </fill>
    </dxf>
    <dxf>
      <fill>
        <patternFill patternType="solid">
          <fgColor indexed="65"/>
          <bgColor rgb="FFFFFF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i val="0"/>
        <strike val="0"/>
      </font>
      <fill>
        <patternFill patternType="solid">
          <fgColor indexed="65"/>
          <bgColor theme="9" tint="-0.24993999302387238"/>
        </patternFill>
      </fill>
    </dxf>
    <dxf>
      <font>
        <b/>
        <i val="0"/>
        <strike val="0"/>
      </font>
      <fill>
        <patternFill patternType="solid">
          <fgColor indexed="65"/>
          <bgColor rgb="FFFF0000"/>
        </patternFill>
      </fill>
    </dxf>
    <dxf>
      <fill>
        <patternFill patternType="solid">
          <fgColor indexed="65"/>
          <bgColor rgb="FFFFFF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i val="0"/>
        <strike val="0"/>
      </font>
      <fill>
        <patternFill patternType="solid">
          <fgColor indexed="65"/>
          <bgColor theme="9" tint="-0.24993999302387238"/>
        </patternFill>
      </fill>
    </dxf>
    <dxf>
      <font>
        <b/>
        <i val="0"/>
        <strike val="0"/>
      </font>
      <fill>
        <patternFill patternType="solid">
          <fgColor indexed="65"/>
          <bgColor rgb="FFFF0000"/>
        </patternFill>
      </fill>
    </dxf>
    <dxf>
      <fill>
        <patternFill patternType="solid">
          <fgColor indexed="65"/>
          <bgColor rgb="FFFFFF00"/>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ont>
        <b val="0"/>
        <i val="0"/>
        <strike val="0"/>
      </font>
      <fill>
        <patternFill patternType="solid">
          <fgColor indexed="65"/>
          <bgColor rgb="FFFF0000"/>
        </patternFill>
      </fill>
    </dxf>
    <dxf>
      <fill>
        <patternFill patternType="solid">
          <fgColor indexed="65"/>
          <bgColor rgb="FFFFC000"/>
        </patternFill>
      </fill>
    </dxf>
    <dxf>
      <fill>
        <patternFill patternType="solid">
          <fgColor indexed="65"/>
          <bgColor rgb="FF92D05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theme="9" tint="-0.24993999302387238"/>
        </patternFill>
      </fill>
    </dxf>
    <dxf>
      <fill>
        <patternFill patternType="solid">
          <fgColor indexed="65"/>
          <bgColor rgb="FFFF0000"/>
        </patternFill>
      </fill>
    </dxf>
    <dxf>
      <fill>
        <patternFill patternType="solid">
          <fgColor indexed="65"/>
          <bgColor rgb="FFFF6600"/>
        </patternFill>
      </fill>
      <border/>
    </dxf>
    <dxf>
      <fill>
        <patternFill patternType="solid">
          <fgColor indexed="65"/>
          <bgColor rgb="FFFFFF00"/>
        </patternFill>
      </fill>
      <border/>
    </dxf>
    <dxf>
      <fill>
        <patternFill patternType="solid">
          <fgColor indexed="65"/>
          <bgColor rgb="FFFF0000"/>
        </patternFill>
      </fill>
      <border/>
    </dxf>
    <dxf>
      <fill>
        <patternFill patternType="solid">
          <fgColor indexed="65"/>
          <bgColor rgb="FF00B050"/>
        </patternFill>
      </fill>
      <border/>
    </dxf>
    <dxf>
      <fill>
        <patternFill patternType="solid">
          <fgColor indexed="65"/>
          <bgColor rgb="FF99CC00"/>
        </patternFill>
      </fill>
      <border/>
    </dxf>
    <dxf>
      <fill>
        <patternFill patternType="solid">
          <fgColor indexed="65"/>
          <bgColor rgb="FFFFCC00"/>
        </patternFill>
      </fill>
      <border/>
    </dxf>
    <dxf>
      <font>
        <b/>
        <i val="0"/>
        <strike val="0"/>
      </font>
      <fill>
        <patternFill patternType="solid">
          <fgColor indexed="65"/>
          <bgColor rgb="FFFF0000"/>
        </patternFill>
      </fill>
      <border/>
    </dxf>
    <dxf>
      <font>
        <b/>
        <i val="0"/>
        <strike val="0"/>
      </font>
      <fill>
        <patternFill patternType="solid">
          <fgColor indexed="65"/>
          <bgColor rgb="FFFF6600"/>
        </patternFill>
      </fill>
      <border/>
    </dxf>
    <dxf>
      <fill>
        <patternFill patternType="solid">
          <fgColor indexed="65"/>
          <bgColor theme="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104775</xdr:rowOff>
    </xdr:from>
    <xdr:to>
      <xdr:col>1</xdr:col>
      <xdr:colOff>1200150</xdr:colOff>
      <xdr:row>4</xdr:row>
      <xdr:rowOff>133350</xdr:rowOff>
    </xdr:to>
    <xdr:pic macro="[0]!ThisWorkbook.Protegertodo">
      <xdr:nvPicPr>
        <xdr:cNvPr id="1" name="Picture 44" descr="escudo_pasto_pequeno"/>
        <xdr:cNvPicPr preferRelativeResize="1">
          <a:picLocks noChangeAspect="1"/>
        </xdr:cNvPicPr>
      </xdr:nvPicPr>
      <xdr:blipFill>
        <a:blip r:embed="rId1"/>
        <a:stretch>
          <a:fillRect/>
        </a:stretch>
      </xdr:blipFill>
      <xdr:spPr>
        <a:xfrm>
          <a:off x="390525" y="104775"/>
          <a:ext cx="14192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2514600</xdr:colOff>
      <xdr:row>7</xdr:row>
      <xdr:rowOff>209550</xdr:rowOff>
    </xdr:from>
    <xdr:to>
      <xdr:col>11</xdr:col>
      <xdr:colOff>1647825</xdr:colOff>
      <xdr:row>8</xdr:row>
      <xdr:rowOff>9525</xdr:rowOff>
    </xdr:to>
    <xdr:pic>
      <xdr:nvPicPr>
        <xdr:cNvPr id="1" name="Imagen 1"/>
        <xdr:cNvPicPr preferRelativeResize="1">
          <a:picLocks noChangeAspect="1"/>
        </xdr:cNvPicPr>
      </xdr:nvPicPr>
      <xdr:blipFill>
        <a:blip r:embed="rId1"/>
        <a:srcRect t="8876"/>
        <a:stretch>
          <a:fillRect/>
        </a:stretch>
      </xdr:blipFill>
      <xdr:spPr>
        <a:xfrm>
          <a:off x="28775025" y="6334125"/>
          <a:ext cx="6229350"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2514600</xdr:colOff>
      <xdr:row>7</xdr:row>
      <xdr:rowOff>209550</xdr:rowOff>
    </xdr:from>
    <xdr:to>
      <xdr:col>11</xdr:col>
      <xdr:colOff>1647825</xdr:colOff>
      <xdr:row>8</xdr:row>
      <xdr:rowOff>9525</xdr:rowOff>
    </xdr:to>
    <xdr:pic>
      <xdr:nvPicPr>
        <xdr:cNvPr id="1" name="Imagen 1"/>
        <xdr:cNvPicPr preferRelativeResize="1">
          <a:picLocks noChangeAspect="1"/>
        </xdr:cNvPicPr>
      </xdr:nvPicPr>
      <xdr:blipFill>
        <a:blip r:embed="rId1"/>
        <a:srcRect t="8876"/>
        <a:stretch>
          <a:fillRect/>
        </a:stretch>
      </xdr:blipFill>
      <xdr:spPr>
        <a:xfrm>
          <a:off x="28775025" y="6334125"/>
          <a:ext cx="6229350"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2514600</xdr:colOff>
      <xdr:row>7</xdr:row>
      <xdr:rowOff>209550</xdr:rowOff>
    </xdr:from>
    <xdr:to>
      <xdr:col>11</xdr:col>
      <xdr:colOff>1647825</xdr:colOff>
      <xdr:row>8</xdr:row>
      <xdr:rowOff>9525</xdr:rowOff>
    </xdr:to>
    <xdr:pic>
      <xdr:nvPicPr>
        <xdr:cNvPr id="1" name="Imagen 1"/>
        <xdr:cNvPicPr preferRelativeResize="1">
          <a:picLocks noChangeAspect="1"/>
        </xdr:cNvPicPr>
      </xdr:nvPicPr>
      <xdr:blipFill>
        <a:blip r:embed="rId1"/>
        <a:srcRect t="8876"/>
        <a:stretch>
          <a:fillRect/>
        </a:stretch>
      </xdr:blipFill>
      <xdr:spPr>
        <a:xfrm>
          <a:off x="28775025" y="6334125"/>
          <a:ext cx="6229350"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2514600</xdr:colOff>
      <xdr:row>7</xdr:row>
      <xdr:rowOff>209550</xdr:rowOff>
    </xdr:from>
    <xdr:to>
      <xdr:col>11</xdr:col>
      <xdr:colOff>1647825</xdr:colOff>
      <xdr:row>8</xdr:row>
      <xdr:rowOff>9525</xdr:rowOff>
    </xdr:to>
    <xdr:pic>
      <xdr:nvPicPr>
        <xdr:cNvPr id="1" name="Imagen 1"/>
        <xdr:cNvPicPr preferRelativeResize="1">
          <a:picLocks noChangeAspect="1"/>
        </xdr:cNvPicPr>
      </xdr:nvPicPr>
      <xdr:blipFill>
        <a:blip r:embed="rId1"/>
        <a:srcRect t="8876"/>
        <a:stretch>
          <a:fillRect/>
        </a:stretch>
      </xdr:blipFill>
      <xdr:spPr>
        <a:xfrm>
          <a:off x="28775025" y="6334125"/>
          <a:ext cx="6229350"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2514600</xdr:colOff>
      <xdr:row>7</xdr:row>
      <xdr:rowOff>209550</xdr:rowOff>
    </xdr:from>
    <xdr:to>
      <xdr:col>11</xdr:col>
      <xdr:colOff>1647825</xdr:colOff>
      <xdr:row>8</xdr:row>
      <xdr:rowOff>9525</xdr:rowOff>
    </xdr:to>
    <xdr:pic>
      <xdr:nvPicPr>
        <xdr:cNvPr id="1" name="Imagen 1"/>
        <xdr:cNvPicPr preferRelativeResize="1">
          <a:picLocks noChangeAspect="1"/>
        </xdr:cNvPicPr>
      </xdr:nvPicPr>
      <xdr:blipFill>
        <a:blip r:embed="rId1"/>
        <a:srcRect t="8876"/>
        <a:stretch>
          <a:fillRect/>
        </a:stretch>
      </xdr:blipFill>
      <xdr:spPr>
        <a:xfrm>
          <a:off x="28775025" y="6334125"/>
          <a:ext cx="6229350"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2</xdr:col>
      <xdr:colOff>571500</xdr:colOff>
      <xdr:row>3</xdr:row>
      <xdr:rowOff>171450</xdr:rowOff>
    </xdr:to>
    <xdr:sp macro="[0]!ThisWorkbook.Protegertodo">
      <xdr:nvSpPr>
        <xdr:cNvPr id="1" name="Rectángulo 1"/>
        <xdr:cNvSpPr>
          <a:spLocks/>
        </xdr:cNvSpPr>
      </xdr:nvSpPr>
      <xdr:spPr>
        <a:xfrm>
          <a:off x="600075" y="400050"/>
          <a:ext cx="1171575" cy="3429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PROTEGER</a:t>
          </a:r>
        </a:p>
      </xdr:txBody>
    </xdr:sp>
    <xdr:clientData/>
  </xdr:twoCellAnchor>
  <xdr:twoCellAnchor>
    <xdr:from>
      <xdr:col>1</xdr:col>
      <xdr:colOff>0</xdr:colOff>
      <xdr:row>4</xdr:row>
      <xdr:rowOff>123825</xdr:rowOff>
    </xdr:from>
    <xdr:to>
      <xdr:col>2</xdr:col>
      <xdr:colOff>571500</xdr:colOff>
      <xdr:row>6</xdr:row>
      <xdr:rowOff>104775</xdr:rowOff>
    </xdr:to>
    <xdr:sp macro="[0]!ThisWorkbook.Desprotegertodo">
      <xdr:nvSpPr>
        <xdr:cNvPr id="2" name="Rectángulo 2"/>
        <xdr:cNvSpPr>
          <a:spLocks/>
        </xdr:cNvSpPr>
      </xdr:nvSpPr>
      <xdr:spPr>
        <a:xfrm>
          <a:off x="600075" y="885825"/>
          <a:ext cx="1171575" cy="3619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DESPROTEGER</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AN44"/>
  <sheetViews>
    <sheetView tabSelected="1" zoomScale="40" zoomScaleNormal="40" zoomScaleSheetLayoutView="40" zoomScalePageLayoutView="0" workbookViewId="0" topLeftCell="A12">
      <selection activeCell="B27" sqref="B27:B31"/>
    </sheetView>
  </sheetViews>
  <sheetFormatPr defaultColWidth="11.421875" defaultRowHeight="15"/>
  <cols>
    <col min="1" max="1" width="9.140625" style="119" customWidth="1"/>
    <col min="2" max="2" width="37.00390625" style="120" customWidth="1"/>
    <col min="3" max="3" width="13.421875" style="120" customWidth="1"/>
    <col min="4" max="4" width="30.7109375" style="120" customWidth="1"/>
    <col min="5" max="5" width="72.8515625" style="120" customWidth="1"/>
    <col min="6" max="6" width="80.28125" style="120" customWidth="1"/>
    <col min="7" max="9" width="10.7109375" style="120" customWidth="1"/>
    <col min="10" max="10" width="84.8515625" style="120" customWidth="1"/>
    <col min="11" max="13" width="10.7109375" style="120" customWidth="1"/>
    <col min="14" max="14" width="13.28125" style="120" customWidth="1"/>
    <col min="15" max="16" width="49.28125" style="120" customWidth="1"/>
    <col min="17" max="18" width="49.28125" style="121" customWidth="1"/>
    <col min="19" max="20" width="49.28125" style="120" customWidth="1"/>
    <col min="21" max="21" width="58.00390625" style="120" customWidth="1"/>
    <col min="22" max="22" width="74.00390625" style="120" customWidth="1"/>
    <col min="23" max="23" width="71.7109375" style="120" customWidth="1"/>
    <col min="24" max="25" width="20.7109375" style="120" customWidth="1"/>
    <col min="26" max="26" width="50.7109375" style="120" customWidth="1"/>
    <col min="27" max="27" width="71.57421875" style="120" customWidth="1"/>
    <col min="28" max="28" width="11.421875" style="122" hidden="1" customWidth="1"/>
    <col min="29" max="29" width="19.28125" style="122" hidden="1" customWidth="1"/>
    <col min="30" max="39" width="11.421875" style="122" hidden="1" customWidth="1"/>
    <col min="40" max="40" width="9.00390625" style="123" hidden="1" customWidth="1"/>
    <col min="41" max="41" width="9.00390625" style="120" hidden="1" customWidth="1"/>
    <col min="42" max="176" width="9.140625" style="120" customWidth="1"/>
    <col min="177" max="177" width="14.8515625" style="120" customWidth="1"/>
    <col min="178" max="16384" width="9.140625" style="120" customWidth="1"/>
  </cols>
  <sheetData>
    <row r="1" spans="1:40" s="113" customFormat="1" ht="30" customHeight="1">
      <c r="A1" s="260"/>
      <c r="B1" s="261"/>
      <c r="C1" s="164" t="s">
        <v>0</v>
      </c>
      <c r="D1" s="165"/>
      <c r="E1" s="165"/>
      <c r="F1" s="165"/>
      <c r="G1" s="165"/>
      <c r="H1" s="165"/>
      <c r="I1" s="165"/>
      <c r="J1" s="165"/>
      <c r="K1" s="165"/>
      <c r="L1" s="165"/>
      <c r="M1" s="165"/>
      <c r="N1" s="165"/>
      <c r="O1" s="165"/>
      <c r="P1" s="165"/>
      <c r="Q1" s="165"/>
      <c r="R1" s="165"/>
      <c r="S1" s="165"/>
      <c r="T1" s="165"/>
      <c r="U1" s="165"/>
      <c r="V1" s="165"/>
      <c r="W1" s="165"/>
      <c r="X1" s="165"/>
      <c r="Y1" s="165"/>
      <c r="Z1" s="165"/>
      <c r="AA1" s="166"/>
      <c r="AB1" s="147"/>
      <c r="AC1" s="148" t="s">
        <v>1</v>
      </c>
      <c r="AD1" s="148"/>
      <c r="AE1" s="148" t="s">
        <v>2</v>
      </c>
      <c r="AF1" s="148"/>
      <c r="AG1" s="148"/>
      <c r="AH1" s="148" t="s">
        <v>3</v>
      </c>
      <c r="AI1" s="156"/>
      <c r="AJ1" s="147"/>
      <c r="AK1" s="147"/>
      <c r="AL1" s="147"/>
      <c r="AM1" s="147"/>
      <c r="AN1" s="158"/>
    </row>
    <row r="2" spans="1:40" s="113" customFormat="1" ht="15" customHeight="1">
      <c r="A2" s="262"/>
      <c r="B2" s="263"/>
      <c r="C2" s="167" t="s">
        <v>4</v>
      </c>
      <c r="D2" s="168"/>
      <c r="E2" s="168"/>
      <c r="F2" s="168"/>
      <c r="G2" s="168"/>
      <c r="H2" s="168"/>
      <c r="I2" s="168"/>
      <c r="J2" s="168"/>
      <c r="K2" s="168"/>
      <c r="L2" s="168"/>
      <c r="M2" s="168"/>
      <c r="N2" s="168"/>
      <c r="O2" s="168"/>
      <c r="P2" s="168"/>
      <c r="Q2" s="168"/>
      <c r="R2" s="168"/>
      <c r="S2" s="168"/>
      <c r="T2" s="168"/>
      <c r="U2" s="168"/>
      <c r="V2" s="168"/>
      <c r="W2" s="168"/>
      <c r="X2" s="168"/>
      <c r="Y2" s="168"/>
      <c r="Z2" s="168"/>
      <c r="AA2" s="169"/>
      <c r="AB2" s="147"/>
      <c r="AC2" s="149">
        <v>1</v>
      </c>
      <c r="AD2" s="148"/>
      <c r="AE2" s="149">
        <v>1</v>
      </c>
      <c r="AF2" s="150"/>
      <c r="AG2" s="148"/>
      <c r="AH2" s="148" t="s">
        <v>5</v>
      </c>
      <c r="AI2" s="156"/>
      <c r="AJ2" s="147"/>
      <c r="AK2" s="147"/>
      <c r="AL2" s="147"/>
      <c r="AM2" s="147"/>
      <c r="AN2" s="158"/>
    </row>
    <row r="3" spans="1:40" s="113" customFormat="1" ht="15" customHeight="1">
      <c r="A3" s="262"/>
      <c r="B3" s="263"/>
      <c r="C3" s="170" t="s">
        <v>6</v>
      </c>
      <c r="D3" s="171"/>
      <c r="E3" s="171"/>
      <c r="F3" s="171"/>
      <c r="G3" s="171"/>
      <c r="H3" s="171"/>
      <c r="I3" s="171"/>
      <c r="J3" s="171"/>
      <c r="K3" s="171"/>
      <c r="L3" s="171"/>
      <c r="M3" s="171"/>
      <c r="N3" s="171"/>
      <c r="O3" s="171"/>
      <c r="P3" s="171"/>
      <c r="Q3" s="171"/>
      <c r="R3" s="171"/>
      <c r="S3" s="171"/>
      <c r="T3" s="171"/>
      <c r="U3" s="171"/>
      <c r="V3" s="171"/>
      <c r="W3" s="171"/>
      <c r="X3" s="171"/>
      <c r="Y3" s="171"/>
      <c r="Z3" s="171"/>
      <c r="AA3" s="172"/>
      <c r="AB3" s="147"/>
      <c r="AC3" s="149">
        <v>2</v>
      </c>
      <c r="AD3" s="148"/>
      <c r="AE3" s="149">
        <v>2</v>
      </c>
      <c r="AF3" s="150"/>
      <c r="AG3" s="148"/>
      <c r="AH3" s="148"/>
      <c r="AI3" s="156"/>
      <c r="AJ3" s="147"/>
      <c r="AK3" s="147"/>
      <c r="AL3" s="147"/>
      <c r="AM3" s="147"/>
      <c r="AN3" s="158"/>
    </row>
    <row r="4" spans="1:40" s="113" customFormat="1" ht="15" customHeight="1">
      <c r="A4" s="262"/>
      <c r="B4" s="263"/>
      <c r="C4" s="173" t="s">
        <v>7</v>
      </c>
      <c r="D4" s="174"/>
      <c r="E4" s="174"/>
      <c r="F4" s="174"/>
      <c r="G4" s="174"/>
      <c r="H4" s="174"/>
      <c r="I4" s="174"/>
      <c r="J4" s="174"/>
      <c r="K4" s="174"/>
      <c r="L4" s="174"/>
      <c r="M4" s="175"/>
      <c r="N4" s="173" t="s">
        <v>8</v>
      </c>
      <c r="O4" s="174"/>
      <c r="P4" s="174"/>
      <c r="Q4" s="174"/>
      <c r="R4" s="174"/>
      <c r="S4" s="174"/>
      <c r="T4" s="175"/>
      <c r="U4" s="176" t="s">
        <v>9</v>
      </c>
      <c r="V4" s="177"/>
      <c r="W4" s="178"/>
      <c r="X4" s="176" t="s">
        <v>10</v>
      </c>
      <c r="Y4" s="177"/>
      <c r="Z4" s="177"/>
      <c r="AA4" s="178"/>
      <c r="AB4" s="147"/>
      <c r="AC4" s="149">
        <v>3</v>
      </c>
      <c r="AD4" s="148"/>
      <c r="AE4" s="149">
        <v>3</v>
      </c>
      <c r="AF4" s="150"/>
      <c r="AG4" s="148"/>
      <c r="AH4" s="148"/>
      <c r="AI4" s="156"/>
      <c r="AJ4" s="147"/>
      <c r="AK4" s="147"/>
      <c r="AL4" s="147"/>
      <c r="AM4" s="147"/>
      <c r="AN4" s="158"/>
    </row>
    <row r="5" spans="1:40" s="113" customFormat="1" ht="24" customHeight="1">
      <c r="A5" s="264"/>
      <c r="B5" s="265"/>
      <c r="C5" s="179" t="s">
        <v>11</v>
      </c>
      <c r="D5" s="180"/>
      <c r="E5" s="180"/>
      <c r="F5" s="180"/>
      <c r="G5" s="180"/>
      <c r="H5" s="180"/>
      <c r="I5" s="180"/>
      <c r="J5" s="180"/>
      <c r="K5" s="180"/>
      <c r="L5" s="180"/>
      <c r="M5" s="181"/>
      <c r="N5" s="179" t="s">
        <v>12</v>
      </c>
      <c r="O5" s="180"/>
      <c r="P5" s="180"/>
      <c r="Q5" s="180"/>
      <c r="R5" s="180"/>
      <c r="S5" s="180"/>
      <c r="T5" s="181"/>
      <c r="U5" s="182" t="s">
        <v>13</v>
      </c>
      <c r="V5" s="183"/>
      <c r="W5" s="184"/>
      <c r="X5" s="135"/>
      <c r="Y5" s="151"/>
      <c r="Z5" s="151"/>
      <c r="AA5" s="152"/>
      <c r="AB5" s="147"/>
      <c r="AC5" s="149">
        <v>4</v>
      </c>
      <c r="AD5" s="148"/>
      <c r="AE5" s="149">
        <v>4</v>
      </c>
      <c r="AF5" s="150"/>
      <c r="AG5" s="148"/>
      <c r="AH5" s="148"/>
      <c r="AI5" s="156"/>
      <c r="AJ5" s="147"/>
      <c r="AK5" s="147"/>
      <c r="AL5" s="147"/>
      <c r="AM5" s="147"/>
      <c r="AN5" s="158"/>
    </row>
    <row r="6" spans="1:40" s="114" customFormat="1" ht="8.25" customHeight="1">
      <c r="A6" s="185"/>
      <c r="B6" s="185"/>
      <c r="C6" s="185"/>
      <c r="D6" s="185"/>
      <c r="E6" s="185"/>
      <c r="F6" s="185"/>
      <c r="G6" s="185"/>
      <c r="H6" s="185"/>
      <c r="I6" s="185"/>
      <c r="J6" s="185"/>
      <c r="K6" s="185"/>
      <c r="L6" s="185"/>
      <c r="M6" s="185"/>
      <c r="N6" s="185"/>
      <c r="O6" s="185"/>
      <c r="P6" s="185"/>
      <c r="Q6" s="185"/>
      <c r="R6" s="185"/>
      <c r="S6" s="185"/>
      <c r="T6" s="185"/>
      <c r="AB6" s="153"/>
      <c r="AC6" s="149">
        <v>5</v>
      </c>
      <c r="AD6" s="148"/>
      <c r="AE6" s="149">
        <v>5</v>
      </c>
      <c r="AF6" s="150"/>
      <c r="AG6" s="148"/>
      <c r="AH6" s="148"/>
      <c r="AI6" s="156"/>
      <c r="AJ6" s="153"/>
      <c r="AK6" s="153"/>
      <c r="AL6" s="153"/>
      <c r="AM6" s="153"/>
      <c r="AN6" s="159"/>
    </row>
    <row r="7" spans="1:40" s="115" customFormat="1" ht="72.75" customHeight="1">
      <c r="A7" s="186" t="s">
        <v>14</v>
      </c>
      <c r="B7" s="186"/>
      <c r="C7" s="187" t="s">
        <v>15</v>
      </c>
      <c r="D7" s="187"/>
      <c r="E7" s="187"/>
      <c r="F7" s="187"/>
      <c r="G7" s="187"/>
      <c r="H7" s="187"/>
      <c r="I7" s="187"/>
      <c r="J7" s="187"/>
      <c r="K7" s="187"/>
      <c r="L7" s="187"/>
      <c r="M7" s="187"/>
      <c r="N7" s="187"/>
      <c r="O7" s="187"/>
      <c r="P7" s="187"/>
      <c r="Q7" s="187"/>
      <c r="R7" s="187"/>
      <c r="S7" s="187"/>
      <c r="T7" s="187"/>
      <c r="U7" s="233" t="s">
        <v>16</v>
      </c>
      <c r="V7" s="251" t="s">
        <v>17</v>
      </c>
      <c r="W7" s="252"/>
      <c r="X7" s="252"/>
      <c r="Y7" s="253"/>
      <c r="Z7" s="243" t="s">
        <v>18</v>
      </c>
      <c r="AA7" s="246">
        <v>44200</v>
      </c>
      <c r="AB7" s="122"/>
      <c r="AC7" s="148" t="s">
        <v>19</v>
      </c>
      <c r="AD7" s="148"/>
      <c r="AE7" s="148"/>
      <c r="AF7" s="148"/>
      <c r="AG7" s="160" t="s">
        <v>20</v>
      </c>
      <c r="AH7" s="148"/>
      <c r="AI7" s="156"/>
      <c r="AJ7" s="122"/>
      <c r="AK7" s="122"/>
      <c r="AL7" s="122"/>
      <c r="AM7" s="122"/>
      <c r="AN7" s="161"/>
    </row>
    <row r="8" spans="1:40" s="115" customFormat="1" ht="72.75" customHeight="1">
      <c r="A8" s="188" t="s">
        <v>21</v>
      </c>
      <c r="B8" s="188"/>
      <c r="C8" s="189" t="s">
        <v>22</v>
      </c>
      <c r="D8" s="190"/>
      <c r="E8" s="190"/>
      <c r="F8" s="190"/>
      <c r="G8" s="190"/>
      <c r="H8" s="190"/>
      <c r="I8" s="190"/>
      <c r="J8" s="190"/>
      <c r="K8" s="190"/>
      <c r="L8" s="190"/>
      <c r="M8" s="190"/>
      <c r="N8" s="190"/>
      <c r="O8" s="190"/>
      <c r="P8" s="190"/>
      <c r="Q8" s="190"/>
      <c r="R8" s="190"/>
      <c r="S8" s="190"/>
      <c r="T8" s="191"/>
      <c r="U8" s="234"/>
      <c r="V8" s="254"/>
      <c r="W8" s="255"/>
      <c r="X8" s="255"/>
      <c r="Y8" s="256"/>
      <c r="Z8" s="244"/>
      <c r="AA8" s="247"/>
      <c r="AB8" s="122"/>
      <c r="AC8" s="148" t="s">
        <v>23</v>
      </c>
      <c r="AD8" s="148"/>
      <c r="AE8" s="148"/>
      <c r="AF8" s="148"/>
      <c r="AG8" s="160" t="s">
        <v>24</v>
      </c>
      <c r="AH8" s="148"/>
      <c r="AI8" s="156"/>
      <c r="AJ8" s="122"/>
      <c r="AK8" s="122"/>
      <c r="AL8" s="122"/>
      <c r="AM8" s="122"/>
      <c r="AN8" s="161"/>
    </row>
    <row r="9" spans="1:40" s="115" customFormat="1" ht="72.75" customHeight="1">
      <c r="A9" s="186" t="s">
        <v>25</v>
      </c>
      <c r="B9" s="186"/>
      <c r="C9" s="192" t="s">
        <v>26</v>
      </c>
      <c r="D9" s="187"/>
      <c r="E9" s="187"/>
      <c r="F9" s="187"/>
      <c r="G9" s="187"/>
      <c r="H9" s="187"/>
      <c r="I9" s="187"/>
      <c r="J9" s="187"/>
      <c r="K9" s="187"/>
      <c r="L9" s="187"/>
      <c r="M9" s="187"/>
      <c r="N9" s="187"/>
      <c r="O9" s="187"/>
      <c r="P9" s="187"/>
      <c r="Q9" s="187"/>
      <c r="R9" s="187"/>
      <c r="S9" s="187"/>
      <c r="T9" s="187"/>
      <c r="U9" s="234"/>
      <c r="V9" s="254"/>
      <c r="W9" s="255"/>
      <c r="X9" s="255"/>
      <c r="Y9" s="256"/>
      <c r="Z9" s="244"/>
      <c r="AA9" s="247"/>
      <c r="AB9" s="122"/>
      <c r="AC9" s="148" t="s">
        <v>27</v>
      </c>
      <c r="AD9" s="148"/>
      <c r="AE9" s="148"/>
      <c r="AF9" s="148"/>
      <c r="AG9" s="160" t="s">
        <v>28</v>
      </c>
      <c r="AH9" s="148"/>
      <c r="AI9" s="156"/>
      <c r="AJ9" s="122"/>
      <c r="AK9" s="122"/>
      <c r="AL9" s="122"/>
      <c r="AM9" s="122"/>
      <c r="AN9" s="161"/>
    </row>
    <row r="10" spans="1:40" s="115" customFormat="1" ht="72.75" customHeight="1">
      <c r="A10" s="186" t="s">
        <v>29</v>
      </c>
      <c r="B10" s="186"/>
      <c r="C10" s="187" t="s">
        <v>30</v>
      </c>
      <c r="D10" s="187"/>
      <c r="E10" s="187"/>
      <c r="F10" s="187"/>
      <c r="G10" s="187"/>
      <c r="H10" s="187"/>
      <c r="I10" s="187"/>
      <c r="J10" s="187"/>
      <c r="K10" s="187"/>
      <c r="L10" s="187"/>
      <c r="M10" s="187"/>
      <c r="N10" s="187"/>
      <c r="O10" s="187"/>
      <c r="P10" s="187"/>
      <c r="Q10" s="187"/>
      <c r="R10" s="187"/>
      <c r="S10" s="187"/>
      <c r="T10" s="187"/>
      <c r="U10" s="235"/>
      <c r="V10" s="257"/>
      <c r="W10" s="258"/>
      <c r="X10" s="258"/>
      <c r="Y10" s="259"/>
      <c r="Z10" s="245"/>
      <c r="AA10" s="248"/>
      <c r="AB10" s="122"/>
      <c r="AC10" s="148" t="s">
        <v>31</v>
      </c>
      <c r="AD10" s="148"/>
      <c r="AE10" s="148"/>
      <c r="AF10" s="148"/>
      <c r="AG10" s="160" t="s">
        <v>32</v>
      </c>
      <c r="AH10" s="148"/>
      <c r="AI10" s="156"/>
      <c r="AJ10" s="122"/>
      <c r="AK10" s="122"/>
      <c r="AL10" s="122"/>
      <c r="AM10" s="122"/>
      <c r="AN10" s="161"/>
    </row>
    <row r="11" spans="1:40" s="114" customFormat="1" ht="10.5" customHeight="1">
      <c r="A11" s="185"/>
      <c r="B11" s="185"/>
      <c r="C11" s="185"/>
      <c r="D11" s="185"/>
      <c r="E11" s="185"/>
      <c r="F11" s="185"/>
      <c r="G11" s="185"/>
      <c r="H11" s="185"/>
      <c r="I11" s="185"/>
      <c r="J11" s="185"/>
      <c r="K11" s="185"/>
      <c r="L11" s="185"/>
      <c r="M11" s="185"/>
      <c r="N11" s="185"/>
      <c r="O11" s="185"/>
      <c r="P11" s="185"/>
      <c r="Q11" s="185"/>
      <c r="R11" s="185"/>
      <c r="S11" s="185"/>
      <c r="T11" s="185"/>
      <c r="AB11" s="153"/>
      <c r="AC11" s="153"/>
      <c r="AD11" s="153"/>
      <c r="AE11" s="153"/>
      <c r="AF11" s="153"/>
      <c r="AG11" s="153"/>
      <c r="AH11" s="153"/>
      <c r="AI11" s="153"/>
      <c r="AJ11" s="153"/>
      <c r="AK11" s="153"/>
      <c r="AL11" s="153"/>
      <c r="AM11" s="153"/>
      <c r="AN11" s="159"/>
    </row>
    <row r="12" spans="1:32" ht="119.25" customHeight="1">
      <c r="A12" s="207" t="s">
        <v>33</v>
      </c>
      <c r="B12" s="193" t="s">
        <v>34</v>
      </c>
      <c r="C12" s="193" t="s">
        <v>35</v>
      </c>
      <c r="D12" s="193" t="s">
        <v>36</v>
      </c>
      <c r="E12" s="219" t="s">
        <v>37</v>
      </c>
      <c r="F12" s="219" t="s">
        <v>38</v>
      </c>
      <c r="G12" s="193" t="s">
        <v>39</v>
      </c>
      <c r="H12" s="193"/>
      <c r="I12" s="193"/>
      <c r="J12" s="193" t="s">
        <v>40</v>
      </c>
      <c r="K12" s="193" t="s">
        <v>41</v>
      </c>
      <c r="L12" s="193"/>
      <c r="M12" s="193"/>
      <c r="N12" s="193" t="s">
        <v>42</v>
      </c>
      <c r="O12" s="193"/>
      <c r="P12" s="193"/>
      <c r="Q12" s="193"/>
      <c r="R12" s="193"/>
      <c r="S12" s="193"/>
      <c r="T12" s="193"/>
      <c r="U12" s="194" t="s">
        <v>43</v>
      </c>
      <c r="V12" s="194"/>
      <c r="W12" s="194"/>
      <c r="X12" s="194"/>
      <c r="Y12" s="194"/>
      <c r="Z12" s="194"/>
      <c r="AA12" s="194"/>
      <c r="AF12" s="154"/>
    </row>
    <row r="13" spans="1:32" ht="99" customHeight="1">
      <c r="A13" s="207"/>
      <c r="B13" s="193"/>
      <c r="C13" s="193"/>
      <c r="D13" s="193"/>
      <c r="E13" s="219"/>
      <c r="F13" s="219"/>
      <c r="G13" s="220" t="s">
        <v>44</v>
      </c>
      <c r="H13" s="220" t="s">
        <v>45</v>
      </c>
      <c r="I13" s="220" t="s">
        <v>46</v>
      </c>
      <c r="J13" s="193"/>
      <c r="K13" s="220" t="s">
        <v>47</v>
      </c>
      <c r="L13" s="220" t="s">
        <v>48</v>
      </c>
      <c r="M13" s="220" t="s">
        <v>49</v>
      </c>
      <c r="N13" s="230" t="s">
        <v>50</v>
      </c>
      <c r="O13" s="193" t="s">
        <v>51</v>
      </c>
      <c r="P13" s="193" t="s">
        <v>52</v>
      </c>
      <c r="Q13" s="193" t="s">
        <v>53</v>
      </c>
      <c r="R13" s="193" t="s">
        <v>54</v>
      </c>
      <c r="S13" s="193"/>
      <c r="T13" s="193" t="s">
        <v>55</v>
      </c>
      <c r="U13" s="137" t="s">
        <v>56</v>
      </c>
      <c r="V13" s="136" t="s">
        <v>57</v>
      </c>
      <c r="W13" s="136" t="s">
        <v>58</v>
      </c>
      <c r="X13" s="194" t="s">
        <v>59</v>
      </c>
      <c r="Y13" s="194"/>
      <c r="Z13" s="136" t="s">
        <v>60</v>
      </c>
      <c r="AA13" s="194" t="s">
        <v>61</v>
      </c>
      <c r="AF13" s="154"/>
    </row>
    <row r="14" spans="1:32" ht="215.25" customHeight="1">
      <c r="A14" s="207"/>
      <c r="B14" s="193"/>
      <c r="C14" s="193"/>
      <c r="D14" s="193"/>
      <c r="E14" s="219"/>
      <c r="F14" s="219"/>
      <c r="G14" s="220"/>
      <c r="H14" s="220"/>
      <c r="I14" s="220"/>
      <c r="J14" s="193"/>
      <c r="K14" s="220"/>
      <c r="L14" s="220"/>
      <c r="M14" s="220"/>
      <c r="N14" s="230"/>
      <c r="O14" s="193"/>
      <c r="P14" s="193"/>
      <c r="Q14" s="193"/>
      <c r="R14" s="124" t="s">
        <v>62</v>
      </c>
      <c r="S14" s="124" t="s">
        <v>63</v>
      </c>
      <c r="T14" s="193"/>
      <c r="U14" s="138" t="s">
        <v>64</v>
      </c>
      <c r="V14" s="138" t="s">
        <v>65</v>
      </c>
      <c r="W14" s="138" t="s">
        <v>66</v>
      </c>
      <c r="X14" s="138" t="s">
        <v>67</v>
      </c>
      <c r="Y14" s="138" t="s">
        <v>68</v>
      </c>
      <c r="Z14" s="155" t="s">
        <v>69</v>
      </c>
      <c r="AA14" s="194"/>
      <c r="AF14" s="154"/>
    </row>
    <row r="15" spans="1:32" ht="86.25" customHeight="1">
      <c r="A15" s="195" t="s">
        <v>70</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7"/>
      <c r="AF15" s="154"/>
    </row>
    <row r="16" spans="1:40" s="116" customFormat="1" ht="123.75" customHeight="1">
      <c r="A16" s="208">
        <v>1</v>
      </c>
      <c r="B16" s="209" t="s">
        <v>71</v>
      </c>
      <c r="C16" s="213" t="s">
        <v>20</v>
      </c>
      <c r="D16" s="217" t="s">
        <v>72</v>
      </c>
      <c r="E16" s="125" t="s">
        <v>73</v>
      </c>
      <c r="F16" s="125" t="s">
        <v>74</v>
      </c>
      <c r="G16" s="214">
        <v>3</v>
      </c>
      <c r="H16" s="214">
        <v>3</v>
      </c>
      <c r="I16" s="223" t="str">
        <f>IF(OR(AND(G16=1,H16=1),AND(G16=2,H16=1),AND(G16=1,H16=2),AND(G16=2,H16=2),AND(G16=3,H16=1)),"BAJO",IF(OR(AND(G16=4,H16=1),AND(G16=3,H16=2),AND(G16=2,H16=3),AND(G16=1,H16=3)),"MODERADO",IF(OR(AND(G16=5,H16=1),AND(G16=5,H16=2),AND(G16=4,H16=2),AND(G16=4,H16=3),AND(G16=3,H16=3),AND(G16=2,H16=4),AND(G16=1,H16=4),AND(G16=1,H16=5)),"ALTO",IF(OR(AND(G16=5,H16=3),AND(G16=5,H16=4),AND(G16=4,H16=4),AND(G16=3,H16=4),AND(G16=5,H16=5),AND(G16=4,H16=5),AND(G16=3,H16=5),AND(G16=2,H16=5)),"EXTREMO",""))))</f>
        <v>ALTO</v>
      </c>
      <c r="J16" s="130" t="s">
        <v>75</v>
      </c>
      <c r="K16" s="228">
        <f>('R1 PR'!$A$81)*1</f>
        <v>1</v>
      </c>
      <c r="L16" s="228">
        <f>('R1 PR'!$H$81)*1</f>
        <v>1</v>
      </c>
      <c r="M16" s="223" t="str">
        <f>IF(OR(AND(K16=1,L16=1),AND(K16=2,L16=1),AND(K16=1,L16=2),AND(K16=2,L16=2),AND(K16=3,L16=1)),"BAJO",IF(OR(AND(K16=4,L16=1),AND(K16=3,L16=2),AND(K16=2,L16=3),AND(K16=1,L16=3)),"MODERADO",IF(OR(AND(K16=5,L16=1),AND(K16=5,L16=2),AND(K16=4,L16=2),AND(K16=4,L16=3),AND(K16=3,L16=3),AND(K16=2,L16=4),AND(K16=1,L16=4),AND(K16=1,L16=5)),"ALTO",IF(OR(AND(K16=5,L16=3),AND(K16=5,L16=4),AND(K16=4,L16=4),AND(K16=3,L16=4),AND(K16=5,L16=5),AND(K16=4,L16=5),AND(K16=3,L16=5),AND(K16=2,L16=5)),"EXTREMO",""))))</f>
        <v>BAJO</v>
      </c>
      <c r="N16" s="231" t="s">
        <v>19</v>
      </c>
      <c r="O16" s="131" t="s">
        <v>76</v>
      </c>
      <c r="P16" s="131" t="s">
        <v>75</v>
      </c>
      <c r="Q16" s="131" t="s">
        <v>77</v>
      </c>
      <c r="R16" s="139" t="s">
        <v>78</v>
      </c>
      <c r="S16" s="139" t="s">
        <v>79</v>
      </c>
      <c r="T16" s="140" t="s">
        <v>80</v>
      </c>
      <c r="U16" s="236" t="s">
        <v>81</v>
      </c>
      <c r="V16" s="238" t="s">
        <v>82</v>
      </c>
      <c r="W16" s="238" t="s">
        <v>83</v>
      </c>
      <c r="X16" s="240"/>
      <c r="Y16" s="240" t="s">
        <v>84</v>
      </c>
      <c r="Z16" s="238"/>
      <c r="AA16" s="238" t="s">
        <v>85</v>
      </c>
      <c r="AB16" s="156"/>
      <c r="AC16" s="156"/>
      <c r="AD16" s="156"/>
      <c r="AE16" s="156"/>
      <c r="AF16" s="157"/>
      <c r="AG16" s="156"/>
      <c r="AH16" s="156"/>
      <c r="AI16" s="156"/>
      <c r="AJ16" s="156"/>
      <c r="AK16" s="156"/>
      <c r="AL16" s="156"/>
      <c r="AM16" s="156"/>
      <c r="AN16" s="162"/>
    </row>
    <row r="17" spans="1:40" s="116" customFormat="1" ht="115.5" customHeight="1">
      <c r="A17" s="208"/>
      <c r="B17" s="210"/>
      <c r="C17" s="213"/>
      <c r="D17" s="217"/>
      <c r="E17" s="125" t="s">
        <v>86</v>
      </c>
      <c r="F17" s="125" t="s">
        <v>87</v>
      </c>
      <c r="G17" s="214"/>
      <c r="H17" s="214"/>
      <c r="I17" s="223"/>
      <c r="J17" s="130" t="s">
        <v>88</v>
      </c>
      <c r="K17" s="229"/>
      <c r="L17" s="229"/>
      <c r="M17" s="223"/>
      <c r="N17" s="231"/>
      <c r="O17" s="131" t="s">
        <v>89</v>
      </c>
      <c r="P17" s="131" t="s">
        <v>90</v>
      </c>
      <c r="Q17" s="131" t="s">
        <v>77</v>
      </c>
      <c r="R17" s="139" t="s">
        <v>78</v>
      </c>
      <c r="S17" s="139" t="s">
        <v>79</v>
      </c>
      <c r="T17" s="140" t="s">
        <v>80</v>
      </c>
      <c r="U17" s="236"/>
      <c r="V17" s="239"/>
      <c r="W17" s="238"/>
      <c r="X17" s="240"/>
      <c r="Y17" s="240"/>
      <c r="Z17" s="238"/>
      <c r="AA17" s="238"/>
      <c r="AB17" s="156"/>
      <c r="AC17" s="156"/>
      <c r="AD17" s="156"/>
      <c r="AE17" s="156"/>
      <c r="AF17" s="157"/>
      <c r="AG17" s="156"/>
      <c r="AH17" s="156"/>
      <c r="AI17" s="156"/>
      <c r="AJ17" s="156"/>
      <c r="AK17" s="156"/>
      <c r="AL17" s="156"/>
      <c r="AM17" s="156"/>
      <c r="AN17" s="162"/>
    </row>
    <row r="18" spans="1:40" s="116" customFormat="1" ht="105" customHeight="1">
      <c r="A18" s="208"/>
      <c r="B18" s="210"/>
      <c r="C18" s="213"/>
      <c r="D18" s="217"/>
      <c r="E18" s="125"/>
      <c r="F18" s="125"/>
      <c r="G18" s="214"/>
      <c r="H18" s="214"/>
      <c r="I18" s="223"/>
      <c r="J18" s="130" t="s">
        <v>91</v>
      </c>
      <c r="K18" s="229"/>
      <c r="L18" s="229"/>
      <c r="M18" s="223"/>
      <c r="N18" s="231"/>
      <c r="O18" s="131" t="s">
        <v>92</v>
      </c>
      <c r="P18" s="131" t="s">
        <v>91</v>
      </c>
      <c r="Q18" s="131" t="s">
        <v>77</v>
      </c>
      <c r="R18" s="139" t="s">
        <v>78</v>
      </c>
      <c r="S18" s="139" t="s">
        <v>79</v>
      </c>
      <c r="T18" s="140" t="s">
        <v>80</v>
      </c>
      <c r="U18" s="236"/>
      <c r="V18" s="239"/>
      <c r="W18" s="238"/>
      <c r="X18" s="240"/>
      <c r="Y18" s="240"/>
      <c r="Z18" s="238"/>
      <c r="AA18" s="238"/>
      <c r="AB18" s="156"/>
      <c r="AC18" s="156"/>
      <c r="AD18" s="156"/>
      <c r="AE18" s="156"/>
      <c r="AF18" s="156"/>
      <c r="AG18" s="156"/>
      <c r="AH18" s="156"/>
      <c r="AI18" s="156"/>
      <c r="AJ18" s="156"/>
      <c r="AK18" s="156"/>
      <c r="AL18" s="156"/>
      <c r="AM18" s="156"/>
      <c r="AN18" s="162"/>
    </row>
    <row r="19" spans="1:40" s="116" customFormat="1" ht="159" customHeight="1">
      <c r="A19" s="208"/>
      <c r="B19" s="210"/>
      <c r="C19" s="213"/>
      <c r="D19" s="217"/>
      <c r="E19" s="125"/>
      <c r="F19" s="125"/>
      <c r="G19" s="214"/>
      <c r="H19" s="214"/>
      <c r="I19" s="223"/>
      <c r="J19" s="130" t="s">
        <v>93</v>
      </c>
      <c r="K19" s="229"/>
      <c r="L19" s="229"/>
      <c r="M19" s="223"/>
      <c r="N19" s="231"/>
      <c r="O19" s="131" t="s">
        <v>94</v>
      </c>
      <c r="P19" s="131" t="s">
        <v>93</v>
      </c>
      <c r="Q19" s="131" t="s">
        <v>77</v>
      </c>
      <c r="R19" s="139" t="s">
        <v>78</v>
      </c>
      <c r="S19" s="139" t="s">
        <v>79</v>
      </c>
      <c r="T19" s="140" t="s">
        <v>80</v>
      </c>
      <c r="U19" s="236"/>
      <c r="V19" s="239"/>
      <c r="W19" s="238"/>
      <c r="X19" s="240"/>
      <c r="Y19" s="240"/>
      <c r="Z19" s="238"/>
      <c r="AA19" s="238"/>
      <c r="AB19" s="156"/>
      <c r="AC19" s="156"/>
      <c r="AD19" s="156"/>
      <c r="AE19" s="156"/>
      <c r="AF19" s="156"/>
      <c r="AG19" s="156"/>
      <c r="AH19" s="156"/>
      <c r="AI19" s="156"/>
      <c r="AJ19" s="156"/>
      <c r="AK19" s="156"/>
      <c r="AL19" s="156"/>
      <c r="AM19" s="156"/>
      <c r="AN19" s="162"/>
    </row>
    <row r="20" spans="1:40" s="117" customFormat="1" ht="86.25" customHeight="1">
      <c r="A20" s="198" t="s">
        <v>95</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200"/>
      <c r="AB20" s="122"/>
      <c r="AC20" s="122"/>
      <c r="AD20" s="122"/>
      <c r="AE20" s="122"/>
      <c r="AF20" s="154"/>
      <c r="AG20" s="122"/>
      <c r="AH20" s="122"/>
      <c r="AI20" s="122"/>
      <c r="AJ20" s="122"/>
      <c r="AK20" s="122"/>
      <c r="AL20" s="122"/>
      <c r="AM20" s="122"/>
      <c r="AN20" s="74"/>
    </row>
    <row r="21" spans="1:40" s="116" customFormat="1" ht="78" customHeight="1">
      <c r="A21" s="208">
        <v>1</v>
      </c>
      <c r="B21" s="210" t="s">
        <v>96</v>
      </c>
      <c r="C21" s="214" t="s">
        <v>24</v>
      </c>
      <c r="D21" s="217" t="s">
        <v>72</v>
      </c>
      <c r="E21" s="125" t="s">
        <v>97</v>
      </c>
      <c r="F21" s="125" t="s">
        <v>74</v>
      </c>
      <c r="G21" s="214">
        <v>3</v>
      </c>
      <c r="H21" s="214">
        <v>3</v>
      </c>
      <c r="I21" s="223" t="str">
        <f>IF(OR(AND(G21=1,H21=1),AND(G21=2,H21=1),AND(G21=1,H21=2),AND(G21=2,H21=2),AND(G21=3,H21=1)),"BAJO",IF(OR(AND(G21=4,H21=1),AND(G21=3,H21=2),AND(G21=2,H21=3),AND(G21=1,H21=3)),"MODERADO",IF(OR(AND(G21=5,H21=1),AND(G21=5,H21=2),AND(G21=4,H21=2),AND(G21=4,H21=3),AND(G21=3,H21=3),AND(G21=2,H21=4),AND(G21=1,H21=4),AND(G21=1,H21=5)),"ALTO",IF(OR(AND(G21=5,H21=3),AND(G21=5,H21=4),AND(G21=4,H21=4),AND(G21=3,H21=4),AND(G21=5,H21=5),AND(G21=4,H21=5),AND(G21=3,H21=5),AND(G21=2,H21=5)),"EXTREMO",""))))</f>
        <v>ALTO</v>
      </c>
      <c r="J21" s="132" t="s">
        <v>98</v>
      </c>
      <c r="K21" s="228">
        <f>('R1 PRY'!$A$81)*1</f>
        <v>1</v>
      </c>
      <c r="L21" s="228">
        <f>('R1 PRY'!$H$81)*1</f>
        <v>1</v>
      </c>
      <c r="M21" s="223" t="str">
        <f>IF(OR(AND(K21=1,L21=1),AND(K21=2,L21=1),AND(K21=1,L21=2),AND(K21=2,L21=2),AND(K21=3,L21=1)),"BAJO",IF(OR(AND(K21=4,L21=1),AND(K21=3,L21=2),AND(K21=2,L21=3),AND(K21=1,L21=3)),"MODERADO",IF(OR(AND(K21=5,L21=1),AND(K21=5,L21=2),AND(K21=4,L21=2),AND(K21=4,L21=3),AND(K21=3,L21=3),AND(K21=2,L21=4),AND(K21=1,L21=4),AND(K21=1,L21=5)),"ALTO",IF(OR(AND(K21=5,L21=3),AND(K21=5,L21=4),AND(K21=4,L21=4),AND(K21=3,L21=4),AND(K21=5,L21=5),AND(K21=4,L21=5),AND(K21=3,L21=5),AND(K21=2,L21=5)),"EXTREMO",""))))</f>
        <v>BAJO</v>
      </c>
      <c r="N21" s="231" t="s">
        <v>19</v>
      </c>
      <c r="O21" s="131" t="s">
        <v>99</v>
      </c>
      <c r="P21" s="131" t="s">
        <v>100</v>
      </c>
      <c r="Q21" s="131" t="s">
        <v>77</v>
      </c>
      <c r="R21" s="139" t="s">
        <v>78</v>
      </c>
      <c r="S21" s="139" t="s">
        <v>79</v>
      </c>
      <c r="T21" s="140" t="s">
        <v>80</v>
      </c>
      <c r="U21" s="236" t="s">
        <v>81</v>
      </c>
      <c r="V21" s="238" t="s">
        <v>82</v>
      </c>
      <c r="W21" s="238" t="s">
        <v>83</v>
      </c>
      <c r="X21" s="240" t="s">
        <v>84</v>
      </c>
      <c r="Y21" s="240"/>
      <c r="Z21" s="238" t="s">
        <v>101</v>
      </c>
      <c r="AA21" s="238" t="s">
        <v>102</v>
      </c>
      <c r="AB21" s="156"/>
      <c r="AC21" s="156"/>
      <c r="AD21" s="156"/>
      <c r="AE21" s="156"/>
      <c r="AF21" s="156"/>
      <c r="AG21" s="156"/>
      <c r="AH21" s="156"/>
      <c r="AI21" s="156"/>
      <c r="AJ21" s="156"/>
      <c r="AK21" s="156"/>
      <c r="AL21" s="156"/>
      <c r="AM21" s="156"/>
      <c r="AN21" s="162"/>
    </row>
    <row r="22" spans="1:40" s="116" customFormat="1" ht="78" customHeight="1">
      <c r="A22" s="208"/>
      <c r="B22" s="210"/>
      <c r="C22" s="214"/>
      <c r="D22" s="217"/>
      <c r="E22" s="125" t="s">
        <v>103</v>
      </c>
      <c r="F22" s="125" t="s">
        <v>104</v>
      </c>
      <c r="G22" s="214"/>
      <c r="H22" s="214"/>
      <c r="I22" s="223"/>
      <c r="J22" s="132" t="s">
        <v>105</v>
      </c>
      <c r="K22" s="229"/>
      <c r="L22" s="229"/>
      <c r="M22" s="223"/>
      <c r="N22" s="231"/>
      <c r="O22" s="131"/>
      <c r="P22" s="131"/>
      <c r="Q22" s="131"/>
      <c r="R22" s="139"/>
      <c r="S22" s="139"/>
      <c r="T22" s="140"/>
      <c r="U22" s="236"/>
      <c r="V22" s="238"/>
      <c r="W22" s="238"/>
      <c r="X22" s="240"/>
      <c r="Y22" s="240"/>
      <c r="Z22" s="238"/>
      <c r="AA22" s="238"/>
      <c r="AB22" s="156"/>
      <c r="AC22" s="156"/>
      <c r="AD22" s="156"/>
      <c r="AE22" s="156"/>
      <c r="AF22" s="156"/>
      <c r="AG22" s="156"/>
      <c r="AH22" s="156"/>
      <c r="AI22" s="156"/>
      <c r="AJ22" s="156"/>
      <c r="AK22" s="156"/>
      <c r="AL22" s="156"/>
      <c r="AM22" s="156"/>
      <c r="AN22" s="162"/>
    </row>
    <row r="23" spans="1:40" s="116" customFormat="1" ht="117.75" customHeight="1">
      <c r="A23" s="208"/>
      <c r="B23" s="210"/>
      <c r="C23" s="214"/>
      <c r="D23" s="217"/>
      <c r="E23" s="125"/>
      <c r="F23" s="125"/>
      <c r="G23" s="214"/>
      <c r="H23" s="214"/>
      <c r="I23" s="223"/>
      <c r="J23" s="132" t="s">
        <v>93</v>
      </c>
      <c r="K23" s="229"/>
      <c r="L23" s="229"/>
      <c r="M23" s="223"/>
      <c r="N23" s="231"/>
      <c r="O23" s="131" t="s">
        <v>106</v>
      </c>
      <c r="P23" s="131" t="s">
        <v>93</v>
      </c>
      <c r="Q23" s="131" t="s">
        <v>77</v>
      </c>
      <c r="R23" s="139" t="s">
        <v>78</v>
      </c>
      <c r="S23" s="139" t="s">
        <v>107</v>
      </c>
      <c r="T23" s="140" t="s">
        <v>80</v>
      </c>
      <c r="U23" s="236"/>
      <c r="V23" s="238"/>
      <c r="W23" s="238"/>
      <c r="X23" s="240"/>
      <c r="Y23" s="240"/>
      <c r="Z23" s="238"/>
      <c r="AA23" s="238"/>
      <c r="AB23" s="156"/>
      <c r="AC23" s="156"/>
      <c r="AD23" s="156"/>
      <c r="AE23" s="156"/>
      <c r="AF23" s="156"/>
      <c r="AG23" s="156"/>
      <c r="AH23" s="156"/>
      <c r="AI23" s="156"/>
      <c r="AJ23" s="156"/>
      <c r="AK23" s="156"/>
      <c r="AL23" s="156"/>
      <c r="AM23" s="156"/>
      <c r="AN23" s="162"/>
    </row>
    <row r="24" spans="1:40" s="116" customFormat="1" ht="120" customHeight="1">
      <c r="A24" s="208"/>
      <c r="B24" s="210"/>
      <c r="C24" s="214"/>
      <c r="D24" s="217"/>
      <c r="E24" s="125"/>
      <c r="F24" s="125"/>
      <c r="G24" s="214"/>
      <c r="H24" s="214"/>
      <c r="I24" s="223"/>
      <c r="J24" s="132" t="s">
        <v>108</v>
      </c>
      <c r="K24" s="229"/>
      <c r="L24" s="229"/>
      <c r="M24" s="223"/>
      <c r="N24" s="231"/>
      <c r="O24" s="131"/>
      <c r="P24" s="131"/>
      <c r="Q24" s="131"/>
      <c r="R24" s="139"/>
      <c r="S24" s="139"/>
      <c r="T24" s="141"/>
      <c r="U24" s="236"/>
      <c r="V24" s="238"/>
      <c r="W24" s="238"/>
      <c r="X24" s="240"/>
      <c r="Y24" s="240"/>
      <c r="Z24" s="238"/>
      <c r="AA24" s="238"/>
      <c r="AB24" s="156"/>
      <c r="AC24" s="156"/>
      <c r="AD24" s="156"/>
      <c r="AE24" s="156"/>
      <c r="AF24" s="154"/>
      <c r="AG24" s="154"/>
      <c r="AH24" s="154"/>
      <c r="AI24" s="154"/>
      <c r="AJ24" s="154"/>
      <c r="AK24" s="154"/>
      <c r="AL24" s="156"/>
      <c r="AM24" s="156"/>
      <c r="AN24" s="162"/>
    </row>
    <row r="25" spans="1:40" s="116" customFormat="1" ht="174" customHeight="1">
      <c r="A25" s="208"/>
      <c r="B25" s="210"/>
      <c r="C25" s="214"/>
      <c r="D25" s="217"/>
      <c r="E25" s="125"/>
      <c r="F25" s="126"/>
      <c r="G25" s="214"/>
      <c r="H25" s="214"/>
      <c r="I25" s="223"/>
      <c r="J25" s="132"/>
      <c r="K25" s="229"/>
      <c r="L25" s="229"/>
      <c r="M25" s="223"/>
      <c r="N25" s="231"/>
      <c r="O25" s="133"/>
      <c r="P25" s="133"/>
      <c r="Q25" s="133"/>
      <c r="R25" s="142"/>
      <c r="S25" s="141"/>
      <c r="T25" s="141"/>
      <c r="U25" s="236"/>
      <c r="V25" s="238"/>
      <c r="W25" s="238"/>
      <c r="X25" s="240"/>
      <c r="Y25" s="240"/>
      <c r="Z25" s="238"/>
      <c r="AA25" s="238"/>
      <c r="AB25" s="156"/>
      <c r="AC25" s="156"/>
      <c r="AD25" s="156"/>
      <c r="AE25" s="156"/>
      <c r="AF25" s="156"/>
      <c r="AG25" s="156"/>
      <c r="AH25" s="156"/>
      <c r="AI25" s="156"/>
      <c r="AJ25" s="156"/>
      <c r="AK25" s="156"/>
      <c r="AL25" s="156"/>
      <c r="AM25" s="156"/>
      <c r="AN25" s="162"/>
    </row>
    <row r="26" spans="1:40" s="118" customFormat="1" ht="78" customHeight="1">
      <c r="A26" s="201" t="s">
        <v>109</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3"/>
      <c r="AB26" s="156"/>
      <c r="AC26" s="156"/>
      <c r="AD26" s="156"/>
      <c r="AE26" s="156"/>
      <c r="AF26" s="156"/>
      <c r="AG26" s="156"/>
      <c r="AH26" s="156"/>
      <c r="AI26" s="156"/>
      <c r="AJ26" s="156"/>
      <c r="AK26" s="156"/>
      <c r="AL26" s="156"/>
      <c r="AM26" s="156"/>
      <c r="AN26" s="163"/>
    </row>
    <row r="27" spans="1:40" s="118" customFormat="1" ht="175.5" customHeight="1">
      <c r="A27" s="208">
        <v>1</v>
      </c>
      <c r="B27" s="211" t="s">
        <v>110</v>
      </c>
      <c r="C27" s="215" t="s">
        <v>28</v>
      </c>
      <c r="D27" s="217" t="s">
        <v>111</v>
      </c>
      <c r="E27" s="125" t="s">
        <v>112</v>
      </c>
      <c r="F27" s="125" t="s">
        <v>113</v>
      </c>
      <c r="G27" s="214">
        <v>3</v>
      </c>
      <c r="H27" s="214">
        <f>'R1CO-Imp'!$C$26</f>
        <v>5</v>
      </c>
      <c r="I27" s="224" t="str">
        <f>IF(OR(AND(G27=1,H27=1),AND(G27=2,H27=1),AND(G27=1,H27=2),AND(G27=2,H27=2),AND(G27=3,H27=1)),"BAJO",IF(OR(AND(G27=4,H27=1),AND(G27=3,H27=2),AND(G27=2,H27=3),AND(G27=1,H27=3)),"MODERADO",IF(OR(AND(G27=5,H27=1),AND(G27=5,H27=2),AND(G27=4,H27=2),AND(G27=4,H27=3),AND(G27=3,H27=3),AND(G27=2,H27=4),AND(G27=1,H27=4),AND(G27=1,H27=5)),"ALTO",IF(OR(AND(G27=5,H27=3),AND(G27=5,H27=4),AND(G27=4,H27=4),AND(G27=3,H27=4),AND(G27=5,H27=5),AND(G27=4,H27=5),AND(G27=3,H27=5),AND(G27=2,H27=5)),"EXTREMO",""))))</f>
        <v>EXTREMO</v>
      </c>
      <c r="J27" s="132" t="s">
        <v>98</v>
      </c>
      <c r="K27" s="228">
        <f>('R1 CO'!$A$81)*1</f>
        <v>1</v>
      </c>
      <c r="L27" s="228">
        <f>('R1 CO'!$H$81)*1</f>
        <v>3</v>
      </c>
      <c r="M27" s="223" t="str">
        <f>IF(OR(AND(K27=1,L27=1),AND(K27=2,L27=1),AND(K27=1,L27=2),AND(K27=2,L27=2),AND(K27=3,L27=1)),"BAJO",IF(OR(AND(K27=4,L27=1),AND(K27=3,L27=2),AND(K27=2,L27=3),AND(K27=1,L27=3)),"MODERADO",IF(OR(AND(K27=5,L27=1),AND(K27=5,L27=2),AND(K27=4,L27=2),AND(K27=4,L27=3),AND(K27=3,L27=3),AND(K27=2,L27=4),AND(K27=1,L27=4),AND(K27=1,L27=5)),"ALTO",IF(OR(AND(K27=5,L27=3),AND(K27=5,L27=4),AND(K27=4,L27=4),AND(K27=3,L27=4),AND(K27=5,L27=5),AND(K27=4,L27=5),AND(K27=3,L27=5),AND(K27=2,L27=5)),"EXTREMO",""))))</f>
        <v>MODERADO</v>
      </c>
      <c r="N27" s="231" t="s">
        <v>23</v>
      </c>
      <c r="O27" s="131" t="s">
        <v>99</v>
      </c>
      <c r="P27" s="131" t="s">
        <v>100</v>
      </c>
      <c r="Q27" s="131" t="s">
        <v>77</v>
      </c>
      <c r="R27" s="139" t="s">
        <v>78</v>
      </c>
      <c r="S27" s="139" t="s">
        <v>79</v>
      </c>
      <c r="T27" s="140" t="s">
        <v>80</v>
      </c>
      <c r="U27" s="209" t="s">
        <v>81</v>
      </c>
      <c r="V27" s="238" t="s">
        <v>114</v>
      </c>
      <c r="W27" s="238" t="s">
        <v>83</v>
      </c>
      <c r="X27" s="240" t="s">
        <v>115</v>
      </c>
      <c r="Y27" s="240"/>
      <c r="Z27" s="238" t="s">
        <v>116</v>
      </c>
      <c r="AA27" s="238" t="s">
        <v>117</v>
      </c>
      <c r="AB27" s="156"/>
      <c r="AC27" s="156"/>
      <c r="AD27" s="156"/>
      <c r="AE27" s="156"/>
      <c r="AF27" s="156"/>
      <c r="AG27" s="156"/>
      <c r="AH27" s="156"/>
      <c r="AI27" s="156"/>
      <c r="AJ27" s="156"/>
      <c r="AK27" s="156"/>
      <c r="AL27" s="156"/>
      <c r="AM27" s="156"/>
      <c r="AN27" s="163"/>
    </row>
    <row r="28" spans="1:40" s="118" customFormat="1" ht="109.5" customHeight="1">
      <c r="A28" s="208"/>
      <c r="B28" s="210"/>
      <c r="C28" s="214"/>
      <c r="D28" s="217"/>
      <c r="E28" s="125" t="s">
        <v>118</v>
      </c>
      <c r="F28" s="125" t="s">
        <v>119</v>
      </c>
      <c r="G28" s="214"/>
      <c r="H28" s="214"/>
      <c r="I28" s="225"/>
      <c r="J28" s="132" t="s">
        <v>105</v>
      </c>
      <c r="K28" s="229"/>
      <c r="L28" s="229"/>
      <c r="M28" s="223"/>
      <c r="N28" s="231"/>
      <c r="O28" s="131"/>
      <c r="P28" s="131"/>
      <c r="Q28" s="131"/>
      <c r="R28" s="139"/>
      <c r="S28" s="139"/>
      <c r="T28" s="140"/>
      <c r="U28" s="209"/>
      <c r="V28" s="238"/>
      <c r="W28" s="238"/>
      <c r="X28" s="240"/>
      <c r="Y28" s="240"/>
      <c r="Z28" s="238"/>
      <c r="AA28" s="238"/>
      <c r="AB28" s="156"/>
      <c r="AC28" s="156"/>
      <c r="AD28" s="156"/>
      <c r="AE28" s="156"/>
      <c r="AF28" s="156"/>
      <c r="AG28" s="156"/>
      <c r="AH28" s="156"/>
      <c r="AI28" s="156"/>
      <c r="AJ28" s="156"/>
      <c r="AK28" s="156"/>
      <c r="AL28" s="156"/>
      <c r="AM28" s="156"/>
      <c r="AN28" s="163"/>
    </row>
    <row r="29" spans="1:40" s="118" customFormat="1" ht="139.5" customHeight="1">
      <c r="A29" s="208"/>
      <c r="B29" s="210"/>
      <c r="C29" s="214"/>
      <c r="D29" s="217"/>
      <c r="E29" s="125"/>
      <c r="F29" s="125"/>
      <c r="G29" s="214"/>
      <c r="H29" s="214"/>
      <c r="I29" s="225"/>
      <c r="J29" s="132" t="s">
        <v>93</v>
      </c>
      <c r="K29" s="229"/>
      <c r="L29" s="229"/>
      <c r="M29" s="223"/>
      <c r="N29" s="231"/>
      <c r="O29" s="131" t="s">
        <v>106</v>
      </c>
      <c r="P29" s="131" t="s">
        <v>93</v>
      </c>
      <c r="Q29" s="131" t="s">
        <v>77</v>
      </c>
      <c r="R29" s="139" t="s">
        <v>78</v>
      </c>
      <c r="S29" s="139" t="s">
        <v>79</v>
      </c>
      <c r="T29" s="140" t="s">
        <v>80</v>
      </c>
      <c r="U29" s="209"/>
      <c r="V29" s="238"/>
      <c r="W29" s="238"/>
      <c r="X29" s="240"/>
      <c r="Y29" s="240"/>
      <c r="Z29" s="238"/>
      <c r="AA29" s="238"/>
      <c r="AB29" s="156"/>
      <c r="AC29" s="156"/>
      <c r="AD29" s="156"/>
      <c r="AE29" s="156"/>
      <c r="AF29" s="156"/>
      <c r="AG29" s="156"/>
      <c r="AH29" s="156"/>
      <c r="AI29" s="156"/>
      <c r="AJ29" s="156"/>
      <c r="AK29" s="156"/>
      <c r="AL29" s="156"/>
      <c r="AM29" s="156"/>
      <c r="AN29" s="163"/>
    </row>
    <row r="30" spans="1:40" s="118" customFormat="1" ht="169.5" customHeight="1">
      <c r="A30" s="208"/>
      <c r="B30" s="210"/>
      <c r="C30" s="214"/>
      <c r="D30" s="217"/>
      <c r="E30" s="125"/>
      <c r="F30" s="125"/>
      <c r="G30" s="214"/>
      <c r="H30" s="214"/>
      <c r="I30" s="225"/>
      <c r="J30" s="132" t="s">
        <v>108</v>
      </c>
      <c r="K30" s="229"/>
      <c r="L30" s="229"/>
      <c r="M30" s="223"/>
      <c r="N30" s="231"/>
      <c r="O30" s="131"/>
      <c r="P30" s="131"/>
      <c r="Q30" s="131"/>
      <c r="R30" s="139"/>
      <c r="S30" s="139"/>
      <c r="T30" s="141"/>
      <c r="U30" s="209"/>
      <c r="V30" s="238"/>
      <c r="W30" s="238"/>
      <c r="X30" s="240"/>
      <c r="Y30" s="240"/>
      <c r="Z30" s="238"/>
      <c r="AA30" s="238"/>
      <c r="AB30" s="156"/>
      <c r="AC30" s="156"/>
      <c r="AD30" s="156"/>
      <c r="AE30" s="156"/>
      <c r="AF30" s="154"/>
      <c r="AG30" s="154"/>
      <c r="AH30" s="154"/>
      <c r="AI30" s="154"/>
      <c r="AJ30" s="154"/>
      <c r="AK30" s="154"/>
      <c r="AL30" s="156"/>
      <c r="AM30" s="156"/>
      <c r="AN30" s="163"/>
    </row>
    <row r="31" spans="1:40" s="118" customFormat="1" ht="54" customHeight="1">
      <c r="A31" s="208"/>
      <c r="B31" s="210"/>
      <c r="C31" s="214"/>
      <c r="D31" s="217"/>
      <c r="E31" s="125"/>
      <c r="F31" s="126"/>
      <c r="G31" s="214"/>
      <c r="H31" s="214"/>
      <c r="I31" s="226"/>
      <c r="J31" s="132"/>
      <c r="K31" s="229"/>
      <c r="L31" s="229"/>
      <c r="M31" s="223"/>
      <c r="N31" s="231"/>
      <c r="O31" s="133"/>
      <c r="P31" s="133"/>
      <c r="Q31" s="133"/>
      <c r="R31" s="142"/>
      <c r="S31" s="141"/>
      <c r="T31" s="141"/>
      <c r="U31" s="209"/>
      <c r="V31" s="238"/>
      <c r="W31" s="238"/>
      <c r="X31" s="240"/>
      <c r="Y31" s="240"/>
      <c r="Z31" s="238"/>
      <c r="AA31" s="238"/>
      <c r="AB31" s="156"/>
      <c r="AC31" s="156"/>
      <c r="AD31" s="156"/>
      <c r="AE31" s="156"/>
      <c r="AF31" s="156"/>
      <c r="AG31" s="156"/>
      <c r="AH31" s="156"/>
      <c r="AI31" s="156"/>
      <c r="AJ31" s="156"/>
      <c r="AK31" s="156"/>
      <c r="AL31" s="156"/>
      <c r="AM31" s="156"/>
      <c r="AN31" s="163"/>
    </row>
    <row r="32" spans="1:40" s="118" customFormat="1" ht="78" customHeight="1">
      <c r="A32" s="204" t="s">
        <v>120</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6"/>
      <c r="AB32" s="156"/>
      <c r="AC32" s="156"/>
      <c r="AD32" s="156"/>
      <c r="AE32" s="156"/>
      <c r="AF32" s="156"/>
      <c r="AG32" s="156"/>
      <c r="AH32" s="156"/>
      <c r="AI32" s="156"/>
      <c r="AJ32" s="156"/>
      <c r="AK32" s="156"/>
      <c r="AL32" s="156"/>
      <c r="AM32" s="156"/>
      <c r="AN32" s="163"/>
    </row>
    <row r="33" spans="1:40" s="118" customFormat="1" ht="84.75" customHeight="1" hidden="1">
      <c r="A33" s="489">
        <v>1</v>
      </c>
      <c r="B33" s="211" t="s">
        <v>121</v>
      </c>
      <c r="C33" s="215" t="s">
        <v>32</v>
      </c>
      <c r="D33" s="217" t="s">
        <v>122</v>
      </c>
      <c r="E33" s="125" t="s">
        <v>123</v>
      </c>
      <c r="F33" s="127" t="s">
        <v>124</v>
      </c>
      <c r="G33" s="216">
        <v>3</v>
      </c>
      <c r="H33" s="221">
        <v>3</v>
      </c>
      <c r="I33" s="227"/>
      <c r="J33" s="132" t="s">
        <v>98</v>
      </c>
      <c r="K33" s="228" t="e">
        <f>('R1 SI'!$A$81)*1</f>
        <v>#REF!</v>
      </c>
      <c r="L33" s="228" t="e">
        <f>('R1 SI'!$H$81)*1</f>
        <v>#DIV/0!</v>
      </c>
      <c r="M33" s="227" t="e">
        <f>IF(OR(AND(K33=1,L33=1),AND(K33=2,L33=1),AND(K33=1,L33=2),AND(K33=2,L33=2),AND(K33=3,L33=1)),"BAJO",IF(OR(AND(K33=4,L33=1),AND(K33=3,L33=2),AND(K33=2,L33=3),AND(K33=1,L33=3)),"MODERADO",IF(OR(AND(K33=5,L33=1),AND(K33=5,L33=2),AND(K33=4,L33=2),AND(K33=4,L33=3),AND(K33=3,L33=3),AND(K33=2,L33=4),AND(K33=1,L33=4),AND(K33=1,L33=5)),"ALTO",IF(OR(AND(K33=5,L33=3),AND(K33=5,L33=4),AND(K33=4,L33=4),AND(K33=3,L33=4),AND(K33=5,L33=5),AND(K33=4,L33=5),AND(K33=3,L33=5),AND(K33=2,L33=5)),"EXTREMO",""))))</f>
        <v>#REF!</v>
      </c>
      <c r="N33" s="232" t="s">
        <v>19</v>
      </c>
      <c r="O33" s="133" t="s">
        <v>99</v>
      </c>
      <c r="P33" s="133" t="s">
        <v>100</v>
      </c>
      <c r="Q33" s="133" t="s">
        <v>77</v>
      </c>
      <c r="R33" s="143" t="s">
        <v>125</v>
      </c>
      <c r="S33" s="143" t="s">
        <v>79</v>
      </c>
      <c r="T33" s="144" t="s">
        <v>80</v>
      </c>
      <c r="U33" s="237" t="s">
        <v>81</v>
      </c>
      <c r="V33" s="238" t="s">
        <v>82</v>
      </c>
      <c r="W33" s="238" t="s">
        <v>126</v>
      </c>
      <c r="X33" s="241"/>
      <c r="Y33" s="242" t="s">
        <v>84</v>
      </c>
      <c r="Z33" s="241"/>
      <c r="AA33" s="238" t="s">
        <v>127</v>
      </c>
      <c r="AB33" s="156"/>
      <c r="AC33" s="156"/>
      <c r="AD33" s="156"/>
      <c r="AE33" s="156"/>
      <c r="AF33" s="156"/>
      <c r="AG33" s="156"/>
      <c r="AH33" s="156"/>
      <c r="AI33" s="156"/>
      <c r="AJ33" s="156"/>
      <c r="AK33" s="156"/>
      <c r="AL33" s="156"/>
      <c r="AM33" s="156"/>
      <c r="AN33" s="163"/>
    </row>
    <row r="34" spans="1:40" s="118" customFormat="1" ht="135" customHeight="1" hidden="1">
      <c r="A34" s="489"/>
      <c r="B34" s="212"/>
      <c r="C34" s="216"/>
      <c r="D34" s="218"/>
      <c r="E34" s="125" t="s">
        <v>128</v>
      </c>
      <c r="F34" s="125" t="s">
        <v>129</v>
      </c>
      <c r="G34" s="216"/>
      <c r="H34" s="222"/>
      <c r="I34" s="227"/>
      <c r="J34" s="132" t="s">
        <v>93</v>
      </c>
      <c r="K34" s="229"/>
      <c r="L34" s="229"/>
      <c r="M34" s="227"/>
      <c r="N34" s="232"/>
      <c r="O34" s="133" t="s">
        <v>106</v>
      </c>
      <c r="P34" s="133" t="s">
        <v>93</v>
      </c>
      <c r="Q34" s="133" t="s">
        <v>77</v>
      </c>
      <c r="R34" s="143" t="s">
        <v>125</v>
      </c>
      <c r="S34" s="143" t="s">
        <v>79</v>
      </c>
      <c r="T34" s="144" t="s">
        <v>80</v>
      </c>
      <c r="U34" s="237"/>
      <c r="V34" s="238"/>
      <c r="W34" s="238"/>
      <c r="X34" s="241"/>
      <c r="Y34" s="242"/>
      <c r="Z34" s="241"/>
      <c r="AA34" s="238"/>
      <c r="AB34" s="156"/>
      <c r="AC34" s="156"/>
      <c r="AD34" s="156"/>
      <c r="AE34" s="156"/>
      <c r="AF34" s="156"/>
      <c r="AG34" s="156"/>
      <c r="AH34" s="156"/>
      <c r="AI34" s="156"/>
      <c r="AJ34" s="156"/>
      <c r="AK34" s="156"/>
      <c r="AL34" s="156"/>
      <c r="AM34" s="156"/>
      <c r="AN34" s="163"/>
    </row>
    <row r="35" spans="1:40" s="118" customFormat="1" ht="160.5" customHeight="1" hidden="1">
      <c r="A35" s="489"/>
      <c r="B35" s="212"/>
      <c r="C35" s="216"/>
      <c r="D35" s="218"/>
      <c r="E35" s="125" t="s">
        <v>130</v>
      </c>
      <c r="F35" s="127" t="s">
        <v>131</v>
      </c>
      <c r="G35" s="216"/>
      <c r="H35" s="222"/>
      <c r="I35" s="227"/>
      <c r="J35" s="132"/>
      <c r="K35" s="229"/>
      <c r="L35" s="229"/>
      <c r="M35" s="227"/>
      <c r="N35" s="232"/>
      <c r="O35" s="133"/>
      <c r="P35" s="133"/>
      <c r="Q35" s="133"/>
      <c r="R35" s="145"/>
      <c r="S35" s="145"/>
      <c r="T35" s="146"/>
      <c r="U35" s="237"/>
      <c r="V35" s="238"/>
      <c r="W35" s="238"/>
      <c r="X35" s="241"/>
      <c r="Y35" s="242"/>
      <c r="Z35" s="241"/>
      <c r="AA35" s="238"/>
      <c r="AB35" s="156"/>
      <c r="AC35" s="156"/>
      <c r="AD35" s="156"/>
      <c r="AE35" s="156"/>
      <c r="AF35" s="156"/>
      <c r="AG35" s="156"/>
      <c r="AH35" s="156"/>
      <c r="AI35" s="156"/>
      <c r="AJ35" s="156"/>
      <c r="AK35" s="156"/>
      <c r="AL35" s="156"/>
      <c r="AM35" s="156"/>
      <c r="AN35" s="163"/>
    </row>
    <row r="36" spans="1:40" s="118" customFormat="1" ht="130.5" customHeight="1" hidden="1">
      <c r="A36" s="489"/>
      <c r="B36" s="212"/>
      <c r="C36" s="216"/>
      <c r="D36" s="218"/>
      <c r="E36" s="128"/>
      <c r="F36" s="128"/>
      <c r="G36" s="216"/>
      <c r="H36" s="222"/>
      <c r="I36" s="227"/>
      <c r="J36" s="132"/>
      <c r="K36" s="229"/>
      <c r="L36" s="229"/>
      <c r="M36" s="227"/>
      <c r="N36" s="232"/>
      <c r="O36" s="133"/>
      <c r="P36" s="133"/>
      <c r="Q36" s="133"/>
      <c r="R36" s="145"/>
      <c r="S36" s="145"/>
      <c r="T36" s="146"/>
      <c r="U36" s="237"/>
      <c r="V36" s="238"/>
      <c r="W36" s="238"/>
      <c r="X36" s="241"/>
      <c r="Y36" s="242"/>
      <c r="Z36" s="241"/>
      <c r="AA36" s="238"/>
      <c r="AB36" s="156"/>
      <c r="AC36" s="156"/>
      <c r="AD36" s="156"/>
      <c r="AE36" s="156"/>
      <c r="AF36" s="154"/>
      <c r="AG36" s="154"/>
      <c r="AH36" s="154"/>
      <c r="AI36" s="154"/>
      <c r="AJ36" s="154"/>
      <c r="AK36" s="154"/>
      <c r="AL36" s="156"/>
      <c r="AM36" s="156"/>
      <c r="AN36" s="163"/>
    </row>
    <row r="37" spans="1:40" s="118" customFormat="1" ht="69" customHeight="1" hidden="1">
      <c r="A37" s="489"/>
      <c r="B37" s="212"/>
      <c r="C37" s="216"/>
      <c r="D37" s="218"/>
      <c r="E37" s="128"/>
      <c r="F37" s="129"/>
      <c r="G37" s="216"/>
      <c r="H37" s="222"/>
      <c r="I37" s="227"/>
      <c r="J37" s="132"/>
      <c r="K37" s="229"/>
      <c r="L37" s="229"/>
      <c r="M37" s="227"/>
      <c r="N37" s="232"/>
      <c r="O37" s="133"/>
      <c r="P37" s="133"/>
      <c r="Q37" s="133"/>
      <c r="R37" s="133"/>
      <c r="S37" s="146"/>
      <c r="T37" s="146"/>
      <c r="U37" s="237"/>
      <c r="V37" s="238"/>
      <c r="W37" s="238"/>
      <c r="X37" s="241"/>
      <c r="Y37" s="242"/>
      <c r="Z37" s="241"/>
      <c r="AA37" s="238"/>
      <c r="AB37" s="156"/>
      <c r="AC37" s="156"/>
      <c r="AD37" s="156"/>
      <c r="AE37" s="156"/>
      <c r="AF37" s="156"/>
      <c r="AG37" s="156"/>
      <c r="AH37" s="156"/>
      <c r="AI37" s="156"/>
      <c r="AJ37" s="156"/>
      <c r="AK37" s="156"/>
      <c r="AL37" s="156"/>
      <c r="AM37" s="156"/>
      <c r="AN37" s="163"/>
    </row>
    <row r="38" ht="63" hidden="1"/>
    <row r="39" ht="15" customHeight="1" hidden="1"/>
    <row r="40" spans="11:19" ht="63" hidden="1">
      <c r="K40" s="134"/>
      <c r="L40" s="134"/>
      <c r="M40" s="134"/>
      <c r="N40" s="134"/>
      <c r="O40" s="134"/>
      <c r="P40" s="134"/>
      <c r="Q40" s="134"/>
      <c r="R40" s="134"/>
      <c r="S40" s="134"/>
    </row>
    <row r="41" spans="11:20" ht="63">
      <c r="K41" s="249" t="s">
        <v>132</v>
      </c>
      <c r="L41" s="249"/>
      <c r="M41" s="249"/>
      <c r="N41" s="249"/>
      <c r="O41" s="249"/>
      <c r="P41" s="249"/>
      <c r="Q41" s="249"/>
      <c r="R41" s="249"/>
      <c r="S41" s="249" t="s">
        <v>133</v>
      </c>
      <c r="T41" s="250"/>
    </row>
    <row r="42" spans="11:20" ht="63">
      <c r="K42" s="249"/>
      <c r="L42" s="249"/>
      <c r="M42" s="249"/>
      <c r="N42" s="249"/>
      <c r="O42" s="249"/>
      <c r="P42" s="249"/>
      <c r="Q42" s="249"/>
      <c r="R42" s="249"/>
      <c r="S42" s="250"/>
      <c r="T42" s="250"/>
    </row>
    <row r="43" spans="11:20" ht="63">
      <c r="K43" s="249"/>
      <c r="L43" s="249"/>
      <c r="M43" s="249"/>
      <c r="N43" s="249"/>
      <c r="O43" s="249"/>
      <c r="P43" s="249"/>
      <c r="Q43" s="249"/>
      <c r="R43" s="249"/>
      <c r="S43" s="250"/>
      <c r="T43" s="250"/>
    </row>
    <row r="44" spans="11:20" ht="63">
      <c r="K44" s="249"/>
      <c r="L44" s="249"/>
      <c r="M44" s="249"/>
      <c r="N44" s="249"/>
      <c r="O44" s="249"/>
      <c r="P44" s="249"/>
      <c r="Q44" s="249"/>
      <c r="R44" s="249"/>
      <c r="S44" s="250"/>
      <c r="T44" s="250"/>
    </row>
  </sheetData>
  <sheetProtection password="EB75" sheet="1" objects="1" scenarios="1" selectLockedCells="1" selectUnlockedCells="1"/>
  <mergeCells count="128">
    <mergeCell ref="K41:R44"/>
    <mergeCell ref="S41:T44"/>
    <mergeCell ref="V7:Y10"/>
    <mergeCell ref="A1:B5"/>
    <mergeCell ref="AA7:AA10"/>
    <mergeCell ref="AA13:AA14"/>
    <mergeCell ref="AA16:AA19"/>
    <mergeCell ref="AA21:AA25"/>
    <mergeCell ref="AA27:AA31"/>
    <mergeCell ref="AA33:AA37"/>
    <mergeCell ref="Y16:Y19"/>
    <mergeCell ref="Y21:Y25"/>
    <mergeCell ref="Y27:Y31"/>
    <mergeCell ref="Y33:Y37"/>
    <mergeCell ref="Z7:Z10"/>
    <mergeCell ref="Z16:Z19"/>
    <mergeCell ref="Z21:Z25"/>
    <mergeCell ref="Z27:Z31"/>
    <mergeCell ref="Z33:Z37"/>
    <mergeCell ref="W16:W19"/>
    <mergeCell ref="W21:W25"/>
    <mergeCell ref="W27:W31"/>
    <mergeCell ref="W33:W37"/>
    <mergeCell ref="X16:X19"/>
    <mergeCell ref="X21:X25"/>
    <mergeCell ref="X27:X31"/>
    <mergeCell ref="X33:X37"/>
    <mergeCell ref="U21:U25"/>
    <mergeCell ref="U27:U31"/>
    <mergeCell ref="U33:U37"/>
    <mergeCell ref="V16:V19"/>
    <mergeCell ref="V21:V25"/>
    <mergeCell ref="V27:V31"/>
    <mergeCell ref="V33:V37"/>
    <mergeCell ref="O13:O14"/>
    <mergeCell ref="P13:P14"/>
    <mergeCell ref="Q13:Q14"/>
    <mergeCell ref="T13:T14"/>
    <mergeCell ref="U7:U10"/>
    <mergeCell ref="U16:U19"/>
    <mergeCell ref="M13:M14"/>
    <mergeCell ref="M16:M19"/>
    <mergeCell ref="M21:M25"/>
    <mergeCell ref="M27:M31"/>
    <mergeCell ref="M33:M37"/>
    <mergeCell ref="N13:N14"/>
    <mergeCell ref="N16:N19"/>
    <mergeCell ref="N21:N25"/>
    <mergeCell ref="N27:N31"/>
    <mergeCell ref="N33:N37"/>
    <mergeCell ref="K13:K14"/>
    <mergeCell ref="K16:K19"/>
    <mergeCell ref="K21:K25"/>
    <mergeCell ref="K27:K31"/>
    <mergeCell ref="K33:K37"/>
    <mergeCell ref="L13:L14"/>
    <mergeCell ref="L16:L19"/>
    <mergeCell ref="L21:L25"/>
    <mergeCell ref="L27:L31"/>
    <mergeCell ref="L33:L37"/>
    <mergeCell ref="I13:I14"/>
    <mergeCell ref="I16:I19"/>
    <mergeCell ref="I21:I25"/>
    <mergeCell ref="I27:I31"/>
    <mergeCell ref="I33:I37"/>
    <mergeCell ref="J12:J14"/>
    <mergeCell ref="G16:G19"/>
    <mergeCell ref="G21:G25"/>
    <mergeCell ref="G27:G31"/>
    <mergeCell ref="G33:G37"/>
    <mergeCell ref="H13:H14"/>
    <mergeCell ref="H16:H19"/>
    <mergeCell ref="H21:H25"/>
    <mergeCell ref="H27:H31"/>
    <mergeCell ref="H33:H37"/>
    <mergeCell ref="C21:C25"/>
    <mergeCell ref="C27:C31"/>
    <mergeCell ref="C33:C37"/>
    <mergeCell ref="D12:D14"/>
    <mergeCell ref="D16:D19"/>
    <mergeCell ref="D21:D25"/>
    <mergeCell ref="D27:D31"/>
    <mergeCell ref="D33:D37"/>
    <mergeCell ref="A33:A37"/>
    <mergeCell ref="B12:B14"/>
    <mergeCell ref="B16:B19"/>
    <mergeCell ref="B21:B25"/>
    <mergeCell ref="B27:B31"/>
    <mergeCell ref="B33:B37"/>
    <mergeCell ref="A15:AA15"/>
    <mergeCell ref="A20:AA20"/>
    <mergeCell ref="A26:AA26"/>
    <mergeCell ref="A32:AA32"/>
    <mergeCell ref="A12:A14"/>
    <mergeCell ref="A16:A19"/>
    <mergeCell ref="A21:A25"/>
    <mergeCell ref="A27:A31"/>
    <mergeCell ref="C12:C14"/>
    <mergeCell ref="C16:C19"/>
    <mergeCell ref="A11:T11"/>
    <mergeCell ref="G12:I12"/>
    <mergeCell ref="K12:M12"/>
    <mergeCell ref="N12:T12"/>
    <mergeCell ref="U12:AA12"/>
    <mergeCell ref="R13:S13"/>
    <mergeCell ref="X13:Y13"/>
    <mergeCell ref="E12:E14"/>
    <mergeCell ref="F12:F14"/>
    <mergeCell ref="G13:G14"/>
    <mergeCell ref="A8:B8"/>
    <mergeCell ref="C8:T8"/>
    <mergeCell ref="A9:B9"/>
    <mergeCell ref="C9:T9"/>
    <mergeCell ref="A10:B10"/>
    <mergeCell ref="C10:T10"/>
    <mergeCell ref="C5:M5"/>
    <mergeCell ref="N5:T5"/>
    <mergeCell ref="U5:W5"/>
    <mergeCell ref="A6:T6"/>
    <mergeCell ref="A7:B7"/>
    <mergeCell ref="C7:T7"/>
    <mergeCell ref="C1:AA1"/>
    <mergeCell ref="C2:AA2"/>
    <mergeCell ref="C3:AA3"/>
    <mergeCell ref="C4:M4"/>
    <mergeCell ref="N4:T4"/>
    <mergeCell ref="U4:W4"/>
    <mergeCell ref="X4:AA4"/>
  </mergeCells>
  <conditionalFormatting sqref="I16:I19">
    <cfRule type="containsText" priority="65" dxfId="0" operator="containsText" stopIfTrue="1" text="EXTREMO">
      <formula>NOT(ISERROR(SEARCH("EXTREMO",I16)))</formula>
    </cfRule>
    <cfRule type="containsText" priority="66" dxfId="5" operator="containsText" stopIfTrue="1" text="ALTO">
      <formula>NOT(ISERROR(SEARCH("ALTO",I16)))</formula>
    </cfRule>
    <cfRule type="containsText" priority="67" dxfId="4" operator="containsText" stopIfTrue="1" text="MODERADO">
      <formula>NOT(ISERROR(SEARCH("MODERADO",I16)))</formula>
    </cfRule>
    <cfRule type="containsText" priority="68" dxfId="2" operator="containsText" stopIfTrue="1" text="BAJO">
      <formula>NOT(ISERROR(SEARCH("BAJO",I16)))</formula>
    </cfRule>
  </conditionalFormatting>
  <conditionalFormatting sqref="I27:I31">
    <cfRule type="containsText" priority="5" dxfId="0" operator="containsText" stopIfTrue="1" text="EXTREMO">
      <formula>NOT(ISERROR(SEARCH("EXTREMO",I27)))</formula>
    </cfRule>
    <cfRule type="containsText" priority="6" dxfId="5" operator="containsText" stopIfTrue="1" text="ALTO">
      <formula>NOT(ISERROR(SEARCH("ALTO",I27)))</formula>
    </cfRule>
    <cfRule type="containsText" priority="7" dxfId="4" operator="containsText" stopIfTrue="1" text="MODERADO">
      <formula>NOT(ISERROR(SEARCH("MODERADO",I27)))</formula>
    </cfRule>
    <cfRule type="containsText" priority="8" dxfId="2" operator="containsText" stopIfTrue="1" text="BAJO">
      <formula>NOT(ISERROR(SEARCH("BAJO",I27)))</formula>
    </cfRule>
  </conditionalFormatting>
  <conditionalFormatting sqref="M16:M19">
    <cfRule type="containsText" priority="17" dxfId="0" operator="containsText" stopIfTrue="1" text="EXTREMO">
      <formula>NOT(ISERROR(SEARCH("EXTREMO",M16)))</formula>
    </cfRule>
    <cfRule type="containsText" priority="18" dxfId="5" operator="containsText" stopIfTrue="1" text="ALTO">
      <formula>NOT(ISERROR(SEARCH("ALTO",M16)))</formula>
    </cfRule>
    <cfRule type="containsText" priority="19" dxfId="4" operator="containsText" stopIfTrue="1" text="MODERADO">
      <formula>NOT(ISERROR(SEARCH("MODERADO",M16)))</formula>
    </cfRule>
    <cfRule type="containsText" priority="20" dxfId="2" operator="containsText" stopIfTrue="1" text="BAJO">
      <formula>NOT(ISERROR(SEARCH("BAJO",M16)))</formula>
    </cfRule>
  </conditionalFormatting>
  <conditionalFormatting sqref="M27:M31">
    <cfRule type="containsText" priority="37" dxfId="0" operator="containsText" stopIfTrue="1" text="EXTREMO">
      <formula>NOT(ISERROR(SEARCH("EXTREMO",M27)))</formula>
    </cfRule>
    <cfRule type="containsText" priority="38" dxfId="5" operator="containsText" stopIfTrue="1" text="ALTO">
      <formula>NOT(ISERROR(SEARCH("ALTO",M27)))</formula>
    </cfRule>
    <cfRule type="containsText" priority="39" dxfId="4" operator="containsText" stopIfTrue="1" text="MODERADO">
      <formula>NOT(ISERROR(SEARCH("MODERADO",M27)))</formula>
    </cfRule>
    <cfRule type="containsText" priority="40" dxfId="2" operator="containsText" stopIfTrue="1" text="BAJO">
      <formula>NOT(ISERROR(SEARCH("BAJO",M27)))</formula>
    </cfRule>
  </conditionalFormatting>
  <conditionalFormatting sqref="I21:I25 M21:M25">
    <cfRule type="containsText" priority="45" dxfId="0" operator="containsText" stopIfTrue="1" text="EXTREMO">
      <formula>NOT(ISERROR(SEARCH("EXTREMO",I21)))</formula>
    </cfRule>
    <cfRule type="containsText" priority="46" dxfId="5" operator="containsText" stopIfTrue="1" text="ALTO">
      <formula>NOT(ISERROR(SEARCH("ALTO",I21)))</formula>
    </cfRule>
    <cfRule type="containsText" priority="47" dxfId="4" operator="containsText" stopIfTrue="1" text="MODERADO">
      <formula>NOT(ISERROR(SEARCH("MODERADO",I21)))</formula>
    </cfRule>
    <cfRule type="containsText" priority="48" dxfId="2" operator="containsText" stopIfTrue="1" text="BAJO">
      <formula>NOT(ISERROR(SEARCH("BAJO",I21)))</formula>
    </cfRule>
  </conditionalFormatting>
  <conditionalFormatting sqref="I33:I37 M33:M37">
    <cfRule type="containsText" priority="25" dxfId="0" operator="containsText" stopIfTrue="1" text="EXTREMO">
      <formula>NOT(ISERROR(SEARCH("EXTREMO",I33)))</formula>
    </cfRule>
    <cfRule type="containsText" priority="26" dxfId="5" operator="containsText" stopIfTrue="1" text="ALTO">
      <formula>NOT(ISERROR(SEARCH("ALTO",I33)))</formula>
    </cfRule>
    <cfRule type="containsText" priority="27" dxfId="4" operator="containsText" stopIfTrue="1" text="MODERADO">
      <formula>NOT(ISERROR(SEARCH("MODERADO",I33)))</formula>
    </cfRule>
    <cfRule type="containsText" priority="28" dxfId="2" operator="containsText" stopIfTrue="1" text="BAJO">
      <formula>NOT(ISERROR(SEARCH("BAJO",I33)))</formula>
    </cfRule>
  </conditionalFormatting>
  <dataValidations count="9">
    <dataValidation type="list" showInputMessage="1" showErrorMessage="1" sqref="C16:C19 C21:C25 C27:C31 C33:C37">
      <formula1>$AG$7:$AG$10</formula1>
    </dataValidation>
    <dataValidation allowBlank="1" showInputMessage="1" showErrorMessage="1" promptTitle="Asignación de controles" prompt="Debe existir un control por cada causa.&#10;&#10;Una vez asigne los controles existentes del R1, dirijase a la Hoja R1 CO para su valoración" sqref="J27:J31"/>
    <dataValidation type="list" allowBlank="1" showInputMessage="1" showErrorMessage="1" sqref="H16:H19 H21:H25">
      <formula1>$AE$2:$AE$6</formula1>
    </dataValidation>
    <dataValidation type="list" allowBlank="1" showInputMessage="1" showErrorMessage="1" sqref="G16:G19 G21:G25 G27:G31 G33:G37">
      <formula1>$AC$2:$AC$6</formula1>
    </dataValidation>
    <dataValidation allowBlank="1" showInputMessage="1" showErrorMessage="1" promptTitle="Valor consecuencia Riesgos SI" prompt="Dirigirse a la Hoja R1 SI" sqref="H33:H37"/>
    <dataValidation allowBlank="1" showInputMessage="1" showErrorMessage="1" promptTitle="Asignación de controles" prompt="Debe existir un control por cada causa.&#10;&#10;Una vez asigne los controles existentes del R1, dirijase a la Hoja R1 PR para su valoración" sqref="J16:J19"/>
    <dataValidation type="list" allowBlank="1" showInputMessage="1" showErrorMessage="1" sqref="N16:N19 N21:N25 N27:N31 N33:N37">
      <formula1>$AC$7:$AC$10</formula1>
    </dataValidation>
    <dataValidation allowBlank="1" showInputMessage="1" showErrorMessage="1" promptTitle="Asignación de controles" prompt="Debe existir un control por cada causa.&#10;&#10;Una vez asigne los controles existentes del R1, dirijase a la Hoja R1 PRY para su valoración" sqref="J21:J25"/>
    <dataValidation allowBlank="1" showInputMessage="1" showErrorMessage="1" promptTitle="Asignación de controles" prompt="Debe existir un control por cada causa.&#10;&#10;Una vez asigne los controles existentes del R1, dirijase a la Hoja R1 SI para su valoración" sqref="J33:J37"/>
  </dataValidations>
  <printOptions/>
  <pageMargins left="0.25" right="0.25" top="0.75" bottom="0.75" header="0.3" footer="0.3"/>
  <pageSetup horizontalDpi="300" verticalDpi="300" orientation="landscape" paperSize="5" scale="19" r:id="rId4"/>
  <drawing r:id="rId3"/>
  <legacyDrawing r:id="rId2"/>
</worksheet>
</file>

<file path=xl/worksheets/sheet10.xml><?xml version="1.0" encoding="utf-8"?>
<worksheet xmlns="http://schemas.openxmlformats.org/spreadsheetml/2006/main" xmlns:r="http://schemas.openxmlformats.org/officeDocument/2006/relationships">
  <sheetPr codeName="Hoja10">
    <tabColor theme="3"/>
  </sheetPr>
  <dimension ref="A1:U82"/>
  <sheetViews>
    <sheetView view="pageBreakPreview" zoomScale="25" zoomScaleNormal="70" zoomScaleSheetLayoutView="25" zoomScalePageLayoutView="0" workbookViewId="0" topLeftCell="C54">
      <selection activeCell="I59" sqref="I59:T6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11.xml><?xml version="1.0" encoding="utf-8"?>
<worksheet xmlns="http://schemas.openxmlformats.org/spreadsheetml/2006/main" xmlns:r="http://schemas.openxmlformats.org/officeDocument/2006/relationships">
  <sheetPr codeName="Hoja11">
    <tabColor theme="3"/>
  </sheetPr>
  <dimension ref="A1:U82"/>
  <sheetViews>
    <sheetView view="pageBreakPreview" zoomScale="25" zoomScaleNormal="70" zoomScaleSheetLayoutView="25" zoomScalePageLayoutView="0" workbookViewId="0" topLeftCell="F54">
      <selection activeCell="I59" sqref="I59:T6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
        <v>223</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12.xml><?xml version="1.0" encoding="utf-8"?>
<worksheet xmlns="http://schemas.openxmlformats.org/spreadsheetml/2006/main" xmlns:r="http://schemas.openxmlformats.org/officeDocument/2006/relationships">
  <sheetPr codeName="Hoja12">
    <tabColor theme="5"/>
  </sheetPr>
  <dimension ref="A1:U82"/>
  <sheetViews>
    <sheetView view="pageBreakPreview" zoomScale="37" zoomScaleNormal="70" zoomScaleSheetLayoutView="37" zoomScalePageLayoutView="0" workbookViewId="0" topLeftCell="A49">
      <selection activeCell="A69" sqref="A69:T69"/>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f>'MAPA DE RIESGOS'!A27</f>
        <v>1</v>
      </c>
      <c r="B7" s="274" t="str">
        <f>'MAPA DE RIESGOS'!C27</f>
        <v>Riesgo de Corrupción</v>
      </c>
      <c r="C7" s="275"/>
      <c r="D7" s="274" t="str">
        <f>'MAPA DE RIESGOS'!B27</f>
        <v>Omision en el reporte  de los hallazgos derivado del procedo auditor </v>
      </c>
      <c r="E7" s="276"/>
      <c r="F7" s="276"/>
      <c r="G7" s="276"/>
      <c r="H7" s="276"/>
      <c r="I7" s="276"/>
      <c r="J7" s="276"/>
      <c r="K7" s="276"/>
      <c r="L7" s="276"/>
      <c r="M7" s="276"/>
      <c r="N7" s="276"/>
      <c r="O7" s="276"/>
      <c r="P7" s="276"/>
      <c r="Q7" s="276"/>
      <c r="R7" s="276"/>
      <c r="S7" s="276"/>
      <c r="T7" s="275"/>
    </row>
    <row r="8" spans="1:20" ht="16.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f>'MAPA DE RIESGOS'!$G$27</f>
        <v>3</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f>'MAPA DE RIESGOS'!$H$27</f>
        <v>5</v>
      </c>
      <c r="H11" s="284"/>
      <c r="I11" s="284"/>
      <c r="J11" s="285" t="str">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EXTREMO</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str">
        <f>'MAPA DE RIESGOS'!E27</f>
        <v>Falta de etica del equipo auditor </v>
      </c>
      <c r="B18" s="431"/>
      <c r="C18" s="431"/>
      <c r="D18" s="431"/>
      <c r="E18" s="431"/>
      <c r="F18" s="432"/>
      <c r="G18" s="23" t="s">
        <v>153</v>
      </c>
      <c r="H18" s="430" t="str">
        <f>'MAPA DE RIESGOS'!J27</f>
        <v>Informes de Control Interno.</v>
      </c>
      <c r="I18" s="431"/>
      <c r="J18" s="431"/>
      <c r="K18" s="431"/>
      <c r="L18" s="431"/>
      <c r="M18" s="431"/>
      <c r="N18" s="431"/>
      <c r="O18" s="42" t="s">
        <v>115</v>
      </c>
      <c r="P18" s="42"/>
      <c r="Q18" s="55"/>
      <c r="R18" s="55"/>
      <c r="S18" s="55"/>
      <c r="T18" s="55"/>
    </row>
    <row r="19" spans="1:20" ht="49.5" customHeight="1">
      <c r="A19" s="430" t="str">
        <f>'MAPA DE RIESGOS'!E28</f>
        <v>Presiones generadas en la administración que obstruyen la independencia del proceso auditor </v>
      </c>
      <c r="B19" s="431"/>
      <c r="C19" s="431"/>
      <c r="D19" s="431"/>
      <c r="E19" s="431"/>
      <c r="F19" s="432"/>
      <c r="G19" s="23" t="s">
        <v>154</v>
      </c>
      <c r="H19" s="430" t="str">
        <f>'MAPA DE RIESGOS'!J28</f>
        <v>Comite CICI.</v>
      </c>
      <c r="I19" s="431"/>
      <c r="J19" s="431"/>
      <c r="K19" s="431"/>
      <c r="L19" s="431"/>
      <c r="M19" s="431"/>
      <c r="N19" s="431"/>
      <c r="O19" s="42" t="s">
        <v>115</v>
      </c>
      <c r="P19" s="42"/>
      <c r="Q19" s="55"/>
      <c r="R19" s="55"/>
      <c r="S19" s="55"/>
      <c r="T19" s="55"/>
    </row>
    <row r="20" spans="1:20" ht="49.5" customHeight="1">
      <c r="A20" s="430">
        <f>'MAPA DE RIESGOS'!E29</f>
        <v>0</v>
      </c>
      <c r="B20" s="431"/>
      <c r="C20" s="431"/>
      <c r="D20" s="431"/>
      <c r="E20" s="431"/>
      <c r="F20" s="432"/>
      <c r="G20" s="23" t="s">
        <v>155</v>
      </c>
      <c r="H20" s="430" t="str">
        <f>'MAPA DE RIESGOS'!J29</f>
        <v>Asesorias y acompañamientos. </v>
      </c>
      <c r="I20" s="431"/>
      <c r="J20" s="431"/>
      <c r="K20" s="431"/>
      <c r="L20" s="431"/>
      <c r="M20" s="431"/>
      <c r="N20" s="431"/>
      <c r="O20" s="42" t="s">
        <v>115</v>
      </c>
      <c r="P20" s="42"/>
      <c r="Q20" s="55"/>
      <c r="R20" s="55"/>
      <c r="S20" s="55"/>
      <c r="T20" s="55"/>
    </row>
    <row r="21" spans="1:20" ht="49.5" customHeight="1">
      <c r="A21" s="430">
        <f>'MAPA DE RIESGOS'!E30</f>
        <v>0</v>
      </c>
      <c r="B21" s="431"/>
      <c r="C21" s="431"/>
      <c r="D21" s="431"/>
      <c r="E21" s="431"/>
      <c r="F21" s="432"/>
      <c r="G21" s="23" t="s">
        <v>156</v>
      </c>
      <c r="H21" s="430" t="str">
        <f>'MAPA DE RIESGOS'!J30</f>
        <v>Capacitaciones. </v>
      </c>
      <c r="I21" s="431"/>
      <c r="J21" s="431"/>
      <c r="K21" s="431"/>
      <c r="L21" s="431"/>
      <c r="M21" s="431"/>
      <c r="N21" s="431"/>
      <c r="O21" s="42" t="s">
        <v>115</v>
      </c>
      <c r="P21" s="42"/>
      <c r="Q21" s="55"/>
      <c r="R21" s="55"/>
      <c r="S21" s="55"/>
      <c r="T21" s="55"/>
    </row>
    <row r="22" spans="1:20" ht="49.5" customHeight="1">
      <c r="A22" s="430">
        <f>'MAPA DE RIESGOS'!E31</f>
        <v>0</v>
      </c>
      <c r="B22" s="431"/>
      <c r="C22" s="431"/>
      <c r="D22" s="431"/>
      <c r="E22" s="431"/>
      <c r="F22" s="432"/>
      <c r="G22" s="23" t="s">
        <v>157</v>
      </c>
      <c r="H22" s="430">
        <f>'MAPA DE RIESGOS'!J31</f>
        <v>0</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4</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v>15</v>
      </c>
      <c r="J35" s="330" t="s">
        <v>219</v>
      </c>
      <c r="K35" s="328">
        <v>15</v>
      </c>
      <c r="L35" s="330" t="s">
        <v>220</v>
      </c>
      <c r="M35" s="328">
        <v>15</v>
      </c>
      <c r="N35" s="328" t="s">
        <v>221</v>
      </c>
      <c r="O35" s="328">
        <v>15</v>
      </c>
      <c r="P35" s="335" t="s">
        <v>222</v>
      </c>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v>15</v>
      </c>
      <c r="J37" s="328"/>
      <c r="K37" s="328">
        <v>15</v>
      </c>
      <c r="L37" s="328"/>
      <c r="M37" s="328">
        <v>15</v>
      </c>
      <c r="N37" s="328"/>
      <c r="O37" s="328">
        <v>15</v>
      </c>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v>15</v>
      </c>
      <c r="J39" s="328"/>
      <c r="K39" s="328">
        <v>15</v>
      </c>
      <c r="L39" s="328"/>
      <c r="M39" s="328">
        <v>15</v>
      </c>
      <c r="N39" s="328"/>
      <c r="O39" s="328">
        <v>15</v>
      </c>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v>15</v>
      </c>
      <c r="J41" s="328"/>
      <c r="K41" s="328">
        <v>15</v>
      </c>
      <c r="L41" s="328"/>
      <c r="M41" s="328">
        <v>15</v>
      </c>
      <c r="N41" s="328"/>
      <c r="O41" s="328">
        <v>15</v>
      </c>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v>15</v>
      </c>
      <c r="J44" s="328"/>
      <c r="K44" s="328">
        <v>15</v>
      </c>
      <c r="L44" s="328"/>
      <c r="M44" s="328">
        <v>15</v>
      </c>
      <c r="N44" s="328"/>
      <c r="O44" s="328">
        <v>15</v>
      </c>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v>15</v>
      </c>
      <c r="J46" s="328"/>
      <c r="K46" s="328">
        <v>15</v>
      </c>
      <c r="L46" s="328"/>
      <c r="M46" s="328">
        <v>15</v>
      </c>
      <c r="N46" s="328"/>
      <c r="O46" s="328">
        <v>15</v>
      </c>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v>10</v>
      </c>
      <c r="J48" s="328"/>
      <c r="K48" s="328">
        <v>10</v>
      </c>
      <c r="L48" s="328"/>
      <c r="M48" s="328">
        <v>10</v>
      </c>
      <c r="N48" s="328"/>
      <c r="O48" s="328">
        <v>10</v>
      </c>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100</v>
      </c>
      <c r="J51" s="313"/>
      <c r="K51" s="312">
        <f>SUM(K35:K50)</f>
        <v>100</v>
      </c>
      <c r="L51" s="313"/>
      <c r="M51" s="312">
        <f>SUM(M35:M50)</f>
        <v>100</v>
      </c>
      <c r="N51" s="313"/>
      <c r="O51" s="314">
        <f>SUM(O35:O50)</f>
        <v>100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v>100</v>
      </c>
      <c r="J54" s="332"/>
      <c r="K54" s="331">
        <v>100</v>
      </c>
      <c r="L54" s="331"/>
      <c r="M54" s="331">
        <v>100</v>
      </c>
      <c r="N54" s="331"/>
      <c r="O54" s="331">
        <v>100</v>
      </c>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100</v>
      </c>
      <c r="J57" s="317"/>
      <c r="K57" s="317">
        <f>K54</f>
        <v>100</v>
      </c>
      <c r="L57" s="317"/>
      <c r="M57" s="317">
        <f>M54</f>
        <v>100</v>
      </c>
      <c r="N57" s="317"/>
      <c r="O57" s="314">
        <f>O54</f>
        <v>100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100</v>
      </c>
      <c r="J59" s="376"/>
      <c r="K59" s="368">
        <f>IF(OR(AND(K51&lt;=85,K57=100),AND(K51&lt;=85,K57=50)),0,IF(OR(AND(K51&gt;=95,K57=100)),100,IF(OR(AND(K51&gt;=95,K57=50),AND(K51&lt;=94,K57=100),AND(K51&gt;=86,K57=100),AND(K51&lt;=94,K57=50),AND(K51&gt;=86,K57=50)),50,IF(OR(AND(K51&gt;=95,K57=0),AND(K51&lt;=94,K57=0),AND(K51&gt;=86,K57=0),AND(K51&lt;=85,K57=0)),0))))</f>
        <v>100</v>
      </c>
      <c r="L59" s="376"/>
      <c r="M59" s="368">
        <f>IF(OR(AND(M51&lt;=85,M57=100),AND(M51&lt;=85,M57=50)),0,IF(OR(AND(M51&gt;=95,M57=100)),100,IF(OR(AND(M51&gt;=95,M57=50),AND(M51&lt;=94,M57=100),AND(M51&gt;=86,M57=100),AND(M51&lt;=94,M57=50),AND(M51&gt;=86,M57=50)),50,IF(OR(AND(M51&gt;=95,M57=0),AND(M51&lt;=94,M57=0),AND(M51&gt;=86,M57=0),AND(M51&lt;=85,M57=0)),0))))</f>
        <v>100</v>
      </c>
      <c r="N59" s="376"/>
      <c r="O59" s="368" t="str">
        <f>IF(OR(AND(O51&lt;=85,O57=100),AND(O51&lt;=85,O57=50)),"0",IF(OR(AND(O51&gt;=95,O57=100)),"100",IF(OR(AND(O51&gt;=95,O57=50),AND(O51&lt;=94,O57=100),AND(O51&gt;=86,O57=100),AND(O51&lt;=94,O57=50),AND(O51&gt;=86,O57=50)),"50",IF(OR(AND(O51&gt;=95,O57=0),AND(O51&lt;=94,O57=0),AND(O51&gt;=86,O57=0),AND(O51&lt;=85,O57=0)),"0"))))</f>
        <v>100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FUERTE</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f>G10</f>
        <v>3</v>
      </c>
      <c r="B73" s="323"/>
      <c r="C73" s="323"/>
      <c r="D73" s="323"/>
      <c r="E73" s="323"/>
      <c r="F73" s="323"/>
      <c r="G73" s="323"/>
      <c r="H73" s="324"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2</v>
      </c>
      <c r="I73" s="324"/>
      <c r="J73" s="324"/>
      <c r="K73" s="324"/>
      <c r="L73" s="324"/>
      <c r="M73" s="324"/>
      <c r="N73" s="324"/>
      <c r="O73" s="325">
        <f>IF(A73-H73=0,"1",A73-H73)</f>
        <v>1</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f>G11</f>
        <v>5</v>
      </c>
      <c r="B77" s="323"/>
      <c r="C77" s="323"/>
      <c r="D77" s="323"/>
      <c r="E77" s="323"/>
      <c r="F77" s="323"/>
      <c r="G77" s="323"/>
      <c r="H77" s="327"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2</v>
      </c>
      <c r="I77" s="327"/>
      <c r="J77" s="327"/>
      <c r="K77" s="327"/>
      <c r="L77" s="327"/>
      <c r="M77" s="327"/>
      <c r="N77" s="327"/>
      <c r="O77" s="323">
        <f>IF(A77-H77=0,"1",A77-H77)</f>
        <v>3</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f>O73</f>
        <v>1</v>
      </c>
      <c r="B81" s="323"/>
      <c r="C81" s="323"/>
      <c r="D81" s="323"/>
      <c r="E81" s="323"/>
      <c r="F81" s="323"/>
      <c r="G81" s="323"/>
      <c r="H81" s="323">
        <f>O77</f>
        <v>3</v>
      </c>
      <c r="I81" s="323"/>
      <c r="J81" s="323"/>
      <c r="K81" s="323"/>
      <c r="L81" s="323"/>
      <c r="M81" s="323"/>
      <c r="N81" s="323"/>
      <c r="O81" s="324"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MODERADO</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2"/>
  <drawing r:id="rId1"/>
</worksheet>
</file>

<file path=xl/worksheets/sheet13.xml><?xml version="1.0" encoding="utf-8"?>
<worksheet xmlns="http://schemas.openxmlformats.org/spreadsheetml/2006/main" xmlns:r="http://schemas.openxmlformats.org/officeDocument/2006/relationships">
  <sheetPr codeName="Hoja13">
    <tabColor theme="5" tint="0.7999500036239624"/>
  </sheetPr>
  <dimension ref="A1:N27"/>
  <sheetViews>
    <sheetView zoomScaleSheetLayoutView="100" zoomScalePageLayoutView="0" workbookViewId="0" topLeftCell="A15">
      <selection activeCell="B30" sqref="B30"/>
    </sheetView>
  </sheetViews>
  <sheetFormatPr defaultColWidth="9.00390625" defaultRowHeight="15"/>
  <sheetData>
    <row r="1" spans="1:13" ht="16.5">
      <c r="A1" s="442" t="s">
        <v>225</v>
      </c>
      <c r="B1" s="443"/>
      <c r="C1" s="443"/>
      <c r="D1" s="443"/>
      <c r="E1" s="443"/>
      <c r="F1" s="443"/>
      <c r="G1" s="443"/>
      <c r="H1" s="443"/>
      <c r="I1" s="443"/>
      <c r="J1" s="443"/>
      <c r="K1" s="443"/>
      <c r="L1" s="443"/>
      <c r="M1" s="444"/>
    </row>
    <row r="2" spans="1:13" ht="25.5" customHeight="1">
      <c r="A2" s="453" t="s">
        <v>33</v>
      </c>
      <c r="B2" s="456" t="s">
        <v>226</v>
      </c>
      <c r="C2" s="457"/>
      <c r="D2" s="457"/>
      <c r="E2" s="457"/>
      <c r="F2" s="457"/>
      <c r="G2" s="457"/>
      <c r="H2" s="457"/>
      <c r="I2" s="457"/>
      <c r="J2" s="457"/>
      <c r="K2" s="457"/>
      <c r="L2" s="445" t="s">
        <v>227</v>
      </c>
      <c r="M2" s="446"/>
    </row>
    <row r="3" spans="1:13" ht="25.5" customHeight="1">
      <c r="A3" s="454"/>
      <c r="B3" s="458"/>
      <c r="C3" s="459"/>
      <c r="D3" s="459"/>
      <c r="E3" s="459"/>
      <c r="F3" s="459"/>
      <c r="G3" s="459"/>
      <c r="H3" s="459"/>
      <c r="I3" s="459"/>
      <c r="J3" s="459"/>
      <c r="K3" s="459"/>
      <c r="L3" s="91" t="s">
        <v>175</v>
      </c>
      <c r="M3" s="92" t="s">
        <v>180</v>
      </c>
    </row>
    <row r="4" spans="1:13" ht="30" customHeight="1">
      <c r="A4" s="79">
        <v>1</v>
      </c>
      <c r="B4" s="447" t="s">
        <v>228</v>
      </c>
      <c r="C4" s="448"/>
      <c r="D4" s="448"/>
      <c r="E4" s="448"/>
      <c r="F4" s="448"/>
      <c r="G4" s="448"/>
      <c r="H4" s="448"/>
      <c r="I4" s="448"/>
      <c r="J4" s="448"/>
      <c r="K4" s="449"/>
      <c r="L4" s="93" t="s">
        <v>115</v>
      </c>
      <c r="M4" s="94"/>
    </row>
    <row r="5" spans="1:13" ht="30" customHeight="1">
      <c r="A5" s="79">
        <v>2</v>
      </c>
      <c r="B5" s="447" t="s">
        <v>229</v>
      </c>
      <c r="C5" s="448"/>
      <c r="D5" s="448"/>
      <c r="E5" s="448"/>
      <c r="F5" s="448"/>
      <c r="G5" s="448"/>
      <c r="H5" s="448"/>
      <c r="I5" s="448"/>
      <c r="J5" s="448"/>
      <c r="K5" s="449"/>
      <c r="L5" s="93" t="s">
        <v>115</v>
      </c>
      <c r="M5" s="94"/>
    </row>
    <row r="6" spans="1:13" ht="30" customHeight="1">
      <c r="A6" s="79">
        <v>3</v>
      </c>
      <c r="B6" s="447" t="s">
        <v>230</v>
      </c>
      <c r="C6" s="448"/>
      <c r="D6" s="448"/>
      <c r="E6" s="448"/>
      <c r="F6" s="448"/>
      <c r="G6" s="448"/>
      <c r="H6" s="448"/>
      <c r="I6" s="448"/>
      <c r="J6" s="448"/>
      <c r="K6" s="449"/>
      <c r="L6" s="93" t="s">
        <v>115</v>
      </c>
      <c r="M6" s="94"/>
    </row>
    <row r="7" spans="1:13" ht="30" customHeight="1">
      <c r="A7" s="79">
        <v>4</v>
      </c>
      <c r="B7" s="447" t="s">
        <v>231</v>
      </c>
      <c r="C7" s="448"/>
      <c r="D7" s="448"/>
      <c r="E7" s="448"/>
      <c r="F7" s="448"/>
      <c r="G7" s="448"/>
      <c r="H7" s="448"/>
      <c r="I7" s="448"/>
      <c r="J7" s="448"/>
      <c r="K7" s="449"/>
      <c r="L7" s="93" t="s">
        <v>115</v>
      </c>
      <c r="M7" s="94"/>
    </row>
    <row r="8" spans="1:13" ht="30" customHeight="1">
      <c r="A8" s="79">
        <v>5</v>
      </c>
      <c r="B8" s="447" t="s">
        <v>232</v>
      </c>
      <c r="C8" s="448"/>
      <c r="D8" s="448"/>
      <c r="E8" s="448"/>
      <c r="F8" s="448"/>
      <c r="G8" s="448"/>
      <c r="H8" s="448"/>
      <c r="I8" s="448"/>
      <c r="J8" s="448"/>
      <c r="K8" s="449"/>
      <c r="L8" s="93" t="s">
        <v>115</v>
      </c>
      <c r="M8" s="94"/>
    </row>
    <row r="9" spans="1:13" ht="30" customHeight="1">
      <c r="A9" s="79">
        <v>6</v>
      </c>
      <c r="B9" s="447" t="s">
        <v>233</v>
      </c>
      <c r="C9" s="448"/>
      <c r="D9" s="448"/>
      <c r="E9" s="448"/>
      <c r="F9" s="448"/>
      <c r="G9" s="448"/>
      <c r="H9" s="448"/>
      <c r="I9" s="448"/>
      <c r="J9" s="448"/>
      <c r="K9" s="449"/>
      <c r="L9" s="93" t="s">
        <v>115</v>
      </c>
      <c r="M9" s="94"/>
    </row>
    <row r="10" spans="1:13" ht="30" customHeight="1">
      <c r="A10" s="79">
        <v>7</v>
      </c>
      <c r="B10" s="447" t="s">
        <v>234</v>
      </c>
      <c r="C10" s="448"/>
      <c r="D10" s="448"/>
      <c r="E10" s="448"/>
      <c r="F10" s="448"/>
      <c r="G10" s="448"/>
      <c r="H10" s="448"/>
      <c r="I10" s="448"/>
      <c r="J10" s="448"/>
      <c r="K10" s="449"/>
      <c r="L10" s="93" t="s">
        <v>115</v>
      </c>
      <c r="M10" s="94"/>
    </row>
    <row r="11" spans="1:13" ht="30" customHeight="1">
      <c r="A11" s="79">
        <v>8</v>
      </c>
      <c r="B11" s="447" t="s">
        <v>235</v>
      </c>
      <c r="C11" s="448"/>
      <c r="D11" s="448"/>
      <c r="E11" s="448"/>
      <c r="F11" s="448"/>
      <c r="G11" s="448"/>
      <c r="H11" s="448"/>
      <c r="I11" s="448"/>
      <c r="J11" s="448"/>
      <c r="K11" s="449"/>
      <c r="L11" s="93" t="s">
        <v>115</v>
      </c>
      <c r="M11" s="94"/>
    </row>
    <row r="12" spans="1:13" ht="30" customHeight="1">
      <c r="A12" s="79">
        <v>9</v>
      </c>
      <c r="B12" s="447" t="s">
        <v>236</v>
      </c>
      <c r="C12" s="448"/>
      <c r="D12" s="448"/>
      <c r="E12" s="448"/>
      <c r="F12" s="448"/>
      <c r="G12" s="448"/>
      <c r="H12" s="448"/>
      <c r="I12" s="448"/>
      <c r="J12" s="448"/>
      <c r="K12" s="449"/>
      <c r="L12" s="93" t="s">
        <v>115</v>
      </c>
      <c r="M12" s="94"/>
    </row>
    <row r="13" spans="1:13" ht="30" customHeight="1">
      <c r="A13" s="79">
        <v>10</v>
      </c>
      <c r="B13" s="447" t="s">
        <v>237</v>
      </c>
      <c r="C13" s="448"/>
      <c r="D13" s="448"/>
      <c r="E13" s="448"/>
      <c r="F13" s="448"/>
      <c r="G13" s="448"/>
      <c r="H13" s="448"/>
      <c r="I13" s="448"/>
      <c r="J13" s="448"/>
      <c r="K13" s="449"/>
      <c r="L13" s="93" t="s">
        <v>115</v>
      </c>
      <c r="M13" s="94"/>
    </row>
    <row r="14" spans="1:13" ht="30" customHeight="1">
      <c r="A14" s="79">
        <v>11</v>
      </c>
      <c r="B14" s="447" t="s">
        <v>238</v>
      </c>
      <c r="C14" s="448"/>
      <c r="D14" s="448"/>
      <c r="E14" s="448"/>
      <c r="F14" s="448"/>
      <c r="G14" s="448"/>
      <c r="H14" s="448"/>
      <c r="I14" s="448"/>
      <c r="J14" s="448"/>
      <c r="K14" s="449"/>
      <c r="L14" s="93" t="s">
        <v>115</v>
      </c>
      <c r="M14" s="94"/>
    </row>
    <row r="15" spans="1:13" ht="30" customHeight="1">
      <c r="A15" s="79">
        <v>12</v>
      </c>
      <c r="B15" s="447" t="s">
        <v>239</v>
      </c>
      <c r="C15" s="448"/>
      <c r="D15" s="448"/>
      <c r="E15" s="448"/>
      <c r="F15" s="448"/>
      <c r="G15" s="448"/>
      <c r="H15" s="448"/>
      <c r="I15" s="448"/>
      <c r="J15" s="448"/>
      <c r="K15" s="449"/>
      <c r="L15" s="93" t="s">
        <v>115</v>
      </c>
      <c r="M15" s="94"/>
    </row>
    <row r="16" spans="1:13" ht="30" customHeight="1">
      <c r="A16" s="79">
        <v>13</v>
      </c>
      <c r="B16" s="447" t="s">
        <v>240</v>
      </c>
      <c r="C16" s="448"/>
      <c r="D16" s="448"/>
      <c r="E16" s="448"/>
      <c r="F16" s="448"/>
      <c r="G16" s="448"/>
      <c r="H16" s="448"/>
      <c r="I16" s="448"/>
      <c r="J16" s="448"/>
      <c r="K16" s="449"/>
      <c r="L16" s="93" t="s">
        <v>115</v>
      </c>
      <c r="M16" s="94"/>
    </row>
    <row r="17" spans="1:13" ht="30" customHeight="1">
      <c r="A17" s="79">
        <v>14</v>
      </c>
      <c r="B17" s="447" t="s">
        <v>241</v>
      </c>
      <c r="C17" s="448"/>
      <c r="D17" s="448"/>
      <c r="E17" s="448"/>
      <c r="F17" s="448"/>
      <c r="G17" s="448"/>
      <c r="H17" s="448"/>
      <c r="I17" s="448"/>
      <c r="J17" s="448"/>
      <c r="K17" s="449"/>
      <c r="L17" s="93" t="s">
        <v>115</v>
      </c>
      <c r="M17" s="94"/>
    </row>
    <row r="18" spans="1:13" ht="30" customHeight="1">
      <c r="A18" s="79">
        <v>15</v>
      </c>
      <c r="B18" s="447" t="s">
        <v>242</v>
      </c>
      <c r="C18" s="448"/>
      <c r="D18" s="448"/>
      <c r="E18" s="448"/>
      <c r="F18" s="448"/>
      <c r="G18" s="448"/>
      <c r="H18" s="448"/>
      <c r="I18" s="448"/>
      <c r="J18" s="448"/>
      <c r="K18" s="449"/>
      <c r="L18" s="93" t="s">
        <v>115</v>
      </c>
      <c r="M18" s="94"/>
    </row>
    <row r="19" spans="1:13" ht="30" customHeight="1">
      <c r="A19" s="79">
        <v>16</v>
      </c>
      <c r="B19" s="447" t="s">
        <v>243</v>
      </c>
      <c r="C19" s="448"/>
      <c r="D19" s="448"/>
      <c r="E19" s="448"/>
      <c r="F19" s="448"/>
      <c r="G19" s="448"/>
      <c r="H19" s="448"/>
      <c r="I19" s="448"/>
      <c r="J19" s="448"/>
      <c r="K19" s="449"/>
      <c r="L19" s="93"/>
      <c r="M19" s="94" t="s">
        <v>115</v>
      </c>
    </row>
    <row r="20" spans="1:13" ht="30" customHeight="1">
      <c r="A20" s="79">
        <v>17</v>
      </c>
      <c r="B20" s="447" t="s">
        <v>244</v>
      </c>
      <c r="C20" s="448"/>
      <c r="D20" s="448"/>
      <c r="E20" s="448"/>
      <c r="F20" s="448"/>
      <c r="G20" s="448"/>
      <c r="H20" s="448"/>
      <c r="I20" s="448"/>
      <c r="J20" s="448"/>
      <c r="K20" s="449"/>
      <c r="L20" s="93" t="s">
        <v>115</v>
      </c>
      <c r="M20" s="94"/>
    </row>
    <row r="21" spans="1:13" ht="30" customHeight="1">
      <c r="A21" s="79">
        <v>18</v>
      </c>
      <c r="B21" s="447" t="s">
        <v>245</v>
      </c>
      <c r="C21" s="448"/>
      <c r="D21" s="448"/>
      <c r="E21" s="448"/>
      <c r="F21" s="448"/>
      <c r="G21" s="448"/>
      <c r="H21" s="448"/>
      <c r="I21" s="448"/>
      <c r="J21" s="448"/>
      <c r="K21" s="449"/>
      <c r="L21" s="93"/>
      <c r="M21" s="94" t="s">
        <v>115</v>
      </c>
    </row>
    <row r="22" spans="1:13" ht="30" customHeight="1">
      <c r="A22" s="79">
        <v>19</v>
      </c>
      <c r="B22" s="447" t="s">
        <v>246</v>
      </c>
      <c r="C22" s="448"/>
      <c r="D22" s="448"/>
      <c r="E22" s="448"/>
      <c r="F22" s="448"/>
      <c r="G22" s="448"/>
      <c r="H22" s="448"/>
      <c r="I22" s="448"/>
      <c r="J22" s="448"/>
      <c r="K22" s="449"/>
      <c r="L22" s="93"/>
      <c r="M22" s="94" t="s">
        <v>115</v>
      </c>
    </row>
    <row r="23" spans="1:13" ht="16.5">
      <c r="A23" s="80"/>
      <c r="B23" s="81"/>
      <c r="C23" s="81"/>
      <c r="D23" s="81"/>
      <c r="E23" s="81"/>
      <c r="F23" s="81"/>
      <c r="G23" s="81"/>
      <c r="H23" s="81"/>
      <c r="I23" s="81"/>
      <c r="J23" s="81"/>
      <c r="K23" s="95"/>
      <c r="L23" s="95"/>
      <c r="M23" s="95"/>
    </row>
    <row r="24" spans="1:14" ht="36.75" customHeight="1">
      <c r="A24" s="450" t="s">
        <v>247</v>
      </c>
      <c r="B24" s="450"/>
      <c r="C24" s="82">
        <f>COUNTIF(L4:L22,"X")</f>
        <v>16</v>
      </c>
      <c r="D24" s="83"/>
      <c r="E24" s="450" t="s">
        <v>248</v>
      </c>
      <c r="F24" s="450"/>
      <c r="G24" s="450"/>
      <c r="H24" s="82">
        <f>COUNTIF(M4:M22,"X")</f>
        <v>3</v>
      </c>
      <c r="I24" s="455" t="s">
        <v>249</v>
      </c>
      <c r="J24" s="455"/>
      <c r="K24" s="455"/>
      <c r="L24" s="455"/>
      <c r="M24" s="455"/>
      <c r="N24" s="96"/>
    </row>
    <row r="25" spans="1:13" ht="16.5">
      <c r="A25" s="84"/>
      <c r="B25" s="84"/>
      <c r="C25" s="85"/>
      <c r="D25" s="85"/>
      <c r="E25" s="86"/>
      <c r="F25" s="86"/>
      <c r="G25" s="86"/>
      <c r="H25" s="87"/>
      <c r="I25" s="455"/>
      <c r="J25" s="455"/>
      <c r="K25" s="455"/>
      <c r="L25" s="455"/>
      <c r="M25" s="455"/>
    </row>
    <row r="26" spans="1:13" ht="36" customHeight="1">
      <c r="A26" s="451" t="s">
        <v>250</v>
      </c>
      <c r="B26" s="451"/>
      <c r="C26" s="452">
        <f>IF(OR(F26="Moderado"),"3",IF(OR(F26="Alto"),"4",IF(OR(F26="Catastrofico"),5,)))</f>
        <v>5</v>
      </c>
      <c r="D26" s="452"/>
      <c r="E26" s="452"/>
      <c r="F26" s="452" t="str">
        <f>IF(OR(L19="X"),"CATASTROFICO",IF(OR(C24=1,C24=2,C24=3,C24=4,C24=5),"MODERADO",IF(OR(C24=6,C24=7,C24=8,C24=9,C24=10,C24=11),"ALTO",IF(OR(C24=12,C24=13,C24=14,C24=15,C24=16,C24=17,C24=18,C24=19),"CATASTROFICO",""))))</f>
        <v>CATASTROFICO</v>
      </c>
      <c r="G26" s="452"/>
      <c r="I26" s="455"/>
      <c r="J26" s="455"/>
      <c r="K26" s="455"/>
      <c r="L26" s="455"/>
      <c r="M26" s="455"/>
    </row>
    <row r="27" spans="1:13" ht="16.5">
      <c r="A27" s="88"/>
      <c r="B27" s="88"/>
      <c r="C27" s="89"/>
      <c r="D27" s="89"/>
      <c r="E27" s="88"/>
      <c r="F27" s="89"/>
      <c r="G27" s="89"/>
      <c r="H27" s="90"/>
      <c r="I27" s="90"/>
      <c r="J27" s="97"/>
      <c r="K27" s="95"/>
      <c r="L27" s="95"/>
      <c r="M27" s="95"/>
    </row>
  </sheetData>
  <sheetProtection sheet="1" objects="1" scenarios="1"/>
  <mergeCells count="29">
    <mergeCell ref="B20:K20"/>
    <mergeCell ref="B21:K21"/>
    <mergeCell ref="B22:K22"/>
    <mergeCell ref="A24:B24"/>
    <mergeCell ref="E24:G24"/>
    <mergeCell ref="A26:B26"/>
    <mergeCell ref="C26:E26"/>
    <mergeCell ref="F26:G26"/>
    <mergeCell ref="I24:M26"/>
    <mergeCell ref="B14:K14"/>
    <mergeCell ref="B15:K15"/>
    <mergeCell ref="B16:K16"/>
    <mergeCell ref="B17:K17"/>
    <mergeCell ref="B18:K18"/>
    <mergeCell ref="B19:K19"/>
    <mergeCell ref="B8:K8"/>
    <mergeCell ref="B9:K9"/>
    <mergeCell ref="B10:K10"/>
    <mergeCell ref="B11:K11"/>
    <mergeCell ref="B12:K12"/>
    <mergeCell ref="B13:K13"/>
    <mergeCell ref="A1:M1"/>
    <mergeCell ref="L2:M2"/>
    <mergeCell ref="B4:K4"/>
    <mergeCell ref="B5:K5"/>
    <mergeCell ref="B6:K6"/>
    <mergeCell ref="B7:K7"/>
    <mergeCell ref="A2:A3"/>
    <mergeCell ref="B2:K3"/>
  </mergeCells>
  <conditionalFormatting sqref="F26:G26">
    <cfRule type="expression" priority="1" dxfId="214" stopIfTrue="1">
      <formula>NOT(ISERROR(SEARCH("Moderado",F26)))</formula>
    </cfRule>
    <cfRule type="expression" priority="2" dxfId="219" stopIfTrue="1">
      <formula>NOT(ISERROR(SEARCH("CATASTROFICO",F26)))</formula>
    </cfRule>
    <cfRule type="expression" priority="3" dxfId="220" stopIfTrue="1">
      <formula>NOT(ISERROR(SEARCH("ALTO",F26)))</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Hoja14">
    <tabColor theme="5"/>
  </sheetPr>
  <dimension ref="A1:U82"/>
  <sheetViews>
    <sheetView view="pageBreakPreview" zoomScale="25" zoomScaleNormal="70" zoomScaleSheetLayoutView="25" zoomScalePageLayoutView="0" workbookViewId="0" topLeftCell="B1">
      <selection activeCell="B1" sqref="B1:T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16.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2"/>
  <drawing r:id="rId1"/>
</worksheet>
</file>

<file path=xl/worksheets/sheet15.xml><?xml version="1.0" encoding="utf-8"?>
<worksheet xmlns="http://schemas.openxmlformats.org/spreadsheetml/2006/main" xmlns:r="http://schemas.openxmlformats.org/officeDocument/2006/relationships">
  <sheetPr codeName="Hoja15">
    <tabColor theme="5" tint="0.7999500036239624"/>
  </sheetPr>
  <dimension ref="A1:N27"/>
  <sheetViews>
    <sheetView zoomScaleSheetLayoutView="100" zoomScalePageLayoutView="0" workbookViewId="0" topLeftCell="A1">
      <selection activeCell="L3" sqref="L3"/>
    </sheetView>
  </sheetViews>
  <sheetFormatPr defaultColWidth="9.00390625" defaultRowHeight="15"/>
  <sheetData>
    <row r="1" spans="1:13" ht="16.5">
      <c r="A1" s="442" t="s">
        <v>225</v>
      </c>
      <c r="B1" s="443"/>
      <c r="C1" s="443"/>
      <c r="D1" s="443"/>
      <c r="E1" s="443"/>
      <c r="F1" s="443"/>
      <c r="G1" s="443"/>
      <c r="H1" s="443"/>
      <c r="I1" s="443"/>
      <c r="J1" s="443"/>
      <c r="K1" s="443"/>
      <c r="L1" s="443"/>
      <c r="M1" s="444"/>
    </row>
    <row r="2" spans="1:13" ht="25.5" customHeight="1">
      <c r="A2" s="453" t="s">
        <v>33</v>
      </c>
      <c r="B2" s="456" t="s">
        <v>226</v>
      </c>
      <c r="C2" s="457"/>
      <c r="D2" s="457"/>
      <c r="E2" s="457"/>
      <c r="F2" s="457"/>
      <c r="G2" s="457"/>
      <c r="H2" s="457"/>
      <c r="I2" s="457"/>
      <c r="J2" s="457"/>
      <c r="K2" s="457"/>
      <c r="L2" s="445" t="s">
        <v>227</v>
      </c>
      <c r="M2" s="446"/>
    </row>
    <row r="3" spans="1:13" ht="25.5" customHeight="1">
      <c r="A3" s="454"/>
      <c r="B3" s="458"/>
      <c r="C3" s="459"/>
      <c r="D3" s="459"/>
      <c r="E3" s="459"/>
      <c r="F3" s="459"/>
      <c r="G3" s="459"/>
      <c r="H3" s="459"/>
      <c r="I3" s="459"/>
      <c r="J3" s="459"/>
      <c r="K3" s="459"/>
      <c r="L3" s="91" t="s">
        <v>175</v>
      </c>
      <c r="M3" s="92" t="s">
        <v>180</v>
      </c>
    </row>
    <row r="4" spans="1:13" ht="30" customHeight="1">
      <c r="A4" s="79">
        <v>1</v>
      </c>
      <c r="B4" s="447" t="s">
        <v>228</v>
      </c>
      <c r="C4" s="448"/>
      <c r="D4" s="448"/>
      <c r="E4" s="448"/>
      <c r="F4" s="448"/>
      <c r="G4" s="448"/>
      <c r="H4" s="448"/>
      <c r="I4" s="448"/>
      <c r="J4" s="448"/>
      <c r="K4" s="449"/>
      <c r="L4" s="93"/>
      <c r="M4" s="94"/>
    </row>
    <row r="5" spans="1:13" ht="30" customHeight="1">
      <c r="A5" s="79">
        <v>2</v>
      </c>
      <c r="B5" s="447" t="s">
        <v>229</v>
      </c>
      <c r="C5" s="448"/>
      <c r="D5" s="448"/>
      <c r="E5" s="448"/>
      <c r="F5" s="448"/>
      <c r="G5" s="448"/>
      <c r="H5" s="448"/>
      <c r="I5" s="448"/>
      <c r="J5" s="448"/>
      <c r="K5" s="449"/>
      <c r="L5" s="93"/>
      <c r="M5" s="94"/>
    </row>
    <row r="6" spans="1:13" ht="30" customHeight="1">
      <c r="A6" s="79">
        <v>3</v>
      </c>
      <c r="B6" s="447" t="s">
        <v>230</v>
      </c>
      <c r="C6" s="448"/>
      <c r="D6" s="448"/>
      <c r="E6" s="448"/>
      <c r="F6" s="448"/>
      <c r="G6" s="448"/>
      <c r="H6" s="448"/>
      <c r="I6" s="448"/>
      <c r="J6" s="448"/>
      <c r="K6" s="449"/>
      <c r="L6" s="93"/>
      <c r="M6" s="94"/>
    </row>
    <row r="7" spans="1:13" ht="30" customHeight="1">
      <c r="A7" s="79">
        <v>4</v>
      </c>
      <c r="B7" s="447" t="s">
        <v>231</v>
      </c>
      <c r="C7" s="448"/>
      <c r="D7" s="448"/>
      <c r="E7" s="448"/>
      <c r="F7" s="448"/>
      <c r="G7" s="448"/>
      <c r="H7" s="448"/>
      <c r="I7" s="448"/>
      <c r="J7" s="448"/>
      <c r="K7" s="449"/>
      <c r="L7" s="93"/>
      <c r="M7" s="94"/>
    </row>
    <row r="8" spans="1:13" ht="30" customHeight="1">
      <c r="A8" s="79">
        <v>5</v>
      </c>
      <c r="B8" s="447" t="s">
        <v>232</v>
      </c>
      <c r="C8" s="448"/>
      <c r="D8" s="448"/>
      <c r="E8" s="448"/>
      <c r="F8" s="448"/>
      <c r="G8" s="448"/>
      <c r="H8" s="448"/>
      <c r="I8" s="448"/>
      <c r="J8" s="448"/>
      <c r="K8" s="449"/>
      <c r="L8" s="93"/>
      <c r="M8" s="94"/>
    </row>
    <row r="9" spans="1:13" ht="30" customHeight="1">
      <c r="A9" s="79">
        <v>6</v>
      </c>
      <c r="B9" s="447" t="s">
        <v>233</v>
      </c>
      <c r="C9" s="448"/>
      <c r="D9" s="448"/>
      <c r="E9" s="448"/>
      <c r="F9" s="448"/>
      <c r="G9" s="448"/>
      <c r="H9" s="448"/>
      <c r="I9" s="448"/>
      <c r="J9" s="448"/>
      <c r="K9" s="449"/>
      <c r="L9" s="93"/>
      <c r="M9" s="94"/>
    </row>
    <row r="10" spans="1:13" ht="30" customHeight="1">
      <c r="A10" s="79">
        <v>7</v>
      </c>
      <c r="B10" s="447" t="s">
        <v>234</v>
      </c>
      <c r="C10" s="448"/>
      <c r="D10" s="448"/>
      <c r="E10" s="448"/>
      <c r="F10" s="448"/>
      <c r="G10" s="448"/>
      <c r="H10" s="448"/>
      <c r="I10" s="448"/>
      <c r="J10" s="448"/>
      <c r="K10" s="449"/>
      <c r="L10" s="93"/>
      <c r="M10" s="94"/>
    </row>
    <row r="11" spans="1:13" ht="30" customHeight="1">
      <c r="A11" s="79">
        <v>8</v>
      </c>
      <c r="B11" s="447" t="s">
        <v>235</v>
      </c>
      <c r="C11" s="448"/>
      <c r="D11" s="448"/>
      <c r="E11" s="448"/>
      <c r="F11" s="448"/>
      <c r="G11" s="448"/>
      <c r="H11" s="448"/>
      <c r="I11" s="448"/>
      <c r="J11" s="448"/>
      <c r="K11" s="449"/>
      <c r="L11" s="93"/>
      <c r="M11" s="94"/>
    </row>
    <row r="12" spans="1:13" ht="30" customHeight="1">
      <c r="A12" s="79">
        <v>9</v>
      </c>
      <c r="B12" s="447" t="s">
        <v>236</v>
      </c>
      <c r="C12" s="448"/>
      <c r="D12" s="448"/>
      <c r="E12" s="448"/>
      <c r="F12" s="448"/>
      <c r="G12" s="448"/>
      <c r="H12" s="448"/>
      <c r="I12" s="448"/>
      <c r="J12" s="448"/>
      <c r="K12" s="449"/>
      <c r="L12" s="93"/>
      <c r="M12" s="94"/>
    </row>
    <row r="13" spans="1:13" ht="30" customHeight="1">
      <c r="A13" s="79">
        <v>10</v>
      </c>
      <c r="B13" s="447" t="s">
        <v>237</v>
      </c>
      <c r="C13" s="448"/>
      <c r="D13" s="448"/>
      <c r="E13" s="448"/>
      <c r="F13" s="448"/>
      <c r="G13" s="448"/>
      <c r="H13" s="448"/>
      <c r="I13" s="448"/>
      <c r="J13" s="448"/>
      <c r="K13" s="449"/>
      <c r="L13" s="93"/>
      <c r="M13" s="94"/>
    </row>
    <row r="14" spans="1:13" ht="30" customHeight="1">
      <c r="A14" s="79">
        <v>11</v>
      </c>
      <c r="B14" s="447" t="s">
        <v>238</v>
      </c>
      <c r="C14" s="448"/>
      <c r="D14" s="448"/>
      <c r="E14" s="448"/>
      <c r="F14" s="448"/>
      <c r="G14" s="448"/>
      <c r="H14" s="448"/>
      <c r="I14" s="448"/>
      <c r="J14" s="448"/>
      <c r="K14" s="449"/>
      <c r="L14" s="93"/>
      <c r="M14" s="94"/>
    </row>
    <row r="15" spans="1:13" ht="30" customHeight="1">
      <c r="A15" s="79">
        <v>12</v>
      </c>
      <c r="B15" s="447" t="s">
        <v>239</v>
      </c>
      <c r="C15" s="448"/>
      <c r="D15" s="448"/>
      <c r="E15" s="448"/>
      <c r="F15" s="448"/>
      <c r="G15" s="448"/>
      <c r="H15" s="448"/>
      <c r="I15" s="448"/>
      <c r="J15" s="448"/>
      <c r="K15" s="449"/>
      <c r="L15" s="93"/>
      <c r="M15" s="94"/>
    </row>
    <row r="16" spans="1:13" ht="30" customHeight="1">
      <c r="A16" s="79">
        <v>13</v>
      </c>
      <c r="B16" s="447" t="s">
        <v>240</v>
      </c>
      <c r="C16" s="448"/>
      <c r="D16" s="448"/>
      <c r="E16" s="448"/>
      <c r="F16" s="448"/>
      <c r="G16" s="448"/>
      <c r="H16" s="448"/>
      <c r="I16" s="448"/>
      <c r="J16" s="448"/>
      <c r="K16" s="449"/>
      <c r="L16" s="93"/>
      <c r="M16" s="94"/>
    </row>
    <row r="17" spans="1:13" ht="30" customHeight="1">
      <c r="A17" s="79">
        <v>14</v>
      </c>
      <c r="B17" s="447" t="s">
        <v>241</v>
      </c>
      <c r="C17" s="448"/>
      <c r="D17" s="448"/>
      <c r="E17" s="448"/>
      <c r="F17" s="448"/>
      <c r="G17" s="448"/>
      <c r="H17" s="448"/>
      <c r="I17" s="448"/>
      <c r="J17" s="448"/>
      <c r="K17" s="449"/>
      <c r="L17" s="93"/>
      <c r="M17" s="94"/>
    </row>
    <row r="18" spans="1:13" ht="30" customHeight="1">
      <c r="A18" s="79">
        <v>15</v>
      </c>
      <c r="B18" s="447" t="s">
        <v>242</v>
      </c>
      <c r="C18" s="448"/>
      <c r="D18" s="448"/>
      <c r="E18" s="448"/>
      <c r="F18" s="448"/>
      <c r="G18" s="448"/>
      <c r="H18" s="448"/>
      <c r="I18" s="448"/>
      <c r="J18" s="448"/>
      <c r="K18" s="449"/>
      <c r="L18" s="93"/>
      <c r="M18" s="94"/>
    </row>
    <row r="19" spans="1:13" ht="30" customHeight="1">
      <c r="A19" s="79">
        <v>16</v>
      </c>
      <c r="B19" s="447" t="s">
        <v>243</v>
      </c>
      <c r="C19" s="448"/>
      <c r="D19" s="448"/>
      <c r="E19" s="448"/>
      <c r="F19" s="448"/>
      <c r="G19" s="448"/>
      <c r="H19" s="448"/>
      <c r="I19" s="448"/>
      <c r="J19" s="448"/>
      <c r="K19" s="449"/>
      <c r="L19" s="93"/>
      <c r="M19" s="94"/>
    </row>
    <row r="20" spans="1:13" ht="30" customHeight="1">
      <c r="A20" s="79">
        <v>17</v>
      </c>
      <c r="B20" s="447" t="s">
        <v>244</v>
      </c>
      <c r="C20" s="448"/>
      <c r="D20" s="448"/>
      <c r="E20" s="448"/>
      <c r="F20" s="448"/>
      <c r="G20" s="448"/>
      <c r="H20" s="448"/>
      <c r="I20" s="448"/>
      <c r="J20" s="448"/>
      <c r="K20" s="449"/>
      <c r="L20" s="93"/>
      <c r="M20" s="94"/>
    </row>
    <row r="21" spans="1:13" ht="30" customHeight="1">
      <c r="A21" s="79">
        <v>18</v>
      </c>
      <c r="B21" s="447" t="s">
        <v>245</v>
      </c>
      <c r="C21" s="448"/>
      <c r="D21" s="448"/>
      <c r="E21" s="448"/>
      <c r="F21" s="448"/>
      <c r="G21" s="448"/>
      <c r="H21" s="448"/>
      <c r="I21" s="448"/>
      <c r="J21" s="448"/>
      <c r="K21" s="449"/>
      <c r="L21" s="93"/>
      <c r="M21" s="94"/>
    </row>
    <row r="22" spans="1:13" ht="30" customHeight="1">
      <c r="A22" s="79">
        <v>19</v>
      </c>
      <c r="B22" s="447" t="s">
        <v>246</v>
      </c>
      <c r="C22" s="448"/>
      <c r="D22" s="448"/>
      <c r="E22" s="448"/>
      <c r="F22" s="448"/>
      <c r="G22" s="448"/>
      <c r="H22" s="448"/>
      <c r="I22" s="448"/>
      <c r="J22" s="448"/>
      <c r="K22" s="449"/>
      <c r="L22" s="93"/>
      <c r="M22" s="94"/>
    </row>
    <row r="23" spans="1:13" ht="16.5">
      <c r="A23" s="80"/>
      <c r="B23" s="81"/>
      <c r="C23" s="81"/>
      <c r="D23" s="81"/>
      <c r="E23" s="81"/>
      <c r="F23" s="81"/>
      <c r="G23" s="81"/>
      <c r="H23" s="81"/>
      <c r="I23" s="81"/>
      <c r="J23" s="81"/>
      <c r="K23" s="95"/>
      <c r="L23" s="95"/>
      <c r="M23" s="95"/>
    </row>
    <row r="24" spans="1:14" ht="36.75" customHeight="1">
      <c r="A24" s="450" t="s">
        <v>247</v>
      </c>
      <c r="B24" s="450"/>
      <c r="C24" s="82">
        <f>COUNTIF(L4:L22,"X")</f>
        <v>0</v>
      </c>
      <c r="D24" s="83"/>
      <c r="E24" s="450" t="s">
        <v>248</v>
      </c>
      <c r="F24" s="450"/>
      <c r="G24" s="450"/>
      <c r="H24" s="82">
        <f>COUNTIF(M4:M22,"X")</f>
        <v>0</v>
      </c>
      <c r="I24" s="455" t="s">
        <v>249</v>
      </c>
      <c r="J24" s="455"/>
      <c r="K24" s="455"/>
      <c r="L24" s="455"/>
      <c r="M24" s="455"/>
      <c r="N24" s="96"/>
    </row>
    <row r="25" spans="1:13" ht="16.5">
      <c r="A25" s="84"/>
      <c r="B25" s="84"/>
      <c r="C25" s="85"/>
      <c r="D25" s="85"/>
      <c r="E25" s="86"/>
      <c r="F25" s="86"/>
      <c r="G25" s="86"/>
      <c r="H25" s="87"/>
      <c r="I25" s="455"/>
      <c r="J25" s="455"/>
      <c r="K25" s="455"/>
      <c r="L25" s="455"/>
      <c r="M25" s="455"/>
    </row>
    <row r="26" spans="1:13" ht="36" customHeight="1">
      <c r="A26" s="451" t="s">
        <v>250</v>
      </c>
      <c r="B26" s="451"/>
      <c r="C26" s="452">
        <f>IF(OR(F26="Moderado"),"3",IF(OR(F26="Alto"),"4",IF(OR(F26="Catastrofico"),5,)))</f>
        <v>0</v>
      </c>
      <c r="D26" s="452"/>
      <c r="E26" s="452"/>
      <c r="F26" s="452">
        <f>IF(OR(L19="X"),"CATASTROFICO",IF(OR(C24=1,C24=2,C24=3,C24=4,C24=5),"MODERADO",IF(OR(C24=6,C24=7,C24=8,C24=9,C24=10,C24=11),"ALTO",IF(OR(C24=12,C24=13,C24=14,C24=15,C24=16,C24=17,C24=18,C24=19),"CATASTROFICO",""))))</f>
      </c>
      <c r="G26" s="452"/>
      <c r="I26" s="455"/>
      <c r="J26" s="455"/>
      <c r="K26" s="455"/>
      <c r="L26" s="455"/>
      <c r="M26" s="455"/>
    </row>
    <row r="27" spans="1:13" ht="16.5">
      <c r="A27" s="88"/>
      <c r="B27" s="88"/>
      <c r="C27" s="89"/>
      <c r="D27" s="89"/>
      <c r="E27" s="88"/>
      <c r="F27" s="89"/>
      <c r="G27" s="89"/>
      <c r="H27" s="90"/>
      <c r="I27" s="90"/>
      <c r="J27" s="97"/>
      <c r="K27" s="95"/>
      <c r="L27" s="95"/>
      <c r="M27" s="95"/>
    </row>
  </sheetData>
  <sheetProtection sheet="1" objects="1" scenarios="1"/>
  <mergeCells count="29">
    <mergeCell ref="B20:K20"/>
    <mergeCell ref="B21:K21"/>
    <mergeCell ref="B22:K22"/>
    <mergeCell ref="A24:B24"/>
    <mergeCell ref="E24:G24"/>
    <mergeCell ref="A26:B26"/>
    <mergeCell ref="C26:E26"/>
    <mergeCell ref="F26:G26"/>
    <mergeCell ref="I24:M26"/>
    <mergeCell ref="B14:K14"/>
    <mergeCell ref="B15:K15"/>
    <mergeCell ref="B16:K16"/>
    <mergeCell ref="B17:K17"/>
    <mergeCell ref="B18:K18"/>
    <mergeCell ref="B19:K19"/>
    <mergeCell ref="B8:K8"/>
    <mergeCell ref="B9:K9"/>
    <mergeCell ref="B10:K10"/>
    <mergeCell ref="B11:K11"/>
    <mergeCell ref="B12:K12"/>
    <mergeCell ref="B13:K13"/>
    <mergeCell ref="A1:M1"/>
    <mergeCell ref="L2:M2"/>
    <mergeCell ref="B4:K4"/>
    <mergeCell ref="B5:K5"/>
    <mergeCell ref="B6:K6"/>
    <mergeCell ref="B7:K7"/>
    <mergeCell ref="A2:A3"/>
    <mergeCell ref="B2:K3"/>
  </mergeCells>
  <conditionalFormatting sqref="F26:G26">
    <cfRule type="expression" priority="1" dxfId="214" stopIfTrue="1">
      <formula>NOT(ISERROR(SEARCH("Moderado",F26)))</formula>
    </cfRule>
    <cfRule type="expression" priority="2" dxfId="219" stopIfTrue="1">
      <formula>NOT(ISERROR(SEARCH("CATASTROFICO",F26)))</formula>
    </cfRule>
    <cfRule type="expression" priority="3" dxfId="220" stopIfTrue="1">
      <formula>NOT(ISERROR(SEARCH("ALTO",F26)))</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Hoja16">
    <tabColor theme="5"/>
  </sheetPr>
  <dimension ref="A1:U82"/>
  <sheetViews>
    <sheetView view="pageBreakPreview" zoomScale="25" zoomScaleNormal="70" zoomScaleSheetLayoutView="25" zoomScalePageLayoutView="0" workbookViewId="0" topLeftCell="E53">
      <selection activeCell="I59" sqref="I59:T6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16.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2"/>
  <drawing r:id="rId1"/>
</worksheet>
</file>

<file path=xl/worksheets/sheet17.xml><?xml version="1.0" encoding="utf-8"?>
<worksheet xmlns="http://schemas.openxmlformats.org/spreadsheetml/2006/main" xmlns:r="http://schemas.openxmlformats.org/officeDocument/2006/relationships">
  <sheetPr codeName="Hoja17">
    <tabColor theme="5" tint="0.7999500036239624"/>
  </sheetPr>
  <dimension ref="A1:N27"/>
  <sheetViews>
    <sheetView zoomScaleSheetLayoutView="100" zoomScalePageLayoutView="0" workbookViewId="0" topLeftCell="A1">
      <selection activeCell="L3" sqref="L3"/>
    </sheetView>
  </sheetViews>
  <sheetFormatPr defaultColWidth="9.00390625" defaultRowHeight="15"/>
  <sheetData>
    <row r="1" spans="1:13" ht="16.5">
      <c r="A1" s="442" t="s">
        <v>225</v>
      </c>
      <c r="B1" s="443"/>
      <c r="C1" s="443"/>
      <c r="D1" s="443"/>
      <c r="E1" s="443"/>
      <c r="F1" s="443"/>
      <c r="G1" s="443"/>
      <c r="H1" s="443"/>
      <c r="I1" s="443"/>
      <c r="J1" s="443"/>
      <c r="K1" s="443"/>
      <c r="L1" s="443"/>
      <c r="M1" s="444"/>
    </row>
    <row r="2" spans="1:13" ht="25.5" customHeight="1">
      <c r="A2" s="453" t="s">
        <v>33</v>
      </c>
      <c r="B2" s="456" t="s">
        <v>226</v>
      </c>
      <c r="C2" s="457"/>
      <c r="D2" s="457"/>
      <c r="E2" s="457"/>
      <c r="F2" s="457"/>
      <c r="G2" s="457"/>
      <c r="H2" s="457"/>
      <c r="I2" s="457"/>
      <c r="J2" s="457"/>
      <c r="K2" s="457"/>
      <c r="L2" s="445" t="s">
        <v>227</v>
      </c>
      <c r="M2" s="446"/>
    </row>
    <row r="3" spans="1:13" ht="25.5" customHeight="1">
      <c r="A3" s="454"/>
      <c r="B3" s="458"/>
      <c r="C3" s="459"/>
      <c r="D3" s="459"/>
      <c r="E3" s="459"/>
      <c r="F3" s="459"/>
      <c r="G3" s="459"/>
      <c r="H3" s="459"/>
      <c r="I3" s="459"/>
      <c r="J3" s="459"/>
      <c r="K3" s="459"/>
      <c r="L3" s="91" t="s">
        <v>175</v>
      </c>
      <c r="M3" s="92" t="s">
        <v>180</v>
      </c>
    </row>
    <row r="4" spans="1:13" ht="30" customHeight="1">
      <c r="A4" s="79">
        <v>1</v>
      </c>
      <c r="B4" s="447" t="s">
        <v>228</v>
      </c>
      <c r="C4" s="448"/>
      <c r="D4" s="448"/>
      <c r="E4" s="448"/>
      <c r="F4" s="448"/>
      <c r="G4" s="448"/>
      <c r="H4" s="448"/>
      <c r="I4" s="448"/>
      <c r="J4" s="448"/>
      <c r="K4" s="449"/>
      <c r="L4" s="93"/>
      <c r="M4" s="94"/>
    </row>
    <row r="5" spans="1:13" ht="30" customHeight="1">
      <c r="A5" s="79">
        <v>2</v>
      </c>
      <c r="B5" s="447" t="s">
        <v>229</v>
      </c>
      <c r="C5" s="448"/>
      <c r="D5" s="448"/>
      <c r="E5" s="448"/>
      <c r="F5" s="448"/>
      <c r="G5" s="448"/>
      <c r="H5" s="448"/>
      <c r="I5" s="448"/>
      <c r="J5" s="448"/>
      <c r="K5" s="449"/>
      <c r="L5" s="93"/>
      <c r="M5" s="94"/>
    </row>
    <row r="6" spans="1:13" ht="30" customHeight="1">
      <c r="A6" s="79">
        <v>3</v>
      </c>
      <c r="B6" s="447" t="s">
        <v>230</v>
      </c>
      <c r="C6" s="448"/>
      <c r="D6" s="448"/>
      <c r="E6" s="448"/>
      <c r="F6" s="448"/>
      <c r="G6" s="448"/>
      <c r="H6" s="448"/>
      <c r="I6" s="448"/>
      <c r="J6" s="448"/>
      <c r="K6" s="449"/>
      <c r="L6" s="93"/>
      <c r="M6" s="94"/>
    </row>
    <row r="7" spans="1:13" ht="30" customHeight="1">
      <c r="A7" s="79">
        <v>4</v>
      </c>
      <c r="B7" s="447" t="s">
        <v>231</v>
      </c>
      <c r="C7" s="448"/>
      <c r="D7" s="448"/>
      <c r="E7" s="448"/>
      <c r="F7" s="448"/>
      <c r="G7" s="448"/>
      <c r="H7" s="448"/>
      <c r="I7" s="448"/>
      <c r="J7" s="448"/>
      <c r="K7" s="449"/>
      <c r="L7" s="93"/>
      <c r="M7" s="94"/>
    </row>
    <row r="8" spans="1:13" ht="30" customHeight="1">
      <c r="A8" s="79">
        <v>5</v>
      </c>
      <c r="B8" s="447" t="s">
        <v>232</v>
      </c>
      <c r="C8" s="448"/>
      <c r="D8" s="448"/>
      <c r="E8" s="448"/>
      <c r="F8" s="448"/>
      <c r="G8" s="448"/>
      <c r="H8" s="448"/>
      <c r="I8" s="448"/>
      <c r="J8" s="448"/>
      <c r="K8" s="449"/>
      <c r="L8" s="93"/>
      <c r="M8" s="94"/>
    </row>
    <row r="9" spans="1:13" ht="30" customHeight="1">
      <c r="A9" s="79">
        <v>6</v>
      </c>
      <c r="B9" s="447" t="s">
        <v>233</v>
      </c>
      <c r="C9" s="448"/>
      <c r="D9" s="448"/>
      <c r="E9" s="448"/>
      <c r="F9" s="448"/>
      <c r="G9" s="448"/>
      <c r="H9" s="448"/>
      <c r="I9" s="448"/>
      <c r="J9" s="448"/>
      <c r="K9" s="449"/>
      <c r="L9" s="93"/>
      <c r="M9" s="94"/>
    </row>
    <row r="10" spans="1:13" ht="30" customHeight="1">
      <c r="A10" s="79">
        <v>7</v>
      </c>
      <c r="B10" s="447" t="s">
        <v>234</v>
      </c>
      <c r="C10" s="448"/>
      <c r="D10" s="448"/>
      <c r="E10" s="448"/>
      <c r="F10" s="448"/>
      <c r="G10" s="448"/>
      <c r="H10" s="448"/>
      <c r="I10" s="448"/>
      <c r="J10" s="448"/>
      <c r="K10" s="449"/>
      <c r="L10" s="93"/>
      <c r="M10" s="94"/>
    </row>
    <row r="11" spans="1:13" ht="30" customHeight="1">
      <c r="A11" s="79">
        <v>8</v>
      </c>
      <c r="B11" s="447" t="s">
        <v>235</v>
      </c>
      <c r="C11" s="448"/>
      <c r="D11" s="448"/>
      <c r="E11" s="448"/>
      <c r="F11" s="448"/>
      <c r="G11" s="448"/>
      <c r="H11" s="448"/>
      <c r="I11" s="448"/>
      <c r="J11" s="448"/>
      <c r="K11" s="449"/>
      <c r="L11" s="93"/>
      <c r="M11" s="94"/>
    </row>
    <row r="12" spans="1:13" ht="30" customHeight="1">
      <c r="A12" s="79">
        <v>9</v>
      </c>
      <c r="B12" s="447" t="s">
        <v>236</v>
      </c>
      <c r="C12" s="448"/>
      <c r="D12" s="448"/>
      <c r="E12" s="448"/>
      <c r="F12" s="448"/>
      <c r="G12" s="448"/>
      <c r="H12" s="448"/>
      <c r="I12" s="448"/>
      <c r="J12" s="448"/>
      <c r="K12" s="449"/>
      <c r="L12" s="93"/>
      <c r="M12" s="94"/>
    </row>
    <row r="13" spans="1:13" ht="30" customHeight="1">
      <c r="A13" s="79">
        <v>10</v>
      </c>
      <c r="B13" s="447" t="s">
        <v>237</v>
      </c>
      <c r="C13" s="448"/>
      <c r="D13" s="448"/>
      <c r="E13" s="448"/>
      <c r="F13" s="448"/>
      <c r="G13" s="448"/>
      <c r="H13" s="448"/>
      <c r="I13" s="448"/>
      <c r="J13" s="448"/>
      <c r="K13" s="449"/>
      <c r="L13" s="93"/>
      <c r="M13" s="94"/>
    </row>
    <row r="14" spans="1:13" ht="30" customHeight="1">
      <c r="A14" s="79">
        <v>11</v>
      </c>
      <c r="B14" s="447" t="s">
        <v>238</v>
      </c>
      <c r="C14" s="448"/>
      <c r="D14" s="448"/>
      <c r="E14" s="448"/>
      <c r="F14" s="448"/>
      <c r="G14" s="448"/>
      <c r="H14" s="448"/>
      <c r="I14" s="448"/>
      <c r="J14" s="448"/>
      <c r="K14" s="449"/>
      <c r="L14" s="93"/>
      <c r="M14" s="94"/>
    </row>
    <row r="15" spans="1:13" ht="30" customHeight="1">
      <c r="A15" s="79">
        <v>12</v>
      </c>
      <c r="B15" s="447" t="s">
        <v>239</v>
      </c>
      <c r="C15" s="448"/>
      <c r="D15" s="448"/>
      <c r="E15" s="448"/>
      <c r="F15" s="448"/>
      <c r="G15" s="448"/>
      <c r="H15" s="448"/>
      <c r="I15" s="448"/>
      <c r="J15" s="448"/>
      <c r="K15" s="449"/>
      <c r="L15" s="93"/>
      <c r="M15" s="94"/>
    </row>
    <row r="16" spans="1:13" ht="30" customHeight="1">
      <c r="A16" s="79">
        <v>13</v>
      </c>
      <c r="B16" s="447" t="s">
        <v>240</v>
      </c>
      <c r="C16" s="448"/>
      <c r="D16" s="448"/>
      <c r="E16" s="448"/>
      <c r="F16" s="448"/>
      <c r="G16" s="448"/>
      <c r="H16" s="448"/>
      <c r="I16" s="448"/>
      <c r="J16" s="448"/>
      <c r="K16" s="449"/>
      <c r="L16" s="93"/>
      <c r="M16" s="94"/>
    </row>
    <row r="17" spans="1:13" ht="30" customHeight="1">
      <c r="A17" s="79">
        <v>14</v>
      </c>
      <c r="B17" s="447" t="s">
        <v>241</v>
      </c>
      <c r="C17" s="448"/>
      <c r="D17" s="448"/>
      <c r="E17" s="448"/>
      <c r="F17" s="448"/>
      <c r="G17" s="448"/>
      <c r="H17" s="448"/>
      <c r="I17" s="448"/>
      <c r="J17" s="448"/>
      <c r="K17" s="449"/>
      <c r="L17" s="93"/>
      <c r="M17" s="94"/>
    </row>
    <row r="18" spans="1:13" ht="30" customHeight="1">
      <c r="A18" s="79">
        <v>15</v>
      </c>
      <c r="B18" s="447" t="s">
        <v>242</v>
      </c>
      <c r="C18" s="448"/>
      <c r="D18" s="448"/>
      <c r="E18" s="448"/>
      <c r="F18" s="448"/>
      <c r="G18" s="448"/>
      <c r="H18" s="448"/>
      <c r="I18" s="448"/>
      <c r="J18" s="448"/>
      <c r="K18" s="449"/>
      <c r="L18" s="93"/>
      <c r="M18" s="94"/>
    </row>
    <row r="19" spans="1:13" ht="30" customHeight="1">
      <c r="A19" s="79">
        <v>16</v>
      </c>
      <c r="B19" s="447" t="s">
        <v>243</v>
      </c>
      <c r="C19" s="448"/>
      <c r="D19" s="448"/>
      <c r="E19" s="448"/>
      <c r="F19" s="448"/>
      <c r="G19" s="448"/>
      <c r="H19" s="448"/>
      <c r="I19" s="448"/>
      <c r="J19" s="448"/>
      <c r="K19" s="449"/>
      <c r="L19" s="93"/>
      <c r="M19" s="94"/>
    </row>
    <row r="20" spans="1:13" ht="30" customHeight="1">
      <c r="A20" s="79">
        <v>17</v>
      </c>
      <c r="B20" s="447" t="s">
        <v>244</v>
      </c>
      <c r="C20" s="448"/>
      <c r="D20" s="448"/>
      <c r="E20" s="448"/>
      <c r="F20" s="448"/>
      <c r="G20" s="448"/>
      <c r="H20" s="448"/>
      <c r="I20" s="448"/>
      <c r="J20" s="448"/>
      <c r="K20" s="449"/>
      <c r="L20" s="93"/>
      <c r="M20" s="94"/>
    </row>
    <row r="21" spans="1:13" ht="30" customHeight="1">
      <c r="A21" s="79">
        <v>18</v>
      </c>
      <c r="B21" s="447" t="s">
        <v>245</v>
      </c>
      <c r="C21" s="448"/>
      <c r="D21" s="448"/>
      <c r="E21" s="448"/>
      <c r="F21" s="448"/>
      <c r="G21" s="448"/>
      <c r="H21" s="448"/>
      <c r="I21" s="448"/>
      <c r="J21" s="448"/>
      <c r="K21" s="449"/>
      <c r="L21" s="93"/>
      <c r="M21" s="94"/>
    </row>
    <row r="22" spans="1:13" ht="30" customHeight="1">
      <c r="A22" s="79">
        <v>19</v>
      </c>
      <c r="B22" s="447" t="s">
        <v>246</v>
      </c>
      <c r="C22" s="448"/>
      <c r="D22" s="448"/>
      <c r="E22" s="448"/>
      <c r="F22" s="448"/>
      <c r="G22" s="448"/>
      <c r="H22" s="448"/>
      <c r="I22" s="448"/>
      <c r="J22" s="448"/>
      <c r="K22" s="449"/>
      <c r="L22" s="93"/>
      <c r="M22" s="94"/>
    </row>
    <row r="23" spans="1:13" ht="16.5">
      <c r="A23" s="80"/>
      <c r="B23" s="81"/>
      <c r="C23" s="81"/>
      <c r="D23" s="81"/>
      <c r="E23" s="81"/>
      <c r="F23" s="81"/>
      <c r="G23" s="81"/>
      <c r="H23" s="81"/>
      <c r="I23" s="81"/>
      <c r="J23" s="81"/>
      <c r="K23" s="95"/>
      <c r="L23" s="95"/>
      <c r="M23" s="95"/>
    </row>
    <row r="24" spans="1:14" ht="36.75" customHeight="1">
      <c r="A24" s="450" t="s">
        <v>247</v>
      </c>
      <c r="B24" s="450"/>
      <c r="C24" s="82">
        <f>COUNTIF(L4:L22,"X")</f>
        <v>0</v>
      </c>
      <c r="D24" s="83"/>
      <c r="E24" s="450" t="s">
        <v>248</v>
      </c>
      <c r="F24" s="450"/>
      <c r="G24" s="450"/>
      <c r="H24" s="82">
        <f>COUNTIF(M4:M22,"X")</f>
        <v>0</v>
      </c>
      <c r="I24" s="455" t="s">
        <v>249</v>
      </c>
      <c r="J24" s="455"/>
      <c r="K24" s="455"/>
      <c r="L24" s="455"/>
      <c r="M24" s="455"/>
      <c r="N24" s="96"/>
    </row>
    <row r="25" spans="1:13" ht="16.5">
      <c r="A25" s="84"/>
      <c r="B25" s="84"/>
      <c r="C25" s="85"/>
      <c r="D25" s="85"/>
      <c r="E25" s="86"/>
      <c r="F25" s="86"/>
      <c r="G25" s="86"/>
      <c r="H25" s="87"/>
      <c r="I25" s="455"/>
      <c r="J25" s="455"/>
      <c r="K25" s="455"/>
      <c r="L25" s="455"/>
      <c r="M25" s="455"/>
    </row>
    <row r="26" spans="1:13" ht="36" customHeight="1">
      <c r="A26" s="451" t="s">
        <v>250</v>
      </c>
      <c r="B26" s="451"/>
      <c r="C26" s="452">
        <f>IF(OR(F26="Moderado"),"3",IF(OR(F26="Alto"),"4",IF(OR(F26="Catastrofico"),5,)))</f>
        <v>0</v>
      </c>
      <c r="D26" s="452"/>
      <c r="E26" s="452"/>
      <c r="F26" s="452">
        <f>IF(OR(L19="X"),"CATASTROFICO",IF(OR(C24=1,C24=2,C24=3,C24=4,C24=5),"MODERADO",IF(OR(C24=6,C24=7,C24=8,C24=9,C24=10,C24=11),"ALTO",IF(OR(C24=12,C24=13,C24=14,C24=15,C24=16,C24=17,C24=18,C24=19),"CATASTROFICO",""))))</f>
      </c>
      <c r="G26" s="452"/>
      <c r="I26" s="455"/>
      <c r="J26" s="455"/>
      <c r="K26" s="455"/>
      <c r="L26" s="455"/>
      <c r="M26" s="455"/>
    </row>
    <row r="27" spans="1:13" ht="16.5">
      <c r="A27" s="88"/>
      <c r="B27" s="88"/>
      <c r="C27" s="89"/>
      <c r="D27" s="89"/>
      <c r="E27" s="88"/>
      <c r="F27" s="89"/>
      <c r="G27" s="89"/>
      <c r="H27" s="90"/>
      <c r="I27" s="90"/>
      <c r="J27" s="97"/>
      <c r="K27" s="95"/>
      <c r="L27" s="95"/>
      <c r="M27" s="95"/>
    </row>
  </sheetData>
  <sheetProtection sheet="1" objects="1" scenarios="1"/>
  <mergeCells count="29">
    <mergeCell ref="B20:K20"/>
    <mergeCell ref="B21:K21"/>
    <mergeCell ref="B22:K22"/>
    <mergeCell ref="A24:B24"/>
    <mergeCell ref="E24:G24"/>
    <mergeCell ref="A26:B26"/>
    <mergeCell ref="C26:E26"/>
    <mergeCell ref="F26:G26"/>
    <mergeCell ref="I24:M26"/>
    <mergeCell ref="B14:K14"/>
    <mergeCell ref="B15:K15"/>
    <mergeCell ref="B16:K16"/>
    <mergeCell ref="B17:K17"/>
    <mergeCell ref="B18:K18"/>
    <mergeCell ref="B19:K19"/>
    <mergeCell ref="B8:K8"/>
    <mergeCell ref="B9:K9"/>
    <mergeCell ref="B10:K10"/>
    <mergeCell ref="B11:K11"/>
    <mergeCell ref="B12:K12"/>
    <mergeCell ref="B13:K13"/>
    <mergeCell ref="A1:M1"/>
    <mergeCell ref="L2:M2"/>
    <mergeCell ref="B4:K4"/>
    <mergeCell ref="B5:K5"/>
    <mergeCell ref="B6:K6"/>
    <mergeCell ref="B7:K7"/>
    <mergeCell ref="A2:A3"/>
    <mergeCell ref="B2:K3"/>
  </mergeCells>
  <conditionalFormatting sqref="F26:G26">
    <cfRule type="expression" priority="1" dxfId="214" stopIfTrue="1">
      <formula>NOT(ISERROR(SEARCH("Moderado",F26)))</formula>
    </cfRule>
    <cfRule type="expression" priority="2" dxfId="219" stopIfTrue="1">
      <formula>NOT(ISERROR(SEARCH("CATASTROFICO",F26)))</formula>
    </cfRule>
    <cfRule type="expression" priority="3" dxfId="220" stopIfTrue="1">
      <formula>NOT(ISERROR(SEARCH("ALTO",F26)))</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8">
    <tabColor theme="5"/>
  </sheetPr>
  <dimension ref="A1:U82"/>
  <sheetViews>
    <sheetView view="pageBreakPreview" zoomScale="25" zoomScaleNormal="70" zoomScaleSheetLayoutView="25" zoomScalePageLayoutView="0" workbookViewId="0" topLeftCell="C52">
      <selection activeCell="I59" sqref="I59:T6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16.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2"/>
  <drawing r:id="rId1"/>
</worksheet>
</file>

<file path=xl/worksheets/sheet19.xml><?xml version="1.0" encoding="utf-8"?>
<worksheet xmlns="http://schemas.openxmlformats.org/spreadsheetml/2006/main" xmlns:r="http://schemas.openxmlformats.org/officeDocument/2006/relationships">
  <sheetPr codeName="Hoja19">
    <tabColor theme="5" tint="0.7999500036239624"/>
  </sheetPr>
  <dimension ref="A1:N27"/>
  <sheetViews>
    <sheetView zoomScaleSheetLayoutView="100" zoomScalePageLayoutView="0" workbookViewId="0" topLeftCell="A1">
      <selection activeCell="L3" sqref="L3"/>
    </sheetView>
  </sheetViews>
  <sheetFormatPr defaultColWidth="9.00390625" defaultRowHeight="15"/>
  <sheetData>
    <row r="1" spans="1:13" ht="16.5">
      <c r="A1" s="442" t="s">
        <v>225</v>
      </c>
      <c r="B1" s="443"/>
      <c r="C1" s="443"/>
      <c r="D1" s="443"/>
      <c r="E1" s="443"/>
      <c r="F1" s="443"/>
      <c r="G1" s="443"/>
      <c r="H1" s="443"/>
      <c r="I1" s="443"/>
      <c r="J1" s="443"/>
      <c r="K1" s="443"/>
      <c r="L1" s="443"/>
      <c r="M1" s="444"/>
    </row>
    <row r="2" spans="1:13" ht="25.5" customHeight="1">
      <c r="A2" s="453" t="s">
        <v>33</v>
      </c>
      <c r="B2" s="456" t="s">
        <v>226</v>
      </c>
      <c r="C2" s="457"/>
      <c r="D2" s="457"/>
      <c r="E2" s="457"/>
      <c r="F2" s="457"/>
      <c r="G2" s="457"/>
      <c r="H2" s="457"/>
      <c r="I2" s="457"/>
      <c r="J2" s="457"/>
      <c r="K2" s="457"/>
      <c r="L2" s="445" t="s">
        <v>227</v>
      </c>
      <c r="M2" s="446"/>
    </row>
    <row r="3" spans="1:13" ht="25.5" customHeight="1">
      <c r="A3" s="454"/>
      <c r="B3" s="458"/>
      <c r="C3" s="459"/>
      <c r="D3" s="459"/>
      <c r="E3" s="459"/>
      <c r="F3" s="459"/>
      <c r="G3" s="459"/>
      <c r="H3" s="459"/>
      <c r="I3" s="459"/>
      <c r="J3" s="459"/>
      <c r="K3" s="459"/>
      <c r="L3" s="91" t="s">
        <v>175</v>
      </c>
      <c r="M3" s="92" t="s">
        <v>180</v>
      </c>
    </row>
    <row r="4" spans="1:13" ht="30" customHeight="1">
      <c r="A4" s="79">
        <v>1</v>
      </c>
      <c r="B4" s="447" t="s">
        <v>228</v>
      </c>
      <c r="C4" s="448"/>
      <c r="D4" s="448"/>
      <c r="E4" s="448"/>
      <c r="F4" s="448"/>
      <c r="G4" s="448"/>
      <c r="H4" s="448"/>
      <c r="I4" s="448"/>
      <c r="J4" s="448"/>
      <c r="K4" s="449"/>
      <c r="L4" s="93"/>
      <c r="M4" s="94"/>
    </row>
    <row r="5" spans="1:13" ht="30" customHeight="1">
      <c r="A5" s="79">
        <v>2</v>
      </c>
      <c r="B5" s="447" t="s">
        <v>229</v>
      </c>
      <c r="C5" s="448"/>
      <c r="D5" s="448"/>
      <c r="E5" s="448"/>
      <c r="F5" s="448"/>
      <c r="G5" s="448"/>
      <c r="H5" s="448"/>
      <c r="I5" s="448"/>
      <c r="J5" s="448"/>
      <c r="K5" s="449"/>
      <c r="L5" s="93"/>
      <c r="M5" s="94"/>
    </row>
    <row r="6" spans="1:13" ht="30" customHeight="1">
      <c r="A6" s="79">
        <v>3</v>
      </c>
      <c r="B6" s="447" t="s">
        <v>230</v>
      </c>
      <c r="C6" s="448"/>
      <c r="D6" s="448"/>
      <c r="E6" s="448"/>
      <c r="F6" s="448"/>
      <c r="G6" s="448"/>
      <c r="H6" s="448"/>
      <c r="I6" s="448"/>
      <c r="J6" s="448"/>
      <c r="K6" s="449"/>
      <c r="L6" s="93"/>
      <c r="M6" s="94"/>
    </row>
    <row r="7" spans="1:13" ht="30" customHeight="1">
      <c r="A7" s="79">
        <v>4</v>
      </c>
      <c r="B7" s="447" t="s">
        <v>231</v>
      </c>
      <c r="C7" s="448"/>
      <c r="D7" s="448"/>
      <c r="E7" s="448"/>
      <c r="F7" s="448"/>
      <c r="G7" s="448"/>
      <c r="H7" s="448"/>
      <c r="I7" s="448"/>
      <c r="J7" s="448"/>
      <c r="K7" s="449"/>
      <c r="L7" s="93"/>
      <c r="M7" s="94"/>
    </row>
    <row r="8" spans="1:13" ht="30" customHeight="1">
      <c r="A8" s="79">
        <v>5</v>
      </c>
      <c r="B8" s="447" t="s">
        <v>232</v>
      </c>
      <c r="C8" s="448"/>
      <c r="D8" s="448"/>
      <c r="E8" s="448"/>
      <c r="F8" s="448"/>
      <c r="G8" s="448"/>
      <c r="H8" s="448"/>
      <c r="I8" s="448"/>
      <c r="J8" s="448"/>
      <c r="K8" s="449"/>
      <c r="L8" s="93"/>
      <c r="M8" s="94"/>
    </row>
    <row r="9" spans="1:13" ht="30" customHeight="1">
      <c r="A9" s="79">
        <v>6</v>
      </c>
      <c r="B9" s="447" t="s">
        <v>233</v>
      </c>
      <c r="C9" s="448"/>
      <c r="D9" s="448"/>
      <c r="E9" s="448"/>
      <c r="F9" s="448"/>
      <c r="G9" s="448"/>
      <c r="H9" s="448"/>
      <c r="I9" s="448"/>
      <c r="J9" s="448"/>
      <c r="K9" s="449"/>
      <c r="L9" s="93"/>
      <c r="M9" s="94"/>
    </row>
    <row r="10" spans="1:13" ht="30" customHeight="1">
      <c r="A10" s="79">
        <v>7</v>
      </c>
      <c r="B10" s="447" t="s">
        <v>234</v>
      </c>
      <c r="C10" s="448"/>
      <c r="D10" s="448"/>
      <c r="E10" s="448"/>
      <c r="F10" s="448"/>
      <c r="G10" s="448"/>
      <c r="H10" s="448"/>
      <c r="I10" s="448"/>
      <c r="J10" s="448"/>
      <c r="K10" s="449"/>
      <c r="L10" s="93"/>
      <c r="M10" s="94"/>
    </row>
    <row r="11" spans="1:13" ht="30" customHeight="1">
      <c r="A11" s="79">
        <v>8</v>
      </c>
      <c r="B11" s="447" t="s">
        <v>235</v>
      </c>
      <c r="C11" s="448"/>
      <c r="D11" s="448"/>
      <c r="E11" s="448"/>
      <c r="F11" s="448"/>
      <c r="G11" s="448"/>
      <c r="H11" s="448"/>
      <c r="I11" s="448"/>
      <c r="J11" s="448"/>
      <c r="K11" s="449"/>
      <c r="L11" s="93"/>
      <c r="M11" s="94"/>
    </row>
    <row r="12" spans="1:13" ht="30" customHeight="1">
      <c r="A12" s="79">
        <v>9</v>
      </c>
      <c r="B12" s="447" t="s">
        <v>236</v>
      </c>
      <c r="C12" s="448"/>
      <c r="D12" s="448"/>
      <c r="E12" s="448"/>
      <c r="F12" s="448"/>
      <c r="G12" s="448"/>
      <c r="H12" s="448"/>
      <c r="I12" s="448"/>
      <c r="J12" s="448"/>
      <c r="K12" s="449"/>
      <c r="L12" s="93"/>
      <c r="M12" s="94"/>
    </row>
    <row r="13" spans="1:13" ht="30" customHeight="1">
      <c r="A13" s="79">
        <v>10</v>
      </c>
      <c r="B13" s="447" t="s">
        <v>237</v>
      </c>
      <c r="C13" s="448"/>
      <c r="D13" s="448"/>
      <c r="E13" s="448"/>
      <c r="F13" s="448"/>
      <c r="G13" s="448"/>
      <c r="H13" s="448"/>
      <c r="I13" s="448"/>
      <c r="J13" s="448"/>
      <c r="K13" s="449"/>
      <c r="L13" s="93"/>
      <c r="M13" s="94"/>
    </row>
    <row r="14" spans="1:13" ht="30" customHeight="1">
      <c r="A14" s="79">
        <v>11</v>
      </c>
      <c r="B14" s="447" t="s">
        <v>238</v>
      </c>
      <c r="C14" s="448"/>
      <c r="D14" s="448"/>
      <c r="E14" s="448"/>
      <c r="F14" s="448"/>
      <c r="G14" s="448"/>
      <c r="H14" s="448"/>
      <c r="I14" s="448"/>
      <c r="J14" s="448"/>
      <c r="K14" s="449"/>
      <c r="L14" s="93"/>
      <c r="M14" s="94"/>
    </row>
    <row r="15" spans="1:13" ht="30" customHeight="1">
      <c r="A15" s="79">
        <v>12</v>
      </c>
      <c r="B15" s="447" t="s">
        <v>239</v>
      </c>
      <c r="C15" s="448"/>
      <c r="D15" s="448"/>
      <c r="E15" s="448"/>
      <c r="F15" s="448"/>
      <c r="G15" s="448"/>
      <c r="H15" s="448"/>
      <c r="I15" s="448"/>
      <c r="J15" s="448"/>
      <c r="K15" s="449"/>
      <c r="L15" s="93"/>
      <c r="M15" s="94"/>
    </row>
    <row r="16" spans="1:13" ht="30" customHeight="1">
      <c r="A16" s="79">
        <v>13</v>
      </c>
      <c r="B16" s="447" t="s">
        <v>240</v>
      </c>
      <c r="C16" s="448"/>
      <c r="D16" s="448"/>
      <c r="E16" s="448"/>
      <c r="F16" s="448"/>
      <c r="G16" s="448"/>
      <c r="H16" s="448"/>
      <c r="I16" s="448"/>
      <c r="J16" s="448"/>
      <c r="K16" s="449"/>
      <c r="L16" s="93"/>
      <c r="M16" s="94"/>
    </row>
    <row r="17" spans="1:13" ht="30" customHeight="1">
      <c r="A17" s="79">
        <v>14</v>
      </c>
      <c r="B17" s="447" t="s">
        <v>241</v>
      </c>
      <c r="C17" s="448"/>
      <c r="D17" s="448"/>
      <c r="E17" s="448"/>
      <c r="F17" s="448"/>
      <c r="G17" s="448"/>
      <c r="H17" s="448"/>
      <c r="I17" s="448"/>
      <c r="J17" s="448"/>
      <c r="K17" s="449"/>
      <c r="L17" s="93"/>
      <c r="M17" s="94"/>
    </row>
    <row r="18" spans="1:13" ht="30" customHeight="1">
      <c r="A18" s="79">
        <v>15</v>
      </c>
      <c r="B18" s="447" t="s">
        <v>242</v>
      </c>
      <c r="C18" s="448"/>
      <c r="D18" s="448"/>
      <c r="E18" s="448"/>
      <c r="F18" s="448"/>
      <c r="G18" s="448"/>
      <c r="H18" s="448"/>
      <c r="I18" s="448"/>
      <c r="J18" s="448"/>
      <c r="K18" s="449"/>
      <c r="L18" s="93"/>
      <c r="M18" s="94"/>
    </row>
    <row r="19" spans="1:13" ht="30" customHeight="1">
      <c r="A19" s="79">
        <v>16</v>
      </c>
      <c r="B19" s="447" t="s">
        <v>243</v>
      </c>
      <c r="C19" s="448"/>
      <c r="D19" s="448"/>
      <c r="E19" s="448"/>
      <c r="F19" s="448"/>
      <c r="G19" s="448"/>
      <c r="H19" s="448"/>
      <c r="I19" s="448"/>
      <c r="J19" s="448"/>
      <c r="K19" s="449"/>
      <c r="L19" s="93"/>
      <c r="M19" s="94"/>
    </row>
    <row r="20" spans="1:13" ht="30" customHeight="1">
      <c r="A20" s="79">
        <v>17</v>
      </c>
      <c r="B20" s="447" t="s">
        <v>244</v>
      </c>
      <c r="C20" s="448"/>
      <c r="D20" s="448"/>
      <c r="E20" s="448"/>
      <c r="F20" s="448"/>
      <c r="G20" s="448"/>
      <c r="H20" s="448"/>
      <c r="I20" s="448"/>
      <c r="J20" s="448"/>
      <c r="K20" s="449"/>
      <c r="L20" s="93"/>
      <c r="M20" s="94"/>
    </row>
    <row r="21" spans="1:13" ht="30" customHeight="1">
      <c r="A21" s="79">
        <v>18</v>
      </c>
      <c r="B21" s="447" t="s">
        <v>245</v>
      </c>
      <c r="C21" s="448"/>
      <c r="D21" s="448"/>
      <c r="E21" s="448"/>
      <c r="F21" s="448"/>
      <c r="G21" s="448"/>
      <c r="H21" s="448"/>
      <c r="I21" s="448"/>
      <c r="J21" s="448"/>
      <c r="K21" s="449"/>
      <c r="L21" s="93"/>
      <c r="M21" s="94"/>
    </row>
    <row r="22" spans="1:13" ht="30" customHeight="1">
      <c r="A22" s="79">
        <v>19</v>
      </c>
      <c r="B22" s="447" t="s">
        <v>246</v>
      </c>
      <c r="C22" s="448"/>
      <c r="D22" s="448"/>
      <c r="E22" s="448"/>
      <c r="F22" s="448"/>
      <c r="G22" s="448"/>
      <c r="H22" s="448"/>
      <c r="I22" s="448"/>
      <c r="J22" s="448"/>
      <c r="K22" s="449"/>
      <c r="L22" s="93"/>
      <c r="M22" s="94"/>
    </row>
    <row r="23" spans="1:13" ht="16.5">
      <c r="A23" s="80"/>
      <c r="B23" s="81"/>
      <c r="C23" s="81"/>
      <c r="D23" s="81"/>
      <c r="E23" s="81"/>
      <c r="F23" s="81"/>
      <c r="G23" s="81"/>
      <c r="H23" s="81"/>
      <c r="I23" s="81"/>
      <c r="J23" s="81"/>
      <c r="K23" s="95"/>
      <c r="L23" s="95"/>
      <c r="M23" s="95"/>
    </row>
    <row r="24" spans="1:14" ht="36.75" customHeight="1">
      <c r="A24" s="450" t="s">
        <v>247</v>
      </c>
      <c r="B24" s="450"/>
      <c r="C24" s="82">
        <f>COUNTIF(L4:L22,"X")</f>
        <v>0</v>
      </c>
      <c r="D24" s="83"/>
      <c r="E24" s="450" t="s">
        <v>248</v>
      </c>
      <c r="F24" s="450"/>
      <c r="G24" s="450"/>
      <c r="H24" s="82">
        <f>COUNTIF(M4:M22,"X")</f>
        <v>0</v>
      </c>
      <c r="I24" s="455" t="s">
        <v>249</v>
      </c>
      <c r="J24" s="455"/>
      <c r="K24" s="455"/>
      <c r="L24" s="455"/>
      <c r="M24" s="455"/>
      <c r="N24" s="96"/>
    </row>
    <row r="25" spans="1:13" ht="16.5">
      <c r="A25" s="84"/>
      <c r="B25" s="84"/>
      <c r="C25" s="85"/>
      <c r="D25" s="85"/>
      <c r="E25" s="86"/>
      <c r="F25" s="86"/>
      <c r="G25" s="86"/>
      <c r="H25" s="87"/>
      <c r="I25" s="455"/>
      <c r="J25" s="455"/>
      <c r="K25" s="455"/>
      <c r="L25" s="455"/>
      <c r="M25" s="455"/>
    </row>
    <row r="26" spans="1:13" ht="36" customHeight="1">
      <c r="A26" s="451" t="s">
        <v>250</v>
      </c>
      <c r="B26" s="451"/>
      <c r="C26" s="452">
        <f>IF(OR(F26="Moderado"),"3",IF(OR(F26="Alto"),"4",IF(OR(F26="Catastrofico"),5,)))</f>
        <v>0</v>
      </c>
      <c r="D26" s="452"/>
      <c r="E26" s="452"/>
      <c r="F26" s="452">
        <f>IF(OR(L19="X"),"CATASTROFICO",IF(OR(C24=1,C24=2,C24=3,C24=4,C24=5),"MODERADO",IF(OR(C24=6,C24=7,C24=8,C24=9,C24=10,C24=11),"ALTO",IF(OR(C24=12,C24=13,C24=14,C24=15,C24=16,C24=17,C24=18,C24=19),"CATASTROFICO",""))))</f>
      </c>
      <c r="G26" s="452"/>
      <c r="I26" s="455"/>
      <c r="J26" s="455"/>
      <c r="K26" s="455"/>
      <c r="L26" s="455"/>
      <c r="M26" s="455"/>
    </row>
    <row r="27" spans="1:13" ht="16.5">
      <c r="A27" s="88"/>
      <c r="B27" s="88"/>
      <c r="C27" s="89"/>
      <c r="D27" s="89"/>
      <c r="E27" s="88"/>
      <c r="F27" s="89"/>
      <c r="G27" s="89"/>
      <c r="H27" s="90"/>
      <c r="I27" s="90"/>
      <c r="J27" s="97"/>
      <c r="K27" s="95"/>
      <c r="L27" s="95"/>
      <c r="M27" s="95"/>
    </row>
  </sheetData>
  <sheetProtection sheet="1" objects="1" scenarios="1"/>
  <mergeCells count="29">
    <mergeCell ref="B20:K20"/>
    <mergeCell ref="B21:K21"/>
    <mergeCell ref="B22:K22"/>
    <mergeCell ref="A24:B24"/>
    <mergeCell ref="E24:G24"/>
    <mergeCell ref="A26:B26"/>
    <mergeCell ref="C26:E26"/>
    <mergeCell ref="F26:G26"/>
    <mergeCell ref="I24:M26"/>
    <mergeCell ref="B14:K14"/>
    <mergeCell ref="B15:K15"/>
    <mergeCell ref="B16:K16"/>
    <mergeCell ref="B17:K17"/>
    <mergeCell ref="B18:K18"/>
    <mergeCell ref="B19:K19"/>
    <mergeCell ref="B8:K8"/>
    <mergeCell ref="B9:K9"/>
    <mergeCell ref="B10:K10"/>
    <mergeCell ref="B11:K11"/>
    <mergeCell ref="B12:K12"/>
    <mergeCell ref="B13:K13"/>
    <mergeCell ref="A1:M1"/>
    <mergeCell ref="L2:M2"/>
    <mergeCell ref="B4:K4"/>
    <mergeCell ref="B5:K5"/>
    <mergeCell ref="B6:K6"/>
    <mergeCell ref="B7:K7"/>
    <mergeCell ref="A2:A3"/>
    <mergeCell ref="B2:K3"/>
  </mergeCells>
  <conditionalFormatting sqref="F26:G26">
    <cfRule type="expression" priority="1" dxfId="214" stopIfTrue="1">
      <formula>NOT(ISERROR(SEARCH("Moderado",F26)))</formula>
    </cfRule>
    <cfRule type="expression" priority="2" dxfId="219" stopIfTrue="1">
      <formula>NOT(ISERROR(SEARCH("CATASTROFICO",F26)))</formula>
    </cfRule>
    <cfRule type="expression" priority="3" dxfId="220" stopIfTrue="1">
      <formula>NOT(ISERROR(SEARCH("ALTO",F26)))</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2">
    <tabColor theme="9" tint="-0.24997000396251678"/>
  </sheetPr>
  <dimension ref="A1:U82"/>
  <sheetViews>
    <sheetView view="pageBreakPreview" zoomScale="30" zoomScaleNormal="70" zoomScaleSheetLayoutView="30" zoomScalePageLayoutView="0" workbookViewId="0" topLeftCell="B1">
      <selection activeCell="B1" sqref="B1:T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0" t="s">
        <v>137</v>
      </c>
      <c r="B5" s="270"/>
      <c r="C5" s="270"/>
      <c r="D5" s="270"/>
      <c r="E5" s="270"/>
      <c r="F5" s="270"/>
      <c r="G5" s="270"/>
      <c r="H5" s="270"/>
      <c r="I5" s="270"/>
      <c r="J5" s="270"/>
      <c r="K5" s="270"/>
      <c r="L5" s="270"/>
      <c r="M5" s="270"/>
      <c r="N5" s="270"/>
      <c r="O5" s="270"/>
      <c r="P5" s="270"/>
      <c r="Q5" s="270"/>
      <c r="R5" s="270"/>
      <c r="S5" s="270"/>
      <c r="T5" s="270"/>
    </row>
    <row r="6" spans="1:20" ht="81" customHeight="1">
      <c r="A6" s="101" t="s">
        <v>138</v>
      </c>
      <c r="B6" s="271" t="s">
        <v>139</v>
      </c>
      <c r="C6" s="272"/>
      <c r="D6" s="271" t="s">
        <v>140</v>
      </c>
      <c r="E6" s="273"/>
      <c r="F6" s="273"/>
      <c r="G6" s="273"/>
      <c r="H6" s="273"/>
      <c r="I6" s="273"/>
      <c r="J6" s="273"/>
      <c r="K6" s="273"/>
      <c r="L6" s="273"/>
      <c r="M6" s="273"/>
      <c r="N6" s="273"/>
      <c r="O6" s="273"/>
      <c r="P6" s="273"/>
      <c r="Q6" s="273"/>
      <c r="R6" s="273"/>
      <c r="S6" s="273"/>
      <c r="T6" s="272"/>
    </row>
    <row r="7" spans="1:20" ht="91.5" customHeight="1">
      <c r="A7" s="17">
        <f>'MAPA DE RIESGOS'!A16</f>
        <v>1</v>
      </c>
      <c r="B7" s="274" t="str">
        <f>'MAPA DE RIESGOS'!C16</f>
        <v>Riesgo de Proceso</v>
      </c>
      <c r="C7" s="275"/>
      <c r="D7" s="274" t="str">
        <f>'MAPA DE RIESGOS'!B16</f>
        <v> Aplicación ineficiente de la auditoria interna de Gestión.     </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75"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f>'MAPA DE RIESGOS'!G16</f>
        <v>3</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f>'MAPA DE RIESGOS'!H16</f>
        <v>3</v>
      </c>
      <c r="H11" s="284"/>
      <c r="I11" s="284"/>
      <c r="J11" s="285" t="s">
        <v>144</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88" t="s">
        <v>145</v>
      </c>
      <c r="B13" s="288"/>
      <c r="C13" s="288"/>
      <c r="D13" s="288"/>
      <c r="E13" s="288"/>
      <c r="F13" s="288"/>
      <c r="G13" s="288"/>
      <c r="H13" s="288"/>
      <c r="I13" s="288"/>
      <c r="J13" s="288"/>
      <c r="K13" s="288"/>
      <c r="L13" s="288"/>
      <c r="M13" s="288"/>
      <c r="N13" s="288"/>
      <c r="O13" s="288"/>
      <c r="P13" s="288"/>
      <c r="Q13" s="288"/>
      <c r="R13" s="288"/>
      <c r="S13" s="288"/>
      <c r="T13" s="288"/>
    </row>
    <row r="14" spans="1:20" ht="73.5" customHeight="1">
      <c r="A14" s="289" t="s">
        <v>146</v>
      </c>
      <c r="B14" s="289"/>
      <c r="C14" s="289"/>
      <c r="D14" s="289"/>
      <c r="E14" s="289"/>
      <c r="F14" s="289"/>
      <c r="G14" s="289"/>
      <c r="H14" s="289"/>
      <c r="I14" s="289"/>
      <c r="J14" s="289"/>
      <c r="K14" s="289"/>
      <c r="L14" s="289"/>
      <c r="M14" s="289"/>
      <c r="N14" s="289"/>
      <c r="O14" s="289"/>
      <c r="P14" s="289"/>
      <c r="Q14" s="289"/>
      <c r="R14" s="289"/>
      <c r="S14" s="289"/>
      <c r="T14" s="289"/>
    </row>
    <row r="15" spans="1:20" ht="72" customHeight="1">
      <c r="A15" s="357" t="s">
        <v>147</v>
      </c>
      <c r="B15" s="358"/>
      <c r="C15" s="358"/>
      <c r="D15" s="358"/>
      <c r="E15" s="358"/>
      <c r="F15" s="359"/>
      <c r="G15" s="348" t="s">
        <v>148</v>
      </c>
      <c r="H15" s="349"/>
      <c r="I15" s="349"/>
      <c r="J15" s="349"/>
      <c r="K15" s="349"/>
      <c r="L15" s="349"/>
      <c r="M15" s="349"/>
      <c r="N15" s="350"/>
      <c r="O15" s="290" t="s">
        <v>149</v>
      </c>
      <c r="P15" s="290"/>
      <c r="Q15" s="290"/>
      <c r="R15" s="290"/>
      <c r="S15" s="290"/>
      <c r="T15" s="290"/>
    </row>
    <row r="16" spans="1:20" ht="30" customHeight="1">
      <c r="A16" s="360"/>
      <c r="B16" s="361"/>
      <c r="C16" s="361"/>
      <c r="D16" s="361"/>
      <c r="E16" s="361"/>
      <c r="F16" s="362"/>
      <c r="G16" s="351"/>
      <c r="H16" s="352"/>
      <c r="I16" s="352"/>
      <c r="J16" s="352"/>
      <c r="K16" s="352"/>
      <c r="L16" s="352"/>
      <c r="M16" s="352"/>
      <c r="N16" s="353"/>
      <c r="O16" s="291" t="s">
        <v>1</v>
      </c>
      <c r="P16" s="291"/>
      <c r="Q16" s="291"/>
      <c r="R16" s="291" t="s">
        <v>2</v>
      </c>
      <c r="S16" s="291"/>
      <c r="T16" s="291"/>
    </row>
    <row r="17" spans="1:20" ht="54" customHeight="1">
      <c r="A17" s="363"/>
      <c r="B17" s="364"/>
      <c r="C17" s="364"/>
      <c r="D17" s="364"/>
      <c r="E17" s="364"/>
      <c r="F17" s="365"/>
      <c r="G17" s="354"/>
      <c r="H17" s="355"/>
      <c r="I17" s="355"/>
      <c r="J17" s="355"/>
      <c r="K17" s="355"/>
      <c r="L17" s="355"/>
      <c r="M17" s="355"/>
      <c r="N17" s="356"/>
      <c r="O17" s="110" t="s">
        <v>150</v>
      </c>
      <c r="P17" s="110" t="s">
        <v>151</v>
      </c>
      <c r="Q17" s="110" t="s">
        <v>152</v>
      </c>
      <c r="R17" s="110" t="s">
        <v>150</v>
      </c>
      <c r="S17" s="110" t="s">
        <v>151</v>
      </c>
      <c r="T17" s="110" t="s">
        <v>152</v>
      </c>
    </row>
    <row r="18" spans="1:20" ht="49.5" customHeight="1">
      <c r="A18" s="292" t="str">
        <f>'MAPA DE RIESGOS'!E16</f>
        <v>Desconocimiento normativo y técnico del sistema de control interno. </v>
      </c>
      <c r="B18" s="293"/>
      <c r="C18" s="293"/>
      <c r="D18" s="293"/>
      <c r="E18" s="293"/>
      <c r="F18" s="294"/>
      <c r="G18" s="102" t="s">
        <v>153</v>
      </c>
      <c r="H18" s="292" t="str">
        <f>'MAPA DE RIESGOS'!J16</f>
        <v>Plan anual de auditoria. </v>
      </c>
      <c r="I18" s="293"/>
      <c r="J18" s="293"/>
      <c r="K18" s="293"/>
      <c r="L18" s="293"/>
      <c r="M18" s="293"/>
      <c r="N18" s="293"/>
      <c r="O18" s="19" t="s">
        <v>84</v>
      </c>
      <c r="P18" s="19"/>
      <c r="Q18" s="112"/>
      <c r="R18" s="112"/>
      <c r="S18" s="112"/>
      <c r="T18" s="112"/>
    </row>
    <row r="19" spans="1:20" ht="49.5" customHeight="1">
      <c r="A19" s="292" t="str">
        <f>'MAPA DE RIESGOS'!E17</f>
        <v>Debilidad en la planeacion del proceso auditor.</v>
      </c>
      <c r="B19" s="293"/>
      <c r="C19" s="293"/>
      <c r="D19" s="293"/>
      <c r="E19" s="293"/>
      <c r="F19" s="294"/>
      <c r="G19" s="102" t="s">
        <v>154</v>
      </c>
      <c r="H19" s="292" t="str">
        <f>'MAPA DE RIESGOS'!J17</f>
        <v>Programa de Auditorias.</v>
      </c>
      <c r="I19" s="293"/>
      <c r="J19" s="293"/>
      <c r="K19" s="293"/>
      <c r="L19" s="293"/>
      <c r="M19" s="293"/>
      <c r="N19" s="293"/>
      <c r="O19" s="19" t="s">
        <v>84</v>
      </c>
      <c r="P19" s="19"/>
      <c r="Q19" s="112"/>
      <c r="R19" s="112"/>
      <c r="S19" s="112"/>
      <c r="T19" s="112"/>
    </row>
    <row r="20" spans="1:20" ht="49.5" customHeight="1">
      <c r="A20" s="292">
        <f>'MAPA DE RIESGOS'!E18</f>
        <v>0</v>
      </c>
      <c r="B20" s="293"/>
      <c r="C20" s="293"/>
      <c r="D20" s="293"/>
      <c r="E20" s="293"/>
      <c r="F20" s="294"/>
      <c r="G20" s="102" t="s">
        <v>155</v>
      </c>
      <c r="H20" s="292" t="str">
        <f>'MAPA DE RIESGOS'!J18</f>
        <v>Codigo de Etica del Auditor.</v>
      </c>
      <c r="I20" s="293"/>
      <c r="J20" s="293"/>
      <c r="K20" s="293"/>
      <c r="L20" s="293"/>
      <c r="M20" s="293"/>
      <c r="N20" s="293"/>
      <c r="O20" s="19" t="s">
        <v>115</v>
      </c>
      <c r="P20" s="19"/>
      <c r="Q20" s="112"/>
      <c r="R20" s="112"/>
      <c r="S20" s="112"/>
      <c r="T20" s="112"/>
    </row>
    <row r="21" spans="1:20" ht="49.5" customHeight="1">
      <c r="A21" s="292">
        <f>'MAPA DE RIESGOS'!E19</f>
        <v>0</v>
      </c>
      <c r="B21" s="293"/>
      <c r="C21" s="293"/>
      <c r="D21" s="293"/>
      <c r="E21" s="293"/>
      <c r="F21" s="294"/>
      <c r="G21" s="102" t="s">
        <v>156</v>
      </c>
      <c r="H21" s="292" t="str">
        <f>'MAPA DE RIESGOS'!J19</f>
        <v>Asesorias y acompañamientos. </v>
      </c>
      <c r="I21" s="293"/>
      <c r="J21" s="293"/>
      <c r="K21" s="293"/>
      <c r="L21" s="293"/>
      <c r="M21" s="293"/>
      <c r="N21" s="293"/>
      <c r="O21" s="19"/>
      <c r="P21" s="19"/>
      <c r="Q21" s="112"/>
      <c r="R21" s="112"/>
      <c r="S21" s="112"/>
      <c r="T21" s="112"/>
    </row>
    <row r="22" spans="1:20" ht="49.5" customHeight="1">
      <c r="A22" s="292" t="e">
        <f>'MAPA DE RIESGOS'!#REF!</f>
        <v>#REF!</v>
      </c>
      <c r="B22" s="293"/>
      <c r="C22" s="293"/>
      <c r="D22" s="293"/>
      <c r="E22" s="293"/>
      <c r="F22" s="294"/>
      <c r="G22" s="102" t="s">
        <v>157</v>
      </c>
      <c r="H22" s="292" t="e">
        <f>'MAPA DE RIESGOS'!#REF!</f>
        <v>#REF!</v>
      </c>
      <c r="I22" s="293"/>
      <c r="J22" s="293"/>
      <c r="K22" s="293"/>
      <c r="L22" s="293"/>
      <c r="M22" s="293"/>
      <c r="N22" s="293"/>
      <c r="O22" s="19"/>
      <c r="P22" s="19"/>
      <c r="Q22" s="112"/>
      <c r="R22" s="112"/>
      <c r="S22" s="112"/>
      <c r="T22" s="112"/>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295" t="s">
        <v>158</v>
      </c>
      <c r="B25" s="295"/>
      <c r="C25" s="295"/>
      <c r="D25" s="295"/>
      <c r="E25" s="295"/>
      <c r="F25" s="295"/>
      <c r="G25" s="296"/>
      <c r="H25" s="103">
        <f>COUNTIF(O18:O22,"x")</f>
        <v>3</v>
      </c>
      <c r="I25" s="26"/>
      <c r="J25" s="26"/>
      <c r="K25" s="26"/>
      <c r="L25" s="44"/>
      <c r="M25" s="44"/>
      <c r="N25" s="48"/>
      <c r="O25" s="49"/>
      <c r="P25" s="50"/>
      <c r="Q25" s="50"/>
      <c r="R25" s="50"/>
      <c r="S25" s="50"/>
      <c r="T25" s="50"/>
    </row>
    <row r="26" spans="1:20" ht="54" customHeight="1">
      <c r="A26" s="295" t="s">
        <v>159</v>
      </c>
      <c r="B26" s="295"/>
      <c r="C26" s="295"/>
      <c r="D26" s="295"/>
      <c r="E26" s="295"/>
      <c r="F26" s="295"/>
      <c r="G26" s="296"/>
      <c r="H26" s="103">
        <f>COUNTIF(P18:P22,"x")</f>
        <v>0</v>
      </c>
      <c r="I26" s="26"/>
      <c r="J26" s="26"/>
      <c r="K26" s="26"/>
      <c r="L26" s="44"/>
      <c r="M26" s="44"/>
      <c r="N26" s="48"/>
      <c r="O26" s="49"/>
      <c r="P26" s="50"/>
      <c r="Q26" s="50"/>
      <c r="R26" s="50"/>
      <c r="S26" s="50"/>
      <c r="T26" s="50"/>
    </row>
    <row r="27" spans="1:20" ht="54" customHeight="1">
      <c r="A27" s="295" t="s">
        <v>160</v>
      </c>
      <c r="B27" s="295"/>
      <c r="C27" s="295"/>
      <c r="D27" s="295"/>
      <c r="E27" s="295"/>
      <c r="F27" s="295"/>
      <c r="G27" s="296"/>
      <c r="H27" s="103">
        <f>COUNTIF(Q18:Q22,"x")</f>
        <v>0</v>
      </c>
      <c r="I27" s="26"/>
      <c r="J27" s="26"/>
      <c r="K27" s="26"/>
      <c r="L27" s="44"/>
      <c r="M27" s="44"/>
      <c r="N27" s="48"/>
      <c r="O27" s="49"/>
      <c r="P27" s="50"/>
      <c r="Q27" s="50"/>
      <c r="R27" s="50"/>
      <c r="S27" s="50"/>
      <c r="T27" s="50"/>
    </row>
    <row r="28" spans="1:20" ht="54" customHeight="1">
      <c r="A28" s="295" t="s">
        <v>161</v>
      </c>
      <c r="B28" s="295"/>
      <c r="C28" s="295"/>
      <c r="D28" s="295"/>
      <c r="E28" s="295"/>
      <c r="F28" s="295"/>
      <c r="G28" s="296"/>
      <c r="H28" s="103">
        <f>COUNTIF(R18:R22,"x")</f>
        <v>0</v>
      </c>
      <c r="I28" s="45"/>
      <c r="J28" s="45"/>
      <c r="K28" s="45"/>
      <c r="L28" s="51"/>
      <c r="M28" s="51"/>
      <c r="N28" s="51"/>
      <c r="O28" s="52"/>
      <c r="P28" s="53"/>
      <c r="Q28" s="53"/>
      <c r="R28" s="53"/>
      <c r="S28" s="53"/>
      <c r="T28" s="53"/>
    </row>
    <row r="29" spans="1:20" ht="54" customHeight="1">
      <c r="A29" s="295" t="s">
        <v>162</v>
      </c>
      <c r="B29" s="295"/>
      <c r="C29" s="295"/>
      <c r="D29" s="295"/>
      <c r="E29" s="295"/>
      <c r="F29" s="295"/>
      <c r="G29" s="296"/>
      <c r="H29" s="103">
        <f>COUNTIF(S18:S22,"x")</f>
        <v>0</v>
      </c>
      <c r="I29" s="45"/>
      <c r="J29" s="45"/>
      <c r="K29" s="45"/>
      <c r="L29" s="51"/>
      <c r="M29" s="51"/>
      <c r="N29" s="51"/>
      <c r="O29" s="52"/>
      <c r="P29" s="53"/>
      <c r="Q29" s="53"/>
      <c r="R29" s="53"/>
      <c r="S29" s="53"/>
      <c r="T29" s="53"/>
    </row>
    <row r="30" spans="1:20" ht="54" customHeight="1">
      <c r="A30" s="295" t="s">
        <v>163</v>
      </c>
      <c r="B30" s="295"/>
      <c r="C30" s="295"/>
      <c r="D30" s="295"/>
      <c r="E30" s="295"/>
      <c r="F30" s="295"/>
      <c r="G30" s="296"/>
      <c r="H30" s="103">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297" t="s">
        <v>164</v>
      </c>
      <c r="B32" s="297"/>
      <c r="C32" s="297"/>
      <c r="D32" s="297"/>
      <c r="E32" s="297"/>
      <c r="F32" s="297"/>
      <c r="G32" s="297"/>
      <c r="H32" s="297"/>
      <c r="I32" s="297"/>
      <c r="J32" s="297"/>
      <c r="K32" s="297"/>
      <c r="L32" s="297"/>
      <c r="M32" s="297"/>
      <c r="N32" s="297"/>
      <c r="O32" s="297"/>
      <c r="P32" s="297"/>
      <c r="Q32" s="297"/>
      <c r="R32" s="297"/>
      <c r="S32" s="297"/>
      <c r="T32" s="297"/>
    </row>
    <row r="33" spans="1:20" ht="78" customHeight="1">
      <c r="A33" s="298" t="s">
        <v>165</v>
      </c>
      <c r="B33" s="299"/>
      <c r="C33" s="299"/>
      <c r="D33" s="299"/>
      <c r="E33" s="299"/>
      <c r="F33" s="299"/>
      <c r="G33" s="299"/>
      <c r="H33" s="299"/>
      <c r="I33" s="299"/>
      <c r="J33" s="299"/>
      <c r="K33" s="299"/>
      <c r="L33" s="299"/>
      <c r="M33" s="299"/>
      <c r="N33" s="299"/>
      <c r="O33" s="299"/>
      <c r="P33" s="299"/>
      <c r="Q33" s="299"/>
      <c r="R33" s="299"/>
      <c r="S33" s="299"/>
      <c r="T33" s="300"/>
    </row>
    <row r="34" spans="1:20" ht="106.5" customHeight="1">
      <c r="A34" s="301" t="s">
        <v>166</v>
      </c>
      <c r="B34" s="301"/>
      <c r="C34" s="301"/>
      <c r="D34" s="301"/>
      <c r="E34" s="301"/>
      <c r="F34" s="301"/>
      <c r="G34" s="301"/>
      <c r="H34" s="104" t="s">
        <v>167</v>
      </c>
      <c r="I34" s="111" t="s">
        <v>168</v>
      </c>
      <c r="J34" s="110" t="s">
        <v>169</v>
      </c>
      <c r="K34" s="111" t="s">
        <v>170</v>
      </c>
      <c r="L34" s="110" t="s">
        <v>169</v>
      </c>
      <c r="M34" s="111" t="s">
        <v>171</v>
      </c>
      <c r="N34" s="110" t="s">
        <v>169</v>
      </c>
      <c r="O34" s="110" t="s">
        <v>172</v>
      </c>
      <c r="P34" s="302" t="s">
        <v>169</v>
      </c>
      <c r="Q34" s="303"/>
      <c r="R34" s="110" t="s">
        <v>173</v>
      </c>
      <c r="S34" s="304" t="s">
        <v>169</v>
      </c>
      <c r="T34" s="304"/>
    </row>
    <row r="35" spans="1:20" ht="60" customHeight="1">
      <c r="A35" s="337" t="s">
        <v>174</v>
      </c>
      <c r="B35" s="338"/>
      <c r="C35" s="338"/>
      <c r="D35" s="338"/>
      <c r="E35" s="339"/>
      <c r="F35" s="305" t="s">
        <v>175</v>
      </c>
      <c r="G35" s="306"/>
      <c r="H35" s="105">
        <v>15</v>
      </c>
      <c r="I35" s="328">
        <v>15</v>
      </c>
      <c r="J35" s="330" t="s">
        <v>176</v>
      </c>
      <c r="K35" s="328">
        <v>15</v>
      </c>
      <c r="L35" s="330" t="s">
        <v>177</v>
      </c>
      <c r="M35" s="328">
        <v>15</v>
      </c>
      <c r="N35" s="328" t="s">
        <v>178</v>
      </c>
      <c r="O35" s="328">
        <v>15</v>
      </c>
      <c r="P35" s="335" t="s">
        <v>88</v>
      </c>
      <c r="Q35" s="328"/>
      <c r="R35" s="328">
        <v>15</v>
      </c>
      <c r="S35" s="335" t="s">
        <v>179</v>
      </c>
      <c r="T35" s="328"/>
    </row>
    <row r="36" spans="1:20" ht="60" customHeight="1">
      <c r="A36" s="340"/>
      <c r="B36" s="341"/>
      <c r="C36" s="341"/>
      <c r="D36" s="341"/>
      <c r="E36" s="342"/>
      <c r="F36" s="307" t="s">
        <v>180</v>
      </c>
      <c r="G36" s="308"/>
      <c r="H36" s="106">
        <v>0</v>
      </c>
      <c r="I36" s="329"/>
      <c r="J36" s="329"/>
      <c r="K36" s="329"/>
      <c r="L36" s="329"/>
      <c r="M36" s="329"/>
      <c r="N36" s="329"/>
      <c r="O36" s="329"/>
      <c r="P36" s="336"/>
      <c r="Q36" s="330"/>
      <c r="R36" s="329"/>
      <c r="S36" s="336"/>
      <c r="T36" s="330"/>
    </row>
    <row r="37" spans="1:20" ht="60" customHeight="1">
      <c r="A37" s="337" t="s">
        <v>181</v>
      </c>
      <c r="B37" s="338"/>
      <c r="C37" s="338"/>
      <c r="D37" s="338"/>
      <c r="E37" s="339"/>
      <c r="F37" s="305" t="s">
        <v>175</v>
      </c>
      <c r="G37" s="306"/>
      <c r="H37" s="105">
        <v>15</v>
      </c>
      <c r="I37" s="328">
        <v>15</v>
      </c>
      <c r="J37" s="328"/>
      <c r="K37" s="328">
        <v>15</v>
      </c>
      <c r="L37" s="328"/>
      <c r="M37" s="328">
        <v>15</v>
      </c>
      <c r="N37" s="328"/>
      <c r="O37" s="328">
        <v>15</v>
      </c>
      <c r="P37" s="335"/>
      <c r="Q37" s="328"/>
      <c r="R37" s="328">
        <v>15</v>
      </c>
      <c r="S37" s="335"/>
      <c r="T37" s="328"/>
    </row>
    <row r="38" spans="1:20" ht="60" customHeight="1">
      <c r="A38" s="340"/>
      <c r="B38" s="341"/>
      <c r="C38" s="341"/>
      <c r="D38" s="341"/>
      <c r="E38" s="342"/>
      <c r="F38" s="307" t="s">
        <v>180</v>
      </c>
      <c r="G38" s="308"/>
      <c r="H38" s="106">
        <v>0</v>
      </c>
      <c r="I38" s="329"/>
      <c r="J38" s="329"/>
      <c r="K38" s="329"/>
      <c r="L38" s="329"/>
      <c r="M38" s="329"/>
      <c r="N38" s="329"/>
      <c r="O38" s="329"/>
      <c r="P38" s="336"/>
      <c r="Q38" s="330"/>
      <c r="R38" s="329"/>
      <c r="S38" s="336"/>
      <c r="T38" s="330"/>
    </row>
    <row r="39" spans="1:20" ht="60" customHeight="1">
      <c r="A39" s="337" t="s">
        <v>182</v>
      </c>
      <c r="B39" s="338"/>
      <c r="C39" s="338"/>
      <c r="D39" s="338"/>
      <c r="E39" s="339"/>
      <c r="F39" s="305" t="s">
        <v>183</v>
      </c>
      <c r="G39" s="306"/>
      <c r="H39" s="105">
        <v>15</v>
      </c>
      <c r="I39" s="328">
        <v>15</v>
      </c>
      <c r="J39" s="328"/>
      <c r="K39" s="328">
        <v>15</v>
      </c>
      <c r="L39" s="328"/>
      <c r="M39" s="328">
        <v>15</v>
      </c>
      <c r="N39" s="328"/>
      <c r="O39" s="328">
        <v>15</v>
      </c>
      <c r="P39" s="335"/>
      <c r="Q39" s="328"/>
      <c r="R39" s="328">
        <v>15</v>
      </c>
      <c r="S39" s="335"/>
      <c r="T39" s="328"/>
    </row>
    <row r="40" spans="1:20" ht="60" customHeight="1">
      <c r="A40" s="340"/>
      <c r="B40" s="341"/>
      <c r="C40" s="341"/>
      <c r="D40" s="341"/>
      <c r="E40" s="342"/>
      <c r="F40" s="307" t="s">
        <v>184</v>
      </c>
      <c r="G40" s="308"/>
      <c r="H40" s="106">
        <v>0</v>
      </c>
      <c r="I40" s="329"/>
      <c r="J40" s="329"/>
      <c r="K40" s="329"/>
      <c r="L40" s="329"/>
      <c r="M40" s="329"/>
      <c r="N40" s="329"/>
      <c r="O40" s="329"/>
      <c r="P40" s="336"/>
      <c r="Q40" s="330"/>
      <c r="R40" s="329"/>
      <c r="S40" s="336"/>
      <c r="T40" s="330"/>
    </row>
    <row r="41" spans="1:20" ht="60" customHeight="1">
      <c r="A41" s="337" t="s">
        <v>185</v>
      </c>
      <c r="B41" s="338"/>
      <c r="C41" s="338"/>
      <c r="D41" s="338"/>
      <c r="E41" s="339"/>
      <c r="F41" s="305" t="s">
        <v>186</v>
      </c>
      <c r="G41" s="306"/>
      <c r="H41" s="105">
        <v>15</v>
      </c>
      <c r="I41" s="328">
        <v>15</v>
      </c>
      <c r="J41" s="328"/>
      <c r="K41" s="328">
        <v>15</v>
      </c>
      <c r="L41" s="328"/>
      <c r="M41" s="328">
        <v>15</v>
      </c>
      <c r="N41" s="328"/>
      <c r="O41" s="328">
        <v>15</v>
      </c>
      <c r="P41" s="335"/>
      <c r="Q41" s="328"/>
      <c r="R41" s="328">
        <v>15</v>
      </c>
      <c r="S41" s="335"/>
      <c r="T41" s="328"/>
    </row>
    <row r="42" spans="1:20" ht="60" customHeight="1">
      <c r="A42" s="344"/>
      <c r="B42" s="345"/>
      <c r="C42" s="345"/>
      <c r="D42" s="345"/>
      <c r="E42" s="346"/>
      <c r="F42" s="307" t="s">
        <v>187</v>
      </c>
      <c r="G42" s="308"/>
      <c r="H42" s="107">
        <v>10</v>
      </c>
      <c r="I42" s="330"/>
      <c r="J42" s="330"/>
      <c r="K42" s="330"/>
      <c r="L42" s="330"/>
      <c r="M42" s="330"/>
      <c r="N42" s="330"/>
      <c r="O42" s="330"/>
      <c r="P42" s="336"/>
      <c r="Q42" s="330"/>
      <c r="R42" s="330"/>
      <c r="S42" s="336"/>
      <c r="T42" s="330"/>
    </row>
    <row r="43" spans="1:20" ht="60" customHeight="1">
      <c r="A43" s="340"/>
      <c r="B43" s="341"/>
      <c r="C43" s="341"/>
      <c r="D43" s="341"/>
      <c r="E43" s="342"/>
      <c r="F43" s="307" t="s">
        <v>188</v>
      </c>
      <c r="G43" s="308"/>
      <c r="H43" s="106">
        <v>0</v>
      </c>
      <c r="I43" s="329"/>
      <c r="J43" s="329"/>
      <c r="K43" s="329"/>
      <c r="L43" s="329"/>
      <c r="M43" s="329"/>
      <c r="N43" s="329"/>
      <c r="O43" s="329"/>
      <c r="P43" s="336"/>
      <c r="Q43" s="330"/>
      <c r="R43" s="329"/>
      <c r="S43" s="336"/>
      <c r="T43" s="330"/>
    </row>
    <row r="44" spans="1:20" ht="60" customHeight="1">
      <c r="A44" s="337" t="s">
        <v>189</v>
      </c>
      <c r="B44" s="338"/>
      <c r="C44" s="338"/>
      <c r="D44" s="338"/>
      <c r="E44" s="339"/>
      <c r="F44" s="305" t="s">
        <v>175</v>
      </c>
      <c r="G44" s="306"/>
      <c r="H44" s="105">
        <v>15</v>
      </c>
      <c r="I44" s="328">
        <v>15</v>
      </c>
      <c r="J44" s="328"/>
      <c r="K44" s="328">
        <v>15</v>
      </c>
      <c r="L44" s="328"/>
      <c r="M44" s="328">
        <v>15</v>
      </c>
      <c r="N44" s="328"/>
      <c r="O44" s="328">
        <v>15</v>
      </c>
      <c r="P44" s="335"/>
      <c r="Q44" s="328"/>
      <c r="R44" s="328">
        <v>15</v>
      </c>
      <c r="S44" s="335"/>
      <c r="T44" s="328"/>
    </row>
    <row r="45" spans="1:20" ht="60" customHeight="1">
      <c r="A45" s="340"/>
      <c r="B45" s="341"/>
      <c r="C45" s="341"/>
      <c r="D45" s="341"/>
      <c r="E45" s="342"/>
      <c r="F45" s="307" t="s">
        <v>180</v>
      </c>
      <c r="G45" s="308"/>
      <c r="H45" s="106">
        <v>0</v>
      </c>
      <c r="I45" s="329"/>
      <c r="J45" s="329"/>
      <c r="K45" s="329"/>
      <c r="L45" s="329"/>
      <c r="M45" s="329"/>
      <c r="N45" s="329"/>
      <c r="O45" s="329"/>
      <c r="P45" s="347"/>
      <c r="Q45" s="329"/>
      <c r="R45" s="329"/>
      <c r="S45" s="347"/>
      <c r="T45" s="329"/>
    </row>
    <row r="46" spans="1:20" ht="79.5" customHeight="1">
      <c r="A46" s="337" t="s">
        <v>190</v>
      </c>
      <c r="B46" s="338"/>
      <c r="C46" s="338"/>
      <c r="D46" s="338"/>
      <c r="E46" s="339"/>
      <c r="F46" s="305" t="s">
        <v>191</v>
      </c>
      <c r="G46" s="306"/>
      <c r="H46" s="105">
        <v>15</v>
      </c>
      <c r="I46" s="328">
        <v>15</v>
      </c>
      <c r="J46" s="328"/>
      <c r="K46" s="328">
        <v>15</v>
      </c>
      <c r="L46" s="328"/>
      <c r="M46" s="328">
        <v>15</v>
      </c>
      <c r="N46" s="328"/>
      <c r="O46" s="328">
        <v>15</v>
      </c>
      <c r="P46" s="335"/>
      <c r="Q46" s="328"/>
      <c r="R46" s="328">
        <v>15</v>
      </c>
      <c r="S46" s="335"/>
      <c r="T46" s="328"/>
    </row>
    <row r="47" spans="1:20" ht="79.5" customHeight="1">
      <c r="A47" s="340"/>
      <c r="B47" s="341"/>
      <c r="C47" s="341"/>
      <c r="D47" s="341"/>
      <c r="E47" s="342"/>
      <c r="F47" s="307" t="s">
        <v>192</v>
      </c>
      <c r="G47" s="308"/>
      <c r="H47" s="106">
        <v>5</v>
      </c>
      <c r="I47" s="329"/>
      <c r="J47" s="329"/>
      <c r="K47" s="329"/>
      <c r="L47" s="329"/>
      <c r="M47" s="329"/>
      <c r="N47" s="329"/>
      <c r="O47" s="329"/>
      <c r="P47" s="347"/>
      <c r="Q47" s="329"/>
      <c r="R47" s="329"/>
      <c r="S47" s="347"/>
      <c r="T47" s="329"/>
    </row>
    <row r="48" spans="1:20" ht="60" customHeight="1">
      <c r="A48" s="337" t="s">
        <v>193</v>
      </c>
      <c r="B48" s="338"/>
      <c r="C48" s="338"/>
      <c r="D48" s="338"/>
      <c r="E48" s="339"/>
      <c r="F48" s="305" t="s">
        <v>194</v>
      </c>
      <c r="G48" s="306"/>
      <c r="H48" s="105">
        <v>10</v>
      </c>
      <c r="I48" s="328">
        <v>10</v>
      </c>
      <c r="J48" s="328"/>
      <c r="K48" s="328">
        <v>10</v>
      </c>
      <c r="L48" s="328"/>
      <c r="M48" s="328">
        <v>10</v>
      </c>
      <c r="N48" s="328"/>
      <c r="O48" s="328">
        <v>10</v>
      </c>
      <c r="P48" s="336"/>
      <c r="Q48" s="330"/>
      <c r="R48" s="328">
        <v>10</v>
      </c>
      <c r="S48" s="336"/>
      <c r="T48" s="330"/>
    </row>
    <row r="49" spans="1:20" ht="60" customHeight="1">
      <c r="A49" s="366"/>
      <c r="B49" s="343"/>
      <c r="C49" s="343"/>
      <c r="D49" s="343"/>
      <c r="E49" s="367"/>
      <c r="F49" s="309" t="s">
        <v>195</v>
      </c>
      <c r="G49" s="310"/>
      <c r="H49" s="108">
        <v>5</v>
      </c>
      <c r="I49" s="330"/>
      <c r="J49" s="330"/>
      <c r="K49" s="330"/>
      <c r="L49" s="330"/>
      <c r="M49" s="330"/>
      <c r="N49" s="330"/>
      <c r="O49" s="330"/>
      <c r="P49" s="336"/>
      <c r="Q49" s="330"/>
      <c r="R49" s="330"/>
      <c r="S49" s="336"/>
      <c r="T49" s="330"/>
    </row>
    <row r="50" spans="1:20" ht="60" customHeight="1">
      <c r="A50" s="340"/>
      <c r="B50" s="341"/>
      <c r="C50" s="341"/>
      <c r="D50" s="341"/>
      <c r="E50" s="342"/>
      <c r="F50" s="307" t="s">
        <v>196</v>
      </c>
      <c r="G50" s="308"/>
      <c r="H50" s="106">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100</v>
      </c>
      <c r="J51" s="313"/>
      <c r="K51" s="312">
        <f>SUM(K35:K50)</f>
        <v>100</v>
      </c>
      <c r="L51" s="313"/>
      <c r="M51" s="312">
        <f>SUM(M35:M50)</f>
        <v>100</v>
      </c>
      <c r="N51" s="313"/>
      <c r="O51" s="314">
        <f>SUM(O35:O50)</f>
        <v>100</v>
      </c>
      <c r="P51" s="314"/>
      <c r="Q51" s="314"/>
      <c r="R51" s="314">
        <f>SUM(R35:R50)</f>
        <v>100</v>
      </c>
      <c r="S51" s="314"/>
      <c r="T51" s="314"/>
    </row>
    <row r="52" spans="1:20" ht="60" customHeight="1">
      <c r="A52" s="290" t="s">
        <v>198</v>
      </c>
      <c r="B52" s="290"/>
      <c r="C52" s="290"/>
      <c r="D52" s="290"/>
      <c r="E52" s="290"/>
      <c r="F52" s="290"/>
      <c r="G52" s="290"/>
      <c r="H52" s="290"/>
      <c r="I52" s="290"/>
      <c r="J52" s="290"/>
      <c r="K52" s="290"/>
      <c r="L52" s="290"/>
      <c r="M52" s="290"/>
      <c r="N52" s="290"/>
      <c r="O52" s="290"/>
      <c r="P52" s="290"/>
      <c r="Q52" s="290"/>
      <c r="R52" s="290"/>
      <c r="S52" s="290"/>
      <c r="T52" s="290"/>
    </row>
    <row r="53" spans="1:20" ht="106.5" customHeight="1">
      <c r="A53" s="301" t="s">
        <v>166</v>
      </c>
      <c r="B53" s="301"/>
      <c r="C53" s="301"/>
      <c r="D53" s="301"/>
      <c r="E53" s="301"/>
      <c r="F53" s="301"/>
      <c r="G53" s="301"/>
      <c r="H53" s="104" t="s">
        <v>167</v>
      </c>
      <c r="I53" s="111" t="s">
        <v>168</v>
      </c>
      <c r="J53" s="110" t="s">
        <v>169</v>
      </c>
      <c r="K53" s="111" t="s">
        <v>170</v>
      </c>
      <c r="L53" s="110" t="s">
        <v>169</v>
      </c>
      <c r="M53" s="111" t="s">
        <v>171</v>
      </c>
      <c r="N53" s="110" t="s">
        <v>169</v>
      </c>
      <c r="O53" s="110" t="s">
        <v>172</v>
      </c>
      <c r="P53" s="302" t="s">
        <v>169</v>
      </c>
      <c r="Q53" s="303"/>
      <c r="R53" s="110" t="s">
        <v>173</v>
      </c>
      <c r="S53" s="304" t="s">
        <v>169</v>
      </c>
      <c r="T53" s="304"/>
    </row>
    <row r="54" spans="1:20" ht="60" customHeight="1">
      <c r="A54" s="343" t="s">
        <v>199</v>
      </c>
      <c r="B54" s="343"/>
      <c r="C54" s="343"/>
      <c r="D54" s="343"/>
      <c r="E54" s="343"/>
      <c r="F54" s="315" t="s">
        <v>200</v>
      </c>
      <c r="G54" s="315"/>
      <c r="H54" s="109">
        <v>100</v>
      </c>
      <c r="I54" s="331">
        <v>100</v>
      </c>
      <c r="J54" s="332"/>
      <c r="K54" s="331">
        <v>100</v>
      </c>
      <c r="L54" s="331"/>
      <c r="M54" s="331">
        <v>100</v>
      </c>
      <c r="N54" s="331"/>
      <c r="O54" s="331">
        <v>100</v>
      </c>
      <c r="P54" s="331"/>
      <c r="Q54" s="331"/>
      <c r="R54" s="331">
        <v>100</v>
      </c>
      <c r="S54" s="331"/>
      <c r="T54" s="331"/>
    </row>
    <row r="55" spans="1:20" ht="60" customHeight="1">
      <c r="A55" s="343"/>
      <c r="B55" s="343"/>
      <c r="C55" s="343"/>
      <c r="D55" s="343"/>
      <c r="E55" s="343"/>
      <c r="F55" s="315" t="s">
        <v>201</v>
      </c>
      <c r="G55" s="315"/>
      <c r="H55" s="109">
        <v>50</v>
      </c>
      <c r="I55" s="331"/>
      <c r="J55" s="333"/>
      <c r="K55" s="331"/>
      <c r="L55" s="331"/>
      <c r="M55" s="331"/>
      <c r="N55" s="331"/>
      <c r="O55" s="331"/>
      <c r="P55" s="331"/>
      <c r="Q55" s="331"/>
      <c r="R55" s="331"/>
      <c r="S55" s="331"/>
      <c r="T55" s="331"/>
    </row>
    <row r="56" spans="1:20" ht="60" customHeight="1">
      <c r="A56" s="343"/>
      <c r="B56" s="343"/>
      <c r="C56" s="343"/>
      <c r="D56" s="343"/>
      <c r="E56" s="343"/>
      <c r="F56" s="315" t="s">
        <v>202</v>
      </c>
      <c r="G56" s="315"/>
      <c r="H56" s="109">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100</v>
      </c>
      <c r="J57" s="317"/>
      <c r="K57" s="317">
        <f>K54</f>
        <v>100</v>
      </c>
      <c r="L57" s="317"/>
      <c r="M57" s="317">
        <f>M54</f>
        <v>100</v>
      </c>
      <c r="N57" s="317"/>
      <c r="O57" s="314">
        <f>O54</f>
        <v>100</v>
      </c>
      <c r="P57" s="314"/>
      <c r="Q57" s="314"/>
      <c r="R57" s="314">
        <f>R54</f>
        <v>100</v>
      </c>
      <c r="S57" s="314"/>
      <c r="T57" s="314"/>
    </row>
    <row r="58" spans="1:20" ht="60" customHeight="1">
      <c r="A58" s="290" t="s">
        <v>203</v>
      </c>
      <c r="B58" s="290"/>
      <c r="C58" s="290"/>
      <c r="D58" s="290"/>
      <c r="E58" s="290"/>
      <c r="F58" s="290"/>
      <c r="G58" s="290"/>
      <c r="H58" s="290"/>
      <c r="I58" s="290"/>
      <c r="J58" s="290"/>
      <c r="K58" s="290"/>
      <c r="L58" s="290"/>
      <c r="M58" s="290"/>
      <c r="N58" s="290"/>
      <c r="O58" s="290"/>
      <c r="P58" s="290"/>
      <c r="Q58" s="290"/>
      <c r="R58" s="290"/>
      <c r="S58" s="290"/>
      <c r="T58" s="290"/>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100</v>
      </c>
      <c r="J59" s="376"/>
      <c r="K59" s="368">
        <f>IF(OR(AND(K51&lt;=85,K57=100),AND(K51&lt;=85,K57=50)),0,IF(OR(AND(K51&gt;=95,K57=100)),100,IF(OR(AND(K51&gt;=95,K57=50),AND(K51&lt;=94,K57=100),AND(K51&gt;=86,K57=100),AND(K51&lt;=94,K57=50),AND(K51&gt;=86,K57=50)),50,IF(OR(AND(K51&gt;=95,K57=0),AND(K51&lt;=94,K57=0),AND(K51&gt;=86,K57=0),AND(K51&lt;=85,K57=0)),0))))</f>
        <v>100</v>
      </c>
      <c r="L59" s="376"/>
      <c r="M59" s="368">
        <f>IF(OR(AND(M51&lt;=85,M57=100),AND(M51&lt;=85,M57=50)),0,IF(OR(AND(M51&gt;=95,M57=100)),100,IF(OR(AND(M51&gt;=95,M57=50),AND(M51&lt;=94,M57=100),AND(M51&gt;=86,M57=100),AND(M51&lt;=94,M57=50),AND(M51&gt;=86,M57=50)),50,IF(OR(AND(M51&gt;=95,M57=0),AND(M51&lt;=94,M57=0),AND(M51&gt;=86,M57=0),AND(M51&lt;=85,M57=0)),0))))</f>
        <v>100</v>
      </c>
      <c r="N59" s="376"/>
      <c r="O59" s="368" t="str">
        <f>IF(OR(AND(O51&lt;=85,O57=100),AND(O51&lt;=85,O57=50)),"0",IF(OR(AND(O51&gt;=95,O57=100)),"100",IF(OR(AND(O51&gt;=95,O57=50),AND(O51&lt;=94,O57=100),AND(O51&gt;=86,O57=100),AND(O51&lt;=94,O57=50),AND(O51&gt;=86,O57=50)),"50",IF(OR(AND(O51&gt;=95,O57=0),AND(O51&lt;=94,O57=0),AND(O51&gt;=86,O57=0),AND(O51&lt;=85,O57=0)),"0"))))</f>
        <v>100</v>
      </c>
      <c r="P59" s="369"/>
      <c r="Q59" s="369"/>
      <c r="R59" s="368" t="str">
        <f>IF(OR(AND(R51&lt;=85,R57=100),AND(R51&lt;=85,R57=50)),"0",IF(OR(AND(R51&gt;=95,R57=100)),"100",IF(OR(AND(R51&gt;=95,R57=50),AND(R51&lt;=94,R57=100),AND(R51&gt;=86,R57=100),AND(R51&lt;=94,R57=50),AND(R51&gt;=86,R57=50)),"50",IF(OR(AND(R51&gt;=95,R57=0),AND(R51&lt;=94,R57=0),AND(R51&gt;=86,R57=0),AND(R51&lt;=85,R57=0)),"0"))))</f>
        <v>100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FUERTE</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f>G10</f>
        <v>3</v>
      </c>
      <c r="B73" s="323"/>
      <c r="C73" s="323"/>
      <c r="D73" s="323"/>
      <c r="E73" s="323"/>
      <c r="F73" s="323"/>
      <c r="G73" s="323"/>
      <c r="H73" s="324"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2</v>
      </c>
      <c r="I73" s="324"/>
      <c r="J73" s="324"/>
      <c r="K73" s="324"/>
      <c r="L73" s="324"/>
      <c r="M73" s="324"/>
      <c r="N73" s="324"/>
      <c r="O73" s="325">
        <f>IF(A73-H73=0,"1",A73-H73)</f>
        <v>1</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f>G11</f>
        <v>3</v>
      </c>
      <c r="B77" s="323"/>
      <c r="C77" s="323"/>
      <c r="D77" s="323"/>
      <c r="E77" s="323"/>
      <c r="F77" s="323"/>
      <c r="G77" s="323"/>
      <c r="H77" s="327"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2</v>
      </c>
      <c r="I77" s="327"/>
      <c r="J77" s="327"/>
      <c r="K77" s="327"/>
      <c r="L77" s="327"/>
      <c r="M77" s="327"/>
      <c r="N77" s="327"/>
      <c r="O77" s="323">
        <f>IF(A77-H77=0,"1",A77-H77)</f>
        <v>1</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f>O73</f>
        <v>1</v>
      </c>
      <c r="B81" s="323"/>
      <c r="C81" s="323"/>
      <c r="D81" s="323"/>
      <c r="E81" s="323"/>
      <c r="F81" s="323"/>
      <c r="G81" s="323"/>
      <c r="H81" s="323">
        <f>O77</f>
        <v>1</v>
      </c>
      <c r="I81" s="323"/>
      <c r="J81" s="323"/>
      <c r="K81" s="323"/>
      <c r="L81" s="323"/>
      <c r="M81" s="323"/>
      <c r="N81" s="323"/>
      <c r="O81" s="324"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BAJO</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8:T50"/>
    <mergeCell ref="G15:N17"/>
    <mergeCell ref="A15:F17"/>
    <mergeCell ref="A48:E50"/>
    <mergeCell ref="P48:Q50"/>
    <mergeCell ref="P54:Q56"/>
    <mergeCell ref="A39:E40"/>
    <mergeCell ref="P46:Q47"/>
    <mergeCell ref="S46:T47"/>
    <mergeCell ref="A46:E47"/>
    <mergeCell ref="P41:Q43"/>
    <mergeCell ref="P39:Q40"/>
    <mergeCell ref="S39:T40"/>
    <mergeCell ref="P44:Q45"/>
    <mergeCell ref="S41:T43"/>
    <mergeCell ref="S44:T45"/>
    <mergeCell ref="S37:T38"/>
    <mergeCell ref="P37:Q38"/>
    <mergeCell ref="S54:T56"/>
    <mergeCell ref="P35:Q36"/>
    <mergeCell ref="S35:T36"/>
    <mergeCell ref="A37:E38"/>
    <mergeCell ref="A35:E36"/>
    <mergeCell ref="A54:E56"/>
    <mergeCell ref="A44:E45"/>
    <mergeCell ref="A41:E43"/>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O59:Q61"/>
    <mergeCell ref="R59:T61"/>
    <mergeCell ref="I63:T65"/>
    <mergeCell ref="A63:E65"/>
    <mergeCell ref="M57:N57"/>
    <mergeCell ref="O57:Q57"/>
    <mergeCell ref="R57:T57"/>
    <mergeCell ref="A58:T58"/>
    <mergeCell ref="F59:H59"/>
    <mergeCell ref="F60:H60"/>
    <mergeCell ref="A59:E61"/>
    <mergeCell ref="I59:J61"/>
    <mergeCell ref="K59:L61"/>
    <mergeCell ref="M59:N61"/>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20" dxfId="213" stopIfTrue="1">
      <formula>LEFT(J11,4)="ALTO"</formula>
    </cfRule>
    <cfRule type="expression" priority="21" dxfId="214" stopIfTrue="1">
      <formula>LEFT(J11,8)="MODERADO"</formula>
    </cfRule>
    <cfRule type="expression" priority="22" dxfId="215" stopIfTrue="1">
      <formula>LEFT(J11,7)="EXTREMO"</formula>
    </cfRule>
    <cfRule type="expression" priority="23" dxfId="216" stopIfTrue="1">
      <formula>LEFT(J11,4)="BAJO"</formula>
    </cfRule>
  </conditionalFormatting>
  <conditionalFormatting sqref="O81">
    <cfRule type="expression" priority="16" dxfId="213" stopIfTrue="1">
      <formula>LEFT(O81,4)="ALTO"</formula>
    </cfRule>
    <cfRule type="expression" priority="17" dxfId="214" stopIfTrue="1">
      <formula>LEFT(O81,8)="MODERADO"</formula>
    </cfRule>
    <cfRule type="expression" priority="18" dxfId="215" stopIfTrue="1">
      <formula>LEFT(O81,7)="EXTREMO"</formula>
    </cfRule>
    <cfRule type="expression" priority="19"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20.xml><?xml version="1.0" encoding="utf-8"?>
<worksheet xmlns="http://schemas.openxmlformats.org/spreadsheetml/2006/main" xmlns:r="http://schemas.openxmlformats.org/officeDocument/2006/relationships">
  <sheetPr codeName="Hoja20">
    <tabColor theme="5"/>
  </sheetPr>
  <dimension ref="A1:U82"/>
  <sheetViews>
    <sheetView view="pageBreakPreview" zoomScale="25" zoomScaleNormal="70" zoomScaleSheetLayoutView="25" zoomScalePageLayoutView="0" workbookViewId="0" topLeftCell="D55">
      <selection activeCell="I59" sqref="I59:T6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16.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2"/>
  <drawing r:id="rId1"/>
</worksheet>
</file>

<file path=xl/worksheets/sheet21.xml><?xml version="1.0" encoding="utf-8"?>
<worksheet xmlns="http://schemas.openxmlformats.org/spreadsheetml/2006/main" xmlns:r="http://schemas.openxmlformats.org/officeDocument/2006/relationships">
  <sheetPr codeName="Hoja21">
    <tabColor theme="5" tint="0.7999500036239624"/>
  </sheetPr>
  <dimension ref="A1:N27"/>
  <sheetViews>
    <sheetView zoomScaleSheetLayoutView="100" zoomScalePageLayoutView="0" workbookViewId="0" topLeftCell="A1">
      <selection activeCell="L3" sqref="L3"/>
    </sheetView>
  </sheetViews>
  <sheetFormatPr defaultColWidth="9.00390625" defaultRowHeight="15"/>
  <sheetData>
    <row r="1" spans="1:13" ht="16.5">
      <c r="A1" s="442" t="s">
        <v>225</v>
      </c>
      <c r="B1" s="443"/>
      <c r="C1" s="443"/>
      <c r="D1" s="443"/>
      <c r="E1" s="443"/>
      <c r="F1" s="443"/>
      <c r="G1" s="443"/>
      <c r="H1" s="443"/>
      <c r="I1" s="443"/>
      <c r="J1" s="443"/>
      <c r="K1" s="443"/>
      <c r="L1" s="443"/>
      <c r="M1" s="444"/>
    </row>
    <row r="2" spans="1:13" ht="25.5" customHeight="1">
      <c r="A2" s="453" t="s">
        <v>33</v>
      </c>
      <c r="B2" s="456" t="s">
        <v>226</v>
      </c>
      <c r="C2" s="457"/>
      <c r="D2" s="457"/>
      <c r="E2" s="457"/>
      <c r="F2" s="457"/>
      <c r="G2" s="457"/>
      <c r="H2" s="457"/>
      <c r="I2" s="457"/>
      <c r="J2" s="457"/>
      <c r="K2" s="457"/>
      <c r="L2" s="445" t="s">
        <v>227</v>
      </c>
      <c r="M2" s="446"/>
    </row>
    <row r="3" spans="1:13" ht="25.5" customHeight="1">
      <c r="A3" s="454"/>
      <c r="B3" s="458"/>
      <c r="C3" s="459"/>
      <c r="D3" s="459"/>
      <c r="E3" s="459"/>
      <c r="F3" s="459"/>
      <c r="G3" s="459"/>
      <c r="H3" s="459"/>
      <c r="I3" s="459"/>
      <c r="J3" s="459"/>
      <c r="K3" s="459"/>
      <c r="L3" s="91" t="s">
        <v>175</v>
      </c>
      <c r="M3" s="92" t="s">
        <v>180</v>
      </c>
    </row>
    <row r="4" spans="1:13" ht="30" customHeight="1">
      <c r="A4" s="79">
        <v>1</v>
      </c>
      <c r="B4" s="447" t="s">
        <v>228</v>
      </c>
      <c r="C4" s="448"/>
      <c r="D4" s="448"/>
      <c r="E4" s="448"/>
      <c r="F4" s="448"/>
      <c r="G4" s="448"/>
      <c r="H4" s="448"/>
      <c r="I4" s="448"/>
      <c r="J4" s="448"/>
      <c r="K4" s="449"/>
      <c r="L4" s="93"/>
      <c r="M4" s="94"/>
    </row>
    <row r="5" spans="1:13" ht="30" customHeight="1">
      <c r="A5" s="79">
        <v>2</v>
      </c>
      <c r="B5" s="447" t="s">
        <v>229</v>
      </c>
      <c r="C5" s="448"/>
      <c r="D5" s="448"/>
      <c r="E5" s="448"/>
      <c r="F5" s="448"/>
      <c r="G5" s="448"/>
      <c r="H5" s="448"/>
      <c r="I5" s="448"/>
      <c r="J5" s="448"/>
      <c r="K5" s="449"/>
      <c r="L5" s="93"/>
      <c r="M5" s="94"/>
    </row>
    <row r="6" spans="1:13" ht="30" customHeight="1">
      <c r="A6" s="79">
        <v>3</v>
      </c>
      <c r="B6" s="447" t="s">
        <v>230</v>
      </c>
      <c r="C6" s="448"/>
      <c r="D6" s="448"/>
      <c r="E6" s="448"/>
      <c r="F6" s="448"/>
      <c r="G6" s="448"/>
      <c r="H6" s="448"/>
      <c r="I6" s="448"/>
      <c r="J6" s="448"/>
      <c r="K6" s="449"/>
      <c r="L6" s="93"/>
      <c r="M6" s="94"/>
    </row>
    <row r="7" spans="1:13" ht="30" customHeight="1">
      <c r="A7" s="79">
        <v>4</v>
      </c>
      <c r="B7" s="447" t="s">
        <v>231</v>
      </c>
      <c r="C7" s="448"/>
      <c r="D7" s="448"/>
      <c r="E7" s="448"/>
      <c r="F7" s="448"/>
      <c r="G7" s="448"/>
      <c r="H7" s="448"/>
      <c r="I7" s="448"/>
      <c r="J7" s="448"/>
      <c r="K7" s="449"/>
      <c r="L7" s="93"/>
      <c r="M7" s="94"/>
    </row>
    <row r="8" spans="1:13" ht="30" customHeight="1">
      <c r="A8" s="79">
        <v>5</v>
      </c>
      <c r="B8" s="447" t="s">
        <v>232</v>
      </c>
      <c r="C8" s="448"/>
      <c r="D8" s="448"/>
      <c r="E8" s="448"/>
      <c r="F8" s="448"/>
      <c r="G8" s="448"/>
      <c r="H8" s="448"/>
      <c r="I8" s="448"/>
      <c r="J8" s="448"/>
      <c r="K8" s="449"/>
      <c r="L8" s="93"/>
      <c r="M8" s="94"/>
    </row>
    <row r="9" spans="1:13" ht="30" customHeight="1">
      <c r="A9" s="79">
        <v>6</v>
      </c>
      <c r="B9" s="447" t="s">
        <v>233</v>
      </c>
      <c r="C9" s="448"/>
      <c r="D9" s="448"/>
      <c r="E9" s="448"/>
      <c r="F9" s="448"/>
      <c r="G9" s="448"/>
      <c r="H9" s="448"/>
      <c r="I9" s="448"/>
      <c r="J9" s="448"/>
      <c r="K9" s="449"/>
      <c r="L9" s="93"/>
      <c r="M9" s="94"/>
    </row>
    <row r="10" spans="1:13" ht="30" customHeight="1">
      <c r="A10" s="79">
        <v>7</v>
      </c>
      <c r="B10" s="447" t="s">
        <v>234</v>
      </c>
      <c r="C10" s="448"/>
      <c r="D10" s="448"/>
      <c r="E10" s="448"/>
      <c r="F10" s="448"/>
      <c r="G10" s="448"/>
      <c r="H10" s="448"/>
      <c r="I10" s="448"/>
      <c r="J10" s="448"/>
      <c r="K10" s="449"/>
      <c r="L10" s="93"/>
      <c r="M10" s="94"/>
    </row>
    <row r="11" spans="1:13" ht="30" customHeight="1">
      <c r="A11" s="79">
        <v>8</v>
      </c>
      <c r="B11" s="447" t="s">
        <v>235</v>
      </c>
      <c r="C11" s="448"/>
      <c r="D11" s="448"/>
      <c r="E11" s="448"/>
      <c r="F11" s="448"/>
      <c r="G11" s="448"/>
      <c r="H11" s="448"/>
      <c r="I11" s="448"/>
      <c r="J11" s="448"/>
      <c r="K11" s="449"/>
      <c r="L11" s="93"/>
      <c r="M11" s="94"/>
    </row>
    <row r="12" spans="1:13" ht="30" customHeight="1">
      <c r="A12" s="79">
        <v>9</v>
      </c>
      <c r="B12" s="447" t="s">
        <v>236</v>
      </c>
      <c r="C12" s="448"/>
      <c r="D12" s="448"/>
      <c r="E12" s="448"/>
      <c r="F12" s="448"/>
      <c r="G12" s="448"/>
      <c r="H12" s="448"/>
      <c r="I12" s="448"/>
      <c r="J12" s="448"/>
      <c r="K12" s="449"/>
      <c r="L12" s="93"/>
      <c r="M12" s="94"/>
    </row>
    <row r="13" spans="1:13" ht="30" customHeight="1">
      <c r="A13" s="79">
        <v>10</v>
      </c>
      <c r="B13" s="447" t="s">
        <v>237</v>
      </c>
      <c r="C13" s="448"/>
      <c r="D13" s="448"/>
      <c r="E13" s="448"/>
      <c r="F13" s="448"/>
      <c r="G13" s="448"/>
      <c r="H13" s="448"/>
      <c r="I13" s="448"/>
      <c r="J13" s="448"/>
      <c r="K13" s="449"/>
      <c r="L13" s="93"/>
      <c r="M13" s="94"/>
    </row>
    <row r="14" spans="1:13" ht="30" customHeight="1">
      <c r="A14" s="79">
        <v>11</v>
      </c>
      <c r="B14" s="447" t="s">
        <v>238</v>
      </c>
      <c r="C14" s="448"/>
      <c r="D14" s="448"/>
      <c r="E14" s="448"/>
      <c r="F14" s="448"/>
      <c r="G14" s="448"/>
      <c r="H14" s="448"/>
      <c r="I14" s="448"/>
      <c r="J14" s="448"/>
      <c r="K14" s="449"/>
      <c r="L14" s="93"/>
      <c r="M14" s="94"/>
    </row>
    <row r="15" spans="1:13" ht="30" customHeight="1">
      <c r="A15" s="79">
        <v>12</v>
      </c>
      <c r="B15" s="447" t="s">
        <v>239</v>
      </c>
      <c r="C15" s="448"/>
      <c r="D15" s="448"/>
      <c r="E15" s="448"/>
      <c r="F15" s="448"/>
      <c r="G15" s="448"/>
      <c r="H15" s="448"/>
      <c r="I15" s="448"/>
      <c r="J15" s="448"/>
      <c r="K15" s="449"/>
      <c r="L15" s="93"/>
      <c r="M15" s="94"/>
    </row>
    <row r="16" spans="1:13" ht="30" customHeight="1">
      <c r="A16" s="79">
        <v>13</v>
      </c>
      <c r="B16" s="447" t="s">
        <v>240</v>
      </c>
      <c r="C16" s="448"/>
      <c r="D16" s="448"/>
      <c r="E16" s="448"/>
      <c r="F16" s="448"/>
      <c r="G16" s="448"/>
      <c r="H16" s="448"/>
      <c r="I16" s="448"/>
      <c r="J16" s="448"/>
      <c r="K16" s="449"/>
      <c r="L16" s="93"/>
      <c r="M16" s="94"/>
    </row>
    <row r="17" spans="1:13" ht="30" customHeight="1">
      <c r="A17" s="79">
        <v>14</v>
      </c>
      <c r="B17" s="447" t="s">
        <v>241</v>
      </c>
      <c r="C17" s="448"/>
      <c r="D17" s="448"/>
      <c r="E17" s="448"/>
      <c r="F17" s="448"/>
      <c r="G17" s="448"/>
      <c r="H17" s="448"/>
      <c r="I17" s="448"/>
      <c r="J17" s="448"/>
      <c r="K17" s="449"/>
      <c r="L17" s="93"/>
      <c r="M17" s="94"/>
    </row>
    <row r="18" spans="1:13" ht="30" customHeight="1">
      <c r="A18" s="79">
        <v>15</v>
      </c>
      <c r="B18" s="447" t="s">
        <v>242</v>
      </c>
      <c r="C18" s="448"/>
      <c r="D18" s="448"/>
      <c r="E18" s="448"/>
      <c r="F18" s="448"/>
      <c r="G18" s="448"/>
      <c r="H18" s="448"/>
      <c r="I18" s="448"/>
      <c r="J18" s="448"/>
      <c r="K18" s="449"/>
      <c r="L18" s="93"/>
      <c r="M18" s="94"/>
    </row>
    <row r="19" spans="1:13" ht="30" customHeight="1">
      <c r="A19" s="79">
        <v>16</v>
      </c>
      <c r="B19" s="447" t="s">
        <v>243</v>
      </c>
      <c r="C19" s="448"/>
      <c r="D19" s="448"/>
      <c r="E19" s="448"/>
      <c r="F19" s="448"/>
      <c r="G19" s="448"/>
      <c r="H19" s="448"/>
      <c r="I19" s="448"/>
      <c r="J19" s="448"/>
      <c r="K19" s="449"/>
      <c r="L19" s="93"/>
      <c r="M19" s="94"/>
    </row>
    <row r="20" spans="1:13" ht="30" customHeight="1">
      <c r="A20" s="79">
        <v>17</v>
      </c>
      <c r="B20" s="447" t="s">
        <v>244</v>
      </c>
      <c r="C20" s="448"/>
      <c r="D20" s="448"/>
      <c r="E20" s="448"/>
      <c r="F20" s="448"/>
      <c r="G20" s="448"/>
      <c r="H20" s="448"/>
      <c r="I20" s="448"/>
      <c r="J20" s="448"/>
      <c r="K20" s="449"/>
      <c r="L20" s="93"/>
      <c r="M20" s="94"/>
    </row>
    <row r="21" spans="1:13" ht="30" customHeight="1">
      <c r="A21" s="79">
        <v>18</v>
      </c>
      <c r="B21" s="447" t="s">
        <v>245</v>
      </c>
      <c r="C21" s="448"/>
      <c r="D21" s="448"/>
      <c r="E21" s="448"/>
      <c r="F21" s="448"/>
      <c r="G21" s="448"/>
      <c r="H21" s="448"/>
      <c r="I21" s="448"/>
      <c r="J21" s="448"/>
      <c r="K21" s="449"/>
      <c r="L21" s="93"/>
      <c r="M21" s="94"/>
    </row>
    <row r="22" spans="1:13" ht="30" customHeight="1">
      <c r="A22" s="79">
        <v>19</v>
      </c>
      <c r="B22" s="447" t="s">
        <v>246</v>
      </c>
      <c r="C22" s="448"/>
      <c r="D22" s="448"/>
      <c r="E22" s="448"/>
      <c r="F22" s="448"/>
      <c r="G22" s="448"/>
      <c r="H22" s="448"/>
      <c r="I22" s="448"/>
      <c r="J22" s="448"/>
      <c r="K22" s="449"/>
      <c r="L22" s="93"/>
      <c r="M22" s="94"/>
    </row>
    <row r="23" spans="1:13" ht="16.5">
      <c r="A23" s="80"/>
      <c r="B23" s="81"/>
      <c r="C23" s="81"/>
      <c r="D23" s="81"/>
      <c r="E23" s="81"/>
      <c r="F23" s="81"/>
      <c r="G23" s="81"/>
      <c r="H23" s="81"/>
      <c r="I23" s="81"/>
      <c r="J23" s="81"/>
      <c r="K23" s="95"/>
      <c r="L23" s="95"/>
      <c r="M23" s="95"/>
    </row>
    <row r="24" spans="1:14" ht="36.75" customHeight="1">
      <c r="A24" s="450" t="s">
        <v>247</v>
      </c>
      <c r="B24" s="450"/>
      <c r="C24" s="82">
        <f>COUNTIF(L4:L22,"X")</f>
        <v>0</v>
      </c>
      <c r="D24" s="83"/>
      <c r="E24" s="450" t="s">
        <v>248</v>
      </c>
      <c r="F24" s="450"/>
      <c r="G24" s="450"/>
      <c r="H24" s="82">
        <f>COUNTIF(M4:M22,"X")</f>
        <v>0</v>
      </c>
      <c r="I24" s="455" t="s">
        <v>249</v>
      </c>
      <c r="J24" s="455"/>
      <c r="K24" s="455"/>
      <c r="L24" s="455"/>
      <c r="M24" s="455"/>
      <c r="N24" s="96"/>
    </row>
    <row r="25" spans="1:13" ht="16.5">
      <c r="A25" s="84"/>
      <c r="B25" s="84"/>
      <c r="C25" s="85"/>
      <c r="D25" s="85"/>
      <c r="E25" s="86"/>
      <c r="F25" s="86"/>
      <c r="G25" s="86"/>
      <c r="H25" s="87"/>
      <c r="I25" s="455"/>
      <c r="J25" s="455"/>
      <c r="K25" s="455"/>
      <c r="L25" s="455"/>
      <c r="M25" s="455"/>
    </row>
    <row r="26" spans="1:13" ht="36" customHeight="1">
      <c r="A26" s="451" t="s">
        <v>250</v>
      </c>
      <c r="B26" s="451"/>
      <c r="C26" s="452">
        <f>IF(OR(F26="Moderado"),"3",IF(OR(F26="Alto"),"4",IF(OR(F26="Catastrofico"),5,)))</f>
        <v>0</v>
      </c>
      <c r="D26" s="452"/>
      <c r="E26" s="452"/>
      <c r="F26" s="452">
        <f>IF(OR(L19="X"),"CATASTROFICO",IF(OR(C24=1,C24=2,C24=3,C24=4,C24=5),"MODERADO",IF(OR(C24=6,C24=7,C24=8,C24=9,C24=10,C24=11),"ALTO",IF(OR(C24=12,C24=13,C24=14,C24=15,C24=16,C24=17,C24=18,C24=19),"CATASTROFICO",""))))</f>
      </c>
      <c r="G26" s="452"/>
      <c r="I26" s="455"/>
      <c r="J26" s="455"/>
      <c r="K26" s="455"/>
      <c r="L26" s="455"/>
      <c r="M26" s="455"/>
    </row>
    <row r="27" spans="1:13" ht="16.5">
      <c r="A27" s="88"/>
      <c r="B27" s="88"/>
      <c r="C27" s="89"/>
      <c r="D27" s="89"/>
      <c r="E27" s="88"/>
      <c r="F27" s="89"/>
      <c r="G27" s="89"/>
      <c r="H27" s="90"/>
      <c r="I27" s="90"/>
      <c r="J27" s="97"/>
      <c r="K27" s="95"/>
      <c r="L27" s="95"/>
      <c r="M27" s="95"/>
    </row>
  </sheetData>
  <sheetProtection sheet="1" objects="1" scenarios="1"/>
  <mergeCells count="29">
    <mergeCell ref="B20:K20"/>
    <mergeCell ref="B21:K21"/>
    <mergeCell ref="B22:K22"/>
    <mergeCell ref="A24:B24"/>
    <mergeCell ref="E24:G24"/>
    <mergeCell ref="A26:B26"/>
    <mergeCell ref="C26:E26"/>
    <mergeCell ref="F26:G26"/>
    <mergeCell ref="I24:M26"/>
    <mergeCell ref="B14:K14"/>
    <mergeCell ref="B15:K15"/>
    <mergeCell ref="B16:K16"/>
    <mergeCell ref="B17:K17"/>
    <mergeCell ref="B18:K18"/>
    <mergeCell ref="B19:K19"/>
    <mergeCell ref="B8:K8"/>
    <mergeCell ref="B9:K9"/>
    <mergeCell ref="B10:K10"/>
    <mergeCell ref="B11:K11"/>
    <mergeCell ref="B12:K12"/>
    <mergeCell ref="B13:K13"/>
    <mergeCell ref="A1:M1"/>
    <mergeCell ref="L2:M2"/>
    <mergeCell ref="B4:K4"/>
    <mergeCell ref="B5:K5"/>
    <mergeCell ref="B6:K6"/>
    <mergeCell ref="B7:K7"/>
    <mergeCell ref="A2:A3"/>
    <mergeCell ref="B2:K3"/>
  </mergeCells>
  <conditionalFormatting sqref="F26:G26">
    <cfRule type="expression" priority="1" dxfId="214" stopIfTrue="1">
      <formula>NOT(ISERROR(SEARCH("Moderado",F26)))</formula>
    </cfRule>
    <cfRule type="expression" priority="2" dxfId="219" stopIfTrue="1">
      <formula>NOT(ISERROR(SEARCH("CATASTROFICO",F26)))</formula>
    </cfRule>
    <cfRule type="expression" priority="3" dxfId="220" stopIfTrue="1">
      <formula>NOT(ISERROR(SEARCH("ALTO",F26)))</formula>
    </cfRule>
  </conditionalFormatting>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2">
    <tabColor theme="6" tint="-0.24997000396251678"/>
  </sheetPr>
  <dimension ref="A1:X82"/>
  <sheetViews>
    <sheetView view="pageBreakPreview" zoomScale="28" zoomScaleNormal="70" zoomScaleSheetLayoutView="28" zoomScalePageLayoutView="0" workbookViewId="0" topLeftCell="F43">
      <selection activeCell="O49" sqref="O49:O5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2" customWidth="1"/>
    <col min="22" max="24" width="9.140625" style="12" customWidth="1"/>
    <col min="25"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34.5" customHeight="1">
      <c r="A8" s="277"/>
      <c r="B8" s="277"/>
      <c r="C8" s="277"/>
      <c r="D8" s="277"/>
      <c r="E8" s="277"/>
      <c r="F8" s="277"/>
      <c r="G8" s="277"/>
      <c r="H8" s="277"/>
      <c r="I8" s="277"/>
      <c r="J8" s="277"/>
      <c r="K8" s="277"/>
      <c r="L8" s="277"/>
      <c r="M8" s="277"/>
      <c r="N8" s="277"/>
      <c r="O8" s="277"/>
      <c r="P8" s="277"/>
      <c r="Q8" s="277"/>
      <c r="R8" s="277"/>
      <c r="S8" s="277"/>
      <c r="T8" s="277"/>
    </row>
    <row r="9" spans="1:20" ht="66" customHeight="1">
      <c r="A9" s="460" t="s">
        <v>251</v>
      </c>
      <c r="B9" s="461"/>
      <c r="C9" s="461"/>
      <c r="D9" s="461"/>
      <c r="E9" s="461"/>
      <c r="F9" s="461"/>
      <c r="G9" s="461"/>
      <c r="H9" s="461"/>
      <c r="I9" s="461"/>
      <c r="J9" s="461"/>
      <c r="K9" s="461"/>
      <c r="L9" s="461"/>
      <c r="M9" s="461"/>
      <c r="N9" s="461"/>
      <c r="O9" s="461"/>
      <c r="P9" s="461"/>
      <c r="Q9" s="461"/>
      <c r="R9" s="461"/>
      <c r="S9" s="461"/>
      <c r="T9" s="462"/>
    </row>
    <row r="10" spans="1:24" s="9" customFormat="1" ht="49.5" customHeight="1">
      <c r="A10" s="463" t="s">
        <v>252</v>
      </c>
      <c r="B10" s="463" t="s">
        <v>253</v>
      </c>
      <c r="C10" s="463"/>
      <c r="D10" s="463"/>
      <c r="E10" s="463"/>
      <c r="F10" s="463"/>
      <c r="G10" s="463"/>
      <c r="H10" s="463"/>
      <c r="I10" s="463"/>
      <c r="J10" s="463"/>
      <c r="K10" s="463"/>
      <c r="L10" s="463"/>
      <c r="M10" s="463"/>
      <c r="N10" s="463"/>
      <c r="O10" s="463"/>
      <c r="P10" s="463"/>
      <c r="Q10" s="468" t="s">
        <v>143</v>
      </c>
      <c r="R10" s="468"/>
      <c r="S10" s="468"/>
      <c r="T10" s="468"/>
      <c r="U10" s="12"/>
      <c r="V10" s="12"/>
      <c r="W10" s="12"/>
      <c r="X10" s="12"/>
    </row>
    <row r="11" spans="1:24" s="9" customFormat="1" ht="73.5" customHeight="1">
      <c r="A11" s="463"/>
      <c r="B11" s="463" t="s">
        <v>254</v>
      </c>
      <c r="C11" s="463"/>
      <c r="D11" s="463" t="s">
        <v>255</v>
      </c>
      <c r="E11" s="463"/>
      <c r="F11" s="463"/>
      <c r="G11" s="463" t="s">
        <v>256</v>
      </c>
      <c r="H11" s="463"/>
      <c r="I11" s="463" t="s">
        <v>257</v>
      </c>
      <c r="J11" s="463"/>
      <c r="K11" s="463" t="s">
        <v>258</v>
      </c>
      <c r="L11" s="463"/>
      <c r="M11" s="463" t="s">
        <v>259</v>
      </c>
      <c r="N11" s="463"/>
      <c r="O11" s="463" t="s">
        <v>260</v>
      </c>
      <c r="P11" s="463"/>
      <c r="Q11" s="468"/>
      <c r="R11" s="468"/>
      <c r="S11" s="468"/>
      <c r="T11" s="468"/>
      <c r="U11" s="12"/>
      <c r="V11" s="12"/>
      <c r="W11" s="12"/>
      <c r="X11" s="12"/>
    </row>
    <row r="12" spans="1:24" s="10" customFormat="1" ht="102" customHeight="1">
      <c r="A12" s="18" t="e">
        <f>'MAPA DE RIESGOS'!#REF!</f>
        <v>#REF!</v>
      </c>
      <c r="B12" s="464"/>
      <c r="C12" s="464"/>
      <c r="D12" s="465"/>
      <c r="E12" s="465"/>
      <c r="F12" s="465"/>
      <c r="G12" s="465"/>
      <c r="H12" s="465"/>
      <c r="I12" s="465"/>
      <c r="J12" s="465"/>
      <c r="K12" s="465"/>
      <c r="L12" s="465"/>
      <c r="M12" s="465"/>
      <c r="N12" s="465"/>
      <c r="O12" s="466" t="e">
        <v>#DIV/0!</v>
      </c>
      <c r="P12" s="466"/>
      <c r="Q12" s="467"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#REF!</v>
      </c>
      <c r="R12" s="467"/>
      <c r="S12" s="467"/>
      <c r="T12" s="467"/>
      <c r="U12" s="12"/>
      <c r="V12" s="12"/>
      <c r="W12" s="12"/>
      <c r="X12" s="12"/>
    </row>
    <row r="13" spans="1:20" ht="47.25" customHeight="1">
      <c r="A13" s="20"/>
      <c r="B13" s="20"/>
      <c r="C13" s="20"/>
      <c r="D13" s="21"/>
      <c r="E13" s="21"/>
      <c r="F13" s="22"/>
      <c r="G13" s="22"/>
      <c r="H13" s="22"/>
      <c r="I13" s="22"/>
      <c r="J13" s="22"/>
      <c r="K13" s="21"/>
      <c r="L13" s="21"/>
      <c r="M13" s="21"/>
      <c r="N13" s="21"/>
      <c r="O13" s="39"/>
      <c r="P13" s="40"/>
      <c r="Q13" s="40"/>
      <c r="R13" s="40"/>
      <c r="S13" s="40"/>
      <c r="T13" s="40"/>
    </row>
    <row r="14" spans="1:20" ht="73.5" customHeight="1">
      <c r="A14" s="278" t="s">
        <v>145</v>
      </c>
      <c r="B14" s="278"/>
      <c r="C14" s="278"/>
      <c r="D14" s="278"/>
      <c r="E14" s="278"/>
      <c r="F14" s="278"/>
      <c r="G14" s="278"/>
      <c r="H14" s="278"/>
      <c r="I14" s="278"/>
      <c r="J14" s="278"/>
      <c r="K14" s="278"/>
      <c r="L14" s="278"/>
      <c r="M14" s="278"/>
      <c r="N14" s="278"/>
      <c r="O14" s="278"/>
      <c r="P14" s="278"/>
      <c r="Q14" s="278"/>
      <c r="R14" s="278"/>
      <c r="S14" s="278"/>
      <c r="T14" s="278"/>
    </row>
    <row r="15" spans="1:20" ht="73.5" customHeight="1">
      <c r="A15" s="380" t="s">
        <v>146</v>
      </c>
      <c r="B15" s="380"/>
      <c r="C15" s="380"/>
      <c r="D15" s="380"/>
      <c r="E15" s="380"/>
      <c r="F15" s="380"/>
      <c r="G15" s="380"/>
      <c r="H15" s="380"/>
      <c r="I15" s="380"/>
      <c r="J15" s="380"/>
      <c r="K15" s="380"/>
      <c r="L15" s="380"/>
      <c r="M15" s="380"/>
      <c r="N15" s="380"/>
      <c r="O15" s="380"/>
      <c r="P15" s="380"/>
      <c r="Q15" s="380"/>
      <c r="R15" s="380"/>
      <c r="S15" s="380"/>
      <c r="T15" s="380"/>
    </row>
    <row r="16" spans="1:20" ht="72" customHeight="1">
      <c r="A16" s="433" t="s">
        <v>217</v>
      </c>
      <c r="B16" s="434"/>
      <c r="C16" s="434"/>
      <c r="D16" s="434"/>
      <c r="E16" s="434"/>
      <c r="F16" s="435"/>
      <c r="G16" s="433" t="s">
        <v>148</v>
      </c>
      <c r="H16" s="434"/>
      <c r="I16" s="434"/>
      <c r="J16" s="434"/>
      <c r="K16" s="434"/>
      <c r="L16" s="434"/>
      <c r="M16" s="434"/>
      <c r="N16" s="435"/>
      <c r="O16" s="279" t="s">
        <v>149</v>
      </c>
      <c r="P16" s="279"/>
      <c r="Q16" s="279"/>
      <c r="R16" s="279"/>
      <c r="S16" s="279"/>
      <c r="T16" s="279"/>
    </row>
    <row r="17" spans="1:20" ht="30" customHeight="1">
      <c r="A17" s="436"/>
      <c r="B17" s="437"/>
      <c r="C17" s="437"/>
      <c r="D17" s="437"/>
      <c r="E17" s="437"/>
      <c r="F17" s="438"/>
      <c r="G17" s="436"/>
      <c r="H17" s="437"/>
      <c r="I17" s="437"/>
      <c r="J17" s="437"/>
      <c r="K17" s="437"/>
      <c r="L17" s="437"/>
      <c r="M17" s="437"/>
      <c r="N17" s="438"/>
      <c r="O17" s="381" t="s">
        <v>1</v>
      </c>
      <c r="P17" s="381"/>
      <c r="Q17" s="381"/>
      <c r="R17" s="381" t="s">
        <v>2</v>
      </c>
      <c r="S17" s="381"/>
      <c r="T17" s="381"/>
    </row>
    <row r="18" spans="1:20" ht="54" customHeight="1">
      <c r="A18" s="439"/>
      <c r="B18" s="440"/>
      <c r="C18" s="440"/>
      <c r="D18" s="440"/>
      <c r="E18" s="440"/>
      <c r="F18" s="441"/>
      <c r="G18" s="439"/>
      <c r="H18" s="440"/>
      <c r="I18" s="440"/>
      <c r="J18" s="440"/>
      <c r="K18" s="440"/>
      <c r="L18" s="440"/>
      <c r="M18" s="440"/>
      <c r="N18" s="441"/>
      <c r="O18" s="41" t="s">
        <v>150</v>
      </c>
      <c r="P18" s="41" t="s">
        <v>151</v>
      </c>
      <c r="Q18" s="41" t="s">
        <v>152</v>
      </c>
      <c r="R18" s="41" t="s">
        <v>150</v>
      </c>
      <c r="S18" s="41" t="s">
        <v>151</v>
      </c>
      <c r="T18" s="41" t="s">
        <v>152</v>
      </c>
    </row>
    <row r="19" spans="1:20" ht="49.5" customHeight="1">
      <c r="A19" s="430" t="str">
        <f>'MAPA DE RIESGOS'!E33</f>
        <v>No contar con los protoclos de Seguridad de la Informacion. </v>
      </c>
      <c r="B19" s="431"/>
      <c r="C19" s="431"/>
      <c r="D19" s="431"/>
      <c r="E19" s="431"/>
      <c r="F19" s="432"/>
      <c r="G19" s="23" t="s">
        <v>153</v>
      </c>
      <c r="H19" s="430" t="str">
        <f>'MAPA DE RIESGOS'!J33</f>
        <v>Informes de Control Interno.</v>
      </c>
      <c r="I19" s="431"/>
      <c r="J19" s="431"/>
      <c r="K19" s="431"/>
      <c r="L19" s="431"/>
      <c r="M19" s="431"/>
      <c r="N19" s="431"/>
      <c r="O19" s="42"/>
      <c r="P19" s="42"/>
      <c r="Q19" s="55"/>
      <c r="R19" s="55"/>
      <c r="S19" s="55"/>
      <c r="T19" s="55"/>
    </row>
    <row r="20" spans="1:20" ht="49.5" customHeight="1">
      <c r="A20" s="430" t="str">
        <f>'MAPA DE RIESGOS'!E34</f>
        <v>Debilidad en la implementacion de procesos de gestion documental. </v>
      </c>
      <c r="B20" s="431"/>
      <c r="C20" s="431"/>
      <c r="D20" s="431"/>
      <c r="E20" s="431"/>
      <c r="F20" s="432"/>
      <c r="G20" s="23" t="s">
        <v>154</v>
      </c>
      <c r="H20" s="430" t="str">
        <f>'MAPA DE RIESGOS'!J34</f>
        <v>Asesorias y acompañamientos. </v>
      </c>
      <c r="I20" s="431"/>
      <c r="J20" s="431"/>
      <c r="K20" s="431"/>
      <c r="L20" s="431"/>
      <c r="M20" s="431"/>
      <c r="N20" s="431"/>
      <c r="O20" s="42"/>
      <c r="P20" s="42"/>
      <c r="Q20" s="55"/>
      <c r="R20" s="55"/>
      <c r="S20" s="55"/>
      <c r="T20" s="55"/>
    </row>
    <row r="21" spans="1:20" ht="49.5" customHeight="1">
      <c r="A21" s="430" t="str">
        <f>'MAPA DE RIESGOS'!E35</f>
        <v>Baja implementacion de las políticas de seguridad y protección de datos </v>
      </c>
      <c r="B21" s="431"/>
      <c r="C21" s="431"/>
      <c r="D21" s="431"/>
      <c r="E21" s="431"/>
      <c r="F21" s="432"/>
      <c r="G21" s="23" t="s">
        <v>155</v>
      </c>
      <c r="H21" s="430">
        <f>'MAPA DE RIESGOS'!J35</f>
        <v>0</v>
      </c>
      <c r="I21" s="431"/>
      <c r="J21" s="431"/>
      <c r="K21" s="431"/>
      <c r="L21" s="431"/>
      <c r="M21" s="431"/>
      <c r="N21" s="431"/>
      <c r="O21" s="42"/>
      <c r="P21" s="42"/>
      <c r="Q21" s="55"/>
      <c r="R21" s="55"/>
      <c r="S21" s="55"/>
      <c r="T21" s="55"/>
    </row>
    <row r="22" spans="1:20" ht="49.5" customHeight="1">
      <c r="A22" s="430">
        <f>'MAPA DE RIESGOS'!E36</f>
        <v>0</v>
      </c>
      <c r="B22" s="431"/>
      <c r="C22" s="431"/>
      <c r="D22" s="431"/>
      <c r="E22" s="431"/>
      <c r="F22" s="432"/>
      <c r="G22" s="23" t="s">
        <v>156</v>
      </c>
      <c r="H22" s="430">
        <f>'MAPA DE RIESGOS'!J36</f>
        <v>0</v>
      </c>
      <c r="I22" s="431"/>
      <c r="J22" s="431"/>
      <c r="K22" s="431"/>
      <c r="L22" s="431"/>
      <c r="M22" s="431"/>
      <c r="N22" s="431"/>
      <c r="O22" s="42"/>
      <c r="P22" s="42"/>
      <c r="Q22" s="55"/>
      <c r="R22" s="55"/>
      <c r="S22" s="55"/>
      <c r="T22" s="55"/>
    </row>
    <row r="23" spans="1:20" ht="49.5" customHeight="1">
      <c r="A23" s="430">
        <f>'MAPA DE RIESGOS'!E37</f>
        <v>0</v>
      </c>
      <c r="B23" s="431"/>
      <c r="C23" s="431"/>
      <c r="D23" s="431"/>
      <c r="E23" s="431"/>
      <c r="F23" s="432"/>
      <c r="G23" s="23" t="s">
        <v>157</v>
      </c>
      <c r="H23" s="430">
        <f>'MAPA DE RIESGOS'!J37</f>
        <v>0</v>
      </c>
      <c r="I23" s="431"/>
      <c r="J23" s="431"/>
      <c r="K23" s="431"/>
      <c r="L23" s="431"/>
      <c r="M23" s="431"/>
      <c r="N23" s="431"/>
      <c r="O23" s="42"/>
      <c r="P23" s="42"/>
      <c r="Q23" s="55"/>
      <c r="R23" s="55"/>
      <c r="S23" s="55"/>
      <c r="T23" s="55"/>
    </row>
    <row r="24" spans="1:20" ht="30" customHeight="1">
      <c r="A24" s="24"/>
      <c r="B24" s="24"/>
      <c r="C24" s="25"/>
      <c r="D24" s="25"/>
      <c r="E24" s="25"/>
      <c r="F24" s="25"/>
      <c r="G24" s="25"/>
      <c r="H24" s="25"/>
      <c r="I24" s="25"/>
      <c r="J24" s="25"/>
      <c r="K24" s="25"/>
      <c r="L24" s="25"/>
      <c r="M24" s="25"/>
      <c r="N24" s="25"/>
      <c r="O24" s="39"/>
      <c r="P24" s="40"/>
      <c r="Q24" s="40"/>
      <c r="R24" s="40"/>
      <c r="S24" s="40"/>
      <c r="T24" s="40"/>
    </row>
    <row r="25" spans="1:20" ht="30" customHeight="1">
      <c r="A25" s="26"/>
      <c r="B25" s="26"/>
      <c r="C25" s="27"/>
      <c r="D25" s="27"/>
      <c r="E25" s="28"/>
      <c r="F25" s="28"/>
      <c r="G25" s="28"/>
      <c r="H25" s="28"/>
      <c r="I25" s="28"/>
      <c r="J25" s="43"/>
      <c r="K25" s="43"/>
      <c r="L25" s="44"/>
      <c r="M25" s="44"/>
      <c r="N25" s="45"/>
      <c r="O25" s="46"/>
      <c r="P25" s="47"/>
      <c r="Q25" s="47"/>
      <c r="R25" s="47"/>
      <c r="S25" s="47"/>
      <c r="T25" s="47"/>
    </row>
    <row r="26" spans="1:20" ht="54" customHeight="1">
      <c r="A26" s="385" t="s">
        <v>158</v>
      </c>
      <c r="B26" s="385"/>
      <c r="C26" s="385"/>
      <c r="D26" s="385"/>
      <c r="E26" s="385"/>
      <c r="F26" s="385"/>
      <c r="G26" s="386"/>
      <c r="H26" s="29">
        <f>COUNTIF(O19:O23,"x")</f>
        <v>0</v>
      </c>
      <c r="I26" s="26"/>
      <c r="J26" s="26"/>
      <c r="K26" s="26"/>
      <c r="L26" s="44"/>
      <c r="M26" s="44"/>
      <c r="N26" s="48"/>
      <c r="O26" s="49"/>
      <c r="P26" s="50"/>
      <c r="Q26" s="50"/>
      <c r="R26" s="50"/>
      <c r="S26" s="50"/>
      <c r="T26" s="50"/>
    </row>
    <row r="27" spans="1:20" ht="54" customHeight="1">
      <c r="A27" s="385" t="s">
        <v>159</v>
      </c>
      <c r="B27" s="385"/>
      <c r="C27" s="385"/>
      <c r="D27" s="385"/>
      <c r="E27" s="385"/>
      <c r="F27" s="385"/>
      <c r="G27" s="386"/>
      <c r="H27" s="29">
        <f>COUNTIF(P19:P23,"x")</f>
        <v>0</v>
      </c>
      <c r="I27" s="26"/>
      <c r="J27" s="26"/>
      <c r="K27" s="26"/>
      <c r="L27" s="44"/>
      <c r="M27" s="44"/>
      <c r="N27" s="48"/>
      <c r="O27" s="49"/>
      <c r="P27" s="50"/>
      <c r="Q27" s="50"/>
      <c r="R27" s="50"/>
      <c r="S27" s="50"/>
      <c r="T27" s="50"/>
    </row>
    <row r="28" spans="1:20" ht="54" customHeight="1">
      <c r="A28" s="385" t="s">
        <v>160</v>
      </c>
      <c r="B28" s="385"/>
      <c r="C28" s="385"/>
      <c r="D28" s="385"/>
      <c r="E28" s="385"/>
      <c r="F28" s="385"/>
      <c r="G28" s="386"/>
      <c r="H28" s="29">
        <f>COUNTIF(Q19:Q23,"x")</f>
        <v>0</v>
      </c>
      <c r="I28" s="26"/>
      <c r="J28" s="26"/>
      <c r="K28" s="26"/>
      <c r="L28" s="44"/>
      <c r="M28" s="44"/>
      <c r="N28" s="48"/>
      <c r="O28" s="49"/>
      <c r="P28" s="50"/>
      <c r="Q28" s="50"/>
      <c r="R28" s="50"/>
      <c r="S28" s="50"/>
      <c r="T28" s="50"/>
    </row>
    <row r="29" spans="1:20" ht="54" customHeight="1">
      <c r="A29" s="385" t="s">
        <v>161</v>
      </c>
      <c r="B29" s="385"/>
      <c r="C29" s="385"/>
      <c r="D29" s="385"/>
      <c r="E29" s="385"/>
      <c r="F29" s="385"/>
      <c r="G29" s="386"/>
      <c r="H29" s="29">
        <f>COUNTIF(R19:R23,"x")</f>
        <v>0</v>
      </c>
      <c r="I29" s="45"/>
      <c r="J29" s="45"/>
      <c r="K29" s="45"/>
      <c r="L29" s="51"/>
      <c r="M29" s="51"/>
      <c r="N29" s="51"/>
      <c r="O29" s="52"/>
      <c r="P29" s="53"/>
      <c r="Q29" s="53"/>
      <c r="R29" s="53"/>
      <c r="S29" s="53"/>
      <c r="T29" s="53"/>
    </row>
    <row r="30" spans="1:20" ht="54" customHeight="1">
      <c r="A30" s="385" t="s">
        <v>162</v>
      </c>
      <c r="B30" s="385"/>
      <c r="C30" s="385"/>
      <c r="D30" s="385"/>
      <c r="E30" s="385"/>
      <c r="F30" s="385"/>
      <c r="G30" s="386"/>
      <c r="H30" s="29">
        <f>COUNTIF(S19:S23,"x")</f>
        <v>0</v>
      </c>
      <c r="I30" s="45"/>
      <c r="J30" s="45"/>
      <c r="K30" s="45"/>
      <c r="L30" s="51"/>
      <c r="M30" s="51"/>
      <c r="N30" s="51"/>
      <c r="O30" s="52"/>
      <c r="P30" s="53"/>
      <c r="Q30" s="53"/>
      <c r="R30" s="53"/>
      <c r="S30" s="53"/>
      <c r="T30" s="53"/>
    </row>
    <row r="31" spans="1:20" ht="54" customHeight="1">
      <c r="A31" s="385" t="s">
        <v>163</v>
      </c>
      <c r="B31" s="385"/>
      <c r="C31" s="385"/>
      <c r="D31" s="385"/>
      <c r="E31" s="385"/>
      <c r="F31" s="385"/>
      <c r="G31" s="386"/>
      <c r="H31" s="29">
        <f>COUNTIF(T19:T23,"x")</f>
        <v>0</v>
      </c>
      <c r="I31" s="45"/>
      <c r="J31" s="45"/>
      <c r="K31" s="45"/>
      <c r="L31" s="51"/>
      <c r="M31" s="51"/>
      <c r="N31" s="51"/>
      <c r="O31" s="52"/>
      <c r="P31" s="53"/>
      <c r="Q31" s="53"/>
      <c r="R31" s="53"/>
      <c r="S31" s="53"/>
      <c r="T31" s="53"/>
    </row>
    <row r="32" spans="1:20" ht="30" customHeight="1">
      <c r="A32" s="30"/>
      <c r="B32" s="30"/>
      <c r="C32" s="30"/>
      <c r="D32" s="30"/>
      <c r="E32" s="30"/>
      <c r="F32" s="30"/>
      <c r="G32" s="30"/>
      <c r="H32" s="31"/>
      <c r="I32" s="45"/>
      <c r="J32" s="45"/>
      <c r="K32" s="45"/>
      <c r="L32" s="51"/>
      <c r="M32" s="51"/>
      <c r="N32" s="51"/>
      <c r="O32" s="52"/>
      <c r="P32" s="53"/>
      <c r="Q32" s="53"/>
      <c r="R32" s="53"/>
      <c r="S32" s="53"/>
      <c r="T32" s="53"/>
    </row>
    <row r="33" spans="1:20" ht="78" customHeight="1">
      <c r="A33" s="387" t="s">
        <v>164</v>
      </c>
      <c r="B33" s="387"/>
      <c r="C33" s="387"/>
      <c r="D33" s="387"/>
      <c r="E33" s="387"/>
      <c r="F33" s="387"/>
      <c r="G33" s="387"/>
      <c r="H33" s="387"/>
      <c r="I33" s="387"/>
      <c r="J33" s="387"/>
      <c r="K33" s="387"/>
      <c r="L33" s="387"/>
      <c r="M33" s="387"/>
      <c r="N33" s="387"/>
      <c r="O33" s="387"/>
      <c r="P33" s="387"/>
      <c r="Q33" s="387"/>
      <c r="R33" s="387"/>
      <c r="S33" s="387"/>
      <c r="T33" s="387"/>
    </row>
    <row r="34" spans="1:20" ht="78" customHeight="1">
      <c r="A34" s="388" t="s">
        <v>165</v>
      </c>
      <c r="B34" s="389"/>
      <c r="C34" s="389"/>
      <c r="D34" s="389"/>
      <c r="E34" s="389"/>
      <c r="F34" s="389"/>
      <c r="G34" s="389"/>
      <c r="H34" s="389"/>
      <c r="I34" s="389"/>
      <c r="J34" s="389"/>
      <c r="K34" s="389"/>
      <c r="L34" s="389"/>
      <c r="M34" s="389"/>
      <c r="N34" s="389"/>
      <c r="O34" s="389"/>
      <c r="P34" s="389"/>
      <c r="Q34" s="389"/>
      <c r="R34" s="389"/>
      <c r="S34" s="389"/>
      <c r="T34" s="390"/>
    </row>
    <row r="35" spans="1:20" ht="106.5" customHeight="1">
      <c r="A35" s="391" t="s">
        <v>166</v>
      </c>
      <c r="B35" s="391"/>
      <c r="C35" s="391"/>
      <c r="D35" s="391"/>
      <c r="E35" s="391"/>
      <c r="F35" s="391"/>
      <c r="G35" s="391"/>
      <c r="H35" s="32" t="s">
        <v>167</v>
      </c>
      <c r="I35" s="54" t="s">
        <v>168</v>
      </c>
      <c r="J35" s="41" t="s">
        <v>169</v>
      </c>
      <c r="K35" s="54" t="s">
        <v>170</v>
      </c>
      <c r="L35" s="41" t="s">
        <v>169</v>
      </c>
      <c r="M35" s="54" t="s">
        <v>171</v>
      </c>
      <c r="N35" s="41" t="s">
        <v>169</v>
      </c>
      <c r="O35" s="41" t="s">
        <v>172</v>
      </c>
      <c r="P35" s="392" t="s">
        <v>169</v>
      </c>
      <c r="Q35" s="393"/>
      <c r="R35" s="41" t="s">
        <v>173</v>
      </c>
      <c r="S35" s="394" t="s">
        <v>169</v>
      </c>
      <c r="T35" s="394"/>
    </row>
    <row r="36" spans="1:20" ht="60" customHeight="1">
      <c r="A36" s="401" t="s">
        <v>174</v>
      </c>
      <c r="B36" s="402"/>
      <c r="C36" s="402"/>
      <c r="D36" s="402"/>
      <c r="E36" s="403"/>
      <c r="F36" s="395" t="s">
        <v>175</v>
      </c>
      <c r="G36" s="396"/>
      <c r="H36" s="33">
        <v>15</v>
      </c>
      <c r="I36" s="328"/>
      <c r="J36" s="330"/>
      <c r="K36" s="328"/>
      <c r="L36" s="330"/>
      <c r="M36" s="328"/>
      <c r="N36" s="328"/>
      <c r="O36" s="328"/>
      <c r="P36" s="335"/>
      <c r="Q36" s="328"/>
      <c r="R36" s="328"/>
      <c r="S36" s="335"/>
      <c r="T36" s="328"/>
    </row>
    <row r="37" spans="1:20" ht="60" customHeight="1">
      <c r="A37" s="404"/>
      <c r="B37" s="405"/>
      <c r="C37" s="405"/>
      <c r="D37" s="405"/>
      <c r="E37" s="406"/>
      <c r="F37" s="397" t="s">
        <v>180</v>
      </c>
      <c r="G37" s="398"/>
      <c r="H37" s="34">
        <v>0</v>
      </c>
      <c r="I37" s="329"/>
      <c r="J37" s="329"/>
      <c r="K37" s="329"/>
      <c r="L37" s="329"/>
      <c r="M37" s="329"/>
      <c r="N37" s="329"/>
      <c r="O37" s="329"/>
      <c r="P37" s="336"/>
      <c r="Q37" s="330"/>
      <c r="R37" s="329"/>
      <c r="S37" s="336"/>
      <c r="T37" s="330"/>
    </row>
    <row r="38" spans="1:20" ht="60" customHeight="1">
      <c r="A38" s="401" t="s">
        <v>181</v>
      </c>
      <c r="B38" s="402"/>
      <c r="C38" s="402"/>
      <c r="D38" s="402"/>
      <c r="E38" s="403"/>
      <c r="F38" s="395" t="s">
        <v>175</v>
      </c>
      <c r="G38" s="396"/>
      <c r="H38" s="33">
        <v>15</v>
      </c>
      <c r="I38" s="328"/>
      <c r="J38" s="328"/>
      <c r="K38" s="328"/>
      <c r="L38" s="328"/>
      <c r="M38" s="328"/>
      <c r="N38" s="328"/>
      <c r="O38" s="328"/>
      <c r="P38" s="335"/>
      <c r="Q38" s="328"/>
      <c r="R38" s="328"/>
      <c r="S38" s="335"/>
      <c r="T38" s="328"/>
    </row>
    <row r="39" spans="1:20" ht="60" customHeight="1">
      <c r="A39" s="404"/>
      <c r="B39" s="405"/>
      <c r="C39" s="405"/>
      <c r="D39" s="405"/>
      <c r="E39" s="406"/>
      <c r="F39" s="397" t="s">
        <v>180</v>
      </c>
      <c r="G39" s="398"/>
      <c r="H39" s="34">
        <v>0</v>
      </c>
      <c r="I39" s="329"/>
      <c r="J39" s="329"/>
      <c r="K39" s="329"/>
      <c r="L39" s="329"/>
      <c r="M39" s="329"/>
      <c r="N39" s="329"/>
      <c r="O39" s="329"/>
      <c r="P39" s="336"/>
      <c r="Q39" s="330"/>
      <c r="R39" s="329"/>
      <c r="S39" s="336"/>
      <c r="T39" s="330"/>
    </row>
    <row r="40" spans="1:20" ht="60" customHeight="1">
      <c r="A40" s="401" t="s">
        <v>182</v>
      </c>
      <c r="B40" s="402"/>
      <c r="C40" s="402"/>
      <c r="D40" s="402"/>
      <c r="E40" s="403"/>
      <c r="F40" s="395" t="s">
        <v>183</v>
      </c>
      <c r="G40" s="396"/>
      <c r="H40" s="33">
        <v>15</v>
      </c>
      <c r="I40" s="328"/>
      <c r="J40" s="328"/>
      <c r="K40" s="328"/>
      <c r="L40" s="328"/>
      <c r="M40" s="328"/>
      <c r="N40" s="328"/>
      <c r="O40" s="328"/>
      <c r="P40" s="335"/>
      <c r="Q40" s="328"/>
      <c r="R40" s="328"/>
      <c r="S40" s="335"/>
      <c r="T40" s="328"/>
    </row>
    <row r="41" spans="1:20" ht="60" customHeight="1">
      <c r="A41" s="404"/>
      <c r="B41" s="405"/>
      <c r="C41" s="405"/>
      <c r="D41" s="405"/>
      <c r="E41" s="406"/>
      <c r="F41" s="397" t="s">
        <v>184</v>
      </c>
      <c r="G41" s="398"/>
      <c r="H41" s="34">
        <v>0</v>
      </c>
      <c r="I41" s="329"/>
      <c r="J41" s="329"/>
      <c r="K41" s="329"/>
      <c r="L41" s="329"/>
      <c r="M41" s="329"/>
      <c r="N41" s="329"/>
      <c r="O41" s="329"/>
      <c r="P41" s="336"/>
      <c r="Q41" s="330"/>
      <c r="R41" s="329"/>
      <c r="S41" s="336"/>
      <c r="T41" s="330"/>
    </row>
    <row r="42" spans="1:20" ht="60" customHeight="1">
      <c r="A42" s="401" t="s">
        <v>185</v>
      </c>
      <c r="B42" s="402"/>
      <c r="C42" s="402"/>
      <c r="D42" s="402"/>
      <c r="E42" s="403"/>
      <c r="F42" s="395" t="s">
        <v>186</v>
      </c>
      <c r="G42" s="396"/>
      <c r="H42" s="33">
        <v>15</v>
      </c>
      <c r="I42" s="328"/>
      <c r="J42" s="328"/>
      <c r="K42" s="328"/>
      <c r="L42" s="328"/>
      <c r="M42" s="328"/>
      <c r="N42" s="328"/>
      <c r="O42" s="328"/>
      <c r="P42" s="335"/>
      <c r="Q42" s="328"/>
      <c r="R42" s="328"/>
      <c r="S42" s="335"/>
      <c r="T42" s="328"/>
    </row>
    <row r="43" spans="1:20" ht="60" customHeight="1">
      <c r="A43" s="425"/>
      <c r="B43" s="426"/>
      <c r="C43" s="426"/>
      <c r="D43" s="426"/>
      <c r="E43" s="427"/>
      <c r="F43" s="397" t="s">
        <v>187</v>
      </c>
      <c r="G43" s="398"/>
      <c r="H43" s="35">
        <v>10</v>
      </c>
      <c r="I43" s="330"/>
      <c r="J43" s="330"/>
      <c r="K43" s="330"/>
      <c r="L43" s="330"/>
      <c r="M43" s="330"/>
      <c r="N43" s="330"/>
      <c r="O43" s="330"/>
      <c r="P43" s="336"/>
      <c r="Q43" s="330"/>
      <c r="R43" s="330"/>
      <c r="S43" s="336"/>
      <c r="T43" s="330"/>
    </row>
    <row r="44" spans="1:20" ht="60" customHeight="1">
      <c r="A44" s="404"/>
      <c r="B44" s="405"/>
      <c r="C44" s="405"/>
      <c r="D44" s="405"/>
      <c r="E44" s="406"/>
      <c r="F44" s="397" t="s">
        <v>188</v>
      </c>
      <c r="G44" s="398"/>
      <c r="H44" s="34">
        <v>0</v>
      </c>
      <c r="I44" s="329"/>
      <c r="J44" s="329"/>
      <c r="K44" s="329"/>
      <c r="L44" s="329"/>
      <c r="M44" s="329"/>
      <c r="N44" s="329"/>
      <c r="O44" s="329"/>
      <c r="P44" s="336"/>
      <c r="Q44" s="330"/>
      <c r="R44" s="329"/>
      <c r="S44" s="336"/>
      <c r="T44" s="330"/>
    </row>
    <row r="45" spans="1:20" ht="60" customHeight="1">
      <c r="A45" s="401" t="s">
        <v>189</v>
      </c>
      <c r="B45" s="402"/>
      <c r="C45" s="402"/>
      <c r="D45" s="402"/>
      <c r="E45" s="403"/>
      <c r="F45" s="395" t="s">
        <v>175</v>
      </c>
      <c r="G45" s="396"/>
      <c r="H45" s="33">
        <v>15</v>
      </c>
      <c r="I45" s="328"/>
      <c r="J45" s="328"/>
      <c r="K45" s="328"/>
      <c r="L45" s="328"/>
      <c r="M45" s="328"/>
      <c r="N45" s="328"/>
      <c r="O45" s="328"/>
      <c r="P45" s="335"/>
      <c r="Q45" s="328"/>
      <c r="R45" s="328"/>
      <c r="S45" s="335"/>
      <c r="T45" s="328"/>
    </row>
    <row r="46" spans="1:20" ht="60" customHeight="1">
      <c r="A46" s="404"/>
      <c r="B46" s="405"/>
      <c r="C46" s="405"/>
      <c r="D46" s="405"/>
      <c r="E46" s="406"/>
      <c r="F46" s="397" t="s">
        <v>180</v>
      </c>
      <c r="G46" s="398"/>
      <c r="H46" s="34">
        <v>0</v>
      </c>
      <c r="I46" s="329"/>
      <c r="J46" s="329"/>
      <c r="K46" s="329"/>
      <c r="L46" s="329"/>
      <c r="M46" s="329"/>
      <c r="N46" s="329"/>
      <c r="O46" s="329"/>
      <c r="P46" s="347"/>
      <c r="Q46" s="329"/>
      <c r="R46" s="329"/>
      <c r="S46" s="347"/>
      <c r="T46" s="329"/>
    </row>
    <row r="47" spans="1:20" ht="79.5" customHeight="1">
      <c r="A47" s="401" t="s">
        <v>190</v>
      </c>
      <c r="B47" s="402"/>
      <c r="C47" s="402"/>
      <c r="D47" s="402"/>
      <c r="E47" s="403"/>
      <c r="F47" s="395" t="s">
        <v>191</v>
      </c>
      <c r="G47" s="396"/>
      <c r="H47" s="33">
        <v>15</v>
      </c>
      <c r="I47" s="328"/>
      <c r="J47" s="328"/>
      <c r="K47" s="328"/>
      <c r="L47" s="328"/>
      <c r="M47" s="328"/>
      <c r="N47" s="328"/>
      <c r="O47" s="328"/>
      <c r="P47" s="335"/>
      <c r="Q47" s="328"/>
      <c r="R47" s="328"/>
      <c r="S47" s="335"/>
      <c r="T47" s="328"/>
    </row>
    <row r="48" spans="1:20" ht="79.5" customHeight="1">
      <c r="A48" s="404"/>
      <c r="B48" s="405"/>
      <c r="C48" s="405"/>
      <c r="D48" s="405"/>
      <c r="E48" s="406"/>
      <c r="F48" s="397" t="s">
        <v>192</v>
      </c>
      <c r="G48" s="398"/>
      <c r="H48" s="34">
        <v>5</v>
      </c>
      <c r="I48" s="329"/>
      <c r="J48" s="329"/>
      <c r="K48" s="329"/>
      <c r="L48" s="329"/>
      <c r="M48" s="329"/>
      <c r="N48" s="329"/>
      <c r="O48" s="329"/>
      <c r="P48" s="347"/>
      <c r="Q48" s="329"/>
      <c r="R48" s="329"/>
      <c r="S48" s="347"/>
      <c r="T48" s="329"/>
    </row>
    <row r="49" spans="1:20" ht="60" customHeight="1">
      <c r="A49" s="401" t="s">
        <v>193</v>
      </c>
      <c r="B49" s="402"/>
      <c r="C49" s="402"/>
      <c r="D49" s="402"/>
      <c r="E49" s="403"/>
      <c r="F49" s="395" t="s">
        <v>194</v>
      </c>
      <c r="G49" s="396"/>
      <c r="H49" s="33">
        <v>10</v>
      </c>
      <c r="I49" s="328"/>
      <c r="J49" s="328"/>
      <c r="K49" s="328"/>
      <c r="L49" s="328"/>
      <c r="M49" s="328"/>
      <c r="N49" s="328"/>
      <c r="O49" s="328"/>
      <c r="P49" s="336"/>
      <c r="Q49" s="330"/>
      <c r="R49" s="328"/>
      <c r="S49" s="336"/>
      <c r="T49" s="330"/>
    </row>
    <row r="50" spans="1:20" ht="60" customHeight="1">
      <c r="A50" s="428"/>
      <c r="B50" s="375"/>
      <c r="C50" s="375"/>
      <c r="D50" s="375"/>
      <c r="E50" s="429"/>
      <c r="F50" s="399" t="s">
        <v>195</v>
      </c>
      <c r="G50" s="400"/>
      <c r="H50" s="36">
        <v>5</v>
      </c>
      <c r="I50" s="330"/>
      <c r="J50" s="330"/>
      <c r="K50" s="330"/>
      <c r="L50" s="330"/>
      <c r="M50" s="330"/>
      <c r="N50" s="330"/>
      <c r="O50" s="330"/>
      <c r="P50" s="336"/>
      <c r="Q50" s="330"/>
      <c r="R50" s="330"/>
      <c r="S50" s="336"/>
      <c r="T50" s="330"/>
    </row>
    <row r="51" spans="1:20" ht="60" customHeight="1">
      <c r="A51" s="404"/>
      <c r="B51" s="405"/>
      <c r="C51" s="405"/>
      <c r="D51" s="405"/>
      <c r="E51" s="406"/>
      <c r="F51" s="397" t="s">
        <v>196</v>
      </c>
      <c r="G51" s="398"/>
      <c r="H51" s="34">
        <v>0</v>
      </c>
      <c r="I51" s="329"/>
      <c r="J51" s="329"/>
      <c r="K51" s="329"/>
      <c r="L51" s="329"/>
      <c r="M51" s="329"/>
      <c r="N51" s="329"/>
      <c r="O51" s="329"/>
      <c r="P51" s="347"/>
      <c r="Q51" s="329"/>
      <c r="R51" s="329"/>
      <c r="S51" s="347"/>
      <c r="T51" s="329"/>
    </row>
    <row r="52" spans="1:20" ht="30" customHeight="1">
      <c r="A52" s="311" t="s">
        <v>197</v>
      </c>
      <c r="B52" s="311"/>
      <c r="C52" s="311"/>
      <c r="D52" s="311"/>
      <c r="E52" s="311"/>
      <c r="F52" s="311"/>
      <c r="G52" s="311"/>
      <c r="H52" s="37">
        <f>H36+H38+H40+H42+H45+H47+H49</f>
        <v>100</v>
      </c>
      <c r="I52" s="312">
        <f>SUM(I36:I51)</f>
        <v>0</v>
      </c>
      <c r="J52" s="313"/>
      <c r="K52" s="312">
        <f>SUM(K36:K51)</f>
        <v>0</v>
      </c>
      <c r="L52" s="313"/>
      <c r="M52" s="312">
        <f>SUM(M36:M51)</f>
        <v>0</v>
      </c>
      <c r="N52" s="313"/>
      <c r="O52" s="314">
        <f>SUM(O36:O51)</f>
        <v>0</v>
      </c>
      <c r="P52" s="314"/>
      <c r="Q52" s="314"/>
      <c r="R52" s="314">
        <f>SUM(R36:R51)</f>
        <v>0</v>
      </c>
      <c r="S52" s="314"/>
      <c r="T52" s="314"/>
    </row>
    <row r="53" spans="1:20" ht="60" customHeight="1">
      <c r="A53" s="279" t="s">
        <v>198</v>
      </c>
      <c r="B53" s="279"/>
      <c r="C53" s="279"/>
      <c r="D53" s="279"/>
      <c r="E53" s="279"/>
      <c r="F53" s="279"/>
      <c r="G53" s="279"/>
      <c r="H53" s="279"/>
      <c r="I53" s="279"/>
      <c r="J53" s="279"/>
      <c r="K53" s="279"/>
      <c r="L53" s="279"/>
      <c r="M53" s="279"/>
      <c r="N53" s="279"/>
      <c r="O53" s="279"/>
      <c r="P53" s="279"/>
      <c r="Q53" s="279"/>
      <c r="R53" s="279"/>
      <c r="S53" s="279"/>
      <c r="T53" s="279"/>
    </row>
    <row r="54" spans="1:20" ht="106.5" customHeight="1">
      <c r="A54" s="391" t="s">
        <v>166</v>
      </c>
      <c r="B54" s="391"/>
      <c r="C54" s="391"/>
      <c r="D54" s="391"/>
      <c r="E54" s="391"/>
      <c r="F54" s="391"/>
      <c r="G54" s="391"/>
      <c r="H54" s="32" t="s">
        <v>167</v>
      </c>
      <c r="I54" s="54" t="s">
        <v>168</v>
      </c>
      <c r="J54" s="41" t="s">
        <v>169</v>
      </c>
      <c r="K54" s="54" t="s">
        <v>170</v>
      </c>
      <c r="L54" s="41" t="s">
        <v>169</v>
      </c>
      <c r="M54" s="54" t="s">
        <v>171</v>
      </c>
      <c r="N54" s="41" t="s">
        <v>169</v>
      </c>
      <c r="O54" s="41" t="s">
        <v>172</v>
      </c>
      <c r="P54" s="392" t="s">
        <v>169</v>
      </c>
      <c r="Q54" s="393"/>
      <c r="R54" s="41" t="s">
        <v>173</v>
      </c>
      <c r="S54" s="394" t="s">
        <v>169</v>
      </c>
      <c r="T54" s="394"/>
    </row>
    <row r="55" spans="1:20" ht="60" customHeight="1">
      <c r="A55" s="375" t="s">
        <v>199</v>
      </c>
      <c r="B55" s="375"/>
      <c r="C55" s="375"/>
      <c r="D55" s="375"/>
      <c r="E55" s="375"/>
      <c r="F55" s="321" t="s">
        <v>200</v>
      </c>
      <c r="G55" s="321"/>
      <c r="H55" s="38">
        <v>100</v>
      </c>
      <c r="I55" s="331"/>
      <c r="J55" s="332"/>
      <c r="K55" s="331"/>
      <c r="L55" s="331"/>
      <c r="M55" s="331"/>
      <c r="N55" s="331"/>
      <c r="O55" s="331"/>
      <c r="P55" s="331"/>
      <c r="Q55" s="331"/>
      <c r="R55" s="331"/>
      <c r="S55" s="331"/>
      <c r="T55" s="331"/>
    </row>
    <row r="56" spans="1:20" ht="60" customHeight="1">
      <c r="A56" s="375"/>
      <c r="B56" s="375"/>
      <c r="C56" s="375"/>
      <c r="D56" s="375"/>
      <c r="E56" s="375"/>
      <c r="F56" s="321" t="s">
        <v>201</v>
      </c>
      <c r="G56" s="321"/>
      <c r="H56" s="38">
        <v>50</v>
      </c>
      <c r="I56" s="331"/>
      <c r="J56" s="333"/>
      <c r="K56" s="331"/>
      <c r="L56" s="331"/>
      <c r="M56" s="331"/>
      <c r="N56" s="331"/>
      <c r="O56" s="331"/>
      <c r="P56" s="331"/>
      <c r="Q56" s="331"/>
      <c r="R56" s="331"/>
      <c r="S56" s="331"/>
      <c r="T56" s="331"/>
    </row>
    <row r="57" spans="1:20" ht="60" customHeight="1">
      <c r="A57" s="375"/>
      <c r="B57" s="375"/>
      <c r="C57" s="375"/>
      <c r="D57" s="375"/>
      <c r="E57" s="375"/>
      <c r="F57" s="321" t="s">
        <v>202</v>
      </c>
      <c r="G57" s="321"/>
      <c r="H57" s="38">
        <v>0</v>
      </c>
      <c r="I57" s="331"/>
      <c r="J57" s="334"/>
      <c r="K57" s="331"/>
      <c r="L57" s="331"/>
      <c r="M57" s="331"/>
      <c r="N57" s="331"/>
      <c r="O57" s="331"/>
      <c r="P57" s="331"/>
      <c r="Q57" s="331"/>
      <c r="R57" s="331"/>
      <c r="S57" s="331"/>
      <c r="T57" s="331"/>
    </row>
    <row r="58" spans="1:20" ht="30" customHeight="1">
      <c r="A58" s="316" t="s">
        <v>197</v>
      </c>
      <c r="B58" s="316"/>
      <c r="C58" s="316"/>
      <c r="D58" s="316"/>
      <c r="E58" s="316"/>
      <c r="F58" s="316"/>
      <c r="G58" s="316"/>
      <c r="H58" s="316"/>
      <c r="I58" s="317">
        <f>I55</f>
        <v>0</v>
      </c>
      <c r="J58" s="317"/>
      <c r="K58" s="317">
        <f>K55</f>
        <v>0</v>
      </c>
      <c r="L58" s="317"/>
      <c r="M58" s="317">
        <f>M55</f>
        <v>0</v>
      </c>
      <c r="N58" s="317"/>
      <c r="O58" s="314">
        <f>O55</f>
        <v>0</v>
      </c>
      <c r="P58" s="314"/>
      <c r="Q58" s="314"/>
      <c r="R58" s="314">
        <f>R55</f>
        <v>0</v>
      </c>
      <c r="S58" s="314"/>
      <c r="T58" s="314"/>
    </row>
    <row r="59" spans="1:20" ht="60" customHeight="1">
      <c r="A59" s="279" t="s">
        <v>203</v>
      </c>
      <c r="B59" s="279"/>
      <c r="C59" s="279"/>
      <c r="D59" s="279"/>
      <c r="E59" s="279"/>
      <c r="F59" s="279"/>
      <c r="G59" s="279"/>
      <c r="H59" s="279"/>
      <c r="I59" s="279"/>
      <c r="J59" s="279"/>
      <c r="K59" s="279"/>
      <c r="L59" s="279"/>
      <c r="M59" s="279"/>
      <c r="N59" s="279"/>
      <c r="O59" s="279"/>
      <c r="P59" s="279"/>
      <c r="Q59" s="279"/>
      <c r="R59" s="279"/>
      <c r="S59" s="279"/>
      <c r="T59" s="279"/>
    </row>
    <row r="60" spans="1:20" ht="60" customHeight="1">
      <c r="A60" s="375" t="s">
        <v>204</v>
      </c>
      <c r="B60" s="375"/>
      <c r="C60" s="375"/>
      <c r="D60" s="375"/>
      <c r="E60" s="375"/>
      <c r="F60" s="318" t="s">
        <v>205</v>
      </c>
      <c r="G60" s="319"/>
      <c r="H60" s="320"/>
      <c r="I60" s="368">
        <f>IF(OR(AND(I52&lt;=85,I58=100),AND(I52&lt;=85,I58=50)),0,IF(OR(AND(I52&gt;=95,I58=100)),100,IF(OR(AND(I52&gt;=95,I58=50),AND(I52&lt;=94,I58=100),AND(I52&gt;=86,I58=100),AND(I52&lt;=94,I58=50),AND(I52&gt;=86,I58=50)),50,IF(OR(AND(I52&gt;=95,I58=0),AND(I52&lt;=94,I58=0),AND(I52&gt;=86,I58=0),AND(I52&lt;=85,I58=0)),0))))</f>
        <v>0</v>
      </c>
      <c r="J60" s="376"/>
      <c r="K60" s="368">
        <f>IF(OR(AND(K52&lt;=85,K58=100),AND(K52&lt;=85,K58=50)),0,IF(OR(AND(K52&gt;=95,K58=100)),100,IF(OR(AND(K52&gt;=95,K58=50),AND(K52&lt;=94,K58=100),AND(K52&gt;=86,K58=100),AND(K52&lt;=94,K58=50),AND(K52&gt;=86,K58=50)),50,IF(OR(AND(K52&gt;=95,K58=0),AND(K52&lt;=94,K58=0),AND(K52&gt;=86,K58=0),AND(K52&lt;=85,K58=0)),0))))</f>
        <v>0</v>
      </c>
      <c r="L60" s="376"/>
      <c r="M60" s="368">
        <f>IF(OR(AND(M52&lt;=85,M58=100),AND(M52&lt;=85,M58=50)),0,IF(OR(AND(M52&gt;=95,M58=100)),100,IF(OR(AND(M52&gt;=95,M58=50),AND(M52&lt;=94,M58=100),AND(M52&gt;=86,M58=100),AND(M52&lt;=94,M58=50),AND(M52&gt;=86,M58=50)),50,IF(OR(AND(M52&gt;=95,M58=0),AND(M52&lt;=94,M58=0),AND(M52&gt;=86,M58=0),AND(M52&lt;=85,M58=0)),0))))</f>
        <v>0</v>
      </c>
      <c r="N60" s="376"/>
      <c r="O60" s="368" t="str">
        <f>IF(OR(AND(O52&lt;=85,O58=100),AND(O52&lt;=85,O58=50)),"0",IF(OR(AND(O52&gt;=95,O58=100)),"100",IF(OR(AND(O52&gt;=95,O58=50),AND(O52&lt;=94,O58=100),AND(O52&gt;=86,O58=100),AND(O52&lt;=94,O58=50),AND(O52&gt;=86,O58=50)),"50",IF(OR(AND(O52&gt;=95,O58=0),AND(O52&lt;=94,O58=0),AND(O52&gt;=86,O58=0),AND(O52&lt;=85,O58=0)),"0"))))</f>
        <v>0</v>
      </c>
      <c r="P60" s="369"/>
      <c r="Q60" s="369"/>
      <c r="R60" s="368" t="str">
        <f>IF(OR(AND(R52&lt;=85,R58=100),AND(R52&lt;=85,R58=50)),"0",IF(OR(AND(R52&gt;=95,R58=100)),"100",IF(OR(AND(R52&gt;=95,R58=50),AND(R52&lt;=94,R58=100),AND(R52&gt;=86,R58=100),AND(R52&lt;=94,R58=50),AND(R52&gt;=86,R58=50)),"50",IF(OR(AND(R52&gt;=95,R58=0),AND(R52&lt;=94,R58=0),AND(R52&gt;=86,R58=0),AND(R52&lt;=85,R58=0)),"0"))))</f>
        <v>0</v>
      </c>
      <c r="S60" s="369"/>
      <c r="T60" s="369"/>
    </row>
    <row r="61" spans="1:20" ht="60" customHeight="1">
      <c r="A61" s="375"/>
      <c r="B61" s="375"/>
      <c r="C61" s="375"/>
      <c r="D61" s="375"/>
      <c r="E61" s="375"/>
      <c r="F61" s="318" t="s">
        <v>206</v>
      </c>
      <c r="G61" s="319"/>
      <c r="H61" s="320"/>
      <c r="I61" s="370"/>
      <c r="J61" s="377"/>
      <c r="K61" s="370"/>
      <c r="L61" s="377"/>
      <c r="M61" s="370"/>
      <c r="N61" s="377"/>
      <c r="O61" s="370"/>
      <c r="P61" s="371"/>
      <c r="Q61" s="371"/>
      <c r="R61" s="370"/>
      <c r="S61" s="371"/>
      <c r="T61" s="371"/>
    </row>
    <row r="62" spans="1:20" ht="60" customHeight="1">
      <c r="A62" s="375"/>
      <c r="B62" s="375"/>
      <c r="C62" s="375"/>
      <c r="D62" s="375"/>
      <c r="E62" s="375"/>
      <c r="F62" s="318" t="s">
        <v>207</v>
      </c>
      <c r="G62" s="319"/>
      <c r="H62" s="320"/>
      <c r="I62" s="372"/>
      <c r="J62" s="378"/>
      <c r="K62" s="372"/>
      <c r="L62" s="378"/>
      <c r="M62" s="372"/>
      <c r="N62" s="378"/>
      <c r="O62" s="372"/>
      <c r="P62" s="373"/>
      <c r="Q62" s="373"/>
      <c r="R62" s="372"/>
      <c r="S62" s="373"/>
      <c r="T62" s="373"/>
    </row>
    <row r="63" spans="1:20" ht="60" customHeight="1">
      <c r="A63" s="279" t="s">
        <v>208</v>
      </c>
      <c r="B63" s="279"/>
      <c r="C63" s="279"/>
      <c r="D63" s="279"/>
      <c r="E63" s="279"/>
      <c r="F63" s="279"/>
      <c r="G63" s="279"/>
      <c r="H63" s="279"/>
      <c r="I63" s="279"/>
      <c r="J63" s="279"/>
      <c r="K63" s="279"/>
      <c r="L63" s="279"/>
      <c r="M63" s="279"/>
      <c r="N63" s="279"/>
      <c r="O63" s="279"/>
      <c r="P63" s="279"/>
      <c r="Q63" s="279"/>
      <c r="R63" s="279"/>
      <c r="S63" s="279"/>
      <c r="T63" s="279"/>
    </row>
    <row r="64" spans="1:20" ht="60" customHeight="1">
      <c r="A64" s="375" t="s">
        <v>209</v>
      </c>
      <c r="B64" s="375"/>
      <c r="C64" s="375"/>
      <c r="D64" s="375"/>
      <c r="E64" s="375"/>
      <c r="F64" s="321" t="s">
        <v>205</v>
      </c>
      <c r="G64" s="321"/>
      <c r="H64" s="38">
        <v>100</v>
      </c>
      <c r="I64" s="374" t="str">
        <f>IF(SUM(I60:T62)=0,"BAJO",IF(SUM(I60:T62)/COUNTIF(I60:T62,"&gt;0")&lt;50,"BAJO",IF(SUM(I60:T62)/COUNTIF(I60:T62,"&gt;0")=100,"FUERTE",IF(SUM(I60:T62)/COUNTIF(I60:T62,"&gt;0")&lt;=99,"MODERADO"))))</f>
        <v>BAJO</v>
      </c>
      <c r="J64" s="374"/>
      <c r="K64" s="374"/>
      <c r="L64" s="374"/>
      <c r="M64" s="374"/>
      <c r="N64" s="374"/>
      <c r="O64" s="374"/>
      <c r="P64" s="374"/>
      <c r="Q64" s="374"/>
      <c r="R64" s="374"/>
      <c r="S64" s="374"/>
      <c r="T64" s="374"/>
    </row>
    <row r="65" spans="1:20" ht="60" customHeight="1">
      <c r="A65" s="375"/>
      <c r="B65" s="375"/>
      <c r="C65" s="375"/>
      <c r="D65" s="375"/>
      <c r="E65" s="375"/>
      <c r="F65" s="321" t="s">
        <v>206</v>
      </c>
      <c r="G65" s="321"/>
      <c r="H65" s="38">
        <v>50</v>
      </c>
      <c r="I65" s="374"/>
      <c r="J65" s="374"/>
      <c r="K65" s="374"/>
      <c r="L65" s="374"/>
      <c r="M65" s="374"/>
      <c r="N65" s="374"/>
      <c r="O65" s="374"/>
      <c r="P65" s="374"/>
      <c r="Q65" s="374"/>
      <c r="R65" s="374"/>
      <c r="S65" s="374"/>
      <c r="T65" s="374"/>
    </row>
    <row r="66" spans="1:20" ht="60" customHeight="1">
      <c r="A66" s="375"/>
      <c r="B66" s="375"/>
      <c r="C66" s="375"/>
      <c r="D66" s="375"/>
      <c r="E66" s="375"/>
      <c r="F66" s="321" t="s">
        <v>207</v>
      </c>
      <c r="G66" s="321"/>
      <c r="H66" s="38">
        <v>0</v>
      </c>
      <c r="I66" s="374"/>
      <c r="J66" s="374"/>
      <c r="K66" s="374"/>
      <c r="L66" s="374"/>
      <c r="M66" s="374"/>
      <c r="N66" s="374"/>
      <c r="O66" s="374"/>
      <c r="P66" s="374"/>
      <c r="Q66" s="374"/>
      <c r="R66" s="374"/>
      <c r="S66" s="374"/>
      <c r="T66" s="374"/>
    </row>
    <row r="67" spans="1:20" ht="30" customHeight="1">
      <c r="A67" s="56"/>
      <c r="B67" s="56"/>
      <c r="C67" s="56"/>
      <c r="D67" s="57"/>
      <c r="E67" s="57"/>
      <c r="F67" s="57"/>
      <c r="G67" s="57"/>
      <c r="H67" s="57"/>
      <c r="I67" s="57"/>
      <c r="J67" s="57"/>
      <c r="K67" s="57"/>
      <c r="L67" s="57"/>
      <c r="M67" s="57"/>
      <c r="N67" s="57"/>
      <c r="O67" s="39"/>
      <c r="P67" s="40"/>
      <c r="Q67" s="40"/>
      <c r="R67" s="40"/>
      <c r="S67" s="40"/>
      <c r="T67" s="40"/>
    </row>
    <row r="68" spans="1:20" ht="30" customHeight="1">
      <c r="A68" s="58"/>
      <c r="B68" s="58"/>
      <c r="C68" s="59"/>
      <c r="D68" s="59"/>
      <c r="E68" s="59"/>
      <c r="F68" s="59"/>
      <c r="G68" s="59"/>
      <c r="H68" s="59"/>
      <c r="I68" s="59"/>
      <c r="J68" s="69"/>
      <c r="K68" s="69"/>
      <c r="L68" s="70"/>
      <c r="M68" s="70"/>
      <c r="N68" s="46"/>
      <c r="O68" s="71"/>
      <c r="P68" s="72"/>
      <c r="Q68" s="72"/>
      <c r="R68" s="72"/>
      <c r="S68" s="72"/>
      <c r="T68" s="72"/>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4"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c r="U71" s="12"/>
      <c r="V71" s="12"/>
      <c r="W71" s="12"/>
      <c r="X71" s="12"/>
    </row>
    <row r="72" spans="1:24"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c r="U72" s="12"/>
      <c r="V72" s="12"/>
      <c r="W72" s="12"/>
      <c r="X72" s="12"/>
    </row>
    <row r="73" spans="1:24" s="10" customFormat="1" ht="49.5" customHeight="1">
      <c r="A73" s="323" t="e">
        <f>A12</f>
        <v>#REF!</v>
      </c>
      <c r="B73" s="323"/>
      <c r="C73" s="323"/>
      <c r="D73" s="323"/>
      <c r="E73" s="323"/>
      <c r="F73" s="323"/>
      <c r="G73" s="323"/>
      <c r="H73" s="324">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324"/>
      <c r="J73" s="324"/>
      <c r="K73" s="324"/>
      <c r="L73" s="324"/>
      <c r="M73" s="324"/>
      <c r="N73" s="324"/>
      <c r="O73" s="325" t="e">
        <f>IF(A73-H73=0,"1",A73-H73)</f>
        <v>#REF!</v>
      </c>
      <c r="P73" s="325"/>
      <c r="Q73" s="325"/>
      <c r="R73" s="325"/>
      <c r="S73" s="325"/>
      <c r="T73" s="325"/>
      <c r="U73" s="12"/>
      <c r="V73" s="12"/>
      <c r="W73" s="12"/>
      <c r="X73" s="12"/>
    </row>
    <row r="74" spans="1:24" s="10" customFormat="1" ht="49.5" customHeight="1">
      <c r="A74" s="61"/>
      <c r="B74" s="61"/>
      <c r="C74" s="62"/>
      <c r="D74" s="62"/>
      <c r="E74" s="63"/>
      <c r="F74" s="64"/>
      <c r="G74" s="64"/>
      <c r="H74" s="64"/>
      <c r="I74" s="64"/>
      <c r="J74" s="64"/>
      <c r="K74" s="64"/>
      <c r="L74" s="64"/>
      <c r="M74" s="64"/>
      <c r="N74" s="64"/>
      <c r="O74" s="75"/>
      <c r="P74" s="76"/>
      <c r="Q74" s="76"/>
      <c r="R74" s="76"/>
      <c r="S74" s="76"/>
      <c r="T74" s="76"/>
      <c r="U74" s="12"/>
      <c r="V74" s="12"/>
      <c r="W74" s="12"/>
      <c r="X74" s="12"/>
    </row>
    <row r="75" spans="1:24"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c r="U75" s="12"/>
      <c r="V75" s="12"/>
      <c r="W75" s="12"/>
      <c r="X75" s="12"/>
    </row>
    <row r="76" spans="1:24"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c r="U76" s="12"/>
      <c r="V76" s="12"/>
      <c r="W76" s="12"/>
      <c r="X76" s="12"/>
    </row>
    <row r="77" spans="1:24" s="10" customFormat="1" ht="49.5" customHeight="1">
      <c r="A77" s="323" t="e">
        <f>O12</f>
        <v>#DIV/0!</v>
      </c>
      <c r="B77" s="323"/>
      <c r="C77" s="323"/>
      <c r="D77" s="323"/>
      <c r="E77" s="323"/>
      <c r="F77" s="323"/>
      <c r="G77" s="323"/>
      <c r="H77" s="327">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327"/>
      <c r="J77" s="327"/>
      <c r="K77" s="327"/>
      <c r="L77" s="327"/>
      <c r="M77" s="327"/>
      <c r="N77" s="327"/>
      <c r="O77" s="323" t="e">
        <f>IF(A77-H77=0,"1",A77-H77)</f>
        <v>#DIV/0!</v>
      </c>
      <c r="P77" s="323"/>
      <c r="Q77" s="323"/>
      <c r="R77" s="323"/>
      <c r="S77" s="323"/>
      <c r="T77" s="323"/>
      <c r="U77" s="12"/>
      <c r="V77" s="12"/>
      <c r="W77" s="12"/>
      <c r="X77" s="12"/>
    </row>
    <row r="78" spans="1:24" s="10" customFormat="1" ht="49.5" customHeight="1">
      <c r="A78" s="65"/>
      <c r="B78" s="65"/>
      <c r="C78" s="65"/>
      <c r="D78" s="65"/>
      <c r="E78" s="65"/>
      <c r="F78" s="64"/>
      <c r="G78" s="64"/>
      <c r="H78" s="64"/>
      <c r="I78" s="64"/>
      <c r="J78" s="64"/>
      <c r="K78" s="64"/>
      <c r="L78" s="64"/>
      <c r="M78" s="64"/>
      <c r="N78" s="64"/>
      <c r="O78" s="75"/>
      <c r="P78" s="76"/>
      <c r="Q78" s="76"/>
      <c r="R78" s="76"/>
      <c r="S78" s="76"/>
      <c r="T78" s="76"/>
      <c r="U78" s="12"/>
      <c r="V78" s="12"/>
      <c r="W78" s="12"/>
      <c r="X78" s="12"/>
    </row>
    <row r="79" spans="1:24"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c r="U79" s="12"/>
      <c r="V79" s="12"/>
      <c r="W79" s="12"/>
      <c r="X79" s="12"/>
    </row>
    <row r="80" spans="1:24"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c r="U80" s="12"/>
      <c r="V80" s="12"/>
      <c r="W80" s="12"/>
      <c r="X80" s="12"/>
    </row>
    <row r="81" spans="1:24" s="10" customFormat="1" ht="148.5" customHeight="1">
      <c r="A81" s="323" t="e">
        <f>O73</f>
        <v>#REF!</v>
      </c>
      <c r="B81" s="323"/>
      <c r="C81" s="323"/>
      <c r="D81" s="323"/>
      <c r="E81" s="323"/>
      <c r="F81" s="323"/>
      <c r="G81" s="323"/>
      <c r="H81" s="323" t="e">
        <f>O77</f>
        <v>#DIV/0!</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c r="U81" s="12"/>
      <c r="V81" s="12"/>
      <c r="W81" s="12"/>
      <c r="X81" s="12"/>
    </row>
    <row r="82" spans="1:20" ht="28.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17">
    <mergeCell ref="O60:Q62"/>
    <mergeCell ref="R60:T62"/>
    <mergeCell ref="P40:Q41"/>
    <mergeCell ref="P36:Q37"/>
    <mergeCell ref="A45:E46"/>
    <mergeCell ref="A16:F18"/>
    <mergeCell ref="G16:N18"/>
    <mergeCell ref="P49:Q51"/>
    <mergeCell ref="S36:T37"/>
    <mergeCell ref="A38:E39"/>
    <mergeCell ref="P45:Q46"/>
    <mergeCell ref="S45:T46"/>
    <mergeCell ref="A47:E48"/>
    <mergeCell ref="P47:Q48"/>
    <mergeCell ref="S47:T48"/>
    <mergeCell ref="Q10:T11"/>
    <mergeCell ref="P38:Q39"/>
    <mergeCell ref="R49:R51"/>
    <mergeCell ref="R55:R57"/>
    <mergeCell ref="S38:T39"/>
    <mergeCell ref="A36:E37"/>
    <mergeCell ref="S40:T41"/>
    <mergeCell ref="A42:E44"/>
    <mergeCell ref="P42:Q44"/>
    <mergeCell ref="S42:T44"/>
    <mergeCell ref="A40:E41"/>
    <mergeCell ref="S49:T51"/>
    <mergeCell ref="R36:R37"/>
    <mergeCell ref="R38:R39"/>
    <mergeCell ref="R40:R41"/>
    <mergeCell ref="R42:R44"/>
    <mergeCell ref="R45:R46"/>
    <mergeCell ref="R47:R48"/>
    <mergeCell ref="O36:O37"/>
    <mergeCell ref="O38:O39"/>
    <mergeCell ref="O40:O41"/>
    <mergeCell ref="O42:O44"/>
    <mergeCell ref="O45:O46"/>
    <mergeCell ref="O47:O48"/>
    <mergeCell ref="N36:N37"/>
    <mergeCell ref="N38:N39"/>
    <mergeCell ref="N40:N41"/>
    <mergeCell ref="N42:N44"/>
    <mergeCell ref="N45:N46"/>
    <mergeCell ref="N47:N48"/>
    <mergeCell ref="M36:M37"/>
    <mergeCell ref="M38:M39"/>
    <mergeCell ref="M40:M41"/>
    <mergeCell ref="M42:M44"/>
    <mergeCell ref="M45:M46"/>
    <mergeCell ref="M47:M48"/>
    <mergeCell ref="L40:L41"/>
    <mergeCell ref="L42:L44"/>
    <mergeCell ref="L45:L46"/>
    <mergeCell ref="L47:L48"/>
    <mergeCell ref="L49:L51"/>
    <mergeCell ref="L55:L57"/>
    <mergeCell ref="K40:K41"/>
    <mergeCell ref="K42:K44"/>
    <mergeCell ref="K45:K46"/>
    <mergeCell ref="K47:K48"/>
    <mergeCell ref="K49:K51"/>
    <mergeCell ref="K55:K57"/>
    <mergeCell ref="I47:I48"/>
    <mergeCell ref="I49:I51"/>
    <mergeCell ref="I55:I57"/>
    <mergeCell ref="J36:J37"/>
    <mergeCell ref="J38:J39"/>
    <mergeCell ref="J40:J41"/>
    <mergeCell ref="J42:J44"/>
    <mergeCell ref="J45:J46"/>
    <mergeCell ref="J47:J48"/>
    <mergeCell ref="J49:J51"/>
    <mergeCell ref="A10:A11"/>
    <mergeCell ref="I36:I37"/>
    <mergeCell ref="I38:I39"/>
    <mergeCell ref="I40:I41"/>
    <mergeCell ref="I42:I44"/>
    <mergeCell ref="I45:I46"/>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2:G72"/>
    <mergeCell ref="H72:N72"/>
    <mergeCell ref="O72:T72"/>
    <mergeCell ref="A73:G73"/>
    <mergeCell ref="H73:N73"/>
    <mergeCell ref="O73:T73"/>
    <mergeCell ref="A63:T63"/>
    <mergeCell ref="F64:G64"/>
    <mergeCell ref="F65:G65"/>
    <mergeCell ref="F66:G66"/>
    <mergeCell ref="A69:T69"/>
    <mergeCell ref="A71:T71"/>
    <mergeCell ref="A64:E66"/>
    <mergeCell ref="I64:T66"/>
    <mergeCell ref="O58:Q58"/>
    <mergeCell ref="R58:T58"/>
    <mergeCell ref="A59:T59"/>
    <mergeCell ref="F60:H60"/>
    <mergeCell ref="F61:H61"/>
    <mergeCell ref="F62:H62"/>
    <mergeCell ref="A60:E62"/>
    <mergeCell ref="I60:J62"/>
    <mergeCell ref="K60:L62"/>
    <mergeCell ref="M60:N62"/>
    <mergeCell ref="F56:G56"/>
    <mergeCell ref="F57:G57"/>
    <mergeCell ref="A58:H58"/>
    <mergeCell ref="I58:J58"/>
    <mergeCell ref="K58:L58"/>
    <mergeCell ref="M58:N58"/>
    <mergeCell ref="J55:J57"/>
    <mergeCell ref="M55:M57"/>
    <mergeCell ref="N55:N57"/>
    <mergeCell ref="A55:E57"/>
    <mergeCell ref="R52:T52"/>
    <mergeCell ref="A53:T53"/>
    <mergeCell ref="A54:G54"/>
    <mergeCell ref="P54:Q54"/>
    <mergeCell ref="S54:T54"/>
    <mergeCell ref="F55:G55"/>
    <mergeCell ref="O55:O57"/>
    <mergeCell ref="P55:Q57"/>
    <mergeCell ref="S55:T57"/>
    <mergeCell ref="F51:G51"/>
    <mergeCell ref="A52:G52"/>
    <mergeCell ref="I52:J52"/>
    <mergeCell ref="K52:L52"/>
    <mergeCell ref="M52:N52"/>
    <mergeCell ref="O52:Q52"/>
    <mergeCell ref="M49:M51"/>
    <mergeCell ref="N49:N51"/>
    <mergeCell ref="O49:O51"/>
    <mergeCell ref="A49:E51"/>
    <mergeCell ref="F45:G45"/>
    <mergeCell ref="F46:G46"/>
    <mergeCell ref="F47:G47"/>
    <mergeCell ref="F48:G48"/>
    <mergeCell ref="F49:G49"/>
    <mergeCell ref="F50:G50"/>
    <mergeCell ref="F39:G39"/>
    <mergeCell ref="F40:G40"/>
    <mergeCell ref="F41:G41"/>
    <mergeCell ref="F42:G42"/>
    <mergeCell ref="F43:G43"/>
    <mergeCell ref="F44:G44"/>
    <mergeCell ref="A35:G35"/>
    <mergeCell ref="P35:Q35"/>
    <mergeCell ref="S35:T35"/>
    <mergeCell ref="F36:G36"/>
    <mergeCell ref="F37:G37"/>
    <mergeCell ref="F38:G38"/>
    <mergeCell ref="K36:K37"/>
    <mergeCell ref="K38:K39"/>
    <mergeCell ref="L36:L37"/>
    <mergeCell ref="L38:L39"/>
    <mergeCell ref="A28:G28"/>
    <mergeCell ref="A29:G29"/>
    <mergeCell ref="A30:G30"/>
    <mergeCell ref="A31:G31"/>
    <mergeCell ref="A33:T33"/>
    <mergeCell ref="A34:T34"/>
    <mergeCell ref="A22:F22"/>
    <mergeCell ref="H22:N22"/>
    <mergeCell ref="A23:F23"/>
    <mergeCell ref="H23:N23"/>
    <mergeCell ref="A26:G26"/>
    <mergeCell ref="A27:G27"/>
    <mergeCell ref="A19:F19"/>
    <mergeCell ref="H19:N19"/>
    <mergeCell ref="A20:F20"/>
    <mergeCell ref="H20:N20"/>
    <mergeCell ref="A21:F21"/>
    <mergeCell ref="H21:N21"/>
    <mergeCell ref="Q12:T12"/>
    <mergeCell ref="A14:T14"/>
    <mergeCell ref="A15:T15"/>
    <mergeCell ref="O16:T16"/>
    <mergeCell ref="O17:Q17"/>
    <mergeCell ref="R17:T17"/>
    <mergeCell ref="M11:N11"/>
    <mergeCell ref="O11:P11"/>
    <mergeCell ref="B12:C12"/>
    <mergeCell ref="D12:F12"/>
    <mergeCell ref="G12:H12"/>
    <mergeCell ref="I12:J12"/>
    <mergeCell ref="K12:L12"/>
    <mergeCell ref="M12:N12"/>
    <mergeCell ref="O12:P12"/>
    <mergeCell ref="B7:C7"/>
    <mergeCell ref="D7:T7"/>
    <mergeCell ref="A8:T8"/>
    <mergeCell ref="A9:T9"/>
    <mergeCell ref="B10:P10"/>
    <mergeCell ref="B11:C11"/>
    <mergeCell ref="D11:F11"/>
    <mergeCell ref="G11:H11"/>
    <mergeCell ref="I11:J11"/>
    <mergeCell ref="K11:L11"/>
    <mergeCell ref="B1:T1"/>
    <mergeCell ref="B2:T2"/>
    <mergeCell ref="B3:T3"/>
    <mergeCell ref="A5:T5"/>
    <mergeCell ref="B6:C6"/>
    <mergeCell ref="D6:T6"/>
  </mergeCells>
  <conditionalFormatting sqref="Q12:T12">
    <cfRule type="expression" priority="1" dxfId="215" stopIfTrue="1">
      <formula>NOT(ISERROR(SEARCH("EXTREMO",Q12)))</formula>
    </cfRule>
    <cfRule type="expression" priority="2" dxfId="214" stopIfTrue="1">
      <formula>NOT(ISERROR(SEARCH("MODERADO",Q12)))</formula>
    </cfRule>
    <cfRule type="expression" priority="3" dxfId="213" stopIfTrue="1">
      <formula>NOT(ISERROR(SEARCH("ALTO",Q12)))</formula>
    </cfRule>
    <cfRule type="containsText" priority="4" dxfId="221" operator="containsText" text="BAJO">
      <formula>NOT(ISERROR(SEARCH("BAJO",Q12)))</formula>
    </cfRule>
  </conditionalFormatting>
  <conditionalFormatting sqref="O81">
    <cfRule type="expression" priority="15" dxfId="213" stopIfTrue="1">
      <formula>LEFT(O81,4)="ALTO"</formula>
    </cfRule>
    <cfRule type="expression" priority="16" dxfId="214" stopIfTrue="1">
      <formula>LEFT(O81,8)="MODERADO"</formula>
    </cfRule>
    <cfRule type="expression" priority="17" dxfId="215" stopIfTrue="1">
      <formula>LEFT(O81,7)="EXTREMO"</formula>
    </cfRule>
    <cfRule type="expression" priority="18" dxfId="216" stopIfTrue="1">
      <formula>LEFT(O81,4)="BAJO"</formula>
    </cfRule>
  </conditionalFormatting>
  <conditionalFormatting sqref="I64:T66">
    <cfRule type="expression" priority="12" dxfId="217" stopIfTrue="1">
      <formula>NOT(ISERROR(SEARCH("Fuerte",I64)))</formula>
    </cfRule>
    <cfRule type="expression" priority="13" dxfId="218" stopIfTrue="1">
      <formula>NOT(ISERROR(SEARCH("Moderado",I64)))</formula>
    </cfRule>
    <cfRule type="expression" priority="14" dxfId="215" stopIfTrue="1">
      <formula>NOT(ISERROR(SEARCH("BAJO",I64)))</formula>
    </cfRule>
  </conditionalFormatting>
  <printOptions/>
  <pageMargins left="0.7" right="0.7" top="0.75" bottom="0.75" header="0.3" footer="0.3"/>
  <pageSetup horizontalDpi="300" verticalDpi="300" orientation="portrait" paperSize="9" scale="10" r:id="rId1"/>
</worksheet>
</file>

<file path=xl/worksheets/sheet23.xml><?xml version="1.0" encoding="utf-8"?>
<worksheet xmlns="http://schemas.openxmlformats.org/spreadsheetml/2006/main" xmlns:r="http://schemas.openxmlformats.org/officeDocument/2006/relationships">
  <sheetPr codeName="Hoja23">
    <tabColor theme="6" tint="-0.24997000396251678"/>
  </sheetPr>
  <dimension ref="A1:X82"/>
  <sheetViews>
    <sheetView view="pageBreakPreview" zoomScale="28" zoomScaleNormal="70" zoomScaleSheetLayoutView="28" zoomScalePageLayoutView="0" workbookViewId="0" topLeftCell="G49">
      <selection activeCell="R58" sqref="I58:T58"/>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2" customWidth="1"/>
    <col min="22" max="24" width="9.140625" style="12" customWidth="1"/>
    <col min="25"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34.5" customHeight="1">
      <c r="A8" s="277"/>
      <c r="B8" s="277"/>
      <c r="C8" s="277"/>
      <c r="D8" s="277"/>
      <c r="E8" s="277"/>
      <c r="F8" s="277"/>
      <c r="G8" s="277"/>
      <c r="H8" s="277"/>
      <c r="I8" s="277"/>
      <c r="J8" s="277"/>
      <c r="K8" s="277"/>
      <c r="L8" s="277"/>
      <c r="M8" s="277"/>
      <c r="N8" s="277"/>
      <c r="O8" s="277"/>
      <c r="P8" s="277"/>
      <c r="Q8" s="277"/>
      <c r="R8" s="277"/>
      <c r="S8" s="277"/>
      <c r="T8" s="277"/>
    </row>
    <row r="9" spans="1:20" ht="66" customHeight="1">
      <c r="A9" s="460" t="s">
        <v>251</v>
      </c>
      <c r="B9" s="461"/>
      <c r="C9" s="461"/>
      <c r="D9" s="461"/>
      <c r="E9" s="461"/>
      <c r="F9" s="461"/>
      <c r="G9" s="461"/>
      <c r="H9" s="461"/>
      <c r="I9" s="461"/>
      <c r="J9" s="461"/>
      <c r="K9" s="461"/>
      <c r="L9" s="461"/>
      <c r="M9" s="461"/>
      <c r="N9" s="461"/>
      <c r="O9" s="461"/>
      <c r="P9" s="461"/>
      <c r="Q9" s="461"/>
      <c r="R9" s="461"/>
      <c r="S9" s="461"/>
      <c r="T9" s="462"/>
    </row>
    <row r="10" spans="1:24" s="9" customFormat="1" ht="49.5" customHeight="1">
      <c r="A10" s="463" t="s">
        <v>252</v>
      </c>
      <c r="B10" s="463" t="s">
        <v>253</v>
      </c>
      <c r="C10" s="463"/>
      <c r="D10" s="463"/>
      <c r="E10" s="463"/>
      <c r="F10" s="463"/>
      <c r="G10" s="463"/>
      <c r="H10" s="463"/>
      <c r="I10" s="463"/>
      <c r="J10" s="463"/>
      <c r="K10" s="463"/>
      <c r="L10" s="463"/>
      <c r="M10" s="463"/>
      <c r="N10" s="463"/>
      <c r="O10" s="463"/>
      <c r="P10" s="463"/>
      <c r="Q10" s="468" t="s">
        <v>143</v>
      </c>
      <c r="R10" s="468"/>
      <c r="S10" s="468"/>
      <c r="T10" s="468"/>
      <c r="U10" s="12"/>
      <c r="V10" s="12"/>
      <c r="W10" s="12"/>
      <c r="X10" s="12"/>
    </row>
    <row r="11" spans="1:24" s="9" customFormat="1" ht="73.5" customHeight="1">
      <c r="A11" s="463"/>
      <c r="B11" s="463" t="s">
        <v>254</v>
      </c>
      <c r="C11" s="463"/>
      <c r="D11" s="463" t="s">
        <v>255</v>
      </c>
      <c r="E11" s="463"/>
      <c r="F11" s="463"/>
      <c r="G11" s="463" t="s">
        <v>256</v>
      </c>
      <c r="H11" s="463"/>
      <c r="I11" s="463" t="s">
        <v>257</v>
      </c>
      <c r="J11" s="463"/>
      <c r="K11" s="463" t="s">
        <v>258</v>
      </c>
      <c r="L11" s="463"/>
      <c r="M11" s="463" t="s">
        <v>259</v>
      </c>
      <c r="N11" s="463"/>
      <c r="O11" s="463" t="s">
        <v>260</v>
      </c>
      <c r="P11" s="463"/>
      <c r="Q11" s="468"/>
      <c r="R11" s="468"/>
      <c r="S11" s="468"/>
      <c r="T11" s="468"/>
      <c r="U11" s="12"/>
      <c r="V11" s="12"/>
      <c r="W11" s="12"/>
      <c r="X11" s="12"/>
    </row>
    <row r="12" spans="1:24" s="10" customFormat="1" ht="102" customHeight="1">
      <c r="A12" s="18" t="e">
        <f>'MAPA DE RIESGOS'!#REF!</f>
        <v>#REF!</v>
      </c>
      <c r="B12" s="464"/>
      <c r="C12" s="464"/>
      <c r="D12" s="465"/>
      <c r="E12" s="465"/>
      <c r="F12" s="465"/>
      <c r="G12" s="465"/>
      <c r="H12" s="465"/>
      <c r="I12" s="465"/>
      <c r="J12" s="465"/>
      <c r="K12" s="465"/>
      <c r="L12" s="465"/>
      <c r="M12" s="465"/>
      <c r="N12" s="465"/>
      <c r="O12" s="466" t="e">
        <f>ROUND(AVERAGE(B12:N12),0)</f>
        <v>#DIV/0!</v>
      </c>
      <c r="P12" s="466"/>
      <c r="Q12" s="467" t="e">
        <v>#REF!</v>
      </c>
      <c r="R12" s="467"/>
      <c r="S12" s="467"/>
      <c r="T12" s="467"/>
      <c r="U12" s="12"/>
      <c r="V12" s="12"/>
      <c r="W12" s="12"/>
      <c r="X12" s="12"/>
    </row>
    <row r="13" spans="1:20" ht="47.25" customHeight="1">
      <c r="A13" s="20"/>
      <c r="B13" s="20"/>
      <c r="C13" s="20"/>
      <c r="D13" s="21"/>
      <c r="E13" s="21"/>
      <c r="F13" s="22"/>
      <c r="G13" s="22"/>
      <c r="H13" s="22"/>
      <c r="I13" s="22"/>
      <c r="J13" s="22"/>
      <c r="K13" s="21"/>
      <c r="L13" s="21"/>
      <c r="M13" s="21"/>
      <c r="N13" s="21"/>
      <c r="O13" s="39"/>
      <c r="P13" s="40"/>
      <c r="Q13" s="40"/>
      <c r="R13" s="40"/>
      <c r="S13" s="40"/>
      <c r="T13" s="40"/>
    </row>
    <row r="14" spans="1:20" ht="73.5" customHeight="1">
      <c r="A14" s="278" t="s">
        <v>145</v>
      </c>
      <c r="B14" s="278"/>
      <c r="C14" s="278"/>
      <c r="D14" s="278"/>
      <c r="E14" s="278"/>
      <c r="F14" s="278"/>
      <c r="G14" s="278"/>
      <c r="H14" s="278"/>
      <c r="I14" s="278"/>
      <c r="J14" s="278"/>
      <c r="K14" s="278"/>
      <c r="L14" s="278"/>
      <c r="M14" s="278"/>
      <c r="N14" s="278"/>
      <c r="O14" s="278"/>
      <c r="P14" s="278"/>
      <c r="Q14" s="278"/>
      <c r="R14" s="278"/>
      <c r="S14" s="278"/>
      <c r="T14" s="278"/>
    </row>
    <row r="15" spans="1:20" ht="73.5" customHeight="1">
      <c r="A15" s="380" t="s">
        <v>146</v>
      </c>
      <c r="B15" s="380"/>
      <c r="C15" s="380"/>
      <c r="D15" s="380"/>
      <c r="E15" s="380"/>
      <c r="F15" s="380"/>
      <c r="G15" s="380"/>
      <c r="H15" s="380"/>
      <c r="I15" s="380"/>
      <c r="J15" s="380"/>
      <c r="K15" s="380"/>
      <c r="L15" s="380"/>
      <c r="M15" s="380"/>
      <c r="N15" s="380"/>
      <c r="O15" s="380"/>
      <c r="P15" s="380"/>
      <c r="Q15" s="380"/>
      <c r="R15" s="380"/>
      <c r="S15" s="380"/>
      <c r="T15" s="380"/>
    </row>
    <row r="16" spans="1:20" ht="72" customHeight="1">
      <c r="A16" s="433" t="s">
        <v>217</v>
      </c>
      <c r="B16" s="434"/>
      <c r="C16" s="434"/>
      <c r="D16" s="434"/>
      <c r="E16" s="434"/>
      <c r="F16" s="435"/>
      <c r="G16" s="433" t="s">
        <v>148</v>
      </c>
      <c r="H16" s="434"/>
      <c r="I16" s="434"/>
      <c r="J16" s="434"/>
      <c r="K16" s="434"/>
      <c r="L16" s="434"/>
      <c r="M16" s="434"/>
      <c r="N16" s="435"/>
      <c r="O16" s="279" t="s">
        <v>149</v>
      </c>
      <c r="P16" s="279"/>
      <c r="Q16" s="279"/>
      <c r="R16" s="279"/>
      <c r="S16" s="279"/>
      <c r="T16" s="279"/>
    </row>
    <row r="17" spans="1:20" ht="30" customHeight="1">
      <c r="A17" s="436"/>
      <c r="B17" s="437"/>
      <c r="C17" s="437"/>
      <c r="D17" s="437"/>
      <c r="E17" s="437"/>
      <c r="F17" s="438"/>
      <c r="G17" s="436"/>
      <c r="H17" s="437"/>
      <c r="I17" s="437"/>
      <c r="J17" s="437"/>
      <c r="K17" s="437"/>
      <c r="L17" s="437"/>
      <c r="M17" s="437"/>
      <c r="N17" s="438"/>
      <c r="O17" s="381" t="s">
        <v>1</v>
      </c>
      <c r="P17" s="381"/>
      <c r="Q17" s="381"/>
      <c r="R17" s="381" t="s">
        <v>2</v>
      </c>
      <c r="S17" s="381"/>
      <c r="T17" s="381"/>
    </row>
    <row r="18" spans="1:20" ht="54" customHeight="1">
      <c r="A18" s="439"/>
      <c r="B18" s="440"/>
      <c r="C18" s="440"/>
      <c r="D18" s="440"/>
      <c r="E18" s="440"/>
      <c r="F18" s="441"/>
      <c r="G18" s="439"/>
      <c r="H18" s="440"/>
      <c r="I18" s="440"/>
      <c r="J18" s="440"/>
      <c r="K18" s="440"/>
      <c r="L18" s="440"/>
      <c r="M18" s="440"/>
      <c r="N18" s="441"/>
      <c r="O18" s="41" t="s">
        <v>150</v>
      </c>
      <c r="P18" s="41" t="s">
        <v>151</v>
      </c>
      <c r="Q18" s="41" t="s">
        <v>152</v>
      </c>
      <c r="R18" s="41" t="s">
        <v>150</v>
      </c>
      <c r="S18" s="41" t="s">
        <v>151</v>
      </c>
      <c r="T18" s="41" t="s">
        <v>152</v>
      </c>
    </row>
    <row r="19" spans="1:20" ht="49.5" customHeight="1">
      <c r="A19" s="430" t="e">
        <f>'MAPA DE RIESGOS'!#REF!</f>
        <v>#REF!</v>
      </c>
      <c r="B19" s="431"/>
      <c r="C19" s="431"/>
      <c r="D19" s="431"/>
      <c r="E19" s="431"/>
      <c r="F19" s="432"/>
      <c r="G19" s="23" t="s">
        <v>153</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154</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155</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156</v>
      </c>
      <c r="H22" s="430" t="e">
        <f>'MAPA DE RIESGOS'!#REF!</f>
        <v>#REF!</v>
      </c>
      <c r="I22" s="431"/>
      <c r="J22" s="431"/>
      <c r="K22" s="431"/>
      <c r="L22" s="431"/>
      <c r="M22" s="431"/>
      <c r="N22" s="431"/>
      <c r="O22" s="42"/>
      <c r="P22" s="42"/>
      <c r="Q22" s="55"/>
      <c r="R22" s="55"/>
      <c r="S22" s="55"/>
      <c r="T22" s="55"/>
    </row>
    <row r="23" spans="1:20" ht="49.5" customHeight="1">
      <c r="A23" s="430" t="e">
        <f>'MAPA DE RIESGOS'!#REF!</f>
        <v>#REF!</v>
      </c>
      <c r="B23" s="431"/>
      <c r="C23" s="431"/>
      <c r="D23" s="431"/>
      <c r="E23" s="431"/>
      <c r="F23" s="432"/>
      <c r="G23" s="23" t="s">
        <v>157</v>
      </c>
      <c r="H23" s="430" t="e">
        <f>'MAPA DE RIESGOS'!#REF!</f>
        <v>#REF!</v>
      </c>
      <c r="I23" s="431"/>
      <c r="J23" s="431"/>
      <c r="K23" s="431"/>
      <c r="L23" s="431"/>
      <c r="M23" s="431"/>
      <c r="N23" s="431"/>
      <c r="O23" s="42"/>
      <c r="P23" s="42"/>
      <c r="Q23" s="55"/>
      <c r="R23" s="55"/>
      <c r="S23" s="55"/>
      <c r="T23" s="55"/>
    </row>
    <row r="24" spans="1:20" ht="30" customHeight="1">
      <c r="A24" s="24"/>
      <c r="B24" s="24"/>
      <c r="C24" s="25"/>
      <c r="D24" s="25"/>
      <c r="E24" s="25"/>
      <c r="F24" s="25"/>
      <c r="G24" s="25"/>
      <c r="H24" s="25"/>
      <c r="I24" s="25"/>
      <c r="J24" s="25"/>
      <c r="K24" s="25"/>
      <c r="L24" s="25"/>
      <c r="M24" s="25"/>
      <c r="N24" s="25"/>
      <c r="O24" s="39"/>
      <c r="P24" s="40"/>
      <c r="Q24" s="40"/>
      <c r="R24" s="40"/>
      <c r="S24" s="40"/>
      <c r="T24" s="40"/>
    </row>
    <row r="25" spans="1:20" ht="30" customHeight="1">
      <c r="A25" s="26"/>
      <c r="B25" s="26"/>
      <c r="C25" s="27"/>
      <c r="D25" s="27"/>
      <c r="E25" s="28"/>
      <c r="F25" s="28"/>
      <c r="G25" s="28"/>
      <c r="H25" s="28"/>
      <c r="I25" s="28"/>
      <c r="J25" s="43"/>
      <c r="K25" s="43"/>
      <c r="L25" s="44"/>
      <c r="M25" s="44"/>
      <c r="N25" s="45"/>
      <c r="O25" s="46"/>
      <c r="P25" s="47"/>
      <c r="Q25" s="47"/>
      <c r="R25" s="47"/>
      <c r="S25" s="47"/>
      <c r="T25" s="47"/>
    </row>
    <row r="26" spans="1:20" ht="54" customHeight="1">
      <c r="A26" s="385" t="s">
        <v>158</v>
      </c>
      <c r="B26" s="385"/>
      <c r="C26" s="385"/>
      <c r="D26" s="385"/>
      <c r="E26" s="385"/>
      <c r="F26" s="385"/>
      <c r="G26" s="386"/>
      <c r="H26" s="29">
        <f>COUNTIF(O19:O23,"x")</f>
        <v>0</v>
      </c>
      <c r="I26" s="26"/>
      <c r="J26" s="26"/>
      <c r="K26" s="26"/>
      <c r="L26" s="44"/>
      <c r="M26" s="44"/>
      <c r="N26" s="48"/>
      <c r="O26" s="49"/>
      <c r="P26" s="50"/>
      <c r="Q26" s="50"/>
      <c r="R26" s="50"/>
      <c r="S26" s="50"/>
      <c r="T26" s="50"/>
    </row>
    <row r="27" spans="1:20" ht="54" customHeight="1">
      <c r="A27" s="385" t="s">
        <v>159</v>
      </c>
      <c r="B27" s="385"/>
      <c r="C27" s="385"/>
      <c r="D27" s="385"/>
      <c r="E27" s="385"/>
      <c r="F27" s="385"/>
      <c r="G27" s="386"/>
      <c r="H27" s="29">
        <f>COUNTIF(P19:P23,"x")</f>
        <v>0</v>
      </c>
      <c r="I27" s="26"/>
      <c r="J27" s="26"/>
      <c r="K27" s="26"/>
      <c r="L27" s="44"/>
      <c r="M27" s="44"/>
      <c r="N27" s="48"/>
      <c r="O27" s="49"/>
      <c r="P27" s="50"/>
      <c r="Q27" s="50"/>
      <c r="R27" s="50"/>
      <c r="S27" s="50"/>
      <c r="T27" s="50"/>
    </row>
    <row r="28" spans="1:20" ht="54" customHeight="1">
      <c r="A28" s="385" t="s">
        <v>160</v>
      </c>
      <c r="B28" s="385"/>
      <c r="C28" s="385"/>
      <c r="D28" s="385"/>
      <c r="E28" s="385"/>
      <c r="F28" s="385"/>
      <c r="G28" s="386"/>
      <c r="H28" s="29">
        <f>COUNTIF(Q19:Q23,"x")</f>
        <v>0</v>
      </c>
      <c r="I28" s="26"/>
      <c r="J28" s="26"/>
      <c r="K28" s="26"/>
      <c r="L28" s="44"/>
      <c r="M28" s="44"/>
      <c r="N28" s="48"/>
      <c r="O28" s="49"/>
      <c r="P28" s="50"/>
      <c r="Q28" s="50"/>
      <c r="R28" s="50"/>
      <c r="S28" s="50"/>
      <c r="T28" s="50"/>
    </row>
    <row r="29" spans="1:20" ht="54" customHeight="1">
      <c r="A29" s="385" t="s">
        <v>161</v>
      </c>
      <c r="B29" s="385"/>
      <c r="C29" s="385"/>
      <c r="D29" s="385"/>
      <c r="E29" s="385"/>
      <c r="F29" s="385"/>
      <c r="G29" s="386"/>
      <c r="H29" s="29">
        <f>COUNTIF(R19:R23,"x")</f>
        <v>0</v>
      </c>
      <c r="I29" s="45"/>
      <c r="J29" s="45"/>
      <c r="K29" s="45"/>
      <c r="L29" s="51"/>
      <c r="M29" s="51"/>
      <c r="N29" s="51"/>
      <c r="O29" s="52"/>
      <c r="P29" s="53"/>
      <c r="Q29" s="53"/>
      <c r="R29" s="53"/>
      <c r="S29" s="53"/>
      <c r="T29" s="53"/>
    </row>
    <row r="30" spans="1:20" ht="54" customHeight="1">
      <c r="A30" s="385" t="s">
        <v>162</v>
      </c>
      <c r="B30" s="385"/>
      <c r="C30" s="385"/>
      <c r="D30" s="385"/>
      <c r="E30" s="385"/>
      <c r="F30" s="385"/>
      <c r="G30" s="386"/>
      <c r="H30" s="29">
        <f>COUNTIF(S19:S23,"x")</f>
        <v>0</v>
      </c>
      <c r="I30" s="45"/>
      <c r="J30" s="45"/>
      <c r="K30" s="45"/>
      <c r="L30" s="51"/>
      <c r="M30" s="51"/>
      <c r="N30" s="51"/>
      <c r="O30" s="52"/>
      <c r="P30" s="53"/>
      <c r="Q30" s="53"/>
      <c r="R30" s="53"/>
      <c r="S30" s="53"/>
      <c r="T30" s="53"/>
    </row>
    <row r="31" spans="1:20" ht="54" customHeight="1">
      <c r="A31" s="385" t="s">
        <v>163</v>
      </c>
      <c r="B31" s="385"/>
      <c r="C31" s="385"/>
      <c r="D31" s="385"/>
      <c r="E31" s="385"/>
      <c r="F31" s="385"/>
      <c r="G31" s="386"/>
      <c r="H31" s="29">
        <f>COUNTIF(T19:T23,"x")</f>
        <v>0</v>
      </c>
      <c r="I31" s="45"/>
      <c r="J31" s="45"/>
      <c r="K31" s="45"/>
      <c r="L31" s="51"/>
      <c r="M31" s="51"/>
      <c r="N31" s="51"/>
      <c r="O31" s="52"/>
      <c r="P31" s="53"/>
      <c r="Q31" s="53"/>
      <c r="R31" s="53"/>
      <c r="S31" s="53"/>
      <c r="T31" s="53"/>
    </row>
    <row r="32" spans="1:20" ht="30" customHeight="1">
      <c r="A32" s="30"/>
      <c r="B32" s="30"/>
      <c r="C32" s="30"/>
      <c r="D32" s="30"/>
      <c r="E32" s="30"/>
      <c r="F32" s="30"/>
      <c r="G32" s="30"/>
      <c r="H32" s="31"/>
      <c r="I32" s="45"/>
      <c r="J32" s="45"/>
      <c r="K32" s="45"/>
      <c r="L32" s="51"/>
      <c r="M32" s="51"/>
      <c r="N32" s="51"/>
      <c r="O32" s="52"/>
      <c r="P32" s="53"/>
      <c r="Q32" s="53"/>
      <c r="R32" s="53"/>
      <c r="S32" s="53"/>
      <c r="T32" s="53"/>
    </row>
    <row r="33" spans="1:20" ht="78" customHeight="1">
      <c r="A33" s="387" t="s">
        <v>164</v>
      </c>
      <c r="B33" s="387"/>
      <c r="C33" s="387"/>
      <c r="D33" s="387"/>
      <c r="E33" s="387"/>
      <c r="F33" s="387"/>
      <c r="G33" s="387"/>
      <c r="H33" s="387"/>
      <c r="I33" s="387"/>
      <c r="J33" s="387"/>
      <c r="K33" s="387"/>
      <c r="L33" s="387"/>
      <c r="M33" s="387"/>
      <c r="N33" s="387"/>
      <c r="O33" s="387"/>
      <c r="P33" s="387"/>
      <c r="Q33" s="387"/>
      <c r="R33" s="387"/>
      <c r="S33" s="387"/>
      <c r="T33" s="387"/>
    </row>
    <row r="34" spans="1:20" ht="78" customHeight="1">
      <c r="A34" s="388" t="s">
        <v>165</v>
      </c>
      <c r="B34" s="389"/>
      <c r="C34" s="389"/>
      <c r="D34" s="389"/>
      <c r="E34" s="389"/>
      <c r="F34" s="389"/>
      <c r="G34" s="389"/>
      <c r="H34" s="389"/>
      <c r="I34" s="389"/>
      <c r="J34" s="389"/>
      <c r="K34" s="389"/>
      <c r="L34" s="389"/>
      <c r="M34" s="389"/>
      <c r="N34" s="389"/>
      <c r="O34" s="389"/>
      <c r="P34" s="389"/>
      <c r="Q34" s="389"/>
      <c r="R34" s="389"/>
      <c r="S34" s="389"/>
      <c r="T34" s="390"/>
    </row>
    <row r="35" spans="1:20" ht="106.5" customHeight="1">
      <c r="A35" s="391" t="s">
        <v>166</v>
      </c>
      <c r="B35" s="391"/>
      <c r="C35" s="391"/>
      <c r="D35" s="391"/>
      <c r="E35" s="391"/>
      <c r="F35" s="391"/>
      <c r="G35" s="391"/>
      <c r="H35" s="32" t="s">
        <v>167</v>
      </c>
      <c r="I35" s="54" t="s">
        <v>168</v>
      </c>
      <c r="J35" s="41" t="s">
        <v>169</v>
      </c>
      <c r="K35" s="54" t="s">
        <v>170</v>
      </c>
      <c r="L35" s="41" t="s">
        <v>169</v>
      </c>
      <c r="M35" s="54" t="s">
        <v>171</v>
      </c>
      <c r="N35" s="41" t="s">
        <v>169</v>
      </c>
      <c r="O35" s="41" t="s">
        <v>172</v>
      </c>
      <c r="P35" s="392" t="s">
        <v>169</v>
      </c>
      <c r="Q35" s="393"/>
      <c r="R35" s="41" t="s">
        <v>173</v>
      </c>
      <c r="S35" s="394" t="s">
        <v>169</v>
      </c>
      <c r="T35" s="394"/>
    </row>
    <row r="36" spans="1:20" ht="60" customHeight="1">
      <c r="A36" s="401" t="s">
        <v>174</v>
      </c>
      <c r="B36" s="402"/>
      <c r="C36" s="402"/>
      <c r="D36" s="402"/>
      <c r="E36" s="403"/>
      <c r="F36" s="395" t="s">
        <v>175</v>
      </c>
      <c r="G36" s="396"/>
      <c r="H36" s="33">
        <v>15</v>
      </c>
      <c r="I36" s="328"/>
      <c r="J36" s="330"/>
      <c r="K36" s="328"/>
      <c r="L36" s="330"/>
      <c r="M36" s="328"/>
      <c r="N36" s="328"/>
      <c r="O36" s="328"/>
      <c r="P36" s="335"/>
      <c r="Q36" s="328"/>
      <c r="R36" s="328"/>
      <c r="S36" s="335"/>
      <c r="T36" s="328"/>
    </row>
    <row r="37" spans="1:20" ht="60" customHeight="1">
      <c r="A37" s="404"/>
      <c r="B37" s="405"/>
      <c r="C37" s="405"/>
      <c r="D37" s="405"/>
      <c r="E37" s="406"/>
      <c r="F37" s="397" t="s">
        <v>180</v>
      </c>
      <c r="G37" s="398"/>
      <c r="H37" s="34">
        <v>0</v>
      </c>
      <c r="I37" s="329"/>
      <c r="J37" s="329"/>
      <c r="K37" s="329"/>
      <c r="L37" s="329"/>
      <c r="M37" s="329"/>
      <c r="N37" s="329"/>
      <c r="O37" s="329"/>
      <c r="P37" s="336"/>
      <c r="Q37" s="330"/>
      <c r="R37" s="329"/>
      <c r="S37" s="336"/>
      <c r="T37" s="330"/>
    </row>
    <row r="38" spans="1:20" ht="60" customHeight="1">
      <c r="A38" s="401" t="s">
        <v>181</v>
      </c>
      <c r="B38" s="402"/>
      <c r="C38" s="402"/>
      <c r="D38" s="402"/>
      <c r="E38" s="403"/>
      <c r="F38" s="395" t="s">
        <v>175</v>
      </c>
      <c r="G38" s="396"/>
      <c r="H38" s="33">
        <v>15</v>
      </c>
      <c r="I38" s="328"/>
      <c r="J38" s="328"/>
      <c r="K38" s="328"/>
      <c r="L38" s="328"/>
      <c r="M38" s="328"/>
      <c r="N38" s="328"/>
      <c r="O38" s="328"/>
      <c r="P38" s="335"/>
      <c r="Q38" s="328"/>
      <c r="R38" s="328"/>
      <c r="S38" s="335"/>
      <c r="T38" s="328"/>
    </row>
    <row r="39" spans="1:20" ht="60" customHeight="1">
      <c r="A39" s="404"/>
      <c r="B39" s="405"/>
      <c r="C39" s="405"/>
      <c r="D39" s="405"/>
      <c r="E39" s="406"/>
      <c r="F39" s="397" t="s">
        <v>180</v>
      </c>
      <c r="G39" s="398"/>
      <c r="H39" s="34">
        <v>0</v>
      </c>
      <c r="I39" s="329"/>
      <c r="J39" s="329"/>
      <c r="K39" s="329"/>
      <c r="L39" s="329"/>
      <c r="M39" s="329"/>
      <c r="N39" s="329"/>
      <c r="O39" s="329"/>
      <c r="P39" s="336"/>
      <c r="Q39" s="330"/>
      <c r="R39" s="329"/>
      <c r="S39" s="336"/>
      <c r="T39" s="330"/>
    </row>
    <row r="40" spans="1:20" ht="60" customHeight="1">
      <c r="A40" s="401" t="s">
        <v>182</v>
      </c>
      <c r="B40" s="402"/>
      <c r="C40" s="402"/>
      <c r="D40" s="402"/>
      <c r="E40" s="403"/>
      <c r="F40" s="395" t="s">
        <v>183</v>
      </c>
      <c r="G40" s="396"/>
      <c r="H40" s="33">
        <v>15</v>
      </c>
      <c r="I40" s="328"/>
      <c r="J40" s="328"/>
      <c r="K40" s="328"/>
      <c r="L40" s="328"/>
      <c r="M40" s="328"/>
      <c r="N40" s="328"/>
      <c r="O40" s="328"/>
      <c r="P40" s="335"/>
      <c r="Q40" s="328"/>
      <c r="R40" s="328"/>
      <c r="S40" s="335"/>
      <c r="T40" s="328"/>
    </row>
    <row r="41" spans="1:20" ht="60" customHeight="1">
      <c r="A41" s="404"/>
      <c r="B41" s="405"/>
      <c r="C41" s="405"/>
      <c r="D41" s="405"/>
      <c r="E41" s="406"/>
      <c r="F41" s="397" t="s">
        <v>184</v>
      </c>
      <c r="G41" s="398"/>
      <c r="H41" s="34">
        <v>0</v>
      </c>
      <c r="I41" s="329"/>
      <c r="J41" s="329"/>
      <c r="K41" s="329"/>
      <c r="L41" s="329"/>
      <c r="M41" s="329"/>
      <c r="N41" s="329"/>
      <c r="O41" s="329"/>
      <c r="P41" s="336"/>
      <c r="Q41" s="330"/>
      <c r="R41" s="329"/>
      <c r="S41" s="336"/>
      <c r="T41" s="330"/>
    </row>
    <row r="42" spans="1:20" ht="60" customHeight="1">
      <c r="A42" s="401" t="s">
        <v>185</v>
      </c>
      <c r="B42" s="402"/>
      <c r="C42" s="402"/>
      <c r="D42" s="402"/>
      <c r="E42" s="403"/>
      <c r="F42" s="395" t="s">
        <v>186</v>
      </c>
      <c r="G42" s="396"/>
      <c r="H42" s="33">
        <v>15</v>
      </c>
      <c r="I42" s="328"/>
      <c r="J42" s="328"/>
      <c r="K42" s="328"/>
      <c r="L42" s="328"/>
      <c r="M42" s="328"/>
      <c r="N42" s="328"/>
      <c r="O42" s="328"/>
      <c r="P42" s="335"/>
      <c r="Q42" s="328"/>
      <c r="R42" s="328"/>
      <c r="S42" s="335"/>
      <c r="T42" s="328"/>
    </row>
    <row r="43" spans="1:20" ht="60" customHeight="1">
      <c r="A43" s="425"/>
      <c r="B43" s="426"/>
      <c r="C43" s="426"/>
      <c r="D43" s="426"/>
      <c r="E43" s="427"/>
      <c r="F43" s="397" t="s">
        <v>187</v>
      </c>
      <c r="G43" s="398"/>
      <c r="H43" s="35">
        <v>10</v>
      </c>
      <c r="I43" s="330"/>
      <c r="J43" s="330"/>
      <c r="K43" s="330"/>
      <c r="L43" s="330"/>
      <c r="M43" s="330"/>
      <c r="N43" s="330"/>
      <c r="O43" s="330"/>
      <c r="P43" s="336"/>
      <c r="Q43" s="330"/>
      <c r="R43" s="330"/>
      <c r="S43" s="336"/>
      <c r="T43" s="330"/>
    </row>
    <row r="44" spans="1:20" ht="60" customHeight="1">
      <c r="A44" s="404"/>
      <c r="B44" s="405"/>
      <c r="C44" s="405"/>
      <c r="D44" s="405"/>
      <c r="E44" s="406"/>
      <c r="F44" s="397" t="s">
        <v>188</v>
      </c>
      <c r="G44" s="398"/>
      <c r="H44" s="34">
        <v>0</v>
      </c>
      <c r="I44" s="329"/>
      <c r="J44" s="329"/>
      <c r="K44" s="329"/>
      <c r="L44" s="329"/>
      <c r="M44" s="329"/>
      <c r="N44" s="329"/>
      <c r="O44" s="329"/>
      <c r="P44" s="336"/>
      <c r="Q44" s="330"/>
      <c r="R44" s="329"/>
      <c r="S44" s="336"/>
      <c r="T44" s="330"/>
    </row>
    <row r="45" spans="1:20" ht="60" customHeight="1">
      <c r="A45" s="401" t="s">
        <v>189</v>
      </c>
      <c r="B45" s="402"/>
      <c r="C45" s="402"/>
      <c r="D45" s="402"/>
      <c r="E45" s="403"/>
      <c r="F45" s="395" t="s">
        <v>175</v>
      </c>
      <c r="G45" s="396"/>
      <c r="H45" s="33">
        <v>15</v>
      </c>
      <c r="I45" s="328"/>
      <c r="J45" s="328"/>
      <c r="K45" s="328"/>
      <c r="L45" s="328"/>
      <c r="M45" s="328"/>
      <c r="N45" s="328"/>
      <c r="O45" s="328"/>
      <c r="P45" s="335"/>
      <c r="Q45" s="328"/>
      <c r="R45" s="328"/>
      <c r="S45" s="335"/>
      <c r="T45" s="328"/>
    </row>
    <row r="46" spans="1:20" ht="60" customHeight="1">
      <c r="A46" s="404"/>
      <c r="B46" s="405"/>
      <c r="C46" s="405"/>
      <c r="D46" s="405"/>
      <c r="E46" s="406"/>
      <c r="F46" s="397" t="s">
        <v>180</v>
      </c>
      <c r="G46" s="398"/>
      <c r="H46" s="34">
        <v>0</v>
      </c>
      <c r="I46" s="329"/>
      <c r="J46" s="329"/>
      <c r="K46" s="329"/>
      <c r="L46" s="329"/>
      <c r="M46" s="329"/>
      <c r="N46" s="329"/>
      <c r="O46" s="329"/>
      <c r="P46" s="347"/>
      <c r="Q46" s="329"/>
      <c r="R46" s="329"/>
      <c r="S46" s="347"/>
      <c r="T46" s="329"/>
    </row>
    <row r="47" spans="1:20" ht="79.5" customHeight="1">
      <c r="A47" s="401" t="s">
        <v>190</v>
      </c>
      <c r="B47" s="402"/>
      <c r="C47" s="402"/>
      <c r="D47" s="402"/>
      <c r="E47" s="403"/>
      <c r="F47" s="395" t="s">
        <v>191</v>
      </c>
      <c r="G47" s="396"/>
      <c r="H47" s="33">
        <v>15</v>
      </c>
      <c r="I47" s="328"/>
      <c r="J47" s="328"/>
      <c r="K47" s="328"/>
      <c r="L47" s="328"/>
      <c r="M47" s="328"/>
      <c r="N47" s="328"/>
      <c r="O47" s="328"/>
      <c r="P47" s="335"/>
      <c r="Q47" s="328"/>
      <c r="R47" s="328"/>
      <c r="S47" s="335"/>
      <c r="T47" s="328"/>
    </row>
    <row r="48" spans="1:20" ht="79.5" customHeight="1">
      <c r="A48" s="404"/>
      <c r="B48" s="405"/>
      <c r="C48" s="405"/>
      <c r="D48" s="405"/>
      <c r="E48" s="406"/>
      <c r="F48" s="397" t="s">
        <v>192</v>
      </c>
      <c r="G48" s="398"/>
      <c r="H48" s="34">
        <v>5</v>
      </c>
      <c r="I48" s="329"/>
      <c r="J48" s="329"/>
      <c r="K48" s="329"/>
      <c r="L48" s="329"/>
      <c r="M48" s="329"/>
      <c r="N48" s="329"/>
      <c r="O48" s="329"/>
      <c r="P48" s="347"/>
      <c r="Q48" s="329"/>
      <c r="R48" s="329"/>
      <c r="S48" s="347"/>
      <c r="T48" s="329"/>
    </row>
    <row r="49" spans="1:20" ht="60" customHeight="1">
      <c r="A49" s="401" t="s">
        <v>193</v>
      </c>
      <c r="B49" s="402"/>
      <c r="C49" s="402"/>
      <c r="D49" s="402"/>
      <c r="E49" s="403"/>
      <c r="F49" s="395" t="s">
        <v>194</v>
      </c>
      <c r="G49" s="396"/>
      <c r="H49" s="33">
        <v>10</v>
      </c>
      <c r="I49" s="328"/>
      <c r="J49" s="328"/>
      <c r="K49" s="328"/>
      <c r="L49" s="328"/>
      <c r="M49" s="328"/>
      <c r="N49" s="328"/>
      <c r="O49" s="328"/>
      <c r="P49" s="336"/>
      <c r="Q49" s="330"/>
      <c r="R49" s="328"/>
      <c r="S49" s="336"/>
      <c r="T49" s="330"/>
    </row>
    <row r="50" spans="1:20" ht="60" customHeight="1">
      <c r="A50" s="428"/>
      <c r="B50" s="375"/>
      <c r="C50" s="375"/>
      <c r="D50" s="375"/>
      <c r="E50" s="429"/>
      <c r="F50" s="399" t="s">
        <v>195</v>
      </c>
      <c r="G50" s="400"/>
      <c r="H50" s="36">
        <v>5</v>
      </c>
      <c r="I50" s="330"/>
      <c r="J50" s="330"/>
      <c r="K50" s="330"/>
      <c r="L50" s="330"/>
      <c r="M50" s="330"/>
      <c r="N50" s="330"/>
      <c r="O50" s="330"/>
      <c r="P50" s="336"/>
      <c r="Q50" s="330"/>
      <c r="R50" s="330"/>
      <c r="S50" s="336"/>
      <c r="T50" s="330"/>
    </row>
    <row r="51" spans="1:20" ht="60" customHeight="1">
      <c r="A51" s="404"/>
      <c r="B51" s="405"/>
      <c r="C51" s="405"/>
      <c r="D51" s="405"/>
      <c r="E51" s="406"/>
      <c r="F51" s="397" t="s">
        <v>196</v>
      </c>
      <c r="G51" s="398"/>
      <c r="H51" s="34">
        <v>0</v>
      </c>
      <c r="I51" s="329"/>
      <c r="J51" s="329"/>
      <c r="K51" s="329"/>
      <c r="L51" s="329"/>
      <c r="M51" s="329"/>
      <c r="N51" s="329"/>
      <c r="O51" s="329"/>
      <c r="P51" s="347"/>
      <c r="Q51" s="329"/>
      <c r="R51" s="329"/>
      <c r="S51" s="347"/>
      <c r="T51" s="329"/>
    </row>
    <row r="52" spans="1:20" ht="30" customHeight="1">
      <c r="A52" s="311" t="s">
        <v>197</v>
      </c>
      <c r="B52" s="311"/>
      <c r="C52" s="311"/>
      <c r="D52" s="311"/>
      <c r="E52" s="311"/>
      <c r="F52" s="311"/>
      <c r="G52" s="311"/>
      <c r="H52" s="37">
        <f>H36+H38+H40+H42+H45+H47+H49</f>
        <v>100</v>
      </c>
      <c r="I52" s="312">
        <f>SUM(I36:I51)</f>
        <v>0</v>
      </c>
      <c r="J52" s="313"/>
      <c r="K52" s="312">
        <f>SUM(K36:K51)</f>
        <v>0</v>
      </c>
      <c r="L52" s="313"/>
      <c r="M52" s="312">
        <f>SUM(M36:M51)</f>
        <v>0</v>
      </c>
      <c r="N52" s="313"/>
      <c r="O52" s="314">
        <f>SUM(O36:O51)</f>
        <v>0</v>
      </c>
      <c r="P52" s="314"/>
      <c r="Q52" s="314"/>
      <c r="R52" s="314">
        <f>SUM(R36:R51)</f>
        <v>0</v>
      </c>
      <c r="S52" s="314"/>
      <c r="T52" s="314"/>
    </row>
    <row r="53" spans="1:20" ht="60" customHeight="1">
      <c r="A53" s="279" t="s">
        <v>198</v>
      </c>
      <c r="B53" s="279"/>
      <c r="C53" s="279"/>
      <c r="D53" s="279"/>
      <c r="E53" s="279"/>
      <c r="F53" s="279"/>
      <c r="G53" s="279"/>
      <c r="H53" s="279"/>
      <c r="I53" s="279"/>
      <c r="J53" s="279"/>
      <c r="K53" s="279"/>
      <c r="L53" s="279"/>
      <c r="M53" s="279"/>
      <c r="N53" s="279"/>
      <c r="O53" s="279"/>
      <c r="P53" s="279"/>
      <c r="Q53" s="279"/>
      <c r="R53" s="279"/>
      <c r="S53" s="279"/>
      <c r="T53" s="279"/>
    </row>
    <row r="54" spans="1:20" ht="106.5" customHeight="1">
      <c r="A54" s="391" t="s">
        <v>166</v>
      </c>
      <c r="B54" s="391"/>
      <c r="C54" s="391"/>
      <c r="D54" s="391"/>
      <c r="E54" s="391"/>
      <c r="F54" s="391"/>
      <c r="G54" s="391"/>
      <c r="H54" s="32" t="s">
        <v>167</v>
      </c>
      <c r="I54" s="54" t="s">
        <v>168</v>
      </c>
      <c r="J54" s="41" t="s">
        <v>169</v>
      </c>
      <c r="K54" s="54" t="s">
        <v>170</v>
      </c>
      <c r="L54" s="41" t="s">
        <v>169</v>
      </c>
      <c r="M54" s="54" t="s">
        <v>171</v>
      </c>
      <c r="N54" s="41" t="s">
        <v>169</v>
      </c>
      <c r="O54" s="41" t="s">
        <v>172</v>
      </c>
      <c r="P54" s="392" t="s">
        <v>169</v>
      </c>
      <c r="Q54" s="393"/>
      <c r="R54" s="41" t="s">
        <v>173</v>
      </c>
      <c r="S54" s="394" t="s">
        <v>169</v>
      </c>
      <c r="T54" s="394"/>
    </row>
    <row r="55" spans="1:20" ht="60" customHeight="1">
      <c r="A55" s="375" t="s">
        <v>199</v>
      </c>
      <c r="B55" s="375"/>
      <c r="C55" s="375"/>
      <c r="D55" s="375"/>
      <c r="E55" s="375"/>
      <c r="F55" s="321" t="s">
        <v>200</v>
      </c>
      <c r="G55" s="321"/>
      <c r="H55" s="38">
        <v>100</v>
      </c>
      <c r="I55" s="331"/>
      <c r="J55" s="332"/>
      <c r="K55" s="331"/>
      <c r="L55" s="331"/>
      <c r="M55" s="331"/>
      <c r="N55" s="331"/>
      <c r="O55" s="331"/>
      <c r="P55" s="331"/>
      <c r="Q55" s="331"/>
      <c r="R55" s="331"/>
      <c r="S55" s="331"/>
      <c r="T55" s="331"/>
    </row>
    <row r="56" spans="1:20" ht="60" customHeight="1">
      <c r="A56" s="375"/>
      <c r="B56" s="375"/>
      <c r="C56" s="375"/>
      <c r="D56" s="375"/>
      <c r="E56" s="375"/>
      <c r="F56" s="321" t="s">
        <v>201</v>
      </c>
      <c r="G56" s="321"/>
      <c r="H56" s="38">
        <v>50</v>
      </c>
      <c r="I56" s="331"/>
      <c r="J56" s="333"/>
      <c r="K56" s="331"/>
      <c r="L56" s="331"/>
      <c r="M56" s="331"/>
      <c r="N56" s="331"/>
      <c r="O56" s="331"/>
      <c r="P56" s="331"/>
      <c r="Q56" s="331"/>
      <c r="R56" s="331"/>
      <c r="S56" s="331"/>
      <c r="T56" s="331"/>
    </row>
    <row r="57" spans="1:20" ht="60" customHeight="1">
      <c r="A57" s="375"/>
      <c r="B57" s="375"/>
      <c r="C57" s="375"/>
      <c r="D57" s="375"/>
      <c r="E57" s="375"/>
      <c r="F57" s="321" t="s">
        <v>202</v>
      </c>
      <c r="G57" s="321"/>
      <c r="H57" s="38">
        <v>0</v>
      </c>
      <c r="I57" s="331"/>
      <c r="J57" s="334"/>
      <c r="K57" s="331"/>
      <c r="L57" s="331"/>
      <c r="M57" s="331"/>
      <c r="N57" s="331"/>
      <c r="O57" s="331"/>
      <c r="P57" s="331"/>
      <c r="Q57" s="331"/>
      <c r="R57" s="331"/>
      <c r="S57" s="331"/>
      <c r="T57" s="331"/>
    </row>
    <row r="58" spans="1:20" ht="30" customHeight="1">
      <c r="A58" s="316" t="s">
        <v>197</v>
      </c>
      <c r="B58" s="316"/>
      <c r="C58" s="316"/>
      <c r="D58" s="316"/>
      <c r="E58" s="316"/>
      <c r="F58" s="316"/>
      <c r="G58" s="316"/>
      <c r="H58" s="316"/>
      <c r="I58" s="317">
        <f>I55</f>
        <v>0</v>
      </c>
      <c r="J58" s="317"/>
      <c r="K58" s="317">
        <f>K55</f>
        <v>0</v>
      </c>
      <c r="L58" s="317"/>
      <c r="M58" s="317">
        <f>M55</f>
        <v>0</v>
      </c>
      <c r="N58" s="317"/>
      <c r="O58" s="314">
        <f>O55</f>
        <v>0</v>
      </c>
      <c r="P58" s="314"/>
      <c r="Q58" s="314"/>
      <c r="R58" s="314">
        <f>R55</f>
        <v>0</v>
      </c>
      <c r="S58" s="314"/>
      <c r="T58" s="314"/>
    </row>
    <row r="59" spans="1:20" ht="60" customHeight="1">
      <c r="A59" s="279" t="s">
        <v>203</v>
      </c>
      <c r="B59" s="279"/>
      <c r="C59" s="279"/>
      <c r="D59" s="279"/>
      <c r="E59" s="279"/>
      <c r="F59" s="279"/>
      <c r="G59" s="279"/>
      <c r="H59" s="279"/>
      <c r="I59" s="279"/>
      <c r="J59" s="279"/>
      <c r="K59" s="279"/>
      <c r="L59" s="279"/>
      <c r="M59" s="279"/>
      <c r="N59" s="279"/>
      <c r="O59" s="279"/>
      <c r="P59" s="279"/>
      <c r="Q59" s="279"/>
      <c r="R59" s="279"/>
      <c r="S59" s="279"/>
      <c r="T59" s="279"/>
    </row>
    <row r="60" spans="1:20" ht="60" customHeight="1">
      <c r="A60" s="375" t="s">
        <v>204</v>
      </c>
      <c r="B60" s="375"/>
      <c r="C60" s="375"/>
      <c r="D60" s="375"/>
      <c r="E60" s="375"/>
      <c r="F60" s="318" t="s">
        <v>205</v>
      </c>
      <c r="G60" s="319"/>
      <c r="H60" s="320"/>
      <c r="I60" s="368">
        <f>IF(OR(AND(I52&lt;=85,I58=100),AND(I52&lt;=85,I58=50)),0,IF(OR(AND(I52&gt;=95,I58=100)),100,IF(OR(AND(I52&gt;=95,I58=50),AND(I52&lt;=94,I58=100),AND(I52&gt;=86,I58=100),AND(I52&lt;=94,I58=50),AND(I52&gt;=86,I58=50)),50,IF(OR(AND(I52&gt;=95,I58=0),AND(I52&lt;=94,I58=0),AND(I52&gt;=86,I58=0),AND(I52&lt;=85,I58=0)),0))))</f>
        <v>0</v>
      </c>
      <c r="J60" s="376"/>
      <c r="K60" s="368">
        <f>IF(OR(AND(K52&lt;=85,K58=100),AND(K52&lt;=85,K58=50)),0,IF(OR(AND(K52&gt;=95,K58=100)),100,IF(OR(AND(K52&gt;=95,K58=50),AND(K52&lt;=94,K58=100),AND(K52&gt;=86,K58=100),AND(K52&lt;=94,K58=50),AND(K52&gt;=86,K58=50)),50,IF(OR(AND(K52&gt;=95,K58=0),AND(K52&lt;=94,K58=0),AND(K52&gt;=86,K58=0),AND(K52&lt;=85,K58=0)),0))))</f>
        <v>0</v>
      </c>
      <c r="L60" s="376"/>
      <c r="M60" s="368">
        <f>IF(OR(AND(M52&lt;=85,M58=100),AND(M52&lt;=85,M58=50)),0,IF(OR(AND(M52&gt;=95,M58=100)),100,IF(OR(AND(M52&gt;=95,M58=50),AND(M52&lt;=94,M58=100),AND(M52&gt;=86,M58=100),AND(M52&lt;=94,M58=50),AND(M52&gt;=86,M58=50)),50,IF(OR(AND(M52&gt;=95,M58=0),AND(M52&lt;=94,M58=0),AND(M52&gt;=86,M58=0),AND(M52&lt;=85,M58=0)),0))))</f>
        <v>0</v>
      </c>
      <c r="N60" s="376"/>
      <c r="O60" s="368" t="str">
        <f>IF(OR(AND(O52&lt;=85,O58=100),AND(O52&lt;=85,O58=50)),"0",IF(OR(AND(O52&gt;=95,O58=100)),"100",IF(OR(AND(O52&gt;=95,O58=50),AND(O52&lt;=94,O58=100),AND(O52&gt;=86,O58=100),AND(O52&lt;=94,O58=50),AND(O52&gt;=86,O58=50)),"50",IF(OR(AND(O52&gt;=95,O58=0),AND(O52&lt;=94,O58=0),AND(O52&gt;=86,O58=0),AND(O52&lt;=85,O58=0)),"0"))))</f>
        <v>0</v>
      </c>
      <c r="P60" s="369"/>
      <c r="Q60" s="369"/>
      <c r="R60" s="368" t="str">
        <f>IF(OR(AND(R52&lt;=85,R58=100),AND(R52&lt;=85,R58=50)),"0",IF(OR(AND(R52&gt;=95,R58=100)),"100",IF(OR(AND(R52&gt;=95,R58=50),AND(R52&lt;=94,R58=100),AND(R52&gt;=86,R58=100),AND(R52&lt;=94,R58=50),AND(R52&gt;=86,R58=50)),"50",IF(OR(AND(R52&gt;=95,R58=0),AND(R52&lt;=94,R58=0),AND(R52&gt;=86,R58=0),AND(R52&lt;=85,R58=0)),"0"))))</f>
        <v>0</v>
      </c>
      <c r="S60" s="369"/>
      <c r="T60" s="369"/>
    </row>
    <row r="61" spans="1:20" ht="60" customHeight="1">
      <c r="A61" s="375"/>
      <c r="B61" s="375"/>
      <c r="C61" s="375"/>
      <c r="D61" s="375"/>
      <c r="E61" s="375"/>
      <c r="F61" s="318" t="s">
        <v>206</v>
      </c>
      <c r="G61" s="319"/>
      <c r="H61" s="320"/>
      <c r="I61" s="370"/>
      <c r="J61" s="377"/>
      <c r="K61" s="370"/>
      <c r="L61" s="377"/>
      <c r="M61" s="370"/>
      <c r="N61" s="377"/>
      <c r="O61" s="370"/>
      <c r="P61" s="371"/>
      <c r="Q61" s="371"/>
      <c r="R61" s="370"/>
      <c r="S61" s="371"/>
      <c r="T61" s="371"/>
    </row>
    <row r="62" spans="1:20" ht="60" customHeight="1">
      <c r="A62" s="375"/>
      <c r="B62" s="375"/>
      <c r="C62" s="375"/>
      <c r="D62" s="375"/>
      <c r="E62" s="375"/>
      <c r="F62" s="318" t="s">
        <v>207</v>
      </c>
      <c r="G62" s="319"/>
      <c r="H62" s="320"/>
      <c r="I62" s="372"/>
      <c r="J62" s="378"/>
      <c r="K62" s="372"/>
      <c r="L62" s="378"/>
      <c r="M62" s="372"/>
      <c r="N62" s="378"/>
      <c r="O62" s="372"/>
      <c r="P62" s="373"/>
      <c r="Q62" s="373"/>
      <c r="R62" s="372"/>
      <c r="S62" s="373"/>
      <c r="T62" s="373"/>
    </row>
    <row r="63" spans="1:20" ht="60" customHeight="1">
      <c r="A63" s="279" t="s">
        <v>208</v>
      </c>
      <c r="B63" s="279"/>
      <c r="C63" s="279"/>
      <c r="D63" s="279"/>
      <c r="E63" s="279"/>
      <c r="F63" s="279"/>
      <c r="G63" s="279"/>
      <c r="H63" s="279"/>
      <c r="I63" s="279"/>
      <c r="J63" s="279"/>
      <c r="K63" s="279"/>
      <c r="L63" s="279"/>
      <c r="M63" s="279"/>
      <c r="N63" s="279"/>
      <c r="O63" s="279"/>
      <c r="P63" s="279"/>
      <c r="Q63" s="279"/>
      <c r="R63" s="279"/>
      <c r="S63" s="279"/>
      <c r="T63" s="279"/>
    </row>
    <row r="64" spans="1:20" ht="60" customHeight="1">
      <c r="A64" s="375" t="s">
        <v>209</v>
      </c>
      <c r="B64" s="375"/>
      <c r="C64" s="375"/>
      <c r="D64" s="375"/>
      <c r="E64" s="375"/>
      <c r="F64" s="321" t="s">
        <v>205</v>
      </c>
      <c r="G64" s="321"/>
      <c r="H64" s="38">
        <v>100</v>
      </c>
      <c r="I64" s="374" t="str">
        <f>IF(SUM(I60:T62)=0,"BAJO",IF(SUM(I60:T62)/COUNTIF(I60:T62,"&gt;0")&lt;50,"BAJO",IF(SUM(I60:T62)/COUNTIF(I60:T62,"&gt;0")=100,"FUERTE",IF(SUM(I60:T62)/COUNTIF(I60:T62,"&gt;0")&lt;=99,"MODERADO"))))</f>
        <v>BAJO</v>
      </c>
      <c r="J64" s="374"/>
      <c r="K64" s="374"/>
      <c r="L64" s="374"/>
      <c r="M64" s="374"/>
      <c r="N64" s="374"/>
      <c r="O64" s="374"/>
      <c r="P64" s="374"/>
      <c r="Q64" s="374"/>
      <c r="R64" s="374"/>
      <c r="S64" s="374"/>
      <c r="T64" s="374"/>
    </row>
    <row r="65" spans="1:20" ht="60" customHeight="1">
      <c r="A65" s="375"/>
      <c r="B65" s="375"/>
      <c r="C65" s="375"/>
      <c r="D65" s="375"/>
      <c r="E65" s="375"/>
      <c r="F65" s="321" t="s">
        <v>206</v>
      </c>
      <c r="G65" s="321"/>
      <c r="H65" s="38">
        <v>50</v>
      </c>
      <c r="I65" s="374"/>
      <c r="J65" s="374"/>
      <c r="K65" s="374"/>
      <c r="L65" s="374"/>
      <c r="M65" s="374"/>
      <c r="N65" s="374"/>
      <c r="O65" s="374"/>
      <c r="P65" s="374"/>
      <c r="Q65" s="374"/>
      <c r="R65" s="374"/>
      <c r="S65" s="374"/>
      <c r="T65" s="374"/>
    </row>
    <row r="66" spans="1:20" ht="60" customHeight="1">
      <c r="A66" s="375"/>
      <c r="B66" s="375"/>
      <c r="C66" s="375"/>
      <c r="D66" s="375"/>
      <c r="E66" s="375"/>
      <c r="F66" s="321" t="s">
        <v>207</v>
      </c>
      <c r="G66" s="321"/>
      <c r="H66" s="38">
        <v>0</v>
      </c>
      <c r="I66" s="374"/>
      <c r="J66" s="374"/>
      <c r="K66" s="374"/>
      <c r="L66" s="374"/>
      <c r="M66" s="374"/>
      <c r="N66" s="374"/>
      <c r="O66" s="374"/>
      <c r="P66" s="374"/>
      <c r="Q66" s="374"/>
      <c r="R66" s="374"/>
      <c r="S66" s="374"/>
      <c r="T66" s="374"/>
    </row>
    <row r="67" spans="1:20" ht="30" customHeight="1">
      <c r="A67" s="56"/>
      <c r="B67" s="56"/>
      <c r="C67" s="56"/>
      <c r="D67" s="57"/>
      <c r="E67" s="57"/>
      <c r="F67" s="57"/>
      <c r="G67" s="57"/>
      <c r="H67" s="57"/>
      <c r="I67" s="57"/>
      <c r="J67" s="57"/>
      <c r="K67" s="57"/>
      <c r="L67" s="57"/>
      <c r="M67" s="57"/>
      <c r="N67" s="57"/>
      <c r="O67" s="39"/>
      <c r="P67" s="40"/>
      <c r="Q67" s="40"/>
      <c r="R67" s="40"/>
      <c r="S67" s="40"/>
      <c r="T67" s="40"/>
    </row>
    <row r="68" spans="1:20" ht="30" customHeight="1">
      <c r="A68" s="58"/>
      <c r="B68" s="58"/>
      <c r="C68" s="59"/>
      <c r="D68" s="59"/>
      <c r="E68" s="59"/>
      <c r="F68" s="59"/>
      <c r="G68" s="59"/>
      <c r="H68" s="59"/>
      <c r="I68" s="59"/>
      <c r="J68" s="69"/>
      <c r="K68" s="69"/>
      <c r="L68" s="70"/>
      <c r="M68" s="70"/>
      <c r="N68" s="46"/>
      <c r="O68" s="71"/>
      <c r="P68" s="72"/>
      <c r="Q68" s="72"/>
      <c r="R68" s="72"/>
      <c r="S68" s="72"/>
      <c r="T68" s="72"/>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4"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c r="U71" s="12"/>
      <c r="V71" s="12"/>
      <c r="W71" s="12"/>
      <c r="X71" s="12"/>
    </row>
    <row r="72" spans="1:24"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c r="U72" s="12"/>
      <c r="V72" s="12"/>
      <c r="W72" s="12"/>
      <c r="X72" s="12"/>
    </row>
    <row r="73" spans="1:24" s="10" customFormat="1" ht="49.5" customHeight="1">
      <c r="A73" s="323" t="e">
        <f>A12</f>
        <v>#REF!</v>
      </c>
      <c r="B73" s="323"/>
      <c r="C73" s="323"/>
      <c r="D73" s="323"/>
      <c r="E73" s="323"/>
      <c r="F73" s="323"/>
      <c r="G73" s="323"/>
      <c r="H73" s="324">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324"/>
      <c r="J73" s="324"/>
      <c r="K73" s="324"/>
      <c r="L73" s="324"/>
      <c r="M73" s="324"/>
      <c r="N73" s="324"/>
      <c r="O73" s="325" t="e">
        <f>IF(A73-H73=0,"1",A73-H73)</f>
        <v>#REF!</v>
      </c>
      <c r="P73" s="325"/>
      <c r="Q73" s="325"/>
      <c r="R73" s="325"/>
      <c r="S73" s="325"/>
      <c r="T73" s="325"/>
      <c r="U73" s="12"/>
      <c r="V73" s="12"/>
      <c r="W73" s="12"/>
      <c r="X73" s="12"/>
    </row>
    <row r="74" spans="1:24" s="10" customFormat="1" ht="49.5" customHeight="1">
      <c r="A74" s="61"/>
      <c r="B74" s="61"/>
      <c r="C74" s="62"/>
      <c r="D74" s="62"/>
      <c r="E74" s="63"/>
      <c r="F74" s="64"/>
      <c r="G74" s="64"/>
      <c r="H74" s="64"/>
      <c r="I74" s="64"/>
      <c r="J74" s="64"/>
      <c r="K74" s="64"/>
      <c r="L74" s="64"/>
      <c r="M74" s="64"/>
      <c r="N74" s="64"/>
      <c r="O74" s="75"/>
      <c r="P74" s="76"/>
      <c r="Q74" s="76"/>
      <c r="R74" s="76"/>
      <c r="S74" s="76"/>
      <c r="T74" s="76"/>
      <c r="U74" s="12"/>
      <c r="V74" s="12"/>
      <c r="W74" s="12"/>
      <c r="X74" s="12"/>
    </row>
    <row r="75" spans="1:24"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c r="U75" s="12"/>
      <c r="V75" s="12"/>
      <c r="W75" s="12"/>
      <c r="X75" s="12"/>
    </row>
    <row r="76" spans="1:24"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c r="U76" s="12"/>
      <c r="V76" s="12"/>
      <c r="W76" s="12"/>
      <c r="X76" s="12"/>
    </row>
    <row r="77" spans="1:24" s="10" customFormat="1" ht="49.5" customHeight="1">
      <c r="A77" s="323" t="e">
        <f>O12</f>
        <v>#DIV/0!</v>
      </c>
      <c r="B77" s="323"/>
      <c r="C77" s="323"/>
      <c r="D77" s="323"/>
      <c r="E77" s="323"/>
      <c r="F77" s="323"/>
      <c r="G77" s="323"/>
      <c r="H77" s="327">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327"/>
      <c r="J77" s="327"/>
      <c r="K77" s="327"/>
      <c r="L77" s="327"/>
      <c r="M77" s="327"/>
      <c r="N77" s="327"/>
      <c r="O77" s="323" t="e">
        <f>IF(A77-H77=0,"1",A77-H77)</f>
        <v>#DIV/0!</v>
      </c>
      <c r="P77" s="323"/>
      <c r="Q77" s="323"/>
      <c r="R77" s="323"/>
      <c r="S77" s="323"/>
      <c r="T77" s="323"/>
      <c r="U77" s="12"/>
      <c r="V77" s="12"/>
      <c r="W77" s="12"/>
      <c r="X77" s="12"/>
    </row>
    <row r="78" spans="1:24" s="10" customFormat="1" ht="49.5" customHeight="1">
      <c r="A78" s="65"/>
      <c r="B78" s="65"/>
      <c r="C78" s="65"/>
      <c r="D78" s="65"/>
      <c r="E78" s="65"/>
      <c r="F78" s="64"/>
      <c r="G78" s="64"/>
      <c r="H78" s="64"/>
      <c r="I78" s="64"/>
      <c r="J78" s="64"/>
      <c r="K78" s="64"/>
      <c r="L78" s="64"/>
      <c r="M78" s="64"/>
      <c r="N78" s="64"/>
      <c r="O78" s="75"/>
      <c r="P78" s="76"/>
      <c r="Q78" s="76"/>
      <c r="R78" s="76"/>
      <c r="S78" s="76"/>
      <c r="T78" s="76"/>
      <c r="U78" s="12"/>
      <c r="V78" s="12"/>
      <c r="W78" s="12"/>
      <c r="X78" s="12"/>
    </row>
    <row r="79" spans="1:24"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c r="U79" s="12"/>
      <c r="V79" s="12"/>
      <c r="W79" s="12"/>
      <c r="X79" s="12"/>
    </row>
    <row r="80" spans="1:24"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c r="U80" s="12"/>
      <c r="V80" s="12"/>
      <c r="W80" s="12"/>
      <c r="X80" s="12"/>
    </row>
    <row r="81" spans="1:24" s="10" customFormat="1" ht="148.5" customHeight="1">
      <c r="A81" s="323" t="e">
        <f>O73</f>
        <v>#REF!</v>
      </c>
      <c r="B81" s="323"/>
      <c r="C81" s="323"/>
      <c r="D81" s="323"/>
      <c r="E81" s="323"/>
      <c r="F81" s="323"/>
      <c r="G81" s="323"/>
      <c r="H81" s="323" t="e">
        <f>O77</f>
        <v>#DIV/0!</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c r="U81" s="12"/>
      <c r="V81" s="12"/>
      <c r="W81" s="12"/>
      <c r="X81" s="12"/>
    </row>
    <row r="82" spans="1:20" ht="28.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17">
    <mergeCell ref="P38:Q39"/>
    <mergeCell ref="S38:T39"/>
    <mergeCell ref="A38:E39"/>
    <mergeCell ref="A64:E66"/>
    <mergeCell ref="I64:T66"/>
    <mergeCell ref="P49:Q51"/>
    <mergeCell ref="Q10:T11"/>
    <mergeCell ref="A16:F18"/>
    <mergeCell ref="G16:N18"/>
    <mergeCell ref="P36:Q37"/>
    <mergeCell ref="S36:T37"/>
    <mergeCell ref="A36:E37"/>
    <mergeCell ref="P40:Q41"/>
    <mergeCell ref="S40:T41"/>
    <mergeCell ref="A40:E41"/>
    <mergeCell ref="P42:Q44"/>
    <mergeCell ref="S42:T44"/>
    <mergeCell ref="A42:E44"/>
    <mergeCell ref="O60:Q62"/>
    <mergeCell ref="R60:T62"/>
    <mergeCell ref="P45:Q46"/>
    <mergeCell ref="S45:T46"/>
    <mergeCell ref="A45:E46"/>
    <mergeCell ref="P47:Q48"/>
    <mergeCell ref="S47:T48"/>
    <mergeCell ref="A47:E48"/>
    <mergeCell ref="R49:R51"/>
    <mergeCell ref="R55:R57"/>
    <mergeCell ref="S49:T51"/>
    <mergeCell ref="A49:E51"/>
    <mergeCell ref="A55:E57"/>
    <mergeCell ref="P55:Q57"/>
    <mergeCell ref="S55:T57"/>
    <mergeCell ref="R36:R37"/>
    <mergeCell ref="R38:R39"/>
    <mergeCell ref="R40:R41"/>
    <mergeCell ref="R42:R44"/>
    <mergeCell ref="R45:R46"/>
    <mergeCell ref="R47:R48"/>
    <mergeCell ref="O36:O37"/>
    <mergeCell ref="O38:O39"/>
    <mergeCell ref="O40:O41"/>
    <mergeCell ref="O42:O44"/>
    <mergeCell ref="O45:O46"/>
    <mergeCell ref="O47:O48"/>
    <mergeCell ref="N36:N37"/>
    <mergeCell ref="N38:N39"/>
    <mergeCell ref="N40:N41"/>
    <mergeCell ref="N42:N44"/>
    <mergeCell ref="N45:N46"/>
    <mergeCell ref="N47:N48"/>
    <mergeCell ref="M36:M37"/>
    <mergeCell ref="M38:M39"/>
    <mergeCell ref="M40:M41"/>
    <mergeCell ref="M42:M44"/>
    <mergeCell ref="M45:M46"/>
    <mergeCell ref="M47:M48"/>
    <mergeCell ref="L40:L41"/>
    <mergeCell ref="L42:L44"/>
    <mergeCell ref="L45:L46"/>
    <mergeCell ref="L47:L48"/>
    <mergeCell ref="L49:L51"/>
    <mergeCell ref="L55:L57"/>
    <mergeCell ref="K40:K41"/>
    <mergeCell ref="K42:K44"/>
    <mergeCell ref="K45:K46"/>
    <mergeCell ref="K47:K48"/>
    <mergeCell ref="K49:K51"/>
    <mergeCell ref="K55:K57"/>
    <mergeCell ref="I47:I48"/>
    <mergeCell ref="I49:I51"/>
    <mergeCell ref="I55:I57"/>
    <mergeCell ref="J36:J37"/>
    <mergeCell ref="J38:J39"/>
    <mergeCell ref="J40:J41"/>
    <mergeCell ref="J42:J44"/>
    <mergeCell ref="J45:J46"/>
    <mergeCell ref="J47:J48"/>
    <mergeCell ref="J49:J51"/>
    <mergeCell ref="A10:A11"/>
    <mergeCell ref="I36:I37"/>
    <mergeCell ref="I38:I39"/>
    <mergeCell ref="I40:I41"/>
    <mergeCell ref="I42:I44"/>
    <mergeCell ref="I45:I46"/>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2:G72"/>
    <mergeCell ref="H72:N72"/>
    <mergeCell ref="O72:T72"/>
    <mergeCell ref="A73:G73"/>
    <mergeCell ref="H73:N73"/>
    <mergeCell ref="O73:T73"/>
    <mergeCell ref="A63:T63"/>
    <mergeCell ref="F64:G64"/>
    <mergeCell ref="F65:G65"/>
    <mergeCell ref="F66:G66"/>
    <mergeCell ref="A69:T69"/>
    <mergeCell ref="A71:T71"/>
    <mergeCell ref="O58:Q58"/>
    <mergeCell ref="R58:T58"/>
    <mergeCell ref="A59:T59"/>
    <mergeCell ref="F60:H60"/>
    <mergeCell ref="F61:H61"/>
    <mergeCell ref="F62:H62"/>
    <mergeCell ref="A60:E62"/>
    <mergeCell ref="I60:J62"/>
    <mergeCell ref="K60:L62"/>
    <mergeCell ref="M60:N62"/>
    <mergeCell ref="F56:G56"/>
    <mergeCell ref="F57:G57"/>
    <mergeCell ref="A58:H58"/>
    <mergeCell ref="I58:J58"/>
    <mergeCell ref="K58:L58"/>
    <mergeCell ref="M58:N58"/>
    <mergeCell ref="J55:J57"/>
    <mergeCell ref="M55:M57"/>
    <mergeCell ref="N55:N57"/>
    <mergeCell ref="R52:T52"/>
    <mergeCell ref="A53:T53"/>
    <mergeCell ref="A54:G54"/>
    <mergeCell ref="P54:Q54"/>
    <mergeCell ref="S54:T54"/>
    <mergeCell ref="F55:G55"/>
    <mergeCell ref="O55:O57"/>
    <mergeCell ref="F51:G51"/>
    <mergeCell ref="A52:G52"/>
    <mergeCell ref="I52:J52"/>
    <mergeCell ref="K52:L52"/>
    <mergeCell ref="M52:N52"/>
    <mergeCell ref="O52:Q52"/>
    <mergeCell ref="M49:M51"/>
    <mergeCell ref="N49:N51"/>
    <mergeCell ref="O49:O51"/>
    <mergeCell ref="F45:G45"/>
    <mergeCell ref="F46:G46"/>
    <mergeCell ref="F47:G47"/>
    <mergeCell ref="F48:G48"/>
    <mergeCell ref="F49:G49"/>
    <mergeCell ref="F50:G50"/>
    <mergeCell ref="F39:G39"/>
    <mergeCell ref="F40:G40"/>
    <mergeCell ref="F41:G41"/>
    <mergeCell ref="F42:G42"/>
    <mergeCell ref="F43:G43"/>
    <mergeCell ref="F44:G44"/>
    <mergeCell ref="A35:G35"/>
    <mergeCell ref="P35:Q35"/>
    <mergeCell ref="S35:T35"/>
    <mergeCell ref="F36:G36"/>
    <mergeCell ref="F37:G37"/>
    <mergeCell ref="F38:G38"/>
    <mergeCell ref="K36:K37"/>
    <mergeCell ref="K38:K39"/>
    <mergeCell ref="L36:L37"/>
    <mergeCell ref="L38:L39"/>
    <mergeCell ref="A28:G28"/>
    <mergeCell ref="A29:G29"/>
    <mergeCell ref="A30:G30"/>
    <mergeCell ref="A31:G31"/>
    <mergeCell ref="A33:T33"/>
    <mergeCell ref="A34:T34"/>
    <mergeCell ref="A22:F22"/>
    <mergeCell ref="H22:N22"/>
    <mergeCell ref="A23:F23"/>
    <mergeCell ref="H23:N23"/>
    <mergeCell ref="A26:G26"/>
    <mergeCell ref="A27:G27"/>
    <mergeCell ref="A19:F19"/>
    <mergeCell ref="H19:N19"/>
    <mergeCell ref="A20:F20"/>
    <mergeCell ref="H20:N20"/>
    <mergeCell ref="A21:F21"/>
    <mergeCell ref="H21:N21"/>
    <mergeCell ref="Q12:T12"/>
    <mergeCell ref="A14:T14"/>
    <mergeCell ref="A15:T15"/>
    <mergeCell ref="O16:T16"/>
    <mergeCell ref="O17:Q17"/>
    <mergeCell ref="R17:T17"/>
    <mergeCell ref="M11:N11"/>
    <mergeCell ref="O11:P11"/>
    <mergeCell ref="B12:C12"/>
    <mergeCell ref="D12:F12"/>
    <mergeCell ref="G12:H12"/>
    <mergeCell ref="I12:J12"/>
    <mergeCell ref="K12:L12"/>
    <mergeCell ref="M12:N12"/>
    <mergeCell ref="O12:P12"/>
    <mergeCell ref="B7:C7"/>
    <mergeCell ref="D7:T7"/>
    <mergeCell ref="A8:T8"/>
    <mergeCell ref="A9:T9"/>
    <mergeCell ref="B10:P10"/>
    <mergeCell ref="B11:C11"/>
    <mergeCell ref="D11:F11"/>
    <mergeCell ref="G11:H11"/>
    <mergeCell ref="I11:J11"/>
    <mergeCell ref="K11:L11"/>
    <mergeCell ref="B1:T1"/>
    <mergeCell ref="B2:T2"/>
    <mergeCell ref="B3:T3"/>
    <mergeCell ref="A5:T5"/>
    <mergeCell ref="B6:C6"/>
    <mergeCell ref="D6:T6"/>
  </mergeCells>
  <conditionalFormatting sqref="Q12:T12">
    <cfRule type="expression" priority="1" dxfId="215" stopIfTrue="1">
      <formula>NOT(ISERROR(SEARCH("EXTREMO",Q12)))</formula>
    </cfRule>
    <cfRule type="expression" priority="2" dxfId="214" stopIfTrue="1">
      <formula>NOT(ISERROR(SEARCH("MODERADO",Q12)))</formula>
    </cfRule>
    <cfRule type="expression" priority="3" dxfId="213" stopIfTrue="1">
      <formula>NOT(ISERROR(SEARCH("ALTO",Q12)))</formula>
    </cfRule>
    <cfRule type="containsText" priority="4" dxfId="221" operator="containsText" text="BAJO">
      <formula>NOT(ISERROR(SEARCH("BAJO",Q12)))</formula>
    </cfRule>
  </conditionalFormatting>
  <conditionalFormatting sqref="O81">
    <cfRule type="expression" priority="8" dxfId="213" stopIfTrue="1">
      <formula>LEFT(O81,4)="ALTO"</formula>
    </cfRule>
    <cfRule type="expression" priority="9" dxfId="214" stopIfTrue="1">
      <formula>LEFT(O81,8)="MODERADO"</formula>
    </cfRule>
    <cfRule type="expression" priority="10" dxfId="215" stopIfTrue="1">
      <formula>LEFT(O81,7)="EXTREMO"</formula>
    </cfRule>
    <cfRule type="expression" priority="11" dxfId="216" stopIfTrue="1">
      <formula>LEFT(O81,4)="BAJO"</formula>
    </cfRule>
  </conditionalFormatting>
  <conditionalFormatting sqref="I64:T66">
    <cfRule type="expression" priority="5" dxfId="217" stopIfTrue="1">
      <formula>NOT(ISERROR(SEARCH("Fuerte",I64)))</formula>
    </cfRule>
    <cfRule type="expression" priority="6" dxfId="218" stopIfTrue="1">
      <formula>NOT(ISERROR(SEARCH("Moderado",I64)))</formula>
    </cfRule>
    <cfRule type="expression" priority="7" dxfId="215" stopIfTrue="1">
      <formula>NOT(ISERROR(SEARCH("BAJO",I64)))</formula>
    </cfRule>
  </conditionalFormatting>
  <printOptions/>
  <pageMargins left="0.7" right="0.7" top="0.75" bottom="0.75" header="0.3" footer="0.3"/>
  <pageSetup horizontalDpi="300" verticalDpi="300" orientation="portrait" paperSize="9" scale="10" r:id="rId1"/>
</worksheet>
</file>

<file path=xl/worksheets/sheet24.xml><?xml version="1.0" encoding="utf-8"?>
<worksheet xmlns="http://schemas.openxmlformats.org/spreadsheetml/2006/main" xmlns:r="http://schemas.openxmlformats.org/officeDocument/2006/relationships">
  <sheetPr codeName="Hoja24">
    <tabColor theme="6" tint="-0.24997000396251678"/>
  </sheetPr>
  <dimension ref="A1:X82"/>
  <sheetViews>
    <sheetView view="pageBreakPreview" zoomScale="28" zoomScaleNormal="70" zoomScaleSheetLayoutView="28" zoomScalePageLayoutView="0" workbookViewId="0" topLeftCell="F47">
      <selection activeCell="R49" sqref="R49:R5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2" customWidth="1"/>
    <col min="22" max="24" width="9.140625" style="12" customWidth="1"/>
    <col min="25"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34.5" customHeight="1">
      <c r="A8" s="277"/>
      <c r="B8" s="277"/>
      <c r="C8" s="277"/>
      <c r="D8" s="277"/>
      <c r="E8" s="277"/>
      <c r="F8" s="277"/>
      <c r="G8" s="277"/>
      <c r="H8" s="277"/>
      <c r="I8" s="277"/>
      <c r="J8" s="277"/>
      <c r="K8" s="277"/>
      <c r="L8" s="277"/>
      <c r="M8" s="277"/>
      <c r="N8" s="277"/>
      <c r="O8" s="277"/>
      <c r="P8" s="277"/>
      <c r="Q8" s="277"/>
      <c r="R8" s="277"/>
      <c r="S8" s="277"/>
      <c r="T8" s="277"/>
    </row>
    <row r="9" spans="1:20" ht="66" customHeight="1">
      <c r="A9" s="460" t="s">
        <v>251</v>
      </c>
      <c r="B9" s="461"/>
      <c r="C9" s="461"/>
      <c r="D9" s="461"/>
      <c r="E9" s="461"/>
      <c r="F9" s="461"/>
      <c r="G9" s="461"/>
      <c r="H9" s="461"/>
      <c r="I9" s="461"/>
      <c r="J9" s="461"/>
      <c r="K9" s="461"/>
      <c r="L9" s="461"/>
      <c r="M9" s="461"/>
      <c r="N9" s="461"/>
      <c r="O9" s="461"/>
      <c r="P9" s="461"/>
      <c r="Q9" s="461"/>
      <c r="R9" s="461"/>
      <c r="S9" s="461"/>
      <c r="T9" s="462"/>
    </row>
    <row r="10" spans="1:24" s="9" customFormat="1" ht="49.5" customHeight="1">
      <c r="A10" s="463" t="s">
        <v>252</v>
      </c>
      <c r="B10" s="463" t="s">
        <v>253</v>
      </c>
      <c r="C10" s="463"/>
      <c r="D10" s="463"/>
      <c r="E10" s="463"/>
      <c r="F10" s="463"/>
      <c r="G10" s="463"/>
      <c r="H10" s="463"/>
      <c r="I10" s="463"/>
      <c r="J10" s="463"/>
      <c r="K10" s="463"/>
      <c r="L10" s="463"/>
      <c r="M10" s="463"/>
      <c r="N10" s="463"/>
      <c r="O10" s="463"/>
      <c r="P10" s="463"/>
      <c r="Q10" s="468" t="s">
        <v>143</v>
      </c>
      <c r="R10" s="468"/>
      <c r="S10" s="468"/>
      <c r="T10" s="468"/>
      <c r="U10" s="12"/>
      <c r="V10" s="12"/>
      <c r="W10" s="12"/>
      <c r="X10" s="12"/>
    </row>
    <row r="11" spans="1:24" s="9" customFormat="1" ht="73.5" customHeight="1">
      <c r="A11" s="463"/>
      <c r="B11" s="463" t="s">
        <v>254</v>
      </c>
      <c r="C11" s="463"/>
      <c r="D11" s="463" t="s">
        <v>255</v>
      </c>
      <c r="E11" s="463"/>
      <c r="F11" s="463"/>
      <c r="G11" s="463" t="s">
        <v>256</v>
      </c>
      <c r="H11" s="463"/>
      <c r="I11" s="463" t="s">
        <v>257</v>
      </c>
      <c r="J11" s="463"/>
      <c r="K11" s="463" t="s">
        <v>258</v>
      </c>
      <c r="L11" s="463"/>
      <c r="M11" s="463" t="s">
        <v>259</v>
      </c>
      <c r="N11" s="463"/>
      <c r="O11" s="463" t="s">
        <v>260</v>
      </c>
      <c r="P11" s="463"/>
      <c r="Q11" s="468"/>
      <c r="R11" s="468"/>
      <c r="S11" s="468"/>
      <c r="T11" s="468"/>
      <c r="U11" s="12"/>
      <c r="V11" s="12"/>
      <c r="W11" s="12"/>
      <c r="X11" s="12"/>
    </row>
    <row r="12" spans="1:24" s="10" customFormat="1" ht="102" customHeight="1">
      <c r="A12" s="18" t="e">
        <f>'MAPA DE RIESGOS'!#REF!</f>
        <v>#REF!</v>
      </c>
      <c r="B12" s="464"/>
      <c r="C12" s="464"/>
      <c r="D12" s="465"/>
      <c r="E12" s="465"/>
      <c r="F12" s="465"/>
      <c r="G12" s="465"/>
      <c r="H12" s="465"/>
      <c r="I12" s="465"/>
      <c r="J12" s="465"/>
      <c r="K12" s="465"/>
      <c r="L12" s="465"/>
      <c r="M12" s="465"/>
      <c r="N12" s="465"/>
      <c r="O12" s="466" t="e">
        <f>ROUND(AVERAGE(B12:N12),0)</f>
        <v>#DIV/0!</v>
      </c>
      <c r="P12" s="466"/>
      <c r="Q12" s="467"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#REF!</v>
      </c>
      <c r="R12" s="467"/>
      <c r="S12" s="467"/>
      <c r="T12" s="467"/>
      <c r="U12" s="12"/>
      <c r="V12" s="12"/>
      <c r="W12" s="12"/>
      <c r="X12" s="12"/>
    </row>
    <row r="13" spans="1:20" ht="47.25" customHeight="1">
      <c r="A13" s="20"/>
      <c r="B13" s="20"/>
      <c r="C13" s="20"/>
      <c r="D13" s="21"/>
      <c r="E13" s="21"/>
      <c r="F13" s="22"/>
      <c r="G13" s="22"/>
      <c r="H13" s="22"/>
      <c r="I13" s="22"/>
      <c r="J13" s="22"/>
      <c r="K13" s="21"/>
      <c r="L13" s="21"/>
      <c r="M13" s="21"/>
      <c r="N13" s="21"/>
      <c r="O13" s="39"/>
      <c r="P13" s="40"/>
      <c r="Q13" s="40"/>
      <c r="R13" s="40"/>
      <c r="S13" s="40"/>
      <c r="T13" s="40"/>
    </row>
    <row r="14" spans="1:20" ht="73.5" customHeight="1">
      <c r="A14" s="278" t="s">
        <v>145</v>
      </c>
      <c r="B14" s="278"/>
      <c r="C14" s="278"/>
      <c r="D14" s="278"/>
      <c r="E14" s="278"/>
      <c r="F14" s="278"/>
      <c r="G14" s="278"/>
      <c r="H14" s="278"/>
      <c r="I14" s="278"/>
      <c r="J14" s="278"/>
      <c r="K14" s="278"/>
      <c r="L14" s="278"/>
      <c r="M14" s="278"/>
      <c r="N14" s="278"/>
      <c r="O14" s="278"/>
      <c r="P14" s="278"/>
      <c r="Q14" s="278"/>
      <c r="R14" s="278"/>
      <c r="S14" s="278"/>
      <c r="T14" s="278"/>
    </row>
    <row r="15" spans="1:20" ht="73.5" customHeight="1">
      <c r="A15" s="380" t="s">
        <v>146</v>
      </c>
      <c r="B15" s="380"/>
      <c r="C15" s="380"/>
      <c r="D15" s="380"/>
      <c r="E15" s="380"/>
      <c r="F15" s="380"/>
      <c r="G15" s="380"/>
      <c r="H15" s="380"/>
      <c r="I15" s="380"/>
      <c r="J15" s="380"/>
      <c r="K15" s="380"/>
      <c r="L15" s="380"/>
      <c r="M15" s="380"/>
      <c r="N15" s="380"/>
      <c r="O15" s="380"/>
      <c r="P15" s="380"/>
      <c r="Q15" s="380"/>
      <c r="R15" s="380"/>
      <c r="S15" s="380"/>
      <c r="T15" s="380"/>
    </row>
    <row r="16" spans="1:20" ht="72" customHeight="1">
      <c r="A16" s="433" t="s">
        <v>217</v>
      </c>
      <c r="B16" s="434"/>
      <c r="C16" s="434"/>
      <c r="D16" s="434"/>
      <c r="E16" s="434"/>
      <c r="F16" s="435"/>
      <c r="G16" s="433" t="s">
        <v>148</v>
      </c>
      <c r="H16" s="434"/>
      <c r="I16" s="434"/>
      <c r="J16" s="434"/>
      <c r="K16" s="434"/>
      <c r="L16" s="434"/>
      <c r="M16" s="434"/>
      <c r="N16" s="435"/>
      <c r="O16" s="279" t="s">
        <v>149</v>
      </c>
      <c r="P16" s="279"/>
      <c r="Q16" s="279"/>
      <c r="R16" s="279"/>
      <c r="S16" s="279"/>
      <c r="T16" s="279"/>
    </row>
    <row r="17" spans="1:20" ht="30" customHeight="1">
      <c r="A17" s="436"/>
      <c r="B17" s="437"/>
      <c r="C17" s="437"/>
      <c r="D17" s="437"/>
      <c r="E17" s="437"/>
      <c r="F17" s="438"/>
      <c r="G17" s="436"/>
      <c r="H17" s="437"/>
      <c r="I17" s="437"/>
      <c r="J17" s="437"/>
      <c r="K17" s="437"/>
      <c r="L17" s="437"/>
      <c r="M17" s="437"/>
      <c r="N17" s="438"/>
      <c r="O17" s="381" t="s">
        <v>1</v>
      </c>
      <c r="P17" s="381"/>
      <c r="Q17" s="381"/>
      <c r="R17" s="381" t="s">
        <v>2</v>
      </c>
      <c r="S17" s="381"/>
      <c r="T17" s="381"/>
    </row>
    <row r="18" spans="1:20" ht="54" customHeight="1">
      <c r="A18" s="439"/>
      <c r="B18" s="440"/>
      <c r="C18" s="440"/>
      <c r="D18" s="440"/>
      <c r="E18" s="440"/>
      <c r="F18" s="441"/>
      <c r="G18" s="439"/>
      <c r="H18" s="440"/>
      <c r="I18" s="440"/>
      <c r="J18" s="440"/>
      <c r="K18" s="440"/>
      <c r="L18" s="440"/>
      <c r="M18" s="440"/>
      <c r="N18" s="441"/>
      <c r="O18" s="41" t="s">
        <v>150</v>
      </c>
      <c r="P18" s="41" t="s">
        <v>151</v>
      </c>
      <c r="Q18" s="41" t="s">
        <v>152</v>
      </c>
      <c r="R18" s="41" t="s">
        <v>150</v>
      </c>
      <c r="S18" s="41" t="s">
        <v>151</v>
      </c>
      <c r="T18" s="41" t="s">
        <v>152</v>
      </c>
    </row>
    <row r="19" spans="1:20" ht="49.5" customHeight="1">
      <c r="A19" s="430" t="e">
        <f>'MAPA DE RIESGOS'!#REF!</f>
        <v>#REF!</v>
      </c>
      <c r="B19" s="431"/>
      <c r="C19" s="431"/>
      <c r="D19" s="431"/>
      <c r="E19" s="431"/>
      <c r="F19" s="432"/>
      <c r="G19" s="23" t="s">
        <v>153</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154</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155</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156</v>
      </c>
      <c r="H22" s="430" t="e">
        <f>'MAPA DE RIESGOS'!#REF!</f>
        <v>#REF!</v>
      </c>
      <c r="I22" s="431"/>
      <c r="J22" s="431"/>
      <c r="K22" s="431"/>
      <c r="L22" s="431"/>
      <c r="M22" s="431"/>
      <c r="N22" s="431"/>
      <c r="O22" s="42"/>
      <c r="P22" s="42"/>
      <c r="Q22" s="55"/>
      <c r="R22" s="55"/>
      <c r="S22" s="55"/>
      <c r="T22" s="55"/>
    </row>
    <row r="23" spans="1:20" ht="49.5" customHeight="1">
      <c r="A23" s="430" t="e">
        <f>'MAPA DE RIESGOS'!#REF!</f>
        <v>#REF!</v>
      </c>
      <c r="B23" s="431"/>
      <c r="C23" s="431"/>
      <c r="D23" s="431"/>
      <c r="E23" s="431"/>
      <c r="F23" s="432"/>
      <c r="G23" s="23" t="s">
        <v>157</v>
      </c>
      <c r="H23" s="430" t="e">
        <f>'MAPA DE RIESGOS'!#REF!</f>
        <v>#REF!</v>
      </c>
      <c r="I23" s="431"/>
      <c r="J23" s="431"/>
      <c r="K23" s="431"/>
      <c r="L23" s="431"/>
      <c r="M23" s="431"/>
      <c r="N23" s="431"/>
      <c r="O23" s="42"/>
      <c r="P23" s="42"/>
      <c r="Q23" s="55"/>
      <c r="R23" s="55"/>
      <c r="S23" s="55"/>
      <c r="T23" s="55"/>
    </row>
    <row r="24" spans="1:20" ht="30" customHeight="1">
      <c r="A24" s="24"/>
      <c r="B24" s="24"/>
      <c r="C24" s="25"/>
      <c r="D24" s="25"/>
      <c r="E24" s="25"/>
      <c r="F24" s="25"/>
      <c r="G24" s="25"/>
      <c r="H24" s="25"/>
      <c r="I24" s="25"/>
      <c r="J24" s="25"/>
      <c r="K24" s="25"/>
      <c r="L24" s="25"/>
      <c r="M24" s="25"/>
      <c r="N24" s="25"/>
      <c r="O24" s="39"/>
      <c r="P24" s="40"/>
      <c r="Q24" s="40"/>
      <c r="R24" s="40"/>
      <c r="S24" s="40"/>
      <c r="T24" s="40"/>
    </row>
    <row r="25" spans="1:20" ht="30" customHeight="1">
      <c r="A25" s="26"/>
      <c r="B25" s="26"/>
      <c r="C25" s="27"/>
      <c r="D25" s="27"/>
      <c r="E25" s="28"/>
      <c r="F25" s="28"/>
      <c r="G25" s="28"/>
      <c r="H25" s="28"/>
      <c r="I25" s="28"/>
      <c r="J25" s="43"/>
      <c r="K25" s="43"/>
      <c r="L25" s="44"/>
      <c r="M25" s="44"/>
      <c r="N25" s="45"/>
      <c r="O25" s="46"/>
      <c r="P25" s="47"/>
      <c r="Q25" s="47"/>
      <c r="R25" s="47"/>
      <c r="S25" s="47"/>
      <c r="T25" s="47"/>
    </row>
    <row r="26" spans="1:20" ht="54" customHeight="1">
      <c r="A26" s="385" t="s">
        <v>158</v>
      </c>
      <c r="B26" s="385"/>
      <c r="C26" s="385"/>
      <c r="D26" s="385"/>
      <c r="E26" s="385"/>
      <c r="F26" s="385"/>
      <c r="G26" s="386"/>
      <c r="H26" s="29">
        <f>COUNTIF(O19:O23,"x")</f>
        <v>0</v>
      </c>
      <c r="I26" s="26"/>
      <c r="J26" s="26"/>
      <c r="K26" s="26"/>
      <c r="L26" s="44"/>
      <c r="M26" s="44"/>
      <c r="N26" s="48"/>
      <c r="O26" s="49"/>
      <c r="P26" s="50"/>
      <c r="Q26" s="50"/>
      <c r="R26" s="50"/>
      <c r="S26" s="50"/>
      <c r="T26" s="50"/>
    </row>
    <row r="27" spans="1:20" ht="54" customHeight="1">
      <c r="A27" s="385" t="s">
        <v>159</v>
      </c>
      <c r="B27" s="385"/>
      <c r="C27" s="385"/>
      <c r="D27" s="385"/>
      <c r="E27" s="385"/>
      <c r="F27" s="385"/>
      <c r="G27" s="386"/>
      <c r="H27" s="29">
        <f>COUNTIF(P19:P23,"x")</f>
        <v>0</v>
      </c>
      <c r="I27" s="26"/>
      <c r="J27" s="26"/>
      <c r="K27" s="26"/>
      <c r="L27" s="44"/>
      <c r="M27" s="44"/>
      <c r="N27" s="48"/>
      <c r="O27" s="49"/>
      <c r="P27" s="50"/>
      <c r="Q27" s="50"/>
      <c r="R27" s="50"/>
      <c r="S27" s="50"/>
      <c r="T27" s="50"/>
    </row>
    <row r="28" spans="1:20" ht="54" customHeight="1">
      <c r="A28" s="385" t="s">
        <v>160</v>
      </c>
      <c r="B28" s="385"/>
      <c r="C28" s="385"/>
      <c r="D28" s="385"/>
      <c r="E28" s="385"/>
      <c r="F28" s="385"/>
      <c r="G28" s="386"/>
      <c r="H28" s="29">
        <f>COUNTIF(Q19:Q23,"x")</f>
        <v>0</v>
      </c>
      <c r="I28" s="26"/>
      <c r="J28" s="26"/>
      <c r="K28" s="26"/>
      <c r="L28" s="44"/>
      <c r="M28" s="44"/>
      <c r="N28" s="48"/>
      <c r="O28" s="49"/>
      <c r="P28" s="50"/>
      <c r="Q28" s="50"/>
      <c r="R28" s="50"/>
      <c r="S28" s="50"/>
      <c r="T28" s="50"/>
    </row>
    <row r="29" spans="1:20" ht="54" customHeight="1">
      <c r="A29" s="385" t="s">
        <v>161</v>
      </c>
      <c r="B29" s="385"/>
      <c r="C29" s="385"/>
      <c r="D29" s="385"/>
      <c r="E29" s="385"/>
      <c r="F29" s="385"/>
      <c r="G29" s="386"/>
      <c r="H29" s="29">
        <f>COUNTIF(R19:R23,"x")</f>
        <v>0</v>
      </c>
      <c r="I29" s="45"/>
      <c r="J29" s="45"/>
      <c r="K29" s="45"/>
      <c r="L29" s="51"/>
      <c r="M29" s="51"/>
      <c r="N29" s="51"/>
      <c r="O29" s="52"/>
      <c r="P29" s="53"/>
      <c r="Q29" s="53"/>
      <c r="R29" s="53"/>
      <c r="S29" s="53"/>
      <c r="T29" s="53"/>
    </row>
    <row r="30" spans="1:20" ht="54" customHeight="1">
      <c r="A30" s="385" t="s">
        <v>162</v>
      </c>
      <c r="B30" s="385"/>
      <c r="C30" s="385"/>
      <c r="D30" s="385"/>
      <c r="E30" s="385"/>
      <c r="F30" s="385"/>
      <c r="G30" s="386"/>
      <c r="H30" s="29">
        <f>COUNTIF(S19:S23,"x")</f>
        <v>0</v>
      </c>
      <c r="I30" s="45"/>
      <c r="J30" s="45"/>
      <c r="K30" s="45"/>
      <c r="L30" s="51"/>
      <c r="M30" s="51"/>
      <c r="N30" s="51"/>
      <c r="O30" s="52"/>
      <c r="P30" s="53"/>
      <c r="Q30" s="53"/>
      <c r="R30" s="53"/>
      <c r="S30" s="53"/>
      <c r="T30" s="53"/>
    </row>
    <row r="31" spans="1:20" ht="54" customHeight="1">
      <c r="A31" s="385" t="s">
        <v>163</v>
      </c>
      <c r="B31" s="385"/>
      <c r="C31" s="385"/>
      <c r="D31" s="385"/>
      <c r="E31" s="385"/>
      <c r="F31" s="385"/>
      <c r="G31" s="386"/>
      <c r="H31" s="29">
        <f>COUNTIF(T19:T23,"x")</f>
        <v>0</v>
      </c>
      <c r="I31" s="45"/>
      <c r="J31" s="45"/>
      <c r="K31" s="45"/>
      <c r="L31" s="51"/>
      <c r="M31" s="51"/>
      <c r="N31" s="51"/>
      <c r="O31" s="52"/>
      <c r="P31" s="53"/>
      <c r="Q31" s="53"/>
      <c r="R31" s="53"/>
      <c r="S31" s="53"/>
      <c r="T31" s="53"/>
    </row>
    <row r="32" spans="1:20" ht="30" customHeight="1">
      <c r="A32" s="30"/>
      <c r="B32" s="30"/>
      <c r="C32" s="30"/>
      <c r="D32" s="30"/>
      <c r="E32" s="30"/>
      <c r="F32" s="30"/>
      <c r="G32" s="30"/>
      <c r="H32" s="31"/>
      <c r="I32" s="45"/>
      <c r="J32" s="45"/>
      <c r="K32" s="45"/>
      <c r="L32" s="51"/>
      <c r="M32" s="51"/>
      <c r="N32" s="51"/>
      <c r="O32" s="52"/>
      <c r="P32" s="53"/>
      <c r="Q32" s="53"/>
      <c r="R32" s="53"/>
      <c r="S32" s="53"/>
      <c r="T32" s="53"/>
    </row>
    <row r="33" spans="1:20" ht="78" customHeight="1">
      <c r="A33" s="387" t="s">
        <v>164</v>
      </c>
      <c r="B33" s="387"/>
      <c r="C33" s="387"/>
      <c r="D33" s="387"/>
      <c r="E33" s="387"/>
      <c r="F33" s="387"/>
      <c r="G33" s="387"/>
      <c r="H33" s="387"/>
      <c r="I33" s="387"/>
      <c r="J33" s="387"/>
      <c r="K33" s="387"/>
      <c r="L33" s="387"/>
      <c r="M33" s="387"/>
      <c r="N33" s="387"/>
      <c r="O33" s="387"/>
      <c r="P33" s="387"/>
      <c r="Q33" s="387"/>
      <c r="R33" s="387"/>
      <c r="S33" s="387"/>
      <c r="T33" s="387"/>
    </row>
    <row r="34" spans="1:20" ht="78" customHeight="1">
      <c r="A34" s="388" t="s">
        <v>165</v>
      </c>
      <c r="B34" s="389"/>
      <c r="C34" s="389"/>
      <c r="D34" s="389"/>
      <c r="E34" s="389"/>
      <c r="F34" s="389"/>
      <c r="G34" s="389"/>
      <c r="H34" s="389"/>
      <c r="I34" s="389"/>
      <c r="J34" s="389"/>
      <c r="K34" s="389"/>
      <c r="L34" s="389"/>
      <c r="M34" s="389"/>
      <c r="N34" s="389"/>
      <c r="O34" s="389"/>
      <c r="P34" s="389"/>
      <c r="Q34" s="389"/>
      <c r="R34" s="389"/>
      <c r="S34" s="389"/>
      <c r="T34" s="390"/>
    </row>
    <row r="35" spans="1:20" ht="106.5" customHeight="1">
      <c r="A35" s="391" t="s">
        <v>166</v>
      </c>
      <c r="B35" s="391"/>
      <c r="C35" s="391"/>
      <c r="D35" s="391"/>
      <c r="E35" s="391"/>
      <c r="F35" s="391"/>
      <c r="G35" s="391"/>
      <c r="H35" s="32" t="s">
        <v>167</v>
      </c>
      <c r="I35" s="54" t="s">
        <v>168</v>
      </c>
      <c r="J35" s="41" t="s">
        <v>169</v>
      </c>
      <c r="K35" s="54" t="s">
        <v>170</v>
      </c>
      <c r="L35" s="41" t="s">
        <v>169</v>
      </c>
      <c r="M35" s="54" t="s">
        <v>171</v>
      </c>
      <c r="N35" s="41" t="s">
        <v>169</v>
      </c>
      <c r="O35" s="41" t="s">
        <v>172</v>
      </c>
      <c r="P35" s="392" t="s">
        <v>169</v>
      </c>
      <c r="Q35" s="393"/>
      <c r="R35" s="41" t="s">
        <v>173</v>
      </c>
      <c r="S35" s="394" t="s">
        <v>169</v>
      </c>
      <c r="T35" s="394"/>
    </row>
    <row r="36" spans="1:20" ht="60" customHeight="1">
      <c r="A36" s="401" t="s">
        <v>174</v>
      </c>
      <c r="B36" s="402"/>
      <c r="C36" s="402"/>
      <c r="D36" s="402"/>
      <c r="E36" s="403"/>
      <c r="F36" s="395" t="s">
        <v>175</v>
      </c>
      <c r="G36" s="396"/>
      <c r="H36" s="33">
        <v>15</v>
      </c>
      <c r="I36" s="328"/>
      <c r="J36" s="330"/>
      <c r="K36" s="328"/>
      <c r="L36" s="330"/>
      <c r="M36" s="328"/>
      <c r="N36" s="328"/>
      <c r="O36" s="328"/>
      <c r="P36" s="335"/>
      <c r="Q36" s="328"/>
      <c r="R36" s="328"/>
      <c r="S36" s="335"/>
      <c r="T36" s="328"/>
    </row>
    <row r="37" spans="1:20" ht="60" customHeight="1">
      <c r="A37" s="404"/>
      <c r="B37" s="405"/>
      <c r="C37" s="405"/>
      <c r="D37" s="405"/>
      <c r="E37" s="406"/>
      <c r="F37" s="397" t="s">
        <v>180</v>
      </c>
      <c r="G37" s="398"/>
      <c r="H37" s="34">
        <v>0</v>
      </c>
      <c r="I37" s="329"/>
      <c r="J37" s="329"/>
      <c r="K37" s="329"/>
      <c r="L37" s="329"/>
      <c r="M37" s="329"/>
      <c r="N37" s="329"/>
      <c r="O37" s="329"/>
      <c r="P37" s="336"/>
      <c r="Q37" s="330"/>
      <c r="R37" s="329"/>
      <c r="S37" s="336"/>
      <c r="T37" s="330"/>
    </row>
    <row r="38" spans="1:20" ht="60" customHeight="1">
      <c r="A38" s="401" t="s">
        <v>181</v>
      </c>
      <c r="B38" s="402"/>
      <c r="C38" s="402"/>
      <c r="D38" s="402"/>
      <c r="E38" s="403"/>
      <c r="F38" s="395" t="s">
        <v>175</v>
      </c>
      <c r="G38" s="396"/>
      <c r="H38" s="33">
        <v>15</v>
      </c>
      <c r="I38" s="328"/>
      <c r="J38" s="328"/>
      <c r="K38" s="328"/>
      <c r="L38" s="328"/>
      <c r="M38" s="328"/>
      <c r="N38" s="328"/>
      <c r="O38" s="328"/>
      <c r="P38" s="335"/>
      <c r="Q38" s="328"/>
      <c r="R38" s="328"/>
      <c r="S38" s="335"/>
      <c r="T38" s="328"/>
    </row>
    <row r="39" spans="1:20" ht="60" customHeight="1">
      <c r="A39" s="404"/>
      <c r="B39" s="405"/>
      <c r="C39" s="405"/>
      <c r="D39" s="405"/>
      <c r="E39" s="406"/>
      <c r="F39" s="397" t="s">
        <v>180</v>
      </c>
      <c r="G39" s="398"/>
      <c r="H39" s="34">
        <v>0</v>
      </c>
      <c r="I39" s="329"/>
      <c r="J39" s="329"/>
      <c r="K39" s="329"/>
      <c r="L39" s="329"/>
      <c r="M39" s="329"/>
      <c r="N39" s="329"/>
      <c r="O39" s="329"/>
      <c r="P39" s="336"/>
      <c r="Q39" s="330"/>
      <c r="R39" s="329"/>
      <c r="S39" s="336"/>
      <c r="T39" s="330"/>
    </row>
    <row r="40" spans="1:20" ht="60" customHeight="1">
      <c r="A40" s="401" t="s">
        <v>182</v>
      </c>
      <c r="B40" s="402"/>
      <c r="C40" s="402"/>
      <c r="D40" s="402"/>
      <c r="E40" s="403"/>
      <c r="F40" s="395" t="s">
        <v>183</v>
      </c>
      <c r="G40" s="396"/>
      <c r="H40" s="33">
        <v>15</v>
      </c>
      <c r="I40" s="328"/>
      <c r="J40" s="328"/>
      <c r="K40" s="328"/>
      <c r="L40" s="328"/>
      <c r="M40" s="328"/>
      <c r="N40" s="328"/>
      <c r="O40" s="328"/>
      <c r="P40" s="335"/>
      <c r="Q40" s="328"/>
      <c r="R40" s="328"/>
      <c r="S40" s="335"/>
      <c r="T40" s="328"/>
    </row>
    <row r="41" spans="1:20" ht="60" customHeight="1">
      <c r="A41" s="404"/>
      <c r="B41" s="405"/>
      <c r="C41" s="405"/>
      <c r="D41" s="405"/>
      <c r="E41" s="406"/>
      <c r="F41" s="397" t="s">
        <v>184</v>
      </c>
      <c r="G41" s="398"/>
      <c r="H41" s="34">
        <v>0</v>
      </c>
      <c r="I41" s="329"/>
      <c r="J41" s="329"/>
      <c r="K41" s="329"/>
      <c r="L41" s="329"/>
      <c r="M41" s="329"/>
      <c r="N41" s="329"/>
      <c r="O41" s="329"/>
      <c r="P41" s="336"/>
      <c r="Q41" s="330"/>
      <c r="R41" s="329"/>
      <c r="S41" s="336"/>
      <c r="T41" s="330"/>
    </row>
    <row r="42" spans="1:20" ht="60" customHeight="1">
      <c r="A42" s="401" t="s">
        <v>185</v>
      </c>
      <c r="B42" s="402"/>
      <c r="C42" s="402"/>
      <c r="D42" s="402"/>
      <c r="E42" s="403"/>
      <c r="F42" s="395" t="s">
        <v>186</v>
      </c>
      <c r="G42" s="396"/>
      <c r="H42" s="33">
        <v>15</v>
      </c>
      <c r="I42" s="328"/>
      <c r="J42" s="328"/>
      <c r="K42" s="328"/>
      <c r="L42" s="328"/>
      <c r="M42" s="328"/>
      <c r="N42" s="328"/>
      <c r="O42" s="328"/>
      <c r="P42" s="335"/>
      <c r="Q42" s="328"/>
      <c r="R42" s="328"/>
      <c r="S42" s="335"/>
      <c r="T42" s="328"/>
    </row>
    <row r="43" spans="1:20" ht="60" customHeight="1">
      <c r="A43" s="425"/>
      <c r="B43" s="426"/>
      <c r="C43" s="426"/>
      <c r="D43" s="426"/>
      <c r="E43" s="427"/>
      <c r="F43" s="397" t="s">
        <v>187</v>
      </c>
      <c r="G43" s="398"/>
      <c r="H43" s="35">
        <v>10</v>
      </c>
      <c r="I43" s="330"/>
      <c r="J43" s="330"/>
      <c r="K43" s="330"/>
      <c r="L43" s="330"/>
      <c r="M43" s="330"/>
      <c r="N43" s="330"/>
      <c r="O43" s="330"/>
      <c r="P43" s="336"/>
      <c r="Q43" s="330"/>
      <c r="R43" s="330"/>
      <c r="S43" s="336"/>
      <c r="T43" s="330"/>
    </row>
    <row r="44" spans="1:20" ht="60" customHeight="1">
      <c r="A44" s="404"/>
      <c r="B44" s="405"/>
      <c r="C44" s="405"/>
      <c r="D44" s="405"/>
      <c r="E44" s="406"/>
      <c r="F44" s="397" t="s">
        <v>188</v>
      </c>
      <c r="G44" s="398"/>
      <c r="H44" s="34">
        <v>0</v>
      </c>
      <c r="I44" s="329"/>
      <c r="J44" s="329"/>
      <c r="K44" s="329"/>
      <c r="L44" s="329"/>
      <c r="M44" s="329"/>
      <c r="N44" s="329"/>
      <c r="O44" s="329"/>
      <c r="P44" s="336"/>
      <c r="Q44" s="330"/>
      <c r="R44" s="329"/>
      <c r="S44" s="336"/>
      <c r="T44" s="330"/>
    </row>
    <row r="45" spans="1:20" ht="60" customHeight="1">
      <c r="A45" s="401" t="s">
        <v>189</v>
      </c>
      <c r="B45" s="402"/>
      <c r="C45" s="402"/>
      <c r="D45" s="402"/>
      <c r="E45" s="403"/>
      <c r="F45" s="395" t="s">
        <v>175</v>
      </c>
      <c r="G45" s="396"/>
      <c r="H45" s="33">
        <v>15</v>
      </c>
      <c r="I45" s="328"/>
      <c r="J45" s="328"/>
      <c r="K45" s="328"/>
      <c r="L45" s="328"/>
      <c r="M45" s="328"/>
      <c r="N45" s="328"/>
      <c r="O45" s="328"/>
      <c r="P45" s="335"/>
      <c r="Q45" s="328"/>
      <c r="R45" s="328"/>
      <c r="S45" s="335"/>
      <c r="T45" s="328"/>
    </row>
    <row r="46" spans="1:20" ht="60" customHeight="1">
      <c r="A46" s="404"/>
      <c r="B46" s="405"/>
      <c r="C46" s="405"/>
      <c r="D46" s="405"/>
      <c r="E46" s="406"/>
      <c r="F46" s="397" t="s">
        <v>180</v>
      </c>
      <c r="G46" s="398"/>
      <c r="H46" s="34">
        <v>0</v>
      </c>
      <c r="I46" s="329"/>
      <c r="J46" s="329"/>
      <c r="K46" s="329"/>
      <c r="L46" s="329"/>
      <c r="M46" s="329"/>
      <c r="N46" s="329"/>
      <c r="O46" s="329"/>
      <c r="P46" s="347"/>
      <c r="Q46" s="329"/>
      <c r="R46" s="329"/>
      <c r="S46" s="347"/>
      <c r="T46" s="329"/>
    </row>
    <row r="47" spans="1:20" ht="79.5" customHeight="1">
      <c r="A47" s="401" t="s">
        <v>190</v>
      </c>
      <c r="B47" s="402"/>
      <c r="C47" s="402"/>
      <c r="D47" s="402"/>
      <c r="E47" s="403"/>
      <c r="F47" s="395" t="s">
        <v>191</v>
      </c>
      <c r="G47" s="396"/>
      <c r="H47" s="33">
        <v>15</v>
      </c>
      <c r="I47" s="328"/>
      <c r="J47" s="328"/>
      <c r="K47" s="328"/>
      <c r="L47" s="328"/>
      <c r="M47" s="328"/>
      <c r="N47" s="328"/>
      <c r="O47" s="328"/>
      <c r="P47" s="335"/>
      <c r="Q47" s="328"/>
      <c r="R47" s="328"/>
      <c r="S47" s="335"/>
      <c r="T47" s="328"/>
    </row>
    <row r="48" spans="1:20" ht="79.5" customHeight="1">
      <c r="A48" s="404"/>
      <c r="B48" s="405"/>
      <c r="C48" s="405"/>
      <c r="D48" s="405"/>
      <c r="E48" s="406"/>
      <c r="F48" s="397" t="s">
        <v>192</v>
      </c>
      <c r="G48" s="398"/>
      <c r="H48" s="34">
        <v>5</v>
      </c>
      <c r="I48" s="329"/>
      <c r="J48" s="329"/>
      <c r="K48" s="329"/>
      <c r="L48" s="329"/>
      <c r="M48" s="329"/>
      <c r="N48" s="329"/>
      <c r="O48" s="329"/>
      <c r="P48" s="347"/>
      <c r="Q48" s="329"/>
      <c r="R48" s="329"/>
      <c r="S48" s="347"/>
      <c r="T48" s="329"/>
    </row>
    <row r="49" spans="1:20" ht="60" customHeight="1">
      <c r="A49" s="401" t="s">
        <v>193</v>
      </c>
      <c r="B49" s="402"/>
      <c r="C49" s="402"/>
      <c r="D49" s="402"/>
      <c r="E49" s="403"/>
      <c r="F49" s="395" t="s">
        <v>194</v>
      </c>
      <c r="G49" s="396"/>
      <c r="H49" s="33">
        <v>10</v>
      </c>
      <c r="I49" s="328"/>
      <c r="J49" s="328"/>
      <c r="K49" s="328"/>
      <c r="L49" s="328"/>
      <c r="M49" s="328"/>
      <c r="N49" s="328"/>
      <c r="O49" s="328"/>
      <c r="P49" s="336"/>
      <c r="Q49" s="330"/>
      <c r="R49" s="328"/>
      <c r="S49" s="336"/>
      <c r="T49" s="330"/>
    </row>
    <row r="50" spans="1:20" ht="60" customHeight="1">
      <c r="A50" s="428"/>
      <c r="B50" s="375"/>
      <c r="C50" s="375"/>
      <c r="D50" s="375"/>
      <c r="E50" s="429"/>
      <c r="F50" s="399" t="s">
        <v>195</v>
      </c>
      <c r="G50" s="400"/>
      <c r="H50" s="36">
        <v>5</v>
      </c>
      <c r="I50" s="330"/>
      <c r="J50" s="330"/>
      <c r="K50" s="330"/>
      <c r="L50" s="330"/>
      <c r="M50" s="330"/>
      <c r="N50" s="330"/>
      <c r="O50" s="330"/>
      <c r="P50" s="336"/>
      <c r="Q50" s="330"/>
      <c r="R50" s="330"/>
      <c r="S50" s="336"/>
      <c r="T50" s="330"/>
    </row>
    <row r="51" spans="1:20" ht="60" customHeight="1">
      <c r="A51" s="404"/>
      <c r="B51" s="405"/>
      <c r="C51" s="405"/>
      <c r="D51" s="405"/>
      <c r="E51" s="406"/>
      <c r="F51" s="397" t="s">
        <v>196</v>
      </c>
      <c r="G51" s="398"/>
      <c r="H51" s="34">
        <v>0</v>
      </c>
      <c r="I51" s="329"/>
      <c r="J51" s="329"/>
      <c r="K51" s="329"/>
      <c r="L51" s="329"/>
      <c r="M51" s="329"/>
      <c r="N51" s="329"/>
      <c r="O51" s="329"/>
      <c r="P51" s="347"/>
      <c r="Q51" s="329"/>
      <c r="R51" s="329"/>
      <c r="S51" s="347"/>
      <c r="T51" s="329"/>
    </row>
    <row r="52" spans="1:20" ht="30" customHeight="1">
      <c r="A52" s="311" t="s">
        <v>197</v>
      </c>
      <c r="B52" s="311"/>
      <c r="C52" s="311"/>
      <c r="D52" s="311"/>
      <c r="E52" s="311"/>
      <c r="F52" s="311"/>
      <c r="G52" s="311"/>
      <c r="H52" s="37">
        <f>H36+H38+H40+H42+H45+H47+H49</f>
        <v>100</v>
      </c>
      <c r="I52" s="312">
        <f>SUM(I36:I51)</f>
        <v>0</v>
      </c>
      <c r="J52" s="313"/>
      <c r="K52" s="312">
        <f>SUM(K36:K51)</f>
        <v>0</v>
      </c>
      <c r="L52" s="313"/>
      <c r="M52" s="312">
        <f>SUM(M36:M51)</f>
        <v>0</v>
      </c>
      <c r="N52" s="313"/>
      <c r="O52" s="314">
        <f>SUM(O36:O51)</f>
        <v>0</v>
      </c>
      <c r="P52" s="314"/>
      <c r="Q52" s="314"/>
      <c r="R52" s="314">
        <f>SUM(R36:R51)</f>
        <v>0</v>
      </c>
      <c r="S52" s="314"/>
      <c r="T52" s="314"/>
    </row>
    <row r="53" spans="1:20" ht="60" customHeight="1">
      <c r="A53" s="279" t="s">
        <v>198</v>
      </c>
      <c r="B53" s="279"/>
      <c r="C53" s="279"/>
      <c r="D53" s="279"/>
      <c r="E53" s="279"/>
      <c r="F53" s="279"/>
      <c r="G53" s="279"/>
      <c r="H53" s="279"/>
      <c r="I53" s="279"/>
      <c r="J53" s="279"/>
      <c r="K53" s="279"/>
      <c r="L53" s="279"/>
      <c r="M53" s="279"/>
      <c r="N53" s="279"/>
      <c r="O53" s="279"/>
      <c r="P53" s="279"/>
      <c r="Q53" s="279"/>
      <c r="R53" s="279"/>
      <c r="S53" s="279"/>
      <c r="T53" s="279"/>
    </row>
    <row r="54" spans="1:20" ht="106.5" customHeight="1">
      <c r="A54" s="391" t="s">
        <v>166</v>
      </c>
      <c r="B54" s="391"/>
      <c r="C54" s="391"/>
      <c r="D54" s="391"/>
      <c r="E54" s="391"/>
      <c r="F54" s="391"/>
      <c r="G54" s="391"/>
      <c r="H54" s="32" t="s">
        <v>167</v>
      </c>
      <c r="I54" s="54" t="s">
        <v>168</v>
      </c>
      <c r="J54" s="41" t="s">
        <v>169</v>
      </c>
      <c r="K54" s="54" t="s">
        <v>170</v>
      </c>
      <c r="L54" s="41" t="s">
        <v>169</v>
      </c>
      <c r="M54" s="54" t="s">
        <v>171</v>
      </c>
      <c r="N54" s="41" t="s">
        <v>169</v>
      </c>
      <c r="O54" s="41" t="s">
        <v>172</v>
      </c>
      <c r="P54" s="392" t="s">
        <v>169</v>
      </c>
      <c r="Q54" s="393"/>
      <c r="R54" s="41" t="s">
        <v>173</v>
      </c>
      <c r="S54" s="394" t="s">
        <v>169</v>
      </c>
      <c r="T54" s="394"/>
    </row>
    <row r="55" spans="1:20" ht="60" customHeight="1">
      <c r="A55" s="375" t="s">
        <v>199</v>
      </c>
      <c r="B55" s="375"/>
      <c r="C55" s="375"/>
      <c r="D55" s="375"/>
      <c r="E55" s="375"/>
      <c r="F55" s="321" t="s">
        <v>200</v>
      </c>
      <c r="G55" s="321"/>
      <c r="H55" s="38">
        <v>100</v>
      </c>
      <c r="I55" s="331"/>
      <c r="J55" s="332"/>
      <c r="K55" s="331"/>
      <c r="L55" s="331"/>
      <c r="M55" s="331"/>
      <c r="N55" s="331"/>
      <c r="O55" s="331"/>
      <c r="P55" s="331"/>
      <c r="Q55" s="331"/>
      <c r="R55" s="331"/>
      <c r="S55" s="331"/>
      <c r="T55" s="331"/>
    </row>
    <row r="56" spans="1:20" ht="60" customHeight="1">
      <c r="A56" s="375"/>
      <c r="B56" s="375"/>
      <c r="C56" s="375"/>
      <c r="D56" s="375"/>
      <c r="E56" s="375"/>
      <c r="F56" s="321" t="s">
        <v>201</v>
      </c>
      <c r="G56" s="321"/>
      <c r="H56" s="38">
        <v>50</v>
      </c>
      <c r="I56" s="331"/>
      <c r="J56" s="333"/>
      <c r="K56" s="331"/>
      <c r="L56" s="331"/>
      <c r="M56" s="331"/>
      <c r="N56" s="331"/>
      <c r="O56" s="331"/>
      <c r="P56" s="331"/>
      <c r="Q56" s="331"/>
      <c r="R56" s="331"/>
      <c r="S56" s="331"/>
      <c r="T56" s="331"/>
    </row>
    <row r="57" spans="1:20" ht="60" customHeight="1">
      <c r="A57" s="375"/>
      <c r="B57" s="375"/>
      <c r="C57" s="375"/>
      <c r="D57" s="375"/>
      <c r="E57" s="375"/>
      <c r="F57" s="321" t="s">
        <v>202</v>
      </c>
      <c r="G57" s="321"/>
      <c r="H57" s="38">
        <v>0</v>
      </c>
      <c r="I57" s="331"/>
      <c r="J57" s="334"/>
      <c r="K57" s="331"/>
      <c r="L57" s="331"/>
      <c r="M57" s="331"/>
      <c r="N57" s="331"/>
      <c r="O57" s="331"/>
      <c r="P57" s="331"/>
      <c r="Q57" s="331"/>
      <c r="R57" s="331"/>
      <c r="S57" s="331"/>
      <c r="T57" s="331"/>
    </row>
    <row r="58" spans="1:20" ht="30" customHeight="1">
      <c r="A58" s="316" t="s">
        <v>197</v>
      </c>
      <c r="B58" s="316"/>
      <c r="C58" s="316"/>
      <c r="D58" s="316"/>
      <c r="E58" s="316"/>
      <c r="F58" s="316"/>
      <c r="G58" s="316"/>
      <c r="H58" s="316"/>
      <c r="I58" s="317">
        <f>I55</f>
        <v>0</v>
      </c>
      <c r="J58" s="317"/>
      <c r="K58" s="317">
        <f>K55</f>
        <v>0</v>
      </c>
      <c r="L58" s="317"/>
      <c r="M58" s="317">
        <f>M55</f>
        <v>0</v>
      </c>
      <c r="N58" s="317"/>
      <c r="O58" s="314">
        <f>O55</f>
        <v>0</v>
      </c>
      <c r="P58" s="314"/>
      <c r="Q58" s="314"/>
      <c r="R58" s="314">
        <f>R55</f>
        <v>0</v>
      </c>
      <c r="S58" s="314"/>
      <c r="T58" s="314"/>
    </row>
    <row r="59" spans="1:20" ht="60" customHeight="1">
      <c r="A59" s="279" t="s">
        <v>203</v>
      </c>
      <c r="B59" s="279"/>
      <c r="C59" s="279"/>
      <c r="D59" s="279"/>
      <c r="E59" s="279"/>
      <c r="F59" s="279"/>
      <c r="G59" s="279"/>
      <c r="H59" s="279"/>
      <c r="I59" s="279"/>
      <c r="J59" s="279"/>
      <c r="K59" s="279"/>
      <c r="L59" s="279"/>
      <c r="M59" s="279"/>
      <c r="N59" s="279"/>
      <c r="O59" s="279"/>
      <c r="P59" s="279"/>
      <c r="Q59" s="279"/>
      <c r="R59" s="279"/>
      <c r="S59" s="279"/>
      <c r="T59" s="279"/>
    </row>
    <row r="60" spans="1:20" ht="60" customHeight="1">
      <c r="A60" s="375" t="s">
        <v>204</v>
      </c>
      <c r="B60" s="375"/>
      <c r="C60" s="375"/>
      <c r="D60" s="375"/>
      <c r="E60" s="375"/>
      <c r="F60" s="318" t="s">
        <v>205</v>
      </c>
      <c r="G60" s="319"/>
      <c r="H60" s="320"/>
      <c r="I60" s="368">
        <f>IF(OR(AND(I52&lt;=85,I58=100),AND(I52&lt;=85,I58=50)),0,IF(OR(AND(I52&gt;=95,I58=100)),100,IF(OR(AND(I52&gt;=95,I58=50),AND(I52&lt;=94,I58=100),AND(I52&gt;=86,I58=100),AND(I52&lt;=94,I58=50),AND(I52&gt;=86,I58=50)),50,IF(OR(AND(I52&gt;=95,I58=0),AND(I52&lt;=94,I58=0),AND(I52&gt;=86,I58=0),AND(I52&lt;=85,I58=0)),0))))</f>
        <v>0</v>
      </c>
      <c r="J60" s="376"/>
      <c r="K60" s="368">
        <f>IF(OR(AND(K52&lt;=85,K58=100),AND(K52&lt;=85,K58=50)),0,IF(OR(AND(K52&gt;=95,K58=100)),100,IF(OR(AND(K52&gt;=95,K58=50),AND(K52&lt;=94,K58=100),AND(K52&gt;=86,K58=100),AND(K52&lt;=94,K58=50),AND(K52&gt;=86,K58=50)),50,IF(OR(AND(K52&gt;=95,K58=0),AND(K52&lt;=94,K58=0),AND(K52&gt;=86,K58=0),AND(K52&lt;=85,K58=0)),0))))</f>
        <v>0</v>
      </c>
      <c r="L60" s="376"/>
      <c r="M60" s="368">
        <f>IF(OR(AND(M52&lt;=85,M58=100),AND(M52&lt;=85,M58=50)),0,IF(OR(AND(M52&gt;=95,M58=100)),100,IF(OR(AND(M52&gt;=95,M58=50),AND(M52&lt;=94,M58=100),AND(M52&gt;=86,M58=100),AND(M52&lt;=94,M58=50),AND(M52&gt;=86,M58=50)),50,IF(OR(AND(M52&gt;=95,M58=0),AND(M52&lt;=94,M58=0),AND(M52&gt;=86,M58=0),AND(M52&lt;=85,M58=0)),0))))</f>
        <v>0</v>
      </c>
      <c r="N60" s="376"/>
      <c r="O60" s="368" t="str">
        <f>IF(OR(AND(O52&lt;=85,O58=100),AND(O52&lt;=85,O58=50)),"0",IF(OR(AND(O52&gt;=95,O58=100)),"100",IF(OR(AND(O52&gt;=95,O58=50),AND(O52&lt;=94,O58=100),AND(O52&gt;=86,O58=100),AND(O52&lt;=94,O58=50),AND(O52&gt;=86,O58=50)),"50",IF(OR(AND(O52&gt;=95,O58=0),AND(O52&lt;=94,O58=0),AND(O52&gt;=86,O58=0),AND(O52&lt;=85,O58=0)),"0"))))</f>
        <v>0</v>
      </c>
      <c r="P60" s="369"/>
      <c r="Q60" s="369"/>
      <c r="R60" s="368" t="str">
        <f>IF(OR(AND(R52&lt;=85,R58=100),AND(R52&lt;=85,R58=50)),"0",IF(OR(AND(R52&gt;=95,R58=100)),"100",IF(OR(AND(R52&gt;=95,R58=50),AND(R52&lt;=94,R58=100),AND(R52&gt;=86,R58=100),AND(R52&lt;=94,R58=50),AND(R52&gt;=86,R58=50)),"50",IF(OR(AND(R52&gt;=95,R58=0),AND(R52&lt;=94,R58=0),AND(R52&gt;=86,R58=0),AND(R52&lt;=85,R58=0)),"0"))))</f>
        <v>0</v>
      </c>
      <c r="S60" s="369"/>
      <c r="T60" s="369"/>
    </row>
    <row r="61" spans="1:20" ht="60" customHeight="1">
      <c r="A61" s="375"/>
      <c r="B61" s="375"/>
      <c r="C61" s="375"/>
      <c r="D61" s="375"/>
      <c r="E61" s="375"/>
      <c r="F61" s="318" t="s">
        <v>206</v>
      </c>
      <c r="G61" s="319"/>
      <c r="H61" s="320"/>
      <c r="I61" s="370"/>
      <c r="J61" s="377"/>
      <c r="K61" s="370"/>
      <c r="L61" s="377"/>
      <c r="M61" s="370"/>
      <c r="N61" s="377"/>
      <c r="O61" s="370"/>
      <c r="P61" s="371"/>
      <c r="Q61" s="371"/>
      <c r="R61" s="370"/>
      <c r="S61" s="371"/>
      <c r="T61" s="371"/>
    </row>
    <row r="62" spans="1:20" ht="60" customHeight="1">
      <c r="A62" s="375"/>
      <c r="B62" s="375"/>
      <c r="C62" s="375"/>
      <c r="D62" s="375"/>
      <c r="E62" s="375"/>
      <c r="F62" s="318" t="s">
        <v>207</v>
      </c>
      <c r="G62" s="319"/>
      <c r="H62" s="320"/>
      <c r="I62" s="372"/>
      <c r="J62" s="378"/>
      <c r="K62" s="372"/>
      <c r="L62" s="378"/>
      <c r="M62" s="372"/>
      <c r="N62" s="378"/>
      <c r="O62" s="372"/>
      <c r="P62" s="373"/>
      <c r="Q62" s="373"/>
      <c r="R62" s="372"/>
      <c r="S62" s="373"/>
      <c r="T62" s="373"/>
    </row>
    <row r="63" spans="1:20" ht="60" customHeight="1">
      <c r="A63" s="279" t="s">
        <v>208</v>
      </c>
      <c r="B63" s="279"/>
      <c r="C63" s="279"/>
      <c r="D63" s="279"/>
      <c r="E63" s="279"/>
      <c r="F63" s="279"/>
      <c r="G63" s="279"/>
      <c r="H63" s="279"/>
      <c r="I63" s="279"/>
      <c r="J63" s="279"/>
      <c r="K63" s="279"/>
      <c r="L63" s="279"/>
      <c r="M63" s="279"/>
      <c r="N63" s="279"/>
      <c r="O63" s="279"/>
      <c r="P63" s="279"/>
      <c r="Q63" s="279"/>
      <c r="R63" s="279"/>
      <c r="S63" s="279"/>
      <c r="T63" s="279"/>
    </row>
    <row r="64" spans="1:20" ht="60" customHeight="1">
      <c r="A64" s="375" t="s">
        <v>209</v>
      </c>
      <c r="B64" s="375"/>
      <c r="C64" s="375"/>
      <c r="D64" s="375"/>
      <c r="E64" s="375"/>
      <c r="F64" s="321" t="s">
        <v>205</v>
      </c>
      <c r="G64" s="321"/>
      <c r="H64" s="38">
        <v>100</v>
      </c>
      <c r="I64" s="374" t="str">
        <f>IF(SUM(I60:T62)=0,"BAJO",IF(SUM(I60:T62)/COUNTIF(I60:T62,"&gt;0")&lt;50,"BAJO",IF(SUM(I60:T62)/COUNTIF(I60:T62,"&gt;0")=100,"FUERTE",IF(SUM(I60:T62)/COUNTIF(I60:T62,"&gt;0")&lt;=99,"MODERADO"))))</f>
        <v>BAJO</v>
      </c>
      <c r="J64" s="374"/>
      <c r="K64" s="374"/>
      <c r="L64" s="374"/>
      <c r="M64" s="374"/>
      <c r="N64" s="374"/>
      <c r="O64" s="374"/>
      <c r="P64" s="374"/>
      <c r="Q64" s="374"/>
      <c r="R64" s="374"/>
      <c r="S64" s="374"/>
      <c r="T64" s="374"/>
    </row>
    <row r="65" spans="1:20" ht="60" customHeight="1">
      <c r="A65" s="375"/>
      <c r="B65" s="375"/>
      <c r="C65" s="375"/>
      <c r="D65" s="375"/>
      <c r="E65" s="375"/>
      <c r="F65" s="321" t="s">
        <v>206</v>
      </c>
      <c r="G65" s="321"/>
      <c r="H65" s="38">
        <v>50</v>
      </c>
      <c r="I65" s="374"/>
      <c r="J65" s="374"/>
      <c r="K65" s="374"/>
      <c r="L65" s="374"/>
      <c r="M65" s="374"/>
      <c r="N65" s="374"/>
      <c r="O65" s="374"/>
      <c r="P65" s="374"/>
      <c r="Q65" s="374"/>
      <c r="R65" s="374"/>
      <c r="S65" s="374"/>
      <c r="T65" s="374"/>
    </row>
    <row r="66" spans="1:20" ht="60" customHeight="1">
      <c r="A66" s="375"/>
      <c r="B66" s="375"/>
      <c r="C66" s="375"/>
      <c r="D66" s="375"/>
      <c r="E66" s="375"/>
      <c r="F66" s="321" t="s">
        <v>207</v>
      </c>
      <c r="G66" s="321"/>
      <c r="H66" s="38">
        <v>0</v>
      </c>
      <c r="I66" s="374"/>
      <c r="J66" s="374"/>
      <c r="K66" s="374"/>
      <c r="L66" s="374"/>
      <c r="M66" s="374"/>
      <c r="N66" s="374"/>
      <c r="O66" s="374"/>
      <c r="P66" s="374"/>
      <c r="Q66" s="374"/>
      <c r="R66" s="374"/>
      <c r="S66" s="374"/>
      <c r="T66" s="374"/>
    </row>
    <row r="67" spans="1:20" ht="30" customHeight="1">
      <c r="A67" s="56"/>
      <c r="B67" s="56"/>
      <c r="C67" s="56"/>
      <c r="D67" s="57"/>
      <c r="E67" s="57"/>
      <c r="F67" s="57"/>
      <c r="G67" s="57"/>
      <c r="H67" s="57"/>
      <c r="I67" s="57"/>
      <c r="J67" s="57"/>
      <c r="K67" s="57"/>
      <c r="L67" s="57"/>
      <c r="M67" s="57"/>
      <c r="N67" s="57"/>
      <c r="O67" s="39"/>
      <c r="P67" s="40"/>
      <c r="Q67" s="40"/>
      <c r="R67" s="40"/>
      <c r="S67" s="40"/>
      <c r="T67" s="40"/>
    </row>
    <row r="68" spans="1:20" ht="30" customHeight="1">
      <c r="A68" s="58"/>
      <c r="B68" s="58"/>
      <c r="C68" s="59"/>
      <c r="D68" s="59"/>
      <c r="E68" s="59"/>
      <c r="F68" s="59"/>
      <c r="G68" s="59"/>
      <c r="H68" s="59"/>
      <c r="I68" s="59"/>
      <c r="J68" s="69"/>
      <c r="K68" s="69"/>
      <c r="L68" s="70"/>
      <c r="M68" s="70"/>
      <c r="N68" s="46"/>
      <c r="O68" s="71"/>
      <c r="P68" s="72"/>
      <c r="Q68" s="72"/>
      <c r="R68" s="72"/>
      <c r="S68" s="72"/>
      <c r="T68" s="72"/>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4"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c r="U71" s="12"/>
      <c r="V71" s="12"/>
      <c r="W71" s="12"/>
      <c r="X71" s="12"/>
    </row>
    <row r="72" spans="1:24"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c r="U72" s="12"/>
      <c r="V72" s="12"/>
      <c r="W72" s="12"/>
      <c r="X72" s="12"/>
    </row>
    <row r="73" spans="1:24" s="10" customFormat="1" ht="49.5" customHeight="1">
      <c r="A73" s="323" t="e">
        <f>A12</f>
        <v>#REF!</v>
      </c>
      <c r="B73" s="323"/>
      <c r="C73" s="323"/>
      <c r="D73" s="323"/>
      <c r="E73" s="323"/>
      <c r="F73" s="323"/>
      <c r="G73" s="323"/>
      <c r="H73" s="324">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324"/>
      <c r="J73" s="324"/>
      <c r="K73" s="324"/>
      <c r="L73" s="324"/>
      <c r="M73" s="324"/>
      <c r="N73" s="324"/>
      <c r="O73" s="325" t="e">
        <f>IF(A73-H73=0,"1",A73-H73)</f>
        <v>#REF!</v>
      </c>
      <c r="P73" s="325"/>
      <c r="Q73" s="325"/>
      <c r="R73" s="325"/>
      <c r="S73" s="325"/>
      <c r="T73" s="325"/>
      <c r="U73" s="12"/>
      <c r="V73" s="12"/>
      <c r="W73" s="12"/>
      <c r="X73" s="12"/>
    </row>
    <row r="74" spans="1:24" s="10" customFormat="1" ht="49.5" customHeight="1">
      <c r="A74" s="61"/>
      <c r="B74" s="61"/>
      <c r="C74" s="62"/>
      <c r="D74" s="62"/>
      <c r="E74" s="63"/>
      <c r="F74" s="64"/>
      <c r="G74" s="64"/>
      <c r="H74" s="64"/>
      <c r="I74" s="64"/>
      <c r="J74" s="64"/>
      <c r="K74" s="64"/>
      <c r="L74" s="64"/>
      <c r="M74" s="64"/>
      <c r="N74" s="64"/>
      <c r="O74" s="75"/>
      <c r="P74" s="76"/>
      <c r="Q74" s="76"/>
      <c r="R74" s="76"/>
      <c r="S74" s="76"/>
      <c r="T74" s="76"/>
      <c r="U74" s="12"/>
      <c r="V74" s="12"/>
      <c r="W74" s="12"/>
      <c r="X74" s="12"/>
    </row>
    <row r="75" spans="1:24"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c r="U75" s="12"/>
      <c r="V75" s="12"/>
      <c r="W75" s="12"/>
      <c r="X75" s="12"/>
    </row>
    <row r="76" spans="1:24"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c r="U76" s="12"/>
      <c r="V76" s="12"/>
      <c r="W76" s="12"/>
      <c r="X76" s="12"/>
    </row>
    <row r="77" spans="1:24" s="10" customFormat="1" ht="49.5" customHeight="1">
      <c r="A77" s="323" t="e">
        <f>O12</f>
        <v>#DIV/0!</v>
      </c>
      <c r="B77" s="323"/>
      <c r="C77" s="323"/>
      <c r="D77" s="323"/>
      <c r="E77" s="323"/>
      <c r="F77" s="323"/>
      <c r="G77" s="323"/>
      <c r="H77" s="327">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327"/>
      <c r="J77" s="327"/>
      <c r="K77" s="327"/>
      <c r="L77" s="327"/>
      <c r="M77" s="327"/>
      <c r="N77" s="327"/>
      <c r="O77" s="323" t="e">
        <f>IF(A77-H77=0,"1",A77-H77)</f>
        <v>#DIV/0!</v>
      </c>
      <c r="P77" s="323"/>
      <c r="Q77" s="323"/>
      <c r="R77" s="323"/>
      <c r="S77" s="323"/>
      <c r="T77" s="323"/>
      <c r="U77" s="12"/>
      <c r="V77" s="12"/>
      <c r="W77" s="12"/>
      <c r="X77" s="12"/>
    </row>
    <row r="78" spans="1:24" s="10" customFormat="1" ht="49.5" customHeight="1">
      <c r="A78" s="65"/>
      <c r="B78" s="65"/>
      <c r="C78" s="65"/>
      <c r="D78" s="65"/>
      <c r="E78" s="65"/>
      <c r="F78" s="64"/>
      <c r="G78" s="64"/>
      <c r="H78" s="64"/>
      <c r="I78" s="64"/>
      <c r="J78" s="64"/>
      <c r="K78" s="64"/>
      <c r="L78" s="64"/>
      <c r="M78" s="64"/>
      <c r="N78" s="64"/>
      <c r="O78" s="75"/>
      <c r="P78" s="76"/>
      <c r="Q78" s="76"/>
      <c r="R78" s="76"/>
      <c r="S78" s="76"/>
      <c r="T78" s="76"/>
      <c r="U78" s="12"/>
      <c r="V78" s="12"/>
      <c r="W78" s="12"/>
      <c r="X78" s="12"/>
    </row>
    <row r="79" spans="1:24"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c r="U79" s="12"/>
      <c r="V79" s="12"/>
      <c r="W79" s="12"/>
      <c r="X79" s="12"/>
    </row>
    <row r="80" spans="1:24"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c r="U80" s="12"/>
      <c r="V80" s="12"/>
      <c r="W80" s="12"/>
      <c r="X80" s="12"/>
    </row>
    <row r="81" spans="1:24" s="10" customFormat="1" ht="148.5" customHeight="1">
      <c r="A81" s="323" t="e">
        <f>O73</f>
        <v>#REF!</v>
      </c>
      <c r="B81" s="323"/>
      <c r="C81" s="323"/>
      <c r="D81" s="323"/>
      <c r="E81" s="323"/>
      <c r="F81" s="323"/>
      <c r="G81" s="323"/>
      <c r="H81" s="323" t="e">
        <f>O77</f>
        <v>#DIV/0!</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c r="U81" s="12"/>
      <c r="V81" s="12"/>
      <c r="W81" s="12"/>
      <c r="X81" s="12"/>
    </row>
    <row r="82" spans="1:20" ht="28.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17">
    <mergeCell ref="P38:Q39"/>
    <mergeCell ref="S38:T39"/>
    <mergeCell ref="A38:E39"/>
    <mergeCell ref="A64:E66"/>
    <mergeCell ref="I64:T66"/>
    <mergeCell ref="P49:Q51"/>
    <mergeCell ref="Q10:T11"/>
    <mergeCell ref="A16:F18"/>
    <mergeCell ref="G16:N18"/>
    <mergeCell ref="P36:Q37"/>
    <mergeCell ref="S36:T37"/>
    <mergeCell ref="A36:E37"/>
    <mergeCell ref="P40:Q41"/>
    <mergeCell ref="S40:T41"/>
    <mergeCell ref="A40:E41"/>
    <mergeCell ref="P42:Q44"/>
    <mergeCell ref="S42:T44"/>
    <mergeCell ref="A42:E44"/>
    <mergeCell ref="O60:Q62"/>
    <mergeCell ref="R60:T62"/>
    <mergeCell ref="P45:Q46"/>
    <mergeCell ref="S45:T46"/>
    <mergeCell ref="A45:E46"/>
    <mergeCell ref="P47:Q48"/>
    <mergeCell ref="S47:T48"/>
    <mergeCell ref="A47:E48"/>
    <mergeCell ref="R49:R51"/>
    <mergeCell ref="R55:R57"/>
    <mergeCell ref="S49:T51"/>
    <mergeCell ref="A49:E51"/>
    <mergeCell ref="A55:E57"/>
    <mergeCell ref="P55:Q57"/>
    <mergeCell ref="S55:T57"/>
    <mergeCell ref="R36:R37"/>
    <mergeCell ref="R38:R39"/>
    <mergeCell ref="R40:R41"/>
    <mergeCell ref="R42:R44"/>
    <mergeCell ref="R45:R46"/>
    <mergeCell ref="R47:R48"/>
    <mergeCell ref="O36:O37"/>
    <mergeCell ref="O38:O39"/>
    <mergeCell ref="O40:O41"/>
    <mergeCell ref="O42:O44"/>
    <mergeCell ref="O45:O46"/>
    <mergeCell ref="O47:O48"/>
    <mergeCell ref="N36:N37"/>
    <mergeCell ref="N38:N39"/>
    <mergeCell ref="N40:N41"/>
    <mergeCell ref="N42:N44"/>
    <mergeCell ref="N45:N46"/>
    <mergeCell ref="N47:N48"/>
    <mergeCell ref="M36:M37"/>
    <mergeCell ref="M38:M39"/>
    <mergeCell ref="M40:M41"/>
    <mergeCell ref="M42:M44"/>
    <mergeCell ref="M45:M46"/>
    <mergeCell ref="M47:M48"/>
    <mergeCell ref="L40:L41"/>
    <mergeCell ref="L42:L44"/>
    <mergeCell ref="L45:L46"/>
    <mergeCell ref="L47:L48"/>
    <mergeCell ref="L49:L51"/>
    <mergeCell ref="L55:L57"/>
    <mergeCell ref="K40:K41"/>
    <mergeCell ref="K42:K44"/>
    <mergeCell ref="K45:K46"/>
    <mergeCell ref="K47:K48"/>
    <mergeCell ref="K49:K51"/>
    <mergeCell ref="K55:K57"/>
    <mergeCell ref="I47:I48"/>
    <mergeCell ref="I49:I51"/>
    <mergeCell ref="I55:I57"/>
    <mergeCell ref="J36:J37"/>
    <mergeCell ref="J38:J39"/>
    <mergeCell ref="J40:J41"/>
    <mergeCell ref="J42:J44"/>
    <mergeCell ref="J45:J46"/>
    <mergeCell ref="J47:J48"/>
    <mergeCell ref="J49:J51"/>
    <mergeCell ref="A10:A11"/>
    <mergeCell ref="I36:I37"/>
    <mergeCell ref="I38:I39"/>
    <mergeCell ref="I40:I41"/>
    <mergeCell ref="I42:I44"/>
    <mergeCell ref="I45:I46"/>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2:G72"/>
    <mergeCell ref="H72:N72"/>
    <mergeCell ref="O72:T72"/>
    <mergeCell ref="A73:G73"/>
    <mergeCell ref="H73:N73"/>
    <mergeCell ref="O73:T73"/>
    <mergeCell ref="A63:T63"/>
    <mergeCell ref="F64:G64"/>
    <mergeCell ref="F65:G65"/>
    <mergeCell ref="F66:G66"/>
    <mergeCell ref="A69:T69"/>
    <mergeCell ref="A71:T71"/>
    <mergeCell ref="O58:Q58"/>
    <mergeCell ref="R58:T58"/>
    <mergeCell ref="A59:T59"/>
    <mergeCell ref="F60:H60"/>
    <mergeCell ref="F61:H61"/>
    <mergeCell ref="F62:H62"/>
    <mergeCell ref="A60:E62"/>
    <mergeCell ref="I60:J62"/>
    <mergeCell ref="K60:L62"/>
    <mergeCell ref="M60:N62"/>
    <mergeCell ref="F56:G56"/>
    <mergeCell ref="F57:G57"/>
    <mergeCell ref="A58:H58"/>
    <mergeCell ref="I58:J58"/>
    <mergeCell ref="K58:L58"/>
    <mergeCell ref="M58:N58"/>
    <mergeCell ref="J55:J57"/>
    <mergeCell ref="M55:M57"/>
    <mergeCell ref="N55:N57"/>
    <mergeCell ref="R52:T52"/>
    <mergeCell ref="A53:T53"/>
    <mergeCell ref="A54:G54"/>
    <mergeCell ref="P54:Q54"/>
    <mergeCell ref="S54:T54"/>
    <mergeCell ref="F55:G55"/>
    <mergeCell ref="O55:O57"/>
    <mergeCell ref="F51:G51"/>
    <mergeCell ref="A52:G52"/>
    <mergeCell ref="I52:J52"/>
    <mergeCell ref="K52:L52"/>
    <mergeCell ref="M52:N52"/>
    <mergeCell ref="O52:Q52"/>
    <mergeCell ref="M49:M51"/>
    <mergeCell ref="N49:N51"/>
    <mergeCell ref="O49:O51"/>
    <mergeCell ref="F45:G45"/>
    <mergeCell ref="F46:G46"/>
    <mergeCell ref="F47:G47"/>
    <mergeCell ref="F48:G48"/>
    <mergeCell ref="F49:G49"/>
    <mergeCell ref="F50:G50"/>
    <mergeCell ref="F39:G39"/>
    <mergeCell ref="F40:G40"/>
    <mergeCell ref="F41:G41"/>
    <mergeCell ref="F42:G42"/>
    <mergeCell ref="F43:G43"/>
    <mergeCell ref="F44:G44"/>
    <mergeCell ref="A35:G35"/>
    <mergeCell ref="P35:Q35"/>
    <mergeCell ref="S35:T35"/>
    <mergeCell ref="F36:G36"/>
    <mergeCell ref="F37:G37"/>
    <mergeCell ref="F38:G38"/>
    <mergeCell ref="K36:K37"/>
    <mergeCell ref="K38:K39"/>
    <mergeCell ref="L36:L37"/>
    <mergeCell ref="L38:L39"/>
    <mergeCell ref="A28:G28"/>
    <mergeCell ref="A29:G29"/>
    <mergeCell ref="A30:G30"/>
    <mergeCell ref="A31:G31"/>
    <mergeCell ref="A33:T33"/>
    <mergeCell ref="A34:T34"/>
    <mergeCell ref="A22:F22"/>
    <mergeCell ref="H22:N22"/>
    <mergeCell ref="A23:F23"/>
    <mergeCell ref="H23:N23"/>
    <mergeCell ref="A26:G26"/>
    <mergeCell ref="A27:G27"/>
    <mergeCell ref="A19:F19"/>
    <mergeCell ref="H19:N19"/>
    <mergeCell ref="A20:F20"/>
    <mergeCell ref="H20:N20"/>
    <mergeCell ref="A21:F21"/>
    <mergeCell ref="H21:N21"/>
    <mergeCell ref="Q12:T12"/>
    <mergeCell ref="A14:T14"/>
    <mergeCell ref="A15:T15"/>
    <mergeCell ref="O16:T16"/>
    <mergeCell ref="O17:Q17"/>
    <mergeCell ref="R17:T17"/>
    <mergeCell ref="M11:N11"/>
    <mergeCell ref="O11:P11"/>
    <mergeCell ref="B12:C12"/>
    <mergeCell ref="D12:F12"/>
    <mergeCell ref="G12:H12"/>
    <mergeCell ref="I12:J12"/>
    <mergeCell ref="K12:L12"/>
    <mergeCell ref="M12:N12"/>
    <mergeCell ref="O12:P12"/>
    <mergeCell ref="B7:C7"/>
    <mergeCell ref="D7:T7"/>
    <mergeCell ref="A8:T8"/>
    <mergeCell ref="A9:T9"/>
    <mergeCell ref="B10:P10"/>
    <mergeCell ref="B11:C11"/>
    <mergeCell ref="D11:F11"/>
    <mergeCell ref="G11:H11"/>
    <mergeCell ref="I11:J11"/>
    <mergeCell ref="K11:L11"/>
    <mergeCell ref="B1:T1"/>
    <mergeCell ref="B2:T2"/>
    <mergeCell ref="B3:T3"/>
    <mergeCell ref="A5:T5"/>
    <mergeCell ref="B6:C6"/>
    <mergeCell ref="D6:T6"/>
  </mergeCells>
  <conditionalFormatting sqref="Q12:T12">
    <cfRule type="expression" priority="1" dxfId="215" stopIfTrue="1">
      <formula>NOT(ISERROR(SEARCH("EXTREMO",Q12)))</formula>
    </cfRule>
    <cfRule type="expression" priority="2" dxfId="214" stopIfTrue="1">
      <formula>NOT(ISERROR(SEARCH("MODERADO",Q12)))</formula>
    </cfRule>
    <cfRule type="expression" priority="3" dxfId="213" stopIfTrue="1">
      <formula>NOT(ISERROR(SEARCH("ALTO",Q12)))</formula>
    </cfRule>
    <cfRule type="containsText" priority="4" dxfId="221" operator="containsText" text="BAJO">
      <formula>NOT(ISERROR(SEARCH("BAJO",Q12)))</formula>
    </cfRule>
  </conditionalFormatting>
  <conditionalFormatting sqref="O81">
    <cfRule type="expression" priority="8" dxfId="213" stopIfTrue="1">
      <formula>LEFT(O81,4)="ALTO"</formula>
    </cfRule>
    <cfRule type="expression" priority="9" dxfId="214" stopIfTrue="1">
      <formula>LEFT(O81,8)="MODERADO"</formula>
    </cfRule>
    <cfRule type="expression" priority="10" dxfId="215" stopIfTrue="1">
      <formula>LEFT(O81,7)="EXTREMO"</formula>
    </cfRule>
    <cfRule type="expression" priority="11" dxfId="216" stopIfTrue="1">
      <formula>LEFT(O81,4)="BAJO"</formula>
    </cfRule>
  </conditionalFormatting>
  <conditionalFormatting sqref="I64:T66">
    <cfRule type="expression" priority="5" dxfId="217" stopIfTrue="1">
      <formula>NOT(ISERROR(SEARCH("Fuerte",I64)))</formula>
    </cfRule>
    <cfRule type="expression" priority="6" dxfId="218" stopIfTrue="1">
      <formula>NOT(ISERROR(SEARCH("Moderado",I64)))</formula>
    </cfRule>
    <cfRule type="expression" priority="7" dxfId="215" stopIfTrue="1">
      <formula>NOT(ISERROR(SEARCH("BAJO",I64)))</formula>
    </cfRule>
  </conditionalFormatting>
  <printOptions/>
  <pageMargins left="0.7" right="0.7" top="0.75" bottom="0.75" header="0.3" footer="0.3"/>
  <pageSetup horizontalDpi="300" verticalDpi="300" orientation="portrait" paperSize="9" scale="10" r:id="rId1"/>
</worksheet>
</file>

<file path=xl/worksheets/sheet25.xml><?xml version="1.0" encoding="utf-8"?>
<worksheet xmlns="http://schemas.openxmlformats.org/spreadsheetml/2006/main" xmlns:r="http://schemas.openxmlformats.org/officeDocument/2006/relationships">
  <sheetPr codeName="Hoja25">
    <tabColor theme="6" tint="-0.24997000396251678"/>
  </sheetPr>
  <dimension ref="A1:X82"/>
  <sheetViews>
    <sheetView view="pageBreakPreview" zoomScale="28" zoomScaleNormal="70" zoomScaleSheetLayoutView="28" zoomScalePageLayoutView="0" workbookViewId="0" topLeftCell="F68">
      <selection activeCell="R49" sqref="R49:R5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2" customWidth="1"/>
    <col min="22" max="24" width="9.140625" style="12" customWidth="1"/>
    <col min="25"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34.5" customHeight="1">
      <c r="A8" s="277"/>
      <c r="B8" s="277"/>
      <c r="C8" s="277"/>
      <c r="D8" s="277"/>
      <c r="E8" s="277"/>
      <c r="F8" s="277"/>
      <c r="G8" s="277"/>
      <c r="H8" s="277"/>
      <c r="I8" s="277"/>
      <c r="J8" s="277"/>
      <c r="K8" s="277"/>
      <c r="L8" s="277"/>
      <c r="M8" s="277"/>
      <c r="N8" s="277"/>
      <c r="O8" s="277"/>
      <c r="P8" s="277"/>
      <c r="Q8" s="277"/>
      <c r="R8" s="277"/>
      <c r="S8" s="277"/>
      <c r="T8" s="277"/>
    </row>
    <row r="9" spans="1:20" ht="66" customHeight="1">
      <c r="A9" s="460" t="s">
        <v>251</v>
      </c>
      <c r="B9" s="461"/>
      <c r="C9" s="461"/>
      <c r="D9" s="461"/>
      <c r="E9" s="461"/>
      <c r="F9" s="461"/>
      <c r="G9" s="461"/>
      <c r="H9" s="461"/>
      <c r="I9" s="461"/>
      <c r="J9" s="461"/>
      <c r="K9" s="461"/>
      <c r="L9" s="461"/>
      <c r="M9" s="461"/>
      <c r="N9" s="461"/>
      <c r="O9" s="461"/>
      <c r="P9" s="461"/>
      <c r="Q9" s="461"/>
      <c r="R9" s="461"/>
      <c r="S9" s="461"/>
      <c r="T9" s="462"/>
    </row>
    <row r="10" spans="1:24" s="9" customFormat="1" ht="49.5" customHeight="1">
      <c r="A10" s="463" t="s">
        <v>252</v>
      </c>
      <c r="B10" s="463" t="s">
        <v>253</v>
      </c>
      <c r="C10" s="463"/>
      <c r="D10" s="463"/>
      <c r="E10" s="463"/>
      <c r="F10" s="463"/>
      <c r="G10" s="463"/>
      <c r="H10" s="463"/>
      <c r="I10" s="463"/>
      <c r="J10" s="463"/>
      <c r="K10" s="463"/>
      <c r="L10" s="463"/>
      <c r="M10" s="463"/>
      <c r="N10" s="463"/>
      <c r="O10" s="463"/>
      <c r="P10" s="463"/>
      <c r="Q10" s="468" t="s">
        <v>143</v>
      </c>
      <c r="R10" s="468"/>
      <c r="S10" s="468"/>
      <c r="T10" s="468"/>
      <c r="U10" s="12"/>
      <c r="V10" s="12"/>
      <c r="W10" s="12"/>
      <c r="X10" s="12"/>
    </row>
    <row r="11" spans="1:24" s="9" customFormat="1" ht="73.5" customHeight="1">
      <c r="A11" s="463"/>
      <c r="B11" s="463" t="s">
        <v>254</v>
      </c>
      <c r="C11" s="463"/>
      <c r="D11" s="463" t="s">
        <v>255</v>
      </c>
      <c r="E11" s="463"/>
      <c r="F11" s="463"/>
      <c r="G11" s="463" t="s">
        <v>256</v>
      </c>
      <c r="H11" s="463"/>
      <c r="I11" s="463" t="s">
        <v>257</v>
      </c>
      <c r="J11" s="463"/>
      <c r="K11" s="463" t="s">
        <v>258</v>
      </c>
      <c r="L11" s="463"/>
      <c r="M11" s="463" t="s">
        <v>259</v>
      </c>
      <c r="N11" s="463"/>
      <c r="O11" s="463" t="s">
        <v>260</v>
      </c>
      <c r="P11" s="463"/>
      <c r="Q11" s="468"/>
      <c r="R11" s="468"/>
      <c r="S11" s="468"/>
      <c r="T11" s="468"/>
      <c r="U11" s="12"/>
      <c r="V11" s="12"/>
      <c r="W11" s="12"/>
      <c r="X11" s="12"/>
    </row>
    <row r="12" spans="1:24" s="10" customFormat="1" ht="102" customHeight="1">
      <c r="A12" s="18" t="e">
        <f>'MAPA DE RIESGOS'!#REF!</f>
        <v>#REF!</v>
      </c>
      <c r="B12" s="464"/>
      <c r="C12" s="464"/>
      <c r="D12" s="465"/>
      <c r="E12" s="465"/>
      <c r="F12" s="465"/>
      <c r="G12" s="465"/>
      <c r="H12" s="465"/>
      <c r="I12" s="465"/>
      <c r="J12" s="465"/>
      <c r="K12" s="465"/>
      <c r="L12" s="465"/>
      <c r="M12" s="465"/>
      <c r="N12" s="465"/>
      <c r="O12" s="466" t="e">
        <f>ROUND(AVERAGE(B12:N12),0)</f>
        <v>#DIV/0!</v>
      </c>
      <c r="P12" s="466"/>
      <c r="Q12" s="467" t="e">
        <v>#REF!</v>
      </c>
      <c r="R12" s="467"/>
      <c r="S12" s="467"/>
      <c r="T12" s="467"/>
      <c r="U12" s="12"/>
      <c r="V12" s="12"/>
      <c r="W12" s="12"/>
      <c r="X12" s="12"/>
    </row>
    <row r="13" spans="1:20" ht="47.25" customHeight="1">
      <c r="A13" s="20"/>
      <c r="B13" s="20"/>
      <c r="C13" s="20"/>
      <c r="D13" s="21"/>
      <c r="E13" s="21"/>
      <c r="F13" s="22"/>
      <c r="G13" s="22"/>
      <c r="H13" s="22"/>
      <c r="I13" s="22"/>
      <c r="J13" s="22"/>
      <c r="K13" s="21"/>
      <c r="L13" s="21"/>
      <c r="M13" s="21"/>
      <c r="N13" s="21"/>
      <c r="O13" s="39"/>
      <c r="P13" s="40"/>
      <c r="Q13" s="40"/>
      <c r="R13" s="40"/>
      <c r="S13" s="40"/>
      <c r="T13" s="40"/>
    </row>
    <row r="14" spans="1:20" ht="73.5" customHeight="1">
      <c r="A14" s="278" t="s">
        <v>145</v>
      </c>
      <c r="B14" s="278"/>
      <c r="C14" s="278"/>
      <c r="D14" s="278"/>
      <c r="E14" s="278"/>
      <c r="F14" s="278"/>
      <c r="G14" s="278"/>
      <c r="H14" s="278"/>
      <c r="I14" s="278"/>
      <c r="J14" s="278"/>
      <c r="K14" s="278"/>
      <c r="L14" s="278"/>
      <c r="M14" s="278"/>
      <c r="N14" s="278"/>
      <c r="O14" s="278"/>
      <c r="P14" s="278"/>
      <c r="Q14" s="278"/>
      <c r="R14" s="278"/>
      <c r="S14" s="278"/>
      <c r="T14" s="278"/>
    </row>
    <row r="15" spans="1:20" ht="73.5" customHeight="1">
      <c r="A15" s="380" t="s">
        <v>146</v>
      </c>
      <c r="B15" s="380"/>
      <c r="C15" s="380"/>
      <c r="D15" s="380"/>
      <c r="E15" s="380"/>
      <c r="F15" s="380"/>
      <c r="G15" s="380"/>
      <c r="H15" s="380"/>
      <c r="I15" s="380"/>
      <c r="J15" s="380"/>
      <c r="K15" s="380"/>
      <c r="L15" s="380"/>
      <c r="M15" s="380"/>
      <c r="N15" s="380"/>
      <c r="O15" s="380"/>
      <c r="P15" s="380"/>
      <c r="Q15" s="380"/>
      <c r="R15" s="380"/>
      <c r="S15" s="380"/>
      <c r="T15" s="380"/>
    </row>
    <row r="16" spans="1:20" ht="72" customHeight="1">
      <c r="A16" s="433" t="s">
        <v>217</v>
      </c>
      <c r="B16" s="434"/>
      <c r="C16" s="434"/>
      <c r="D16" s="434"/>
      <c r="E16" s="434"/>
      <c r="F16" s="435"/>
      <c r="G16" s="433" t="s">
        <v>148</v>
      </c>
      <c r="H16" s="434"/>
      <c r="I16" s="434"/>
      <c r="J16" s="434"/>
      <c r="K16" s="434"/>
      <c r="L16" s="434"/>
      <c r="M16" s="434"/>
      <c r="N16" s="435"/>
      <c r="O16" s="279" t="s">
        <v>149</v>
      </c>
      <c r="P16" s="279"/>
      <c r="Q16" s="279"/>
      <c r="R16" s="279"/>
      <c r="S16" s="279"/>
      <c r="T16" s="279"/>
    </row>
    <row r="17" spans="1:20" ht="30" customHeight="1">
      <c r="A17" s="436"/>
      <c r="B17" s="437"/>
      <c r="C17" s="437"/>
      <c r="D17" s="437"/>
      <c r="E17" s="437"/>
      <c r="F17" s="438"/>
      <c r="G17" s="436"/>
      <c r="H17" s="437"/>
      <c r="I17" s="437"/>
      <c r="J17" s="437"/>
      <c r="K17" s="437"/>
      <c r="L17" s="437"/>
      <c r="M17" s="437"/>
      <c r="N17" s="438"/>
      <c r="O17" s="381" t="s">
        <v>1</v>
      </c>
      <c r="P17" s="381"/>
      <c r="Q17" s="381"/>
      <c r="R17" s="381" t="s">
        <v>2</v>
      </c>
      <c r="S17" s="381"/>
      <c r="T17" s="381"/>
    </row>
    <row r="18" spans="1:20" ht="54" customHeight="1">
      <c r="A18" s="439"/>
      <c r="B18" s="440"/>
      <c r="C18" s="440"/>
      <c r="D18" s="440"/>
      <c r="E18" s="440"/>
      <c r="F18" s="441"/>
      <c r="G18" s="439"/>
      <c r="H18" s="440"/>
      <c r="I18" s="440"/>
      <c r="J18" s="440"/>
      <c r="K18" s="440"/>
      <c r="L18" s="440"/>
      <c r="M18" s="440"/>
      <c r="N18" s="441"/>
      <c r="O18" s="41" t="s">
        <v>150</v>
      </c>
      <c r="P18" s="41" t="s">
        <v>151</v>
      </c>
      <c r="Q18" s="41" t="s">
        <v>152</v>
      </c>
      <c r="R18" s="41" t="s">
        <v>150</v>
      </c>
      <c r="S18" s="41" t="s">
        <v>151</v>
      </c>
      <c r="T18" s="41" t="s">
        <v>152</v>
      </c>
    </row>
    <row r="19" spans="1:20" ht="49.5" customHeight="1">
      <c r="A19" s="430" t="e">
        <f>'MAPA DE RIESGOS'!#REF!</f>
        <v>#REF!</v>
      </c>
      <c r="B19" s="431"/>
      <c r="C19" s="431"/>
      <c r="D19" s="431"/>
      <c r="E19" s="431"/>
      <c r="F19" s="432"/>
      <c r="G19" s="23" t="s">
        <v>153</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154</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155</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156</v>
      </c>
      <c r="H22" s="430" t="e">
        <f>'MAPA DE RIESGOS'!#REF!</f>
        <v>#REF!</v>
      </c>
      <c r="I22" s="431"/>
      <c r="J22" s="431"/>
      <c r="K22" s="431"/>
      <c r="L22" s="431"/>
      <c r="M22" s="431"/>
      <c r="N22" s="431"/>
      <c r="O22" s="42"/>
      <c r="P22" s="42"/>
      <c r="Q22" s="55"/>
      <c r="R22" s="55"/>
      <c r="S22" s="55"/>
      <c r="T22" s="55"/>
    </row>
    <row r="23" spans="1:20" ht="49.5" customHeight="1">
      <c r="A23" s="430" t="e">
        <f>'MAPA DE RIESGOS'!#REF!</f>
        <v>#REF!</v>
      </c>
      <c r="B23" s="431"/>
      <c r="C23" s="431"/>
      <c r="D23" s="431"/>
      <c r="E23" s="431"/>
      <c r="F23" s="432"/>
      <c r="G23" s="23" t="s">
        <v>157</v>
      </c>
      <c r="H23" s="430" t="e">
        <f>'MAPA DE RIESGOS'!#REF!</f>
        <v>#REF!</v>
      </c>
      <c r="I23" s="431"/>
      <c r="J23" s="431"/>
      <c r="K23" s="431"/>
      <c r="L23" s="431"/>
      <c r="M23" s="431"/>
      <c r="N23" s="431"/>
      <c r="O23" s="42"/>
      <c r="P23" s="42"/>
      <c r="Q23" s="55"/>
      <c r="R23" s="55"/>
      <c r="S23" s="55"/>
      <c r="T23" s="55"/>
    </row>
    <row r="24" spans="1:20" ht="30" customHeight="1">
      <c r="A24" s="24"/>
      <c r="B24" s="24"/>
      <c r="C24" s="25"/>
      <c r="D24" s="25"/>
      <c r="E24" s="25"/>
      <c r="F24" s="25"/>
      <c r="G24" s="25"/>
      <c r="H24" s="25"/>
      <c r="I24" s="25"/>
      <c r="J24" s="25"/>
      <c r="K24" s="25"/>
      <c r="L24" s="25"/>
      <c r="M24" s="25"/>
      <c r="N24" s="25"/>
      <c r="O24" s="39"/>
      <c r="P24" s="40"/>
      <c r="Q24" s="40"/>
      <c r="R24" s="40"/>
      <c r="S24" s="40"/>
      <c r="T24" s="40"/>
    </row>
    <row r="25" spans="1:20" ht="30" customHeight="1">
      <c r="A25" s="26"/>
      <c r="B25" s="26"/>
      <c r="C25" s="27"/>
      <c r="D25" s="27"/>
      <c r="E25" s="28"/>
      <c r="F25" s="28"/>
      <c r="G25" s="28"/>
      <c r="H25" s="28"/>
      <c r="I25" s="28"/>
      <c r="J25" s="43"/>
      <c r="K25" s="43"/>
      <c r="L25" s="44"/>
      <c r="M25" s="44"/>
      <c r="N25" s="45"/>
      <c r="O25" s="46"/>
      <c r="P25" s="47"/>
      <c r="Q25" s="47"/>
      <c r="R25" s="47"/>
      <c r="S25" s="47"/>
      <c r="T25" s="47"/>
    </row>
    <row r="26" spans="1:20" ht="54" customHeight="1">
      <c r="A26" s="385" t="s">
        <v>158</v>
      </c>
      <c r="B26" s="385"/>
      <c r="C26" s="385"/>
      <c r="D26" s="385"/>
      <c r="E26" s="385"/>
      <c r="F26" s="385"/>
      <c r="G26" s="386"/>
      <c r="H26" s="29">
        <f>COUNTIF(O19:O23,"x")</f>
        <v>0</v>
      </c>
      <c r="I26" s="26"/>
      <c r="J26" s="26"/>
      <c r="K26" s="26"/>
      <c r="L26" s="44"/>
      <c r="M26" s="44"/>
      <c r="N26" s="48"/>
      <c r="O26" s="49"/>
      <c r="P26" s="50"/>
      <c r="Q26" s="50"/>
      <c r="R26" s="50"/>
      <c r="S26" s="50"/>
      <c r="T26" s="50"/>
    </row>
    <row r="27" spans="1:20" ht="54" customHeight="1">
      <c r="A27" s="385" t="s">
        <v>159</v>
      </c>
      <c r="B27" s="385"/>
      <c r="C27" s="385"/>
      <c r="D27" s="385"/>
      <c r="E27" s="385"/>
      <c r="F27" s="385"/>
      <c r="G27" s="386"/>
      <c r="H27" s="29">
        <f>COUNTIF(P19:P23,"x")</f>
        <v>0</v>
      </c>
      <c r="I27" s="26"/>
      <c r="J27" s="26"/>
      <c r="K27" s="26"/>
      <c r="L27" s="44"/>
      <c r="M27" s="44"/>
      <c r="N27" s="48"/>
      <c r="O27" s="49"/>
      <c r="P27" s="50"/>
      <c r="Q27" s="50"/>
      <c r="R27" s="50"/>
      <c r="S27" s="50"/>
      <c r="T27" s="50"/>
    </row>
    <row r="28" spans="1:20" ht="54" customHeight="1">
      <c r="A28" s="385" t="s">
        <v>160</v>
      </c>
      <c r="B28" s="385"/>
      <c r="C28" s="385"/>
      <c r="D28" s="385"/>
      <c r="E28" s="385"/>
      <c r="F28" s="385"/>
      <c r="G28" s="386"/>
      <c r="H28" s="29">
        <f>COUNTIF(Q19:Q23,"x")</f>
        <v>0</v>
      </c>
      <c r="I28" s="26"/>
      <c r="J28" s="26"/>
      <c r="K28" s="26"/>
      <c r="L28" s="44"/>
      <c r="M28" s="44"/>
      <c r="N28" s="48"/>
      <c r="O28" s="49"/>
      <c r="P28" s="50"/>
      <c r="Q28" s="50"/>
      <c r="R28" s="50"/>
      <c r="S28" s="50"/>
      <c r="T28" s="50"/>
    </row>
    <row r="29" spans="1:20" ht="54" customHeight="1">
      <c r="A29" s="385" t="s">
        <v>161</v>
      </c>
      <c r="B29" s="385"/>
      <c r="C29" s="385"/>
      <c r="D29" s="385"/>
      <c r="E29" s="385"/>
      <c r="F29" s="385"/>
      <c r="G29" s="386"/>
      <c r="H29" s="29">
        <f>COUNTIF(R19:R23,"x")</f>
        <v>0</v>
      </c>
      <c r="I29" s="45"/>
      <c r="J29" s="45"/>
      <c r="K29" s="45"/>
      <c r="L29" s="51"/>
      <c r="M29" s="51"/>
      <c r="N29" s="51"/>
      <c r="O29" s="52"/>
      <c r="P29" s="53"/>
      <c r="Q29" s="53"/>
      <c r="R29" s="53"/>
      <c r="S29" s="53"/>
      <c r="T29" s="53"/>
    </row>
    <row r="30" spans="1:20" ht="54" customHeight="1">
      <c r="A30" s="385" t="s">
        <v>162</v>
      </c>
      <c r="B30" s="385"/>
      <c r="C30" s="385"/>
      <c r="D30" s="385"/>
      <c r="E30" s="385"/>
      <c r="F30" s="385"/>
      <c r="G30" s="386"/>
      <c r="H30" s="29">
        <f>COUNTIF(S19:S23,"x")</f>
        <v>0</v>
      </c>
      <c r="I30" s="45"/>
      <c r="J30" s="45"/>
      <c r="K30" s="45"/>
      <c r="L30" s="51"/>
      <c r="M30" s="51"/>
      <c r="N30" s="51"/>
      <c r="O30" s="52"/>
      <c r="P30" s="53"/>
      <c r="Q30" s="53"/>
      <c r="R30" s="53"/>
      <c r="S30" s="53"/>
      <c r="T30" s="53"/>
    </row>
    <row r="31" spans="1:20" ht="54" customHeight="1">
      <c r="A31" s="385" t="s">
        <v>163</v>
      </c>
      <c r="B31" s="385"/>
      <c r="C31" s="385"/>
      <c r="D31" s="385"/>
      <c r="E31" s="385"/>
      <c r="F31" s="385"/>
      <c r="G31" s="386"/>
      <c r="H31" s="29">
        <f>COUNTIF(T19:T23,"x")</f>
        <v>0</v>
      </c>
      <c r="I31" s="45"/>
      <c r="J31" s="45"/>
      <c r="K31" s="45"/>
      <c r="L31" s="51"/>
      <c r="M31" s="51"/>
      <c r="N31" s="51"/>
      <c r="O31" s="52"/>
      <c r="P31" s="53"/>
      <c r="Q31" s="53"/>
      <c r="R31" s="53"/>
      <c r="S31" s="53"/>
      <c r="T31" s="53"/>
    </row>
    <row r="32" spans="1:20" ht="30" customHeight="1">
      <c r="A32" s="30"/>
      <c r="B32" s="30"/>
      <c r="C32" s="30"/>
      <c r="D32" s="30"/>
      <c r="E32" s="30"/>
      <c r="F32" s="30"/>
      <c r="G32" s="30"/>
      <c r="H32" s="31"/>
      <c r="I32" s="45"/>
      <c r="J32" s="45"/>
      <c r="K32" s="45"/>
      <c r="L32" s="51"/>
      <c r="M32" s="51"/>
      <c r="N32" s="51"/>
      <c r="O32" s="52"/>
      <c r="P32" s="53"/>
      <c r="Q32" s="53"/>
      <c r="R32" s="53"/>
      <c r="S32" s="53"/>
      <c r="T32" s="53"/>
    </row>
    <row r="33" spans="1:20" ht="78" customHeight="1">
      <c r="A33" s="387" t="s">
        <v>164</v>
      </c>
      <c r="B33" s="387"/>
      <c r="C33" s="387"/>
      <c r="D33" s="387"/>
      <c r="E33" s="387"/>
      <c r="F33" s="387"/>
      <c r="G33" s="387"/>
      <c r="H33" s="387"/>
      <c r="I33" s="387"/>
      <c r="J33" s="387"/>
      <c r="K33" s="387"/>
      <c r="L33" s="387"/>
      <c r="M33" s="387"/>
      <c r="N33" s="387"/>
      <c r="O33" s="387"/>
      <c r="P33" s="387"/>
      <c r="Q33" s="387"/>
      <c r="R33" s="387"/>
      <c r="S33" s="387"/>
      <c r="T33" s="387"/>
    </row>
    <row r="34" spans="1:20" ht="78" customHeight="1">
      <c r="A34" s="388" t="s">
        <v>165</v>
      </c>
      <c r="B34" s="389"/>
      <c r="C34" s="389"/>
      <c r="D34" s="389"/>
      <c r="E34" s="389"/>
      <c r="F34" s="389"/>
      <c r="G34" s="389"/>
      <c r="H34" s="389"/>
      <c r="I34" s="389"/>
      <c r="J34" s="389"/>
      <c r="K34" s="389"/>
      <c r="L34" s="389"/>
      <c r="M34" s="389"/>
      <c r="N34" s="389"/>
      <c r="O34" s="389"/>
      <c r="P34" s="389"/>
      <c r="Q34" s="389"/>
      <c r="R34" s="389"/>
      <c r="S34" s="389"/>
      <c r="T34" s="390"/>
    </row>
    <row r="35" spans="1:20" ht="106.5" customHeight="1">
      <c r="A35" s="391" t="s">
        <v>166</v>
      </c>
      <c r="B35" s="391"/>
      <c r="C35" s="391"/>
      <c r="D35" s="391"/>
      <c r="E35" s="391"/>
      <c r="F35" s="391"/>
      <c r="G35" s="391"/>
      <c r="H35" s="32" t="s">
        <v>167</v>
      </c>
      <c r="I35" s="54" t="s">
        <v>168</v>
      </c>
      <c r="J35" s="41" t="s">
        <v>169</v>
      </c>
      <c r="K35" s="54" t="s">
        <v>170</v>
      </c>
      <c r="L35" s="41" t="s">
        <v>169</v>
      </c>
      <c r="M35" s="54" t="s">
        <v>171</v>
      </c>
      <c r="N35" s="41" t="s">
        <v>169</v>
      </c>
      <c r="O35" s="41" t="s">
        <v>172</v>
      </c>
      <c r="P35" s="392" t="s">
        <v>169</v>
      </c>
      <c r="Q35" s="393"/>
      <c r="R35" s="41" t="s">
        <v>173</v>
      </c>
      <c r="S35" s="394" t="s">
        <v>169</v>
      </c>
      <c r="T35" s="394"/>
    </row>
    <row r="36" spans="1:20" ht="60" customHeight="1">
      <c r="A36" s="401" t="s">
        <v>174</v>
      </c>
      <c r="B36" s="402"/>
      <c r="C36" s="402"/>
      <c r="D36" s="402"/>
      <c r="E36" s="403"/>
      <c r="F36" s="395" t="s">
        <v>175</v>
      </c>
      <c r="G36" s="396"/>
      <c r="H36" s="33">
        <v>15</v>
      </c>
      <c r="I36" s="328"/>
      <c r="J36" s="330"/>
      <c r="K36" s="328"/>
      <c r="L36" s="330"/>
      <c r="M36" s="328"/>
      <c r="N36" s="328"/>
      <c r="O36" s="328"/>
      <c r="P36" s="335"/>
      <c r="Q36" s="328"/>
      <c r="R36" s="328"/>
      <c r="S36" s="335"/>
      <c r="T36" s="328"/>
    </row>
    <row r="37" spans="1:20" ht="60" customHeight="1">
      <c r="A37" s="404"/>
      <c r="B37" s="405"/>
      <c r="C37" s="405"/>
      <c r="D37" s="405"/>
      <c r="E37" s="406"/>
      <c r="F37" s="397" t="s">
        <v>180</v>
      </c>
      <c r="G37" s="398"/>
      <c r="H37" s="34">
        <v>0</v>
      </c>
      <c r="I37" s="329"/>
      <c r="J37" s="329"/>
      <c r="K37" s="329"/>
      <c r="L37" s="329"/>
      <c r="M37" s="329"/>
      <c r="N37" s="329"/>
      <c r="O37" s="329"/>
      <c r="P37" s="336"/>
      <c r="Q37" s="330"/>
      <c r="R37" s="329"/>
      <c r="S37" s="336"/>
      <c r="T37" s="330"/>
    </row>
    <row r="38" spans="1:20" ht="60" customHeight="1">
      <c r="A38" s="401" t="s">
        <v>181</v>
      </c>
      <c r="B38" s="402"/>
      <c r="C38" s="402"/>
      <c r="D38" s="402"/>
      <c r="E38" s="403"/>
      <c r="F38" s="395" t="s">
        <v>175</v>
      </c>
      <c r="G38" s="396"/>
      <c r="H38" s="33">
        <v>15</v>
      </c>
      <c r="I38" s="328"/>
      <c r="J38" s="328"/>
      <c r="K38" s="328"/>
      <c r="L38" s="328"/>
      <c r="M38" s="328"/>
      <c r="N38" s="328"/>
      <c r="O38" s="328"/>
      <c r="P38" s="335"/>
      <c r="Q38" s="328"/>
      <c r="R38" s="328"/>
      <c r="S38" s="335"/>
      <c r="T38" s="328"/>
    </row>
    <row r="39" spans="1:20" ht="60" customHeight="1">
      <c r="A39" s="404"/>
      <c r="B39" s="405"/>
      <c r="C39" s="405"/>
      <c r="D39" s="405"/>
      <c r="E39" s="406"/>
      <c r="F39" s="397" t="s">
        <v>180</v>
      </c>
      <c r="G39" s="398"/>
      <c r="H39" s="34">
        <v>0</v>
      </c>
      <c r="I39" s="329"/>
      <c r="J39" s="329"/>
      <c r="K39" s="329"/>
      <c r="L39" s="329"/>
      <c r="M39" s="329"/>
      <c r="N39" s="329"/>
      <c r="O39" s="329"/>
      <c r="P39" s="336"/>
      <c r="Q39" s="330"/>
      <c r="R39" s="329"/>
      <c r="S39" s="336"/>
      <c r="T39" s="330"/>
    </row>
    <row r="40" spans="1:20" ht="60" customHeight="1">
      <c r="A40" s="401" t="s">
        <v>182</v>
      </c>
      <c r="B40" s="402"/>
      <c r="C40" s="402"/>
      <c r="D40" s="402"/>
      <c r="E40" s="403"/>
      <c r="F40" s="395" t="s">
        <v>183</v>
      </c>
      <c r="G40" s="396"/>
      <c r="H40" s="33">
        <v>15</v>
      </c>
      <c r="I40" s="328"/>
      <c r="J40" s="328"/>
      <c r="K40" s="328"/>
      <c r="L40" s="328"/>
      <c r="M40" s="328"/>
      <c r="N40" s="328"/>
      <c r="O40" s="328"/>
      <c r="P40" s="335"/>
      <c r="Q40" s="328"/>
      <c r="R40" s="328"/>
      <c r="S40" s="335"/>
      <c r="T40" s="328"/>
    </row>
    <row r="41" spans="1:20" ht="60" customHeight="1">
      <c r="A41" s="404"/>
      <c r="B41" s="405"/>
      <c r="C41" s="405"/>
      <c r="D41" s="405"/>
      <c r="E41" s="406"/>
      <c r="F41" s="397" t="s">
        <v>184</v>
      </c>
      <c r="G41" s="398"/>
      <c r="H41" s="34">
        <v>0</v>
      </c>
      <c r="I41" s="329"/>
      <c r="J41" s="329"/>
      <c r="K41" s="329"/>
      <c r="L41" s="329"/>
      <c r="M41" s="329"/>
      <c r="N41" s="329"/>
      <c r="O41" s="329"/>
      <c r="P41" s="336"/>
      <c r="Q41" s="330"/>
      <c r="R41" s="329"/>
      <c r="S41" s="336"/>
      <c r="T41" s="330"/>
    </row>
    <row r="42" spans="1:20" ht="60" customHeight="1">
      <c r="A42" s="401" t="s">
        <v>185</v>
      </c>
      <c r="B42" s="402"/>
      <c r="C42" s="402"/>
      <c r="D42" s="402"/>
      <c r="E42" s="403"/>
      <c r="F42" s="395" t="s">
        <v>186</v>
      </c>
      <c r="G42" s="396"/>
      <c r="H42" s="33">
        <v>15</v>
      </c>
      <c r="I42" s="328"/>
      <c r="J42" s="328"/>
      <c r="K42" s="328"/>
      <c r="L42" s="328"/>
      <c r="M42" s="328"/>
      <c r="N42" s="328"/>
      <c r="O42" s="328"/>
      <c r="P42" s="335"/>
      <c r="Q42" s="328"/>
      <c r="R42" s="328"/>
      <c r="S42" s="335"/>
      <c r="T42" s="328"/>
    </row>
    <row r="43" spans="1:20" ht="60" customHeight="1">
      <c r="A43" s="425"/>
      <c r="B43" s="426"/>
      <c r="C43" s="426"/>
      <c r="D43" s="426"/>
      <c r="E43" s="427"/>
      <c r="F43" s="397" t="s">
        <v>187</v>
      </c>
      <c r="G43" s="398"/>
      <c r="H43" s="35">
        <v>10</v>
      </c>
      <c r="I43" s="330"/>
      <c r="J43" s="330"/>
      <c r="K43" s="330"/>
      <c r="L43" s="330"/>
      <c r="M43" s="330"/>
      <c r="N43" s="330"/>
      <c r="O43" s="330"/>
      <c r="P43" s="336"/>
      <c r="Q43" s="330"/>
      <c r="R43" s="330"/>
      <c r="S43" s="336"/>
      <c r="T43" s="330"/>
    </row>
    <row r="44" spans="1:20" ht="60" customHeight="1">
      <c r="A44" s="404"/>
      <c r="B44" s="405"/>
      <c r="C44" s="405"/>
      <c r="D44" s="405"/>
      <c r="E44" s="406"/>
      <c r="F44" s="397" t="s">
        <v>188</v>
      </c>
      <c r="G44" s="398"/>
      <c r="H44" s="34">
        <v>0</v>
      </c>
      <c r="I44" s="329"/>
      <c r="J44" s="329"/>
      <c r="K44" s="329"/>
      <c r="L44" s="329"/>
      <c r="M44" s="329"/>
      <c r="N44" s="329"/>
      <c r="O44" s="329"/>
      <c r="P44" s="336"/>
      <c r="Q44" s="330"/>
      <c r="R44" s="329"/>
      <c r="S44" s="336"/>
      <c r="T44" s="330"/>
    </row>
    <row r="45" spans="1:20" ht="60" customHeight="1">
      <c r="A45" s="401" t="s">
        <v>189</v>
      </c>
      <c r="B45" s="402"/>
      <c r="C45" s="402"/>
      <c r="D45" s="402"/>
      <c r="E45" s="403"/>
      <c r="F45" s="395" t="s">
        <v>175</v>
      </c>
      <c r="G45" s="396"/>
      <c r="H45" s="33">
        <v>15</v>
      </c>
      <c r="I45" s="328"/>
      <c r="J45" s="328"/>
      <c r="K45" s="328"/>
      <c r="L45" s="328"/>
      <c r="M45" s="328"/>
      <c r="N45" s="328"/>
      <c r="O45" s="328"/>
      <c r="P45" s="335"/>
      <c r="Q45" s="328"/>
      <c r="R45" s="328"/>
      <c r="S45" s="335"/>
      <c r="T45" s="328"/>
    </row>
    <row r="46" spans="1:20" ht="60" customHeight="1">
      <c r="A46" s="404"/>
      <c r="B46" s="405"/>
      <c r="C46" s="405"/>
      <c r="D46" s="405"/>
      <c r="E46" s="406"/>
      <c r="F46" s="397" t="s">
        <v>180</v>
      </c>
      <c r="G46" s="398"/>
      <c r="H46" s="34">
        <v>0</v>
      </c>
      <c r="I46" s="329"/>
      <c r="J46" s="329"/>
      <c r="K46" s="329"/>
      <c r="L46" s="329"/>
      <c r="M46" s="329"/>
      <c r="N46" s="329"/>
      <c r="O46" s="329"/>
      <c r="P46" s="347"/>
      <c r="Q46" s="329"/>
      <c r="R46" s="329"/>
      <c r="S46" s="347"/>
      <c r="T46" s="329"/>
    </row>
    <row r="47" spans="1:20" ht="79.5" customHeight="1">
      <c r="A47" s="401" t="s">
        <v>190</v>
      </c>
      <c r="B47" s="402"/>
      <c r="C47" s="402"/>
      <c r="D47" s="402"/>
      <c r="E47" s="403"/>
      <c r="F47" s="395" t="s">
        <v>191</v>
      </c>
      <c r="G47" s="396"/>
      <c r="H47" s="33">
        <v>15</v>
      </c>
      <c r="I47" s="328"/>
      <c r="J47" s="328"/>
      <c r="K47" s="328"/>
      <c r="L47" s="328"/>
      <c r="M47" s="328"/>
      <c r="N47" s="328"/>
      <c r="O47" s="328"/>
      <c r="P47" s="335"/>
      <c r="Q47" s="328"/>
      <c r="R47" s="328"/>
      <c r="S47" s="335"/>
      <c r="T47" s="328"/>
    </row>
    <row r="48" spans="1:20" ht="79.5" customHeight="1">
      <c r="A48" s="404"/>
      <c r="B48" s="405"/>
      <c r="C48" s="405"/>
      <c r="D48" s="405"/>
      <c r="E48" s="406"/>
      <c r="F48" s="397" t="s">
        <v>192</v>
      </c>
      <c r="G48" s="398"/>
      <c r="H48" s="34">
        <v>5</v>
      </c>
      <c r="I48" s="329"/>
      <c r="J48" s="329"/>
      <c r="K48" s="329"/>
      <c r="L48" s="329"/>
      <c r="M48" s="329"/>
      <c r="N48" s="329"/>
      <c r="O48" s="329"/>
      <c r="P48" s="347"/>
      <c r="Q48" s="329"/>
      <c r="R48" s="329"/>
      <c r="S48" s="347"/>
      <c r="T48" s="329"/>
    </row>
    <row r="49" spans="1:20" ht="60" customHeight="1">
      <c r="A49" s="401" t="s">
        <v>193</v>
      </c>
      <c r="B49" s="402"/>
      <c r="C49" s="402"/>
      <c r="D49" s="402"/>
      <c r="E49" s="403"/>
      <c r="F49" s="395" t="s">
        <v>194</v>
      </c>
      <c r="G49" s="396"/>
      <c r="H49" s="33">
        <v>10</v>
      </c>
      <c r="I49" s="328"/>
      <c r="J49" s="328"/>
      <c r="K49" s="328"/>
      <c r="L49" s="328"/>
      <c r="M49" s="328"/>
      <c r="N49" s="328"/>
      <c r="O49" s="328"/>
      <c r="P49" s="336"/>
      <c r="Q49" s="330"/>
      <c r="R49" s="328"/>
      <c r="S49" s="336"/>
      <c r="T49" s="330"/>
    </row>
    <row r="50" spans="1:20" ht="60" customHeight="1">
      <c r="A50" s="428"/>
      <c r="B50" s="375"/>
      <c r="C50" s="375"/>
      <c r="D50" s="375"/>
      <c r="E50" s="429"/>
      <c r="F50" s="399" t="s">
        <v>195</v>
      </c>
      <c r="G50" s="400"/>
      <c r="H50" s="36">
        <v>5</v>
      </c>
      <c r="I50" s="330"/>
      <c r="J50" s="330"/>
      <c r="K50" s="330"/>
      <c r="L50" s="330"/>
      <c r="M50" s="330"/>
      <c r="N50" s="330"/>
      <c r="O50" s="330"/>
      <c r="P50" s="336"/>
      <c r="Q50" s="330"/>
      <c r="R50" s="330"/>
      <c r="S50" s="336"/>
      <c r="T50" s="330"/>
    </row>
    <row r="51" spans="1:20" ht="60" customHeight="1">
      <c r="A51" s="404"/>
      <c r="B51" s="405"/>
      <c r="C51" s="405"/>
      <c r="D51" s="405"/>
      <c r="E51" s="406"/>
      <c r="F51" s="397" t="s">
        <v>196</v>
      </c>
      <c r="G51" s="398"/>
      <c r="H51" s="34">
        <v>0</v>
      </c>
      <c r="I51" s="329"/>
      <c r="J51" s="329"/>
      <c r="K51" s="329"/>
      <c r="L51" s="329"/>
      <c r="M51" s="329"/>
      <c r="N51" s="329"/>
      <c r="O51" s="329"/>
      <c r="P51" s="347"/>
      <c r="Q51" s="329"/>
      <c r="R51" s="329"/>
      <c r="S51" s="347"/>
      <c r="T51" s="329"/>
    </row>
    <row r="52" spans="1:20" ht="30" customHeight="1">
      <c r="A52" s="311" t="s">
        <v>197</v>
      </c>
      <c r="B52" s="311"/>
      <c r="C52" s="311"/>
      <c r="D52" s="311"/>
      <c r="E52" s="311"/>
      <c r="F52" s="311"/>
      <c r="G52" s="311"/>
      <c r="H52" s="37">
        <f>H36+H38+H40+H42+H45+H47+H49</f>
        <v>100</v>
      </c>
      <c r="I52" s="312">
        <f>SUM(I36:I51)</f>
        <v>0</v>
      </c>
      <c r="J52" s="313"/>
      <c r="K52" s="312">
        <f>SUM(K36:K51)</f>
        <v>0</v>
      </c>
      <c r="L52" s="313"/>
      <c r="M52" s="312">
        <f>SUM(M36:M51)</f>
        <v>0</v>
      </c>
      <c r="N52" s="313"/>
      <c r="O52" s="314">
        <f>SUM(O36:O51)</f>
        <v>0</v>
      </c>
      <c r="P52" s="314"/>
      <c r="Q52" s="314"/>
      <c r="R52" s="314">
        <f>SUM(R36:R51)</f>
        <v>0</v>
      </c>
      <c r="S52" s="314"/>
      <c r="T52" s="314"/>
    </row>
    <row r="53" spans="1:20" ht="60" customHeight="1">
      <c r="A53" s="279" t="s">
        <v>198</v>
      </c>
      <c r="B53" s="279"/>
      <c r="C53" s="279"/>
      <c r="D53" s="279"/>
      <c r="E53" s="279"/>
      <c r="F53" s="279"/>
      <c r="G53" s="279"/>
      <c r="H53" s="279"/>
      <c r="I53" s="279"/>
      <c r="J53" s="279"/>
      <c r="K53" s="279"/>
      <c r="L53" s="279"/>
      <c r="M53" s="279"/>
      <c r="N53" s="279"/>
      <c r="O53" s="279"/>
      <c r="P53" s="279"/>
      <c r="Q53" s="279"/>
      <c r="R53" s="279"/>
      <c r="S53" s="279"/>
      <c r="T53" s="279"/>
    </row>
    <row r="54" spans="1:20" ht="106.5" customHeight="1">
      <c r="A54" s="391" t="s">
        <v>166</v>
      </c>
      <c r="B54" s="391"/>
      <c r="C54" s="391"/>
      <c r="D54" s="391"/>
      <c r="E54" s="391"/>
      <c r="F54" s="391"/>
      <c r="G54" s="391"/>
      <c r="H54" s="32" t="s">
        <v>167</v>
      </c>
      <c r="I54" s="54" t="s">
        <v>168</v>
      </c>
      <c r="J54" s="41" t="s">
        <v>169</v>
      </c>
      <c r="K54" s="54" t="s">
        <v>170</v>
      </c>
      <c r="L54" s="41" t="s">
        <v>169</v>
      </c>
      <c r="M54" s="54" t="s">
        <v>171</v>
      </c>
      <c r="N54" s="41" t="s">
        <v>169</v>
      </c>
      <c r="O54" s="41" t="s">
        <v>172</v>
      </c>
      <c r="P54" s="392" t="s">
        <v>169</v>
      </c>
      <c r="Q54" s="393"/>
      <c r="R54" s="41" t="s">
        <v>173</v>
      </c>
      <c r="S54" s="394" t="s">
        <v>169</v>
      </c>
      <c r="T54" s="394"/>
    </row>
    <row r="55" spans="1:20" ht="60" customHeight="1">
      <c r="A55" s="375" t="s">
        <v>199</v>
      </c>
      <c r="B55" s="375"/>
      <c r="C55" s="375"/>
      <c r="D55" s="375"/>
      <c r="E55" s="375"/>
      <c r="F55" s="321" t="s">
        <v>200</v>
      </c>
      <c r="G55" s="321"/>
      <c r="H55" s="38">
        <v>100</v>
      </c>
      <c r="I55" s="331"/>
      <c r="J55" s="332"/>
      <c r="K55" s="331"/>
      <c r="L55" s="331"/>
      <c r="M55" s="331"/>
      <c r="N55" s="331"/>
      <c r="O55" s="331"/>
      <c r="P55" s="331"/>
      <c r="Q55" s="331"/>
      <c r="R55" s="331"/>
      <c r="S55" s="331"/>
      <c r="T55" s="331"/>
    </row>
    <row r="56" spans="1:20" ht="60" customHeight="1">
      <c r="A56" s="375"/>
      <c r="B56" s="375"/>
      <c r="C56" s="375"/>
      <c r="D56" s="375"/>
      <c r="E56" s="375"/>
      <c r="F56" s="321" t="s">
        <v>201</v>
      </c>
      <c r="G56" s="321"/>
      <c r="H56" s="38">
        <v>50</v>
      </c>
      <c r="I56" s="331"/>
      <c r="J56" s="333"/>
      <c r="K56" s="331"/>
      <c r="L56" s="331"/>
      <c r="M56" s="331"/>
      <c r="N56" s="331"/>
      <c r="O56" s="331"/>
      <c r="P56" s="331"/>
      <c r="Q56" s="331"/>
      <c r="R56" s="331"/>
      <c r="S56" s="331"/>
      <c r="T56" s="331"/>
    </row>
    <row r="57" spans="1:20" ht="60" customHeight="1">
      <c r="A57" s="375"/>
      <c r="B57" s="375"/>
      <c r="C57" s="375"/>
      <c r="D57" s="375"/>
      <c r="E57" s="375"/>
      <c r="F57" s="321" t="s">
        <v>202</v>
      </c>
      <c r="G57" s="321"/>
      <c r="H57" s="38">
        <v>0</v>
      </c>
      <c r="I57" s="331"/>
      <c r="J57" s="334"/>
      <c r="K57" s="331"/>
      <c r="L57" s="331"/>
      <c r="M57" s="331"/>
      <c r="N57" s="331"/>
      <c r="O57" s="331"/>
      <c r="P57" s="331"/>
      <c r="Q57" s="331"/>
      <c r="R57" s="331"/>
      <c r="S57" s="331"/>
      <c r="T57" s="331"/>
    </row>
    <row r="58" spans="1:20" ht="30" customHeight="1">
      <c r="A58" s="316" t="s">
        <v>197</v>
      </c>
      <c r="B58" s="316"/>
      <c r="C58" s="316"/>
      <c r="D58" s="316"/>
      <c r="E58" s="316"/>
      <c r="F58" s="316"/>
      <c r="G58" s="316"/>
      <c r="H58" s="316"/>
      <c r="I58" s="317">
        <f>I55</f>
        <v>0</v>
      </c>
      <c r="J58" s="317"/>
      <c r="K58" s="317">
        <f>K55</f>
        <v>0</v>
      </c>
      <c r="L58" s="317"/>
      <c r="M58" s="317">
        <f>M55</f>
        <v>0</v>
      </c>
      <c r="N58" s="317"/>
      <c r="O58" s="314">
        <f>O55</f>
        <v>0</v>
      </c>
      <c r="P58" s="314"/>
      <c r="Q58" s="314"/>
      <c r="R58" s="314">
        <f>R55</f>
        <v>0</v>
      </c>
      <c r="S58" s="314"/>
      <c r="T58" s="314"/>
    </row>
    <row r="59" spans="1:20" ht="60" customHeight="1">
      <c r="A59" s="279" t="s">
        <v>203</v>
      </c>
      <c r="B59" s="279"/>
      <c r="C59" s="279"/>
      <c r="D59" s="279"/>
      <c r="E59" s="279"/>
      <c r="F59" s="279"/>
      <c r="G59" s="279"/>
      <c r="H59" s="279"/>
      <c r="I59" s="279"/>
      <c r="J59" s="279"/>
      <c r="K59" s="279"/>
      <c r="L59" s="279"/>
      <c r="M59" s="279"/>
      <c r="N59" s="279"/>
      <c r="O59" s="279"/>
      <c r="P59" s="279"/>
      <c r="Q59" s="279"/>
      <c r="R59" s="279"/>
      <c r="S59" s="279"/>
      <c r="T59" s="279"/>
    </row>
    <row r="60" spans="1:20" ht="60" customHeight="1">
      <c r="A60" s="375" t="s">
        <v>204</v>
      </c>
      <c r="B60" s="375"/>
      <c r="C60" s="375"/>
      <c r="D60" s="375"/>
      <c r="E60" s="375"/>
      <c r="F60" s="318" t="s">
        <v>205</v>
      </c>
      <c r="G60" s="319"/>
      <c r="H60" s="320"/>
      <c r="I60" s="469">
        <f>IF(OR(AND(I52&lt;=85,I58=100),AND(I52&lt;=85,I58=50)),0,IF(OR(AND(I52&gt;=95,I58=100)),100,IF(OR(AND(I52&gt;=95,I58=50),AND(I52&lt;=94,I58=100),AND(I52&gt;=86,I58=100),AND(I52&lt;=94,I58=50),AND(I52&gt;=86,I58=50)),50,IF(OR(AND(I52&gt;=95,I58=0),AND(I52&lt;=94,I58=0),AND(I52&gt;=86,I58=0),AND(I52&lt;=85,I58=0)),0))))</f>
        <v>0</v>
      </c>
      <c r="J60" s="470"/>
      <c r="K60" s="469">
        <f>IF(OR(AND(K52&lt;=85,K58=100),AND(K52&lt;=85,K58=50)),0,IF(OR(AND(K52&gt;=95,K58=100)),100,IF(OR(AND(K52&gt;=95,K58=50),AND(K52&lt;=94,K58=100),AND(K52&gt;=86,K58=100),AND(K52&lt;=94,K58=50),AND(K52&gt;=86,K58=50)),50,IF(OR(AND(K52&gt;=95,K58=0),AND(K52&lt;=94,K58=0),AND(K52&gt;=86,K58=0),AND(K52&lt;=85,K58=0)),0))))</f>
        <v>0</v>
      </c>
      <c r="L60" s="470"/>
      <c r="M60" s="469">
        <f>IF(OR(AND(M52&lt;=85,M58=100),AND(M52&lt;=85,M58=50)),0,IF(OR(AND(M52&gt;=95,M58=100)),100,IF(OR(AND(M52&gt;=95,M58=50),AND(M52&lt;=94,M58=100),AND(M52&gt;=86,M58=100),AND(M52&lt;=94,M58=50),AND(M52&gt;=86,M58=50)),50,IF(OR(AND(M52&gt;=95,M58=0),AND(M52&lt;=94,M58=0),AND(M52&gt;=86,M58=0),AND(M52&lt;=85,M58=0)),0))))</f>
        <v>0</v>
      </c>
      <c r="N60" s="470"/>
      <c r="O60" s="469" t="str">
        <f>IF(OR(AND(O52&lt;=85,O58=100),AND(O52&lt;=85,O58=50)),"0",IF(OR(AND(O52&gt;=95,O58=100)),"100",IF(OR(AND(O52&gt;=95,O58=50),AND(O52&lt;=94,O58=100),AND(O52&gt;=86,O58=100),AND(O52&lt;=94,O58=50),AND(O52&gt;=86,O58=50)),"50",IF(OR(AND(O52&gt;=95,O58=0),AND(O52&lt;=94,O58=0),AND(O52&gt;=86,O58=0),AND(O52&lt;=85,O58=0)),"0"))))</f>
        <v>0</v>
      </c>
      <c r="P60" s="475"/>
      <c r="Q60" s="475"/>
      <c r="R60" s="469" t="str">
        <f>IF(OR(AND(R52&lt;=85,R58=100),AND(R52&lt;=85,R58=50)),"0",IF(OR(AND(R52&gt;=95,R58=100)),"100",IF(OR(AND(R52&gt;=95,R58=50),AND(R52&lt;=94,R58=100),AND(R52&gt;=86,R58=100),AND(R52&lt;=94,R58=50),AND(R52&gt;=86,R58=50)),"50",IF(OR(AND(R52&gt;=95,R58=0),AND(R52&lt;=94,R58=0),AND(R52&gt;=86,R58=0),AND(R52&lt;=85,R58=0)),"0"))))</f>
        <v>0</v>
      </c>
      <c r="S60" s="475"/>
      <c r="T60" s="475"/>
    </row>
    <row r="61" spans="1:20" ht="60" customHeight="1">
      <c r="A61" s="375"/>
      <c r="B61" s="375"/>
      <c r="C61" s="375"/>
      <c r="D61" s="375"/>
      <c r="E61" s="375"/>
      <c r="F61" s="318" t="s">
        <v>206</v>
      </c>
      <c r="G61" s="319"/>
      <c r="H61" s="320"/>
      <c r="I61" s="471"/>
      <c r="J61" s="472"/>
      <c r="K61" s="471"/>
      <c r="L61" s="472"/>
      <c r="M61" s="471"/>
      <c r="N61" s="472"/>
      <c r="O61" s="471"/>
      <c r="P61" s="476"/>
      <c r="Q61" s="476"/>
      <c r="R61" s="471"/>
      <c r="S61" s="476"/>
      <c r="T61" s="476"/>
    </row>
    <row r="62" spans="1:20" ht="60" customHeight="1">
      <c r="A62" s="375"/>
      <c r="B62" s="375"/>
      <c r="C62" s="375"/>
      <c r="D62" s="375"/>
      <c r="E62" s="375"/>
      <c r="F62" s="318" t="s">
        <v>207</v>
      </c>
      <c r="G62" s="319"/>
      <c r="H62" s="320"/>
      <c r="I62" s="473"/>
      <c r="J62" s="474"/>
      <c r="K62" s="473"/>
      <c r="L62" s="474"/>
      <c r="M62" s="473"/>
      <c r="N62" s="474"/>
      <c r="O62" s="473"/>
      <c r="P62" s="477"/>
      <c r="Q62" s="477"/>
      <c r="R62" s="473"/>
      <c r="S62" s="477"/>
      <c r="T62" s="477"/>
    </row>
    <row r="63" spans="1:20" ht="60" customHeight="1">
      <c r="A63" s="279" t="s">
        <v>208</v>
      </c>
      <c r="B63" s="279"/>
      <c r="C63" s="279"/>
      <c r="D63" s="279"/>
      <c r="E63" s="279"/>
      <c r="F63" s="279"/>
      <c r="G63" s="279"/>
      <c r="H63" s="279"/>
      <c r="I63" s="279"/>
      <c r="J63" s="279"/>
      <c r="K63" s="279"/>
      <c r="L63" s="279"/>
      <c r="M63" s="279"/>
      <c r="N63" s="279"/>
      <c r="O63" s="279"/>
      <c r="P63" s="279"/>
      <c r="Q63" s="279"/>
      <c r="R63" s="279"/>
      <c r="S63" s="279"/>
      <c r="T63" s="279"/>
    </row>
    <row r="64" spans="1:20" ht="60" customHeight="1">
      <c r="A64" s="375" t="s">
        <v>209</v>
      </c>
      <c r="B64" s="375"/>
      <c r="C64" s="375"/>
      <c r="D64" s="375"/>
      <c r="E64" s="375"/>
      <c r="F64" s="321" t="s">
        <v>205</v>
      </c>
      <c r="G64" s="321"/>
      <c r="H64" s="38">
        <v>100</v>
      </c>
      <c r="I64" s="374" t="str">
        <f>IF(SUM(I60:T62)=0,"BAJO",IF(SUM(I60:T62)/COUNTIF(I60:T62,"&gt;0")&lt;50,"BAJO",IF(SUM(I60:T62)/COUNTIF(I60:T62,"&gt;0")=100,"FUERTE",IF(SUM(I60:T62)/COUNTIF(I60:T62,"&gt;0")&lt;=99,"MODERADO"))))</f>
        <v>BAJO</v>
      </c>
      <c r="J64" s="374"/>
      <c r="K64" s="374"/>
      <c r="L64" s="374"/>
      <c r="M64" s="374"/>
      <c r="N64" s="374"/>
      <c r="O64" s="374"/>
      <c r="P64" s="374"/>
      <c r="Q64" s="374"/>
      <c r="R64" s="374"/>
      <c r="S64" s="374"/>
      <c r="T64" s="374"/>
    </row>
    <row r="65" spans="1:20" ht="60" customHeight="1">
      <c r="A65" s="375"/>
      <c r="B65" s="375"/>
      <c r="C65" s="375"/>
      <c r="D65" s="375"/>
      <c r="E65" s="375"/>
      <c r="F65" s="321" t="s">
        <v>206</v>
      </c>
      <c r="G65" s="321"/>
      <c r="H65" s="38">
        <v>50</v>
      </c>
      <c r="I65" s="374"/>
      <c r="J65" s="374"/>
      <c r="K65" s="374"/>
      <c r="L65" s="374"/>
      <c r="M65" s="374"/>
      <c r="N65" s="374"/>
      <c r="O65" s="374"/>
      <c r="P65" s="374"/>
      <c r="Q65" s="374"/>
      <c r="R65" s="374"/>
      <c r="S65" s="374"/>
      <c r="T65" s="374"/>
    </row>
    <row r="66" spans="1:20" ht="60" customHeight="1">
      <c r="A66" s="375"/>
      <c r="B66" s="375"/>
      <c r="C66" s="375"/>
      <c r="D66" s="375"/>
      <c r="E66" s="375"/>
      <c r="F66" s="321" t="s">
        <v>207</v>
      </c>
      <c r="G66" s="321"/>
      <c r="H66" s="38">
        <v>0</v>
      </c>
      <c r="I66" s="374"/>
      <c r="J66" s="374"/>
      <c r="K66" s="374"/>
      <c r="L66" s="374"/>
      <c r="M66" s="374"/>
      <c r="N66" s="374"/>
      <c r="O66" s="374"/>
      <c r="P66" s="374"/>
      <c r="Q66" s="374"/>
      <c r="R66" s="374"/>
      <c r="S66" s="374"/>
      <c r="T66" s="374"/>
    </row>
    <row r="67" spans="1:20" ht="30" customHeight="1">
      <c r="A67" s="56"/>
      <c r="B67" s="56"/>
      <c r="C67" s="56"/>
      <c r="D67" s="57"/>
      <c r="E67" s="57"/>
      <c r="F67" s="57"/>
      <c r="G67" s="57"/>
      <c r="H67" s="57"/>
      <c r="I67" s="57"/>
      <c r="J67" s="57"/>
      <c r="K67" s="57"/>
      <c r="L67" s="57"/>
      <c r="M67" s="57"/>
      <c r="N67" s="57"/>
      <c r="O67" s="39"/>
      <c r="P67" s="40"/>
      <c r="Q67" s="40"/>
      <c r="R67" s="40"/>
      <c r="S67" s="40"/>
      <c r="T67" s="40"/>
    </row>
    <row r="68" spans="1:20" ht="30" customHeight="1">
      <c r="A68" s="58"/>
      <c r="B68" s="58"/>
      <c r="C68" s="59"/>
      <c r="D68" s="59"/>
      <c r="E68" s="59"/>
      <c r="F68" s="59"/>
      <c r="G68" s="59"/>
      <c r="H68" s="59"/>
      <c r="I68" s="59"/>
      <c r="J68" s="69"/>
      <c r="K68" s="69"/>
      <c r="L68" s="70"/>
      <c r="M68" s="70"/>
      <c r="N68" s="46"/>
      <c r="O68" s="71"/>
      <c r="P68" s="72"/>
      <c r="Q68" s="72"/>
      <c r="R68" s="72"/>
      <c r="S68" s="72"/>
      <c r="T68" s="72"/>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4"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c r="U71" s="12"/>
      <c r="V71" s="12"/>
      <c r="W71" s="12"/>
      <c r="X71" s="12"/>
    </row>
    <row r="72" spans="1:24"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c r="U72" s="12"/>
      <c r="V72" s="12"/>
      <c r="W72" s="12"/>
      <c r="X72" s="12"/>
    </row>
    <row r="73" spans="1:24" s="10" customFormat="1" ht="49.5" customHeight="1">
      <c r="A73" s="323" t="e">
        <f>A12</f>
        <v>#REF!</v>
      </c>
      <c r="B73" s="323"/>
      <c r="C73" s="323"/>
      <c r="D73" s="323"/>
      <c r="E73" s="323"/>
      <c r="F73" s="323"/>
      <c r="G73" s="323"/>
      <c r="H73" s="324">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324"/>
      <c r="J73" s="324"/>
      <c r="K73" s="324"/>
      <c r="L73" s="324"/>
      <c r="M73" s="324"/>
      <c r="N73" s="324"/>
      <c r="O73" s="325" t="e">
        <f>IF(A73-H73=0,"1",A73-H73)</f>
        <v>#REF!</v>
      </c>
      <c r="P73" s="325"/>
      <c r="Q73" s="325"/>
      <c r="R73" s="325"/>
      <c r="S73" s="325"/>
      <c r="T73" s="325"/>
      <c r="U73" s="12"/>
      <c r="V73" s="12"/>
      <c r="W73" s="12"/>
      <c r="X73" s="12"/>
    </row>
    <row r="74" spans="1:24" s="10" customFormat="1" ht="49.5" customHeight="1">
      <c r="A74" s="61"/>
      <c r="B74" s="61"/>
      <c r="C74" s="62"/>
      <c r="D74" s="62"/>
      <c r="E74" s="63"/>
      <c r="F74" s="64"/>
      <c r="G74" s="64"/>
      <c r="H74" s="64"/>
      <c r="I74" s="64"/>
      <c r="J74" s="64"/>
      <c r="K74" s="64"/>
      <c r="L74" s="64"/>
      <c r="M74" s="64"/>
      <c r="N74" s="64"/>
      <c r="O74" s="75"/>
      <c r="P74" s="76"/>
      <c r="Q74" s="76"/>
      <c r="R74" s="76"/>
      <c r="S74" s="76"/>
      <c r="T74" s="76"/>
      <c r="U74" s="12"/>
      <c r="V74" s="12"/>
      <c r="W74" s="12"/>
      <c r="X74" s="12"/>
    </row>
    <row r="75" spans="1:24"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c r="U75" s="12"/>
      <c r="V75" s="12"/>
      <c r="W75" s="12"/>
      <c r="X75" s="12"/>
    </row>
    <row r="76" spans="1:24"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c r="U76" s="12"/>
      <c r="V76" s="12"/>
      <c r="W76" s="12"/>
      <c r="X76" s="12"/>
    </row>
    <row r="77" spans="1:24" s="10" customFormat="1" ht="49.5" customHeight="1">
      <c r="A77" s="323" t="e">
        <f>O12</f>
        <v>#DIV/0!</v>
      </c>
      <c r="B77" s="323"/>
      <c r="C77" s="323"/>
      <c r="D77" s="323"/>
      <c r="E77" s="323"/>
      <c r="F77" s="323"/>
      <c r="G77" s="323"/>
      <c r="H77" s="327">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327"/>
      <c r="J77" s="327"/>
      <c r="K77" s="327"/>
      <c r="L77" s="327"/>
      <c r="M77" s="327"/>
      <c r="N77" s="327"/>
      <c r="O77" s="323" t="e">
        <f>IF(A77-H77=0,"1",A77-H77)</f>
        <v>#DIV/0!</v>
      </c>
      <c r="P77" s="323"/>
      <c r="Q77" s="323"/>
      <c r="R77" s="323"/>
      <c r="S77" s="323"/>
      <c r="T77" s="323"/>
      <c r="U77" s="12"/>
      <c r="V77" s="12"/>
      <c r="W77" s="12"/>
      <c r="X77" s="12"/>
    </row>
    <row r="78" spans="1:24" s="10" customFormat="1" ht="49.5" customHeight="1">
      <c r="A78" s="65"/>
      <c r="B78" s="65"/>
      <c r="C78" s="65"/>
      <c r="D78" s="65"/>
      <c r="E78" s="65"/>
      <c r="F78" s="64"/>
      <c r="G78" s="64"/>
      <c r="H78" s="64"/>
      <c r="I78" s="64"/>
      <c r="J78" s="64"/>
      <c r="K78" s="64"/>
      <c r="L78" s="64"/>
      <c r="M78" s="64"/>
      <c r="N78" s="64"/>
      <c r="O78" s="75"/>
      <c r="P78" s="76"/>
      <c r="Q78" s="76"/>
      <c r="R78" s="76"/>
      <c r="S78" s="76"/>
      <c r="T78" s="76"/>
      <c r="U78" s="12"/>
      <c r="V78" s="12"/>
      <c r="W78" s="12"/>
      <c r="X78" s="12"/>
    </row>
    <row r="79" spans="1:24"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c r="U79" s="12"/>
      <c r="V79" s="12"/>
      <c r="W79" s="12"/>
      <c r="X79" s="12"/>
    </row>
    <row r="80" spans="1:24"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c r="U80" s="12"/>
      <c r="V80" s="12"/>
      <c r="W80" s="12"/>
      <c r="X80" s="12"/>
    </row>
    <row r="81" spans="1:24" s="10" customFormat="1" ht="148.5" customHeight="1">
      <c r="A81" s="323" t="e">
        <f>O73</f>
        <v>#REF!</v>
      </c>
      <c r="B81" s="323"/>
      <c r="C81" s="323"/>
      <c r="D81" s="323"/>
      <c r="E81" s="323"/>
      <c r="F81" s="323"/>
      <c r="G81" s="323"/>
      <c r="H81" s="323" t="e">
        <f>O77</f>
        <v>#DIV/0!</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c r="U81" s="12"/>
      <c r="V81" s="12"/>
      <c r="W81" s="12"/>
      <c r="X81" s="12"/>
    </row>
    <row r="82" spans="1:20" ht="28.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17">
    <mergeCell ref="P38:Q39"/>
    <mergeCell ref="S38:T39"/>
    <mergeCell ref="A38:E39"/>
    <mergeCell ref="A64:E66"/>
    <mergeCell ref="I64:T66"/>
    <mergeCell ref="P49:Q51"/>
    <mergeCell ref="Q10:T11"/>
    <mergeCell ref="A16:F18"/>
    <mergeCell ref="G16:N18"/>
    <mergeCell ref="P36:Q37"/>
    <mergeCell ref="S36:T37"/>
    <mergeCell ref="A36:E37"/>
    <mergeCell ref="P40:Q41"/>
    <mergeCell ref="S40:T41"/>
    <mergeCell ref="A40:E41"/>
    <mergeCell ref="P42:Q44"/>
    <mergeCell ref="S42:T44"/>
    <mergeCell ref="A42:E44"/>
    <mergeCell ref="O60:Q62"/>
    <mergeCell ref="R60:T62"/>
    <mergeCell ref="P45:Q46"/>
    <mergeCell ref="S45:T46"/>
    <mergeCell ref="A45:E46"/>
    <mergeCell ref="P47:Q48"/>
    <mergeCell ref="S47:T48"/>
    <mergeCell ref="A47:E48"/>
    <mergeCell ref="R49:R51"/>
    <mergeCell ref="R55:R57"/>
    <mergeCell ref="S49:T51"/>
    <mergeCell ref="A49:E51"/>
    <mergeCell ref="A55:E57"/>
    <mergeCell ref="P55:Q57"/>
    <mergeCell ref="S55:T57"/>
    <mergeCell ref="R36:R37"/>
    <mergeCell ref="R38:R39"/>
    <mergeCell ref="R40:R41"/>
    <mergeCell ref="R42:R44"/>
    <mergeCell ref="R45:R46"/>
    <mergeCell ref="R47:R48"/>
    <mergeCell ref="O36:O37"/>
    <mergeCell ref="O38:O39"/>
    <mergeCell ref="O40:O41"/>
    <mergeCell ref="O42:O44"/>
    <mergeCell ref="O45:O46"/>
    <mergeCell ref="O47:O48"/>
    <mergeCell ref="N36:N37"/>
    <mergeCell ref="N38:N39"/>
    <mergeCell ref="N40:N41"/>
    <mergeCell ref="N42:N44"/>
    <mergeCell ref="N45:N46"/>
    <mergeCell ref="N47:N48"/>
    <mergeCell ref="M36:M37"/>
    <mergeCell ref="M38:M39"/>
    <mergeCell ref="M40:M41"/>
    <mergeCell ref="M42:M44"/>
    <mergeCell ref="M45:M46"/>
    <mergeCell ref="M47:M48"/>
    <mergeCell ref="L40:L41"/>
    <mergeCell ref="L42:L44"/>
    <mergeCell ref="L45:L46"/>
    <mergeCell ref="L47:L48"/>
    <mergeCell ref="L49:L51"/>
    <mergeCell ref="L55:L57"/>
    <mergeCell ref="K40:K41"/>
    <mergeCell ref="K42:K44"/>
    <mergeCell ref="K45:K46"/>
    <mergeCell ref="K47:K48"/>
    <mergeCell ref="K49:K51"/>
    <mergeCell ref="K55:K57"/>
    <mergeCell ref="I47:I48"/>
    <mergeCell ref="I49:I51"/>
    <mergeCell ref="I55:I57"/>
    <mergeCell ref="J36:J37"/>
    <mergeCell ref="J38:J39"/>
    <mergeCell ref="J40:J41"/>
    <mergeCell ref="J42:J44"/>
    <mergeCell ref="J45:J46"/>
    <mergeCell ref="J47:J48"/>
    <mergeCell ref="J49:J51"/>
    <mergeCell ref="A10:A11"/>
    <mergeCell ref="I36:I37"/>
    <mergeCell ref="I38:I39"/>
    <mergeCell ref="I40:I41"/>
    <mergeCell ref="I42:I44"/>
    <mergeCell ref="I45:I46"/>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2:G72"/>
    <mergeCell ref="H72:N72"/>
    <mergeCell ref="O72:T72"/>
    <mergeCell ref="A73:G73"/>
    <mergeCell ref="H73:N73"/>
    <mergeCell ref="O73:T73"/>
    <mergeCell ref="A63:T63"/>
    <mergeCell ref="F64:G64"/>
    <mergeCell ref="F65:G65"/>
    <mergeCell ref="F66:G66"/>
    <mergeCell ref="A69:T69"/>
    <mergeCell ref="A71:T71"/>
    <mergeCell ref="O58:Q58"/>
    <mergeCell ref="R58:T58"/>
    <mergeCell ref="A59:T59"/>
    <mergeCell ref="F60:H60"/>
    <mergeCell ref="F61:H61"/>
    <mergeCell ref="F62:H62"/>
    <mergeCell ref="A60:E62"/>
    <mergeCell ref="I60:J62"/>
    <mergeCell ref="K60:L62"/>
    <mergeCell ref="M60:N62"/>
    <mergeCell ref="F56:G56"/>
    <mergeCell ref="F57:G57"/>
    <mergeCell ref="A58:H58"/>
    <mergeCell ref="I58:J58"/>
    <mergeCell ref="K58:L58"/>
    <mergeCell ref="M58:N58"/>
    <mergeCell ref="J55:J57"/>
    <mergeCell ref="M55:M57"/>
    <mergeCell ref="N55:N57"/>
    <mergeCell ref="R52:T52"/>
    <mergeCell ref="A53:T53"/>
    <mergeCell ref="A54:G54"/>
    <mergeCell ref="P54:Q54"/>
    <mergeCell ref="S54:T54"/>
    <mergeCell ref="F55:G55"/>
    <mergeCell ref="O55:O57"/>
    <mergeCell ref="F51:G51"/>
    <mergeCell ref="A52:G52"/>
    <mergeCell ref="I52:J52"/>
    <mergeCell ref="K52:L52"/>
    <mergeCell ref="M52:N52"/>
    <mergeCell ref="O52:Q52"/>
    <mergeCell ref="M49:M51"/>
    <mergeCell ref="N49:N51"/>
    <mergeCell ref="O49:O51"/>
    <mergeCell ref="F45:G45"/>
    <mergeCell ref="F46:G46"/>
    <mergeCell ref="F47:G47"/>
    <mergeCell ref="F48:G48"/>
    <mergeCell ref="F49:G49"/>
    <mergeCell ref="F50:G50"/>
    <mergeCell ref="F39:G39"/>
    <mergeCell ref="F40:G40"/>
    <mergeCell ref="F41:G41"/>
    <mergeCell ref="F42:G42"/>
    <mergeCell ref="F43:G43"/>
    <mergeCell ref="F44:G44"/>
    <mergeCell ref="A35:G35"/>
    <mergeCell ref="P35:Q35"/>
    <mergeCell ref="S35:T35"/>
    <mergeCell ref="F36:G36"/>
    <mergeCell ref="F37:G37"/>
    <mergeCell ref="F38:G38"/>
    <mergeCell ref="K36:K37"/>
    <mergeCell ref="K38:K39"/>
    <mergeCell ref="L36:L37"/>
    <mergeCell ref="L38:L39"/>
    <mergeCell ref="A28:G28"/>
    <mergeCell ref="A29:G29"/>
    <mergeCell ref="A30:G30"/>
    <mergeCell ref="A31:G31"/>
    <mergeCell ref="A33:T33"/>
    <mergeCell ref="A34:T34"/>
    <mergeCell ref="A22:F22"/>
    <mergeCell ref="H22:N22"/>
    <mergeCell ref="A23:F23"/>
    <mergeCell ref="H23:N23"/>
    <mergeCell ref="A26:G26"/>
    <mergeCell ref="A27:G27"/>
    <mergeCell ref="A19:F19"/>
    <mergeCell ref="H19:N19"/>
    <mergeCell ref="A20:F20"/>
    <mergeCell ref="H20:N20"/>
    <mergeCell ref="A21:F21"/>
    <mergeCell ref="H21:N21"/>
    <mergeCell ref="Q12:T12"/>
    <mergeCell ref="A14:T14"/>
    <mergeCell ref="A15:T15"/>
    <mergeCell ref="O16:T16"/>
    <mergeCell ref="O17:Q17"/>
    <mergeCell ref="R17:T17"/>
    <mergeCell ref="M11:N11"/>
    <mergeCell ref="O11:P11"/>
    <mergeCell ref="B12:C12"/>
    <mergeCell ref="D12:F12"/>
    <mergeCell ref="G12:H12"/>
    <mergeCell ref="I12:J12"/>
    <mergeCell ref="K12:L12"/>
    <mergeCell ref="M12:N12"/>
    <mergeCell ref="O12:P12"/>
    <mergeCell ref="B7:C7"/>
    <mergeCell ref="D7:T7"/>
    <mergeCell ref="A8:T8"/>
    <mergeCell ref="A9:T9"/>
    <mergeCell ref="B10:P10"/>
    <mergeCell ref="B11:C11"/>
    <mergeCell ref="D11:F11"/>
    <mergeCell ref="G11:H11"/>
    <mergeCell ref="I11:J11"/>
    <mergeCell ref="K11:L11"/>
    <mergeCell ref="B1:T1"/>
    <mergeCell ref="B2:T2"/>
    <mergeCell ref="B3:T3"/>
    <mergeCell ref="A5:T5"/>
    <mergeCell ref="B6:C6"/>
    <mergeCell ref="D6:T6"/>
  </mergeCells>
  <conditionalFormatting sqref="Q12:T12">
    <cfRule type="expression" priority="1" dxfId="215" stopIfTrue="1">
      <formula>NOT(ISERROR(SEARCH("EXTREMO",Q12)))</formula>
    </cfRule>
    <cfRule type="expression" priority="2" dxfId="214" stopIfTrue="1">
      <formula>NOT(ISERROR(SEARCH("MODERADO",Q12)))</formula>
    </cfRule>
    <cfRule type="expression" priority="3" dxfId="213" stopIfTrue="1">
      <formula>NOT(ISERROR(SEARCH("ALTO",Q12)))</formula>
    </cfRule>
    <cfRule type="containsText" priority="4" dxfId="221" operator="containsText" text="BAJO">
      <formula>NOT(ISERROR(SEARCH("BAJO",Q12)))</formula>
    </cfRule>
  </conditionalFormatting>
  <conditionalFormatting sqref="O81">
    <cfRule type="expression" priority="8" dxfId="213" stopIfTrue="1">
      <formula>LEFT(O81,4)="ALTO"</formula>
    </cfRule>
    <cfRule type="expression" priority="9" dxfId="214" stopIfTrue="1">
      <formula>LEFT(O81,8)="MODERADO"</formula>
    </cfRule>
    <cfRule type="expression" priority="10" dxfId="215" stopIfTrue="1">
      <formula>LEFT(O81,7)="EXTREMO"</formula>
    </cfRule>
    <cfRule type="expression" priority="11" dxfId="216" stopIfTrue="1">
      <formula>LEFT(O81,4)="BAJO"</formula>
    </cfRule>
  </conditionalFormatting>
  <conditionalFormatting sqref="I64:T66">
    <cfRule type="expression" priority="5" dxfId="217" stopIfTrue="1">
      <formula>NOT(ISERROR(SEARCH("Fuerte",I64)))</formula>
    </cfRule>
    <cfRule type="expression" priority="6" dxfId="218" stopIfTrue="1">
      <formula>NOT(ISERROR(SEARCH("Moderado",I64)))</formula>
    </cfRule>
    <cfRule type="expression" priority="7" dxfId="215" stopIfTrue="1">
      <formula>NOT(ISERROR(SEARCH("BAJO",I64)))</formula>
    </cfRule>
  </conditionalFormatting>
  <printOptions/>
  <pageMargins left="0.7" right="0.7" top="0.75" bottom="0.75" header="0.3" footer="0.3"/>
  <pageSetup horizontalDpi="300" verticalDpi="300" orientation="portrait" paperSize="9" scale="10" r:id="rId1"/>
</worksheet>
</file>

<file path=xl/worksheets/sheet26.xml><?xml version="1.0" encoding="utf-8"?>
<worksheet xmlns="http://schemas.openxmlformats.org/spreadsheetml/2006/main" xmlns:r="http://schemas.openxmlformats.org/officeDocument/2006/relationships">
  <sheetPr codeName="Hoja26">
    <tabColor theme="6" tint="-0.24997000396251678"/>
  </sheetPr>
  <dimension ref="A1:X82"/>
  <sheetViews>
    <sheetView view="pageBreakPreview" zoomScale="28" zoomScaleNormal="70" zoomScaleSheetLayoutView="28" zoomScalePageLayoutView="0" workbookViewId="0" topLeftCell="A55">
      <selection activeCell="I64" sqref="I64:T66"/>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2" customWidth="1"/>
    <col min="22" max="24" width="9.140625" style="12" customWidth="1"/>
    <col min="25"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34.5" customHeight="1">
      <c r="A8" s="277"/>
      <c r="B8" s="277"/>
      <c r="C8" s="277"/>
      <c r="D8" s="277"/>
      <c r="E8" s="277"/>
      <c r="F8" s="277"/>
      <c r="G8" s="277"/>
      <c r="H8" s="277"/>
      <c r="I8" s="277"/>
      <c r="J8" s="277"/>
      <c r="K8" s="277"/>
      <c r="L8" s="277"/>
      <c r="M8" s="277"/>
      <c r="N8" s="277"/>
      <c r="O8" s="277"/>
      <c r="P8" s="277"/>
      <c r="Q8" s="277"/>
      <c r="R8" s="277"/>
      <c r="S8" s="277"/>
      <c r="T8" s="277"/>
    </row>
    <row r="9" spans="1:20" ht="66" customHeight="1">
      <c r="A9" s="460" t="s">
        <v>251</v>
      </c>
      <c r="B9" s="461"/>
      <c r="C9" s="461"/>
      <c r="D9" s="461"/>
      <c r="E9" s="461"/>
      <c r="F9" s="461"/>
      <c r="G9" s="461"/>
      <c r="H9" s="461"/>
      <c r="I9" s="461"/>
      <c r="J9" s="461"/>
      <c r="K9" s="461"/>
      <c r="L9" s="461"/>
      <c r="M9" s="461"/>
      <c r="N9" s="461"/>
      <c r="O9" s="461"/>
      <c r="P9" s="461"/>
      <c r="Q9" s="461"/>
      <c r="R9" s="461"/>
      <c r="S9" s="461"/>
      <c r="T9" s="462"/>
    </row>
    <row r="10" spans="1:24" s="9" customFormat="1" ht="49.5" customHeight="1">
      <c r="A10" s="463" t="s">
        <v>252</v>
      </c>
      <c r="B10" s="463" t="s">
        <v>253</v>
      </c>
      <c r="C10" s="463"/>
      <c r="D10" s="463"/>
      <c r="E10" s="463"/>
      <c r="F10" s="463"/>
      <c r="G10" s="463"/>
      <c r="H10" s="463"/>
      <c r="I10" s="463"/>
      <c r="J10" s="463"/>
      <c r="K10" s="463"/>
      <c r="L10" s="463"/>
      <c r="M10" s="463"/>
      <c r="N10" s="463"/>
      <c r="O10" s="463"/>
      <c r="P10" s="463"/>
      <c r="Q10" s="468" t="s">
        <v>143</v>
      </c>
      <c r="R10" s="468"/>
      <c r="S10" s="468"/>
      <c r="T10" s="468"/>
      <c r="U10" s="12"/>
      <c r="V10" s="12"/>
      <c r="W10" s="12"/>
      <c r="X10" s="12"/>
    </row>
    <row r="11" spans="1:24" s="9" customFormat="1" ht="73.5" customHeight="1">
      <c r="A11" s="463"/>
      <c r="B11" s="463" t="s">
        <v>254</v>
      </c>
      <c r="C11" s="463"/>
      <c r="D11" s="463" t="s">
        <v>255</v>
      </c>
      <c r="E11" s="463"/>
      <c r="F11" s="463"/>
      <c r="G11" s="463" t="s">
        <v>256</v>
      </c>
      <c r="H11" s="463"/>
      <c r="I11" s="463" t="s">
        <v>257</v>
      </c>
      <c r="J11" s="463"/>
      <c r="K11" s="463" t="s">
        <v>258</v>
      </c>
      <c r="L11" s="463"/>
      <c r="M11" s="463" t="s">
        <v>259</v>
      </c>
      <c r="N11" s="463"/>
      <c r="O11" s="463" t="s">
        <v>260</v>
      </c>
      <c r="P11" s="463"/>
      <c r="Q11" s="468"/>
      <c r="R11" s="468"/>
      <c r="S11" s="468"/>
      <c r="T11" s="468"/>
      <c r="U11" s="12"/>
      <c r="V11" s="12"/>
      <c r="W11" s="12"/>
      <c r="X11" s="12"/>
    </row>
    <row r="12" spans="1:24" s="10" customFormat="1" ht="102" customHeight="1">
      <c r="A12" s="18" t="e">
        <f>'MAPA DE RIESGOS'!#REF!</f>
        <v>#REF!</v>
      </c>
      <c r="B12" s="464"/>
      <c r="C12" s="464"/>
      <c r="D12" s="465"/>
      <c r="E12" s="465"/>
      <c r="F12" s="465"/>
      <c r="G12" s="465"/>
      <c r="H12" s="465"/>
      <c r="I12" s="465"/>
      <c r="J12" s="465"/>
      <c r="K12" s="465"/>
      <c r="L12" s="465"/>
      <c r="M12" s="465"/>
      <c r="N12" s="465"/>
      <c r="O12" s="466" t="e">
        <f>ROUND(AVERAGE(B12:N12),0)</f>
        <v>#DIV/0!</v>
      </c>
      <c r="P12" s="466"/>
      <c r="Q12" s="467" t="e">
        <f>IF(OR(AND(A12=1,O12=1),AND(A12=2,O12=1),AND(A12=1,O12=2),AND(A12=2,O12=2),AND(A12=3,O12=1)),"BAJO",IF(OR(AND(A12=4,O12=1),AND(A12=3,O12=2),AND(A12=2,O12=3),AND(A12=1,O12=3)),"MODERADO",IF(OR(AND(A12=5,O12=1),AND(A12=5,O12=2),AND(A12=4,O12=2),AND(A12=4,O12=3),AND(A12=3,O12=3),AND(A12=2,O12=4),AND(A12=1,O12=4),AND(A12=1,O12=5)),"ALTO",IF(OR(AND(A12=5,O12=3),AND(A12=5,O12=4),AND(A12=4,O12=4),AND(A12=3,O12=4),AND(A12=5,O12=5),AND(A12=4,O12=5),AND(A12=3,O12=5),AND(A12=2,O12=5)),"EXTREMO",""))))</f>
        <v>#REF!</v>
      </c>
      <c r="R12" s="467"/>
      <c r="S12" s="467"/>
      <c r="T12" s="467"/>
      <c r="U12" s="12"/>
      <c r="V12" s="12"/>
      <c r="W12" s="12"/>
      <c r="X12" s="12"/>
    </row>
    <row r="13" spans="1:20" ht="47.25" customHeight="1">
      <c r="A13" s="20"/>
      <c r="B13" s="20"/>
      <c r="C13" s="20"/>
      <c r="D13" s="21"/>
      <c r="E13" s="21"/>
      <c r="F13" s="22"/>
      <c r="G13" s="22"/>
      <c r="H13" s="22"/>
      <c r="I13" s="22"/>
      <c r="J13" s="22"/>
      <c r="K13" s="21"/>
      <c r="L13" s="21"/>
      <c r="M13" s="21"/>
      <c r="N13" s="21"/>
      <c r="O13" s="39"/>
      <c r="P13" s="40"/>
      <c r="Q13" s="40"/>
      <c r="R13" s="40"/>
      <c r="S13" s="40"/>
      <c r="T13" s="40"/>
    </row>
    <row r="14" spans="1:20" ht="73.5" customHeight="1">
      <c r="A14" s="278" t="s">
        <v>145</v>
      </c>
      <c r="B14" s="278"/>
      <c r="C14" s="278"/>
      <c r="D14" s="278"/>
      <c r="E14" s="278"/>
      <c r="F14" s="278"/>
      <c r="G14" s="278"/>
      <c r="H14" s="278"/>
      <c r="I14" s="278"/>
      <c r="J14" s="278"/>
      <c r="K14" s="278"/>
      <c r="L14" s="278"/>
      <c r="M14" s="278"/>
      <c r="N14" s="278"/>
      <c r="O14" s="278"/>
      <c r="P14" s="278"/>
      <c r="Q14" s="278"/>
      <c r="R14" s="278"/>
      <c r="S14" s="278"/>
      <c r="T14" s="278"/>
    </row>
    <row r="15" spans="1:20" ht="73.5" customHeight="1">
      <c r="A15" s="380" t="s">
        <v>146</v>
      </c>
      <c r="B15" s="380"/>
      <c r="C15" s="380"/>
      <c r="D15" s="380"/>
      <c r="E15" s="380"/>
      <c r="F15" s="380"/>
      <c r="G15" s="380"/>
      <c r="H15" s="380"/>
      <c r="I15" s="380"/>
      <c r="J15" s="380"/>
      <c r="K15" s="380"/>
      <c r="L15" s="380"/>
      <c r="M15" s="380"/>
      <c r="N15" s="380"/>
      <c r="O15" s="380"/>
      <c r="P15" s="380"/>
      <c r="Q15" s="380"/>
      <c r="R15" s="380"/>
      <c r="S15" s="380"/>
      <c r="T15" s="380"/>
    </row>
    <row r="16" spans="1:20" ht="72" customHeight="1">
      <c r="A16" s="433" t="s">
        <v>217</v>
      </c>
      <c r="B16" s="434"/>
      <c r="C16" s="434"/>
      <c r="D16" s="434"/>
      <c r="E16" s="434"/>
      <c r="F16" s="435"/>
      <c r="G16" s="433" t="s">
        <v>148</v>
      </c>
      <c r="H16" s="434"/>
      <c r="I16" s="434"/>
      <c r="J16" s="434"/>
      <c r="K16" s="434"/>
      <c r="L16" s="434"/>
      <c r="M16" s="434"/>
      <c r="N16" s="435"/>
      <c r="O16" s="279" t="s">
        <v>149</v>
      </c>
      <c r="P16" s="279"/>
      <c r="Q16" s="279"/>
      <c r="R16" s="279"/>
      <c r="S16" s="279"/>
      <c r="T16" s="279"/>
    </row>
    <row r="17" spans="1:20" ht="30" customHeight="1">
      <c r="A17" s="436"/>
      <c r="B17" s="437"/>
      <c r="C17" s="437"/>
      <c r="D17" s="437"/>
      <c r="E17" s="437"/>
      <c r="F17" s="438"/>
      <c r="G17" s="436"/>
      <c r="H17" s="437"/>
      <c r="I17" s="437"/>
      <c r="J17" s="437"/>
      <c r="K17" s="437"/>
      <c r="L17" s="437"/>
      <c r="M17" s="437"/>
      <c r="N17" s="438"/>
      <c r="O17" s="381" t="s">
        <v>1</v>
      </c>
      <c r="P17" s="381"/>
      <c r="Q17" s="381"/>
      <c r="R17" s="381" t="s">
        <v>2</v>
      </c>
      <c r="S17" s="381"/>
      <c r="T17" s="381"/>
    </row>
    <row r="18" spans="1:20" ht="54" customHeight="1">
      <c r="A18" s="439"/>
      <c r="B18" s="440"/>
      <c r="C18" s="440"/>
      <c r="D18" s="440"/>
      <c r="E18" s="440"/>
      <c r="F18" s="441"/>
      <c r="G18" s="439"/>
      <c r="H18" s="440"/>
      <c r="I18" s="440"/>
      <c r="J18" s="440"/>
      <c r="K18" s="440"/>
      <c r="L18" s="440"/>
      <c r="M18" s="440"/>
      <c r="N18" s="441"/>
      <c r="O18" s="41" t="s">
        <v>150</v>
      </c>
      <c r="P18" s="41" t="s">
        <v>151</v>
      </c>
      <c r="Q18" s="41" t="s">
        <v>152</v>
      </c>
      <c r="R18" s="41" t="s">
        <v>150</v>
      </c>
      <c r="S18" s="41" t="s">
        <v>151</v>
      </c>
      <c r="T18" s="41" t="s">
        <v>152</v>
      </c>
    </row>
    <row r="19" spans="1:20" ht="49.5" customHeight="1">
      <c r="A19" s="430" t="e">
        <f>'MAPA DE RIESGOS'!#REF!</f>
        <v>#REF!</v>
      </c>
      <c r="B19" s="431"/>
      <c r="C19" s="431"/>
      <c r="D19" s="431"/>
      <c r="E19" s="431"/>
      <c r="F19" s="432"/>
      <c r="G19" s="23" t="s">
        <v>153</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154</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155</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156</v>
      </c>
      <c r="H22" s="430" t="e">
        <f>'MAPA DE RIESGOS'!#REF!</f>
        <v>#REF!</v>
      </c>
      <c r="I22" s="431"/>
      <c r="J22" s="431"/>
      <c r="K22" s="431"/>
      <c r="L22" s="431"/>
      <c r="M22" s="431"/>
      <c r="N22" s="431"/>
      <c r="O22" s="42"/>
      <c r="P22" s="42"/>
      <c r="Q22" s="55"/>
      <c r="R22" s="55"/>
      <c r="S22" s="55"/>
      <c r="T22" s="55"/>
    </row>
    <row r="23" spans="1:20" ht="49.5" customHeight="1">
      <c r="A23" s="430" t="e">
        <f>'MAPA DE RIESGOS'!#REF!</f>
        <v>#REF!</v>
      </c>
      <c r="B23" s="431"/>
      <c r="C23" s="431"/>
      <c r="D23" s="431"/>
      <c r="E23" s="431"/>
      <c r="F23" s="432"/>
      <c r="G23" s="23" t="s">
        <v>157</v>
      </c>
      <c r="H23" s="430" t="e">
        <f>'MAPA DE RIESGOS'!#REF!</f>
        <v>#REF!</v>
      </c>
      <c r="I23" s="431"/>
      <c r="J23" s="431"/>
      <c r="K23" s="431"/>
      <c r="L23" s="431"/>
      <c r="M23" s="431"/>
      <c r="N23" s="431"/>
      <c r="O23" s="42"/>
      <c r="P23" s="42"/>
      <c r="Q23" s="55"/>
      <c r="R23" s="55"/>
      <c r="S23" s="55"/>
      <c r="T23" s="55"/>
    </row>
    <row r="24" spans="1:20" ht="30" customHeight="1">
      <c r="A24" s="24"/>
      <c r="B24" s="24"/>
      <c r="C24" s="25"/>
      <c r="D24" s="25"/>
      <c r="E24" s="25"/>
      <c r="F24" s="25"/>
      <c r="G24" s="25"/>
      <c r="H24" s="25"/>
      <c r="I24" s="25"/>
      <c r="J24" s="25"/>
      <c r="K24" s="25"/>
      <c r="L24" s="25"/>
      <c r="M24" s="25"/>
      <c r="N24" s="25"/>
      <c r="O24" s="39"/>
      <c r="P24" s="40"/>
      <c r="Q24" s="40"/>
      <c r="R24" s="40"/>
      <c r="S24" s="40"/>
      <c r="T24" s="40"/>
    </row>
    <row r="25" spans="1:20" ht="30" customHeight="1">
      <c r="A25" s="26"/>
      <c r="B25" s="26"/>
      <c r="C25" s="27"/>
      <c r="D25" s="27"/>
      <c r="E25" s="28"/>
      <c r="F25" s="28"/>
      <c r="G25" s="28"/>
      <c r="H25" s="28"/>
      <c r="I25" s="28"/>
      <c r="J25" s="43"/>
      <c r="K25" s="43"/>
      <c r="L25" s="44"/>
      <c r="M25" s="44"/>
      <c r="N25" s="45"/>
      <c r="O25" s="46"/>
      <c r="P25" s="47"/>
      <c r="Q25" s="47"/>
      <c r="R25" s="47"/>
      <c r="S25" s="47"/>
      <c r="T25" s="47"/>
    </row>
    <row r="26" spans="1:20" ht="54" customHeight="1">
      <c r="A26" s="385" t="s">
        <v>158</v>
      </c>
      <c r="B26" s="385"/>
      <c r="C26" s="385"/>
      <c r="D26" s="385"/>
      <c r="E26" s="385"/>
      <c r="F26" s="385"/>
      <c r="G26" s="386"/>
      <c r="H26" s="29">
        <f>COUNTIF(O19:O23,"x")</f>
        <v>0</v>
      </c>
      <c r="I26" s="26"/>
      <c r="J26" s="26"/>
      <c r="K26" s="26"/>
      <c r="L26" s="44"/>
      <c r="M26" s="44"/>
      <c r="N26" s="48"/>
      <c r="O26" s="49"/>
      <c r="P26" s="50"/>
      <c r="Q26" s="50"/>
      <c r="R26" s="50"/>
      <c r="S26" s="50"/>
      <c r="T26" s="50"/>
    </row>
    <row r="27" spans="1:20" ht="54" customHeight="1">
      <c r="A27" s="385" t="s">
        <v>159</v>
      </c>
      <c r="B27" s="385"/>
      <c r="C27" s="385"/>
      <c r="D27" s="385"/>
      <c r="E27" s="385"/>
      <c r="F27" s="385"/>
      <c r="G27" s="386"/>
      <c r="H27" s="29">
        <f>COUNTIF(P19:P23,"x")</f>
        <v>0</v>
      </c>
      <c r="I27" s="26"/>
      <c r="J27" s="26"/>
      <c r="K27" s="26"/>
      <c r="L27" s="44"/>
      <c r="M27" s="44"/>
      <c r="N27" s="48"/>
      <c r="O27" s="49"/>
      <c r="P27" s="50"/>
      <c r="Q27" s="50"/>
      <c r="R27" s="50"/>
      <c r="S27" s="50"/>
      <c r="T27" s="50"/>
    </row>
    <row r="28" spans="1:20" ht="54" customHeight="1">
      <c r="A28" s="385" t="s">
        <v>160</v>
      </c>
      <c r="B28" s="385"/>
      <c r="C28" s="385"/>
      <c r="D28" s="385"/>
      <c r="E28" s="385"/>
      <c r="F28" s="385"/>
      <c r="G28" s="386"/>
      <c r="H28" s="29">
        <f>COUNTIF(Q19:Q23,"x")</f>
        <v>0</v>
      </c>
      <c r="I28" s="26"/>
      <c r="J28" s="26"/>
      <c r="K28" s="26"/>
      <c r="L28" s="44"/>
      <c r="M28" s="44"/>
      <c r="N28" s="48"/>
      <c r="O28" s="49"/>
      <c r="P28" s="50"/>
      <c r="Q28" s="50"/>
      <c r="R28" s="50"/>
      <c r="S28" s="50"/>
      <c r="T28" s="50"/>
    </row>
    <row r="29" spans="1:20" ht="54" customHeight="1">
      <c r="A29" s="385" t="s">
        <v>161</v>
      </c>
      <c r="B29" s="385"/>
      <c r="C29" s="385"/>
      <c r="D29" s="385"/>
      <c r="E29" s="385"/>
      <c r="F29" s="385"/>
      <c r="G29" s="386"/>
      <c r="H29" s="29">
        <f>COUNTIF(R19:R23,"x")</f>
        <v>0</v>
      </c>
      <c r="I29" s="45"/>
      <c r="J29" s="45"/>
      <c r="K29" s="45"/>
      <c r="L29" s="51"/>
      <c r="M29" s="51"/>
      <c r="N29" s="51"/>
      <c r="O29" s="52"/>
      <c r="P29" s="53"/>
      <c r="Q29" s="53"/>
      <c r="R29" s="53"/>
      <c r="S29" s="53"/>
      <c r="T29" s="53"/>
    </row>
    <row r="30" spans="1:20" ht="54" customHeight="1">
      <c r="A30" s="385" t="s">
        <v>162</v>
      </c>
      <c r="B30" s="385"/>
      <c r="C30" s="385"/>
      <c r="D30" s="385"/>
      <c r="E30" s="385"/>
      <c r="F30" s="385"/>
      <c r="G30" s="386"/>
      <c r="H30" s="29">
        <f>COUNTIF(S19:S23,"x")</f>
        <v>0</v>
      </c>
      <c r="I30" s="45"/>
      <c r="J30" s="45"/>
      <c r="K30" s="45"/>
      <c r="L30" s="51"/>
      <c r="M30" s="51"/>
      <c r="N30" s="51"/>
      <c r="O30" s="52"/>
      <c r="P30" s="53"/>
      <c r="Q30" s="53"/>
      <c r="R30" s="53"/>
      <c r="S30" s="53"/>
      <c r="T30" s="53"/>
    </row>
    <row r="31" spans="1:20" ht="54" customHeight="1">
      <c r="A31" s="385" t="s">
        <v>163</v>
      </c>
      <c r="B31" s="385"/>
      <c r="C31" s="385"/>
      <c r="D31" s="385"/>
      <c r="E31" s="385"/>
      <c r="F31" s="385"/>
      <c r="G31" s="386"/>
      <c r="H31" s="29">
        <f>COUNTIF(T19:T23,"x")</f>
        <v>0</v>
      </c>
      <c r="I31" s="45"/>
      <c r="J31" s="45"/>
      <c r="K31" s="45"/>
      <c r="L31" s="51"/>
      <c r="M31" s="51"/>
      <c r="N31" s="51"/>
      <c r="O31" s="52"/>
      <c r="P31" s="53"/>
      <c r="Q31" s="53"/>
      <c r="R31" s="53"/>
      <c r="S31" s="53"/>
      <c r="T31" s="53"/>
    </row>
    <row r="32" spans="1:20" ht="30" customHeight="1">
      <c r="A32" s="30"/>
      <c r="B32" s="30"/>
      <c r="C32" s="30"/>
      <c r="D32" s="30"/>
      <c r="E32" s="30"/>
      <c r="F32" s="30"/>
      <c r="G32" s="30"/>
      <c r="H32" s="31"/>
      <c r="I32" s="45"/>
      <c r="J32" s="45"/>
      <c r="K32" s="45"/>
      <c r="L32" s="51"/>
      <c r="M32" s="51"/>
      <c r="N32" s="51"/>
      <c r="O32" s="52"/>
      <c r="P32" s="53"/>
      <c r="Q32" s="53"/>
      <c r="R32" s="53"/>
      <c r="S32" s="53"/>
      <c r="T32" s="53"/>
    </row>
    <row r="33" spans="1:20" ht="78" customHeight="1">
      <c r="A33" s="387" t="s">
        <v>164</v>
      </c>
      <c r="B33" s="387"/>
      <c r="C33" s="387"/>
      <c r="D33" s="387"/>
      <c r="E33" s="387"/>
      <c r="F33" s="387"/>
      <c r="G33" s="387"/>
      <c r="H33" s="387"/>
      <c r="I33" s="387"/>
      <c r="J33" s="387"/>
      <c r="K33" s="387"/>
      <c r="L33" s="387"/>
      <c r="M33" s="387"/>
      <c r="N33" s="387"/>
      <c r="O33" s="387"/>
      <c r="P33" s="387"/>
      <c r="Q33" s="387"/>
      <c r="R33" s="387"/>
      <c r="S33" s="387"/>
      <c r="T33" s="387"/>
    </row>
    <row r="34" spans="1:20" ht="78" customHeight="1">
      <c r="A34" s="388" t="s">
        <v>165</v>
      </c>
      <c r="B34" s="389"/>
      <c r="C34" s="389"/>
      <c r="D34" s="389"/>
      <c r="E34" s="389"/>
      <c r="F34" s="389"/>
      <c r="G34" s="389"/>
      <c r="H34" s="389"/>
      <c r="I34" s="389"/>
      <c r="J34" s="389"/>
      <c r="K34" s="389"/>
      <c r="L34" s="389"/>
      <c r="M34" s="389"/>
      <c r="N34" s="389"/>
      <c r="O34" s="389"/>
      <c r="P34" s="389"/>
      <c r="Q34" s="389"/>
      <c r="R34" s="389"/>
      <c r="S34" s="389"/>
      <c r="T34" s="390"/>
    </row>
    <row r="35" spans="1:20" ht="106.5" customHeight="1">
      <c r="A35" s="391" t="s">
        <v>166</v>
      </c>
      <c r="B35" s="391"/>
      <c r="C35" s="391"/>
      <c r="D35" s="391"/>
      <c r="E35" s="391"/>
      <c r="F35" s="391"/>
      <c r="G35" s="391"/>
      <c r="H35" s="32" t="s">
        <v>167</v>
      </c>
      <c r="I35" s="54" t="s">
        <v>168</v>
      </c>
      <c r="J35" s="41" t="s">
        <v>169</v>
      </c>
      <c r="K35" s="54" t="s">
        <v>170</v>
      </c>
      <c r="L35" s="41" t="s">
        <v>169</v>
      </c>
      <c r="M35" s="54" t="s">
        <v>171</v>
      </c>
      <c r="N35" s="41" t="s">
        <v>169</v>
      </c>
      <c r="O35" s="41" t="s">
        <v>172</v>
      </c>
      <c r="P35" s="392" t="s">
        <v>169</v>
      </c>
      <c r="Q35" s="393"/>
      <c r="R35" s="41" t="s">
        <v>173</v>
      </c>
      <c r="S35" s="394" t="s">
        <v>169</v>
      </c>
      <c r="T35" s="394"/>
    </row>
    <row r="36" spans="1:20" ht="60" customHeight="1">
      <c r="A36" s="401" t="s">
        <v>174</v>
      </c>
      <c r="B36" s="402"/>
      <c r="C36" s="402"/>
      <c r="D36" s="402"/>
      <c r="E36" s="403"/>
      <c r="F36" s="395" t="s">
        <v>175</v>
      </c>
      <c r="G36" s="396"/>
      <c r="H36" s="33">
        <v>15</v>
      </c>
      <c r="I36" s="328"/>
      <c r="J36" s="330"/>
      <c r="K36" s="328"/>
      <c r="L36" s="330"/>
      <c r="M36" s="328"/>
      <c r="N36" s="328"/>
      <c r="O36" s="328"/>
      <c r="P36" s="335"/>
      <c r="Q36" s="328"/>
      <c r="R36" s="328"/>
      <c r="S36" s="335"/>
      <c r="T36" s="328"/>
    </row>
    <row r="37" spans="1:20" ht="60" customHeight="1">
      <c r="A37" s="404"/>
      <c r="B37" s="405"/>
      <c r="C37" s="405"/>
      <c r="D37" s="405"/>
      <c r="E37" s="406"/>
      <c r="F37" s="397" t="s">
        <v>180</v>
      </c>
      <c r="G37" s="398"/>
      <c r="H37" s="34">
        <v>0</v>
      </c>
      <c r="I37" s="329"/>
      <c r="J37" s="329"/>
      <c r="K37" s="329"/>
      <c r="L37" s="329"/>
      <c r="M37" s="329"/>
      <c r="N37" s="329"/>
      <c r="O37" s="329"/>
      <c r="P37" s="336"/>
      <c r="Q37" s="330"/>
      <c r="R37" s="329"/>
      <c r="S37" s="336"/>
      <c r="T37" s="330"/>
    </row>
    <row r="38" spans="1:20" ht="60" customHeight="1">
      <c r="A38" s="401" t="s">
        <v>181</v>
      </c>
      <c r="B38" s="402"/>
      <c r="C38" s="402"/>
      <c r="D38" s="402"/>
      <c r="E38" s="403"/>
      <c r="F38" s="395" t="s">
        <v>175</v>
      </c>
      <c r="G38" s="396"/>
      <c r="H38" s="33">
        <v>15</v>
      </c>
      <c r="I38" s="328"/>
      <c r="J38" s="328"/>
      <c r="K38" s="328"/>
      <c r="L38" s="328"/>
      <c r="M38" s="328"/>
      <c r="N38" s="328"/>
      <c r="O38" s="328"/>
      <c r="P38" s="335"/>
      <c r="Q38" s="328"/>
      <c r="R38" s="328"/>
      <c r="S38" s="335"/>
      <c r="T38" s="328"/>
    </row>
    <row r="39" spans="1:20" ht="60" customHeight="1">
      <c r="A39" s="404"/>
      <c r="B39" s="405"/>
      <c r="C39" s="405"/>
      <c r="D39" s="405"/>
      <c r="E39" s="406"/>
      <c r="F39" s="397" t="s">
        <v>180</v>
      </c>
      <c r="G39" s="398"/>
      <c r="H39" s="34">
        <v>0</v>
      </c>
      <c r="I39" s="329"/>
      <c r="J39" s="329"/>
      <c r="K39" s="329"/>
      <c r="L39" s="329"/>
      <c r="M39" s="329"/>
      <c r="N39" s="329"/>
      <c r="O39" s="329"/>
      <c r="P39" s="336"/>
      <c r="Q39" s="330"/>
      <c r="R39" s="329"/>
      <c r="S39" s="336"/>
      <c r="T39" s="330"/>
    </row>
    <row r="40" spans="1:20" ht="60" customHeight="1">
      <c r="A40" s="401" t="s">
        <v>182</v>
      </c>
      <c r="B40" s="402"/>
      <c r="C40" s="402"/>
      <c r="D40" s="402"/>
      <c r="E40" s="403"/>
      <c r="F40" s="395" t="s">
        <v>183</v>
      </c>
      <c r="G40" s="396"/>
      <c r="H40" s="33">
        <v>15</v>
      </c>
      <c r="I40" s="328"/>
      <c r="J40" s="328"/>
      <c r="K40" s="328"/>
      <c r="L40" s="328"/>
      <c r="M40" s="328"/>
      <c r="N40" s="328"/>
      <c r="O40" s="328"/>
      <c r="P40" s="335"/>
      <c r="Q40" s="328"/>
      <c r="R40" s="328"/>
      <c r="S40" s="335"/>
      <c r="T40" s="328"/>
    </row>
    <row r="41" spans="1:20" ht="60" customHeight="1">
      <c r="A41" s="404"/>
      <c r="B41" s="405"/>
      <c r="C41" s="405"/>
      <c r="D41" s="405"/>
      <c r="E41" s="406"/>
      <c r="F41" s="397" t="s">
        <v>184</v>
      </c>
      <c r="G41" s="398"/>
      <c r="H41" s="34">
        <v>0</v>
      </c>
      <c r="I41" s="329"/>
      <c r="J41" s="329"/>
      <c r="K41" s="329"/>
      <c r="L41" s="329"/>
      <c r="M41" s="329"/>
      <c r="N41" s="329"/>
      <c r="O41" s="329"/>
      <c r="P41" s="336"/>
      <c r="Q41" s="330"/>
      <c r="R41" s="329"/>
      <c r="S41" s="336"/>
      <c r="T41" s="330"/>
    </row>
    <row r="42" spans="1:20" ht="60" customHeight="1">
      <c r="A42" s="401" t="s">
        <v>185</v>
      </c>
      <c r="B42" s="402"/>
      <c r="C42" s="402"/>
      <c r="D42" s="402"/>
      <c r="E42" s="403"/>
      <c r="F42" s="395" t="s">
        <v>186</v>
      </c>
      <c r="G42" s="396"/>
      <c r="H42" s="33">
        <v>15</v>
      </c>
      <c r="I42" s="328"/>
      <c r="J42" s="328"/>
      <c r="K42" s="328"/>
      <c r="L42" s="328"/>
      <c r="M42" s="328"/>
      <c r="N42" s="328"/>
      <c r="O42" s="328"/>
      <c r="P42" s="335"/>
      <c r="Q42" s="328"/>
      <c r="R42" s="328"/>
      <c r="S42" s="335"/>
      <c r="T42" s="328"/>
    </row>
    <row r="43" spans="1:20" ht="60" customHeight="1">
      <c r="A43" s="425"/>
      <c r="B43" s="426"/>
      <c r="C43" s="426"/>
      <c r="D43" s="426"/>
      <c r="E43" s="427"/>
      <c r="F43" s="397" t="s">
        <v>187</v>
      </c>
      <c r="G43" s="398"/>
      <c r="H43" s="35">
        <v>10</v>
      </c>
      <c r="I43" s="330"/>
      <c r="J43" s="330"/>
      <c r="K43" s="330"/>
      <c r="L43" s="330"/>
      <c r="M43" s="330"/>
      <c r="N43" s="330"/>
      <c r="O43" s="330"/>
      <c r="P43" s="336"/>
      <c r="Q43" s="330"/>
      <c r="R43" s="330"/>
      <c r="S43" s="336"/>
      <c r="T43" s="330"/>
    </row>
    <row r="44" spans="1:20" ht="60" customHeight="1">
      <c r="A44" s="404"/>
      <c r="B44" s="405"/>
      <c r="C44" s="405"/>
      <c r="D44" s="405"/>
      <c r="E44" s="406"/>
      <c r="F44" s="397" t="s">
        <v>188</v>
      </c>
      <c r="G44" s="398"/>
      <c r="H44" s="34">
        <v>0</v>
      </c>
      <c r="I44" s="329"/>
      <c r="J44" s="329"/>
      <c r="K44" s="329"/>
      <c r="L44" s="329"/>
      <c r="M44" s="329"/>
      <c r="N44" s="329"/>
      <c r="O44" s="329"/>
      <c r="P44" s="336"/>
      <c r="Q44" s="330"/>
      <c r="R44" s="329"/>
      <c r="S44" s="336"/>
      <c r="T44" s="330"/>
    </row>
    <row r="45" spans="1:20" ht="60" customHeight="1">
      <c r="A45" s="401" t="s">
        <v>189</v>
      </c>
      <c r="B45" s="402"/>
      <c r="C45" s="402"/>
      <c r="D45" s="402"/>
      <c r="E45" s="403"/>
      <c r="F45" s="395" t="s">
        <v>175</v>
      </c>
      <c r="G45" s="396"/>
      <c r="H45" s="33">
        <v>15</v>
      </c>
      <c r="I45" s="328"/>
      <c r="J45" s="328"/>
      <c r="K45" s="328"/>
      <c r="L45" s="328"/>
      <c r="M45" s="328"/>
      <c r="N45" s="328"/>
      <c r="O45" s="328"/>
      <c r="P45" s="335"/>
      <c r="Q45" s="328"/>
      <c r="R45" s="328"/>
      <c r="S45" s="335"/>
      <c r="T45" s="328"/>
    </row>
    <row r="46" spans="1:20" ht="60" customHeight="1">
      <c r="A46" s="404"/>
      <c r="B46" s="405"/>
      <c r="C46" s="405"/>
      <c r="D46" s="405"/>
      <c r="E46" s="406"/>
      <c r="F46" s="397" t="s">
        <v>180</v>
      </c>
      <c r="G46" s="398"/>
      <c r="H46" s="34">
        <v>0</v>
      </c>
      <c r="I46" s="329"/>
      <c r="J46" s="329"/>
      <c r="K46" s="329"/>
      <c r="L46" s="329"/>
      <c r="M46" s="329"/>
      <c r="N46" s="329"/>
      <c r="O46" s="329"/>
      <c r="P46" s="347"/>
      <c r="Q46" s="329"/>
      <c r="R46" s="329"/>
      <c r="S46" s="347"/>
      <c r="T46" s="329"/>
    </row>
    <row r="47" spans="1:20" ht="79.5" customHeight="1">
      <c r="A47" s="401" t="s">
        <v>190</v>
      </c>
      <c r="B47" s="402"/>
      <c r="C47" s="402"/>
      <c r="D47" s="402"/>
      <c r="E47" s="403"/>
      <c r="F47" s="395" t="s">
        <v>191</v>
      </c>
      <c r="G47" s="396"/>
      <c r="H47" s="33">
        <v>15</v>
      </c>
      <c r="I47" s="328"/>
      <c r="J47" s="328"/>
      <c r="K47" s="328"/>
      <c r="L47" s="328"/>
      <c r="M47" s="328"/>
      <c r="N47" s="328"/>
      <c r="O47" s="328"/>
      <c r="P47" s="335"/>
      <c r="Q47" s="328"/>
      <c r="R47" s="328"/>
      <c r="S47" s="335"/>
      <c r="T47" s="328"/>
    </row>
    <row r="48" spans="1:20" ht="79.5" customHeight="1">
      <c r="A48" s="404"/>
      <c r="B48" s="405"/>
      <c r="C48" s="405"/>
      <c r="D48" s="405"/>
      <c r="E48" s="406"/>
      <c r="F48" s="397" t="s">
        <v>192</v>
      </c>
      <c r="G48" s="398"/>
      <c r="H48" s="34">
        <v>5</v>
      </c>
      <c r="I48" s="329"/>
      <c r="J48" s="329"/>
      <c r="K48" s="329"/>
      <c r="L48" s="329"/>
      <c r="M48" s="329"/>
      <c r="N48" s="329"/>
      <c r="O48" s="329"/>
      <c r="P48" s="347"/>
      <c r="Q48" s="329"/>
      <c r="R48" s="329"/>
      <c r="S48" s="347"/>
      <c r="T48" s="329"/>
    </row>
    <row r="49" spans="1:20" ht="60" customHeight="1">
      <c r="A49" s="401" t="s">
        <v>193</v>
      </c>
      <c r="B49" s="402"/>
      <c r="C49" s="402"/>
      <c r="D49" s="402"/>
      <c r="E49" s="403"/>
      <c r="F49" s="395" t="s">
        <v>194</v>
      </c>
      <c r="G49" s="396"/>
      <c r="H49" s="33">
        <v>10</v>
      </c>
      <c r="I49" s="328"/>
      <c r="J49" s="328"/>
      <c r="K49" s="328"/>
      <c r="L49" s="328"/>
      <c r="M49" s="328"/>
      <c r="N49" s="328"/>
      <c r="O49" s="328"/>
      <c r="P49" s="336"/>
      <c r="Q49" s="330"/>
      <c r="R49" s="328"/>
      <c r="S49" s="336"/>
      <c r="T49" s="330"/>
    </row>
    <row r="50" spans="1:20" ht="60" customHeight="1">
      <c r="A50" s="428"/>
      <c r="B50" s="375"/>
      <c r="C50" s="375"/>
      <c r="D50" s="375"/>
      <c r="E50" s="429"/>
      <c r="F50" s="399" t="s">
        <v>195</v>
      </c>
      <c r="G50" s="400"/>
      <c r="H50" s="36">
        <v>5</v>
      </c>
      <c r="I50" s="330"/>
      <c r="J50" s="330"/>
      <c r="K50" s="330"/>
      <c r="L50" s="330"/>
      <c r="M50" s="330"/>
      <c r="N50" s="330"/>
      <c r="O50" s="330"/>
      <c r="P50" s="336"/>
      <c r="Q50" s="330"/>
      <c r="R50" s="330"/>
      <c r="S50" s="336"/>
      <c r="T50" s="330"/>
    </row>
    <row r="51" spans="1:20" ht="60" customHeight="1">
      <c r="A51" s="404"/>
      <c r="B51" s="405"/>
      <c r="C51" s="405"/>
      <c r="D51" s="405"/>
      <c r="E51" s="406"/>
      <c r="F51" s="397" t="s">
        <v>196</v>
      </c>
      <c r="G51" s="398"/>
      <c r="H51" s="34">
        <v>0</v>
      </c>
      <c r="I51" s="329"/>
      <c r="J51" s="329"/>
      <c r="K51" s="329"/>
      <c r="L51" s="329"/>
      <c r="M51" s="329"/>
      <c r="N51" s="329"/>
      <c r="O51" s="329"/>
      <c r="P51" s="347"/>
      <c r="Q51" s="329"/>
      <c r="R51" s="329"/>
      <c r="S51" s="347"/>
      <c r="T51" s="329"/>
    </row>
    <row r="52" spans="1:20" ht="30" customHeight="1">
      <c r="A52" s="311" t="s">
        <v>197</v>
      </c>
      <c r="B52" s="311"/>
      <c r="C52" s="311"/>
      <c r="D52" s="311"/>
      <c r="E52" s="311"/>
      <c r="F52" s="311"/>
      <c r="G52" s="311"/>
      <c r="H52" s="37">
        <f>H36+H38+H40+H42+H45+H47+H49</f>
        <v>100</v>
      </c>
      <c r="I52" s="312">
        <f>SUM(I36:I51)</f>
        <v>0</v>
      </c>
      <c r="J52" s="313"/>
      <c r="K52" s="312">
        <f>SUM(K36:K51)</f>
        <v>0</v>
      </c>
      <c r="L52" s="313"/>
      <c r="M52" s="312">
        <f>SUM(M36:M51)</f>
        <v>0</v>
      </c>
      <c r="N52" s="313"/>
      <c r="O52" s="314">
        <f>SUM(O36:O51)</f>
        <v>0</v>
      </c>
      <c r="P52" s="314"/>
      <c r="Q52" s="314"/>
      <c r="R52" s="314">
        <f>SUM(R36:R51)</f>
        <v>0</v>
      </c>
      <c r="S52" s="314"/>
      <c r="T52" s="314"/>
    </row>
    <row r="53" spans="1:20" ht="60" customHeight="1">
      <c r="A53" s="279" t="s">
        <v>198</v>
      </c>
      <c r="B53" s="279"/>
      <c r="C53" s="279"/>
      <c r="D53" s="279"/>
      <c r="E53" s="279"/>
      <c r="F53" s="279"/>
      <c r="G53" s="279"/>
      <c r="H53" s="279"/>
      <c r="I53" s="279"/>
      <c r="J53" s="279"/>
      <c r="K53" s="279"/>
      <c r="L53" s="279"/>
      <c r="M53" s="279"/>
      <c r="N53" s="279"/>
      <c r="O53" s="279"/>
      <c r="P53" s="279"/>
      <c r="Q53" s="279"/>
      <c r="R53" s="279"/>
      <c r="S53" s="279"/>
      <c r="T53" s="279"/>
    </row>
    <row r="54" spans="1:20" ht="106.5" customHeight="1">
      <c r="A54" s="391" t="s">
        <v>166</v>
      </c>
      <c r="B54" s="391"/>
      <c r="C54" s="391"/>
      <c r="D54" s="391"/>
      <c r="E54" s="391"/>
      <c r="F54" s="391"/>
      <c r="G54" s="391"/>
      <c r="H54" s="32" t="s">
        <v>167</v>
      </c>
      <c r="I54" s="54" t="s">
        <v>168</v>
      </c>
      <c r="J54" s="41" t="s">
        <v>169</v>
      </c>
      <c r="K54" s="54" t="s">
        <v>170</v>
      </c>
      <c r="L54" s="41" t="s">
        <v>169</v>
      </c>
      <c r="M54" s="54" t="s">
        <v>171</v>
      </c>
      <c r="N54" s="41" t="s">
        <v>169</v>
      </c>
      <c r="O54" s="41" t="s">
        <v>172</v>
      </c>
      <c r="P54" s="392" t="s">
        <v>169</v>
      </c>
      <c r="Q54" s="393"/>
      <c r="R54" s="41" t="s">
        <v>173</v>
      </c>
      <c r="S54" s="394" t="s">
        <v>169</v>
      </c>
      <c r="T54" s="394"/>
    </row>
    <row r="55" spans="1:20" ht="60" customHeight="1">
      <c r="A55" s="375" t="s">
        <v>199</v>
      </c>
      <c r="B55" s="375"/>
      <c r="C55" s="375"/>
      <c r="D55" s="375"/>
      <c r="E55" s="375"/>
      <c r="F55" s="321" t="s">
        <v>200</v>
      </c>
      <c r="G55" s="321"/>
      <c r="H55" s="38">
        <v>100</v>
      </c>
      <c r="I55" s="331"/>
      <c r="J55" s="332"/>
      <c r="K55" s="331"/>
      <c r="L55" s="331"/>
      <c r="M55" s="331"/>
      <c r="N55" s="331"/>
      <c r="O55" s="331"/>
      <c r="P55" s="331"/>
      <c r="Q55" s="331"/>
      <c r="R55" s="331"/>
      <c r="S55" s="331"/>
      <c r="T55" s="331"/>
    </row>
    <row r="56" spans="1:20" ht="60" customHeight="1">
      <c r="A56" s="375"/>
      <c r="B56" s="375"/>
      <c r="C56" s="375"/>
      <c r="D56" s="375"/>
      <c r="E56" s="375"/>
      <c r="F56" s="321" t="s">
        <v>201</v>
      </c>
      <c r="G56" s="321"/>
      <c r="H56" s="38">
        <v>50</v>
      </c>
      <c r="I56" s="331"/>
      <c r="J56" s="333"/>
      <c r="K56" s="331"/>
      <c r="L56" s="331"/>
      <c r="M56" s="331"/>
      <c r="N56" s="331"/>
      <c r="O56" s="331"/>
      <c r="P56" s="331"/>
      <c r="Q56" s="331"/>
      <c r="R56" s="331"/>
      <c r="S56" s="331"/>
      <c r="T56" s="331"/>
    </row>
    <row r="57" spans="1:20" ht="60" customHeight="1">
      <c r="A57" s="375"/>
      <c r="B57" s="375"/>
      <c r="C57" s="375"/>
      <c r="D57" s="375"/>
      <c r="E57" s="375"/>
      <c r="F57" s="321" t="s">
        <v>202</v>
      </c>
      <c r="G57" s="321"/>
      <c r="H57" s="38">
        <v>0</v>
      </c>
      <c r="I57" s="331"/>
      <c r="J57" s="334"/>
      <c r="K57" s="331"/>
      <c r="L57" s="331"/>
      <c r="M57" s="331"/>
      <c r="N57" s="331"/>
      <c r="O57" s="331"/>
      <c r="P57" s="331"/>
      <c r="Q57" s="331"/>
      <c r="R57" s="331"/>
      <c r="S57" s="331"/>
      <c r="T57" s="331"/>
    </row>
    <row r="58" spans="1:20" ht="30" customHeight="1">
      <c r="A58" s="316" t="s">
        <v>197</v>
      </c>
      <c r="B58" s="316"/>
      <c r="C58" s="316"/>
      <c r="D58" s="316"/>
      <c r="E58" s="316"/>
      <c r="F58" s="316"/>
      <c r="G58" s="316"/>
      <c r="H58" s="316"/>
      <c r="I58" s="317">
        <f>I55</f>
        <v>0</v>
      </c>
      <c r="J58" s="317"/>
      <c r="K58" s="317">
        <f>K55</f>
        <v>0</v>
      </c>
      <c r="L58" s="317"/>
      <c r="M58" s="317">
        <f>M55</f>
        <v>0</v>
      </c>
      <c r="N58" s="317"/>
      <c r="O58" s="314">
        <f>O55</f>
        <v>0</v>
      </c>
      <c r="P58" s="314"/>
      <c r="Q58" s="314"/>
      <c r="R58" s="314">
        <f>R55</f>
        <v>0</v>
      </c>
      <c r="S58" s="314"/>
      <c r="T58" s="314"/>
    </row>
    <row r="59" spans="1:20" ht="60" customHeight="1">
      <c r="A59" s="279" t="s">
        <v>203</v>
      </c>
      <c r="B59" s="279"/>
      <c r="C59" s="279"/>
      <c r="D59" s="279"/>
      <c r="E59" s="279"/>
      <c r="F59" s="279"/>
      <c r="G59" s="279"/>
      <c r="H59" s="279"/>
      <c r="I59" s="279"/>
      <c r="J59" s="279"/>
      <c r="K59" s="279"/>
      <c r="L59" s="279"/>
      <c r="M59" s="279"/>
      <c r="N59" s="279"/>
      <c r="O59" s="279"/>
      <c r="P59" s="279"/>
      <c r="Q59" s="279"/>
      <c r="R59" s="279"/>
      <c r="S59" s="279"/>
      <c r="T59" s="279"/>
    </row>
    <row r="60" spans="1:20" ht="60" customHeight="1">
      <c r="A60" s="375" t="s">
        <v>204</v>
      </c>
      <c r="B60" s="375"/>
      <c r="C60" s="375"/>
      <c r="D60" s="375"/>
      <c r="E60" s="375"/>
      <c r="F60" s="318" t="s">
        <v>205</v>
      </c>
      <c r="G60" s="319"/>
      <c r="H60" s="320"/>
      <c r="I60" s="368">
        <f>IF(OR(AND(I52&lt;=85,I58=100),AND(I52&lt;=85,I58=50)),0,IF(OR(AND(I52&gt;=95,I58=100)),100,IF(OR(AND(I52&gt;=95,I58=50),AND(I52&lt;=94,I58=100),AND(I52&gt;=86,I58=100),AND(I52&lt;=94,I58=50),AND(I52&gt;=86,I58=50)),50,IF(OR(AND(I52&gt;=95,I58=0),AND(I52&lt;=94,I58=0),AND(I52&gt;=86,I58=0),AND(I52&lt;=85,I58=0)),0))))</f>
        <v>0</v>
      </c>
      <c r="J60" s="376"/>
      <c r="K60" s="368">
        <f>IF(OR(AND(K52&lt;=85,K58=100),AND(K52&lt;=85,K58=50)),0,IF(OR(AND(K52&gt;=95,K58=100)),100,IF(OR(AND(K52&gt;=95,K58=50),AND(K52&lt;=94,K58=100),AND(K52&gt;=86,K58=100),AND(K52&lt;=94,K58=50),AND(K52&gt;=86,K58=50)),50,IF(OR(AND(K52&gt;=95,K58=0),AND(K52&lt;=94,K58=0),AND(K52&gt;=86,K58=0),AND(K52&lt;=85,K58=0)),0))))</f>
        <v>0</v>
      </c>
      <c r="L60" s="376"/>
      <c r="M60" s="368">
        <f>IF(OR(AND(M52&lt;=85,M58=100),AND(M52&lt;=85,M58=50)),0,IF(OR(AND(M52&gt;=95,M58=100)),100,IF(OR(AND(M52&gt;=95,M58=50),AND(M52&lt;=94,M58=100),AND(M52&gt;=86,M58=100),AND(M52&lt;=94,M58=50),AND(M52&gt;=86,M58=50)),50,IF(OR(AND(M52&gt;=95,M58=0),AND(M52&lt;=94,M58=0),AND(M52&gt;=86,M58=0),AND(M52&lt;=85,M58=0)),0))))</f>
        <v>0</v>
      </c>
      <c r="N60" s="376"/>
      <c r="O60" s="368" t="str">
        <f>IF(OR(AND(O52&lt;=85,O58=100),AND(O52&lt;=85,O58=50)),"0",IF(OR(AND(O52&gt;=95,O58=100)),"100",IF(OR(AND(O52&gt;=95,O58=50),AND(O52&lt;=94,O58=100),AND(O52&gt;=86,O58=100),AND(O52&lt;=94,O58=50),AND(O52&gt;=86,O58=50)),"50",IF(OR(AND(O52&gt;=95,O58=0),AND(O52&lt;=94,O58=0),AND(O52&gt;=86,O58=0),AND(O52&lt;=85,O58=0)),"0"))))</f>
        <v>0</v>
      </c>
      <c r="P60" s="369"/>
      <c r="Q60" s="369"/>
      <c r="R60" s="368" t="str">
        <f>IF(OR(AND(R52&lt;=85,R58=100),AND(R52&lt;=85,R58=50)),"0",IF(OR(AND(R52&gt;=95,R58=100)),"100",IF(OR(AND(R52&gt;=95,R58=50),AND(R52&lt;=94,R58=100),AND(R52&gt;=86,R58=100),AND(R52&lt;=94,R58=50),AND(R52&gt;=86,R58=50)),"50",IF(OR(AND(R52&gt;=95,R58=0),AND(R52&lt;=94,R58=0),AND(R52&gt;=86,R58=0),AND(R52&lt;=85,R58=0)),"0"))))</f>
        <v>0</v>
      </c>
      <c r="S60" s="369"/>
      <c r="T60" s="369"/>
    </row>
    <row r="61" spans="1:20" ht="60" customHeight="1">
      <c r="A61" s="375"/>
      <c r="B61" s="375"/>
      <c r="C61" s="375"/>
      <c r="D61" s="375"/>
      <c r="E61" s="375"/>
      <c r="F61" s="318" t="s">
        <v>206</v>
      </c>
      <c r="G61" s="319"/>
      <c r="H61" s="320"/>
      <c r="I61" s="370"/>
      <c r="J61" s="377"/>
      <c r="K61" s="370"/>
      <c r="L61" s="377"/>
      <c r="M61" s="370"/>
      <c r="N61" s="377"/>
      <c r="O61" s="370"/>
      <c r="P61" s="371"/>
      <c r="Q61" s="371"/>
      <c r="R61" s="370"/>
      <c r="S61" s="371"/>
      <c r="T61" s="371"/>
    </row>
    <row r="62" spans="1:20" ht="60" customHeight="1">
      <c r="A62" s="375"/>
      <c r="B62" s="375"/>
      <c r="C62" s="375"/>
      <c r="D62" s="375"/>
      <c r="E62" s="375"/>
      <c r="F62" s="318" t="s">
        <v>207</v>
      </c>
      <c r="G62" s="319"/>
      <c r="H62" s="320"/>
      <c r="I62" s="372"/>
      <c r="J62" s="378"/>
      <c r="K62" s="372"/>
      <c r="L62" s="378"/>
      <c r="M62" s="372"/>
      <c r="N62" s="378"/>
      <c r="O62" s="372"/>
      <c r="P62" s="373"/>
      <c r="Q62" s="373"/>
      <c r="R62" s="372"/>
      <c r="S62" s="373"/>
      <c r="T62" s="373"/>
    </row>
    <row r="63" spans="1:20" ht="60" customHeight="1">
      <c r="A63" s="279" t="s">
        <v>208</v>
      </c>
      <c r="B63" s="279"/>
      <c r="C63" s="279"/>
      <c r="D63" s="279"/>
      <c r="E63" s="279"/>
      <c r="F63" s="279"/>
      <c r="G63" s="279"/>
      <c r="H63" s="279"/>
      <c r="I63" s="279"/>
      <c r="J63" s="279"/>
      <c r="K63" s="279"/>
      <c r="L63" s="279"/>
      <c r="M63" s="279"/>
      <c r="N63" s="279"/>
      <c r="O63" s="279"/>
      <c r="P63" s="279"/>
      <c r="Q63" s="279"/>
      <c r="R63" s="279"/>
      <c r="S63" s="279"/>
      <c r="T63" s="279"/>
    </row>
    <row r="64" spans="1:20" ht="60" customHeight="1">
      <c r="A64" s="375" t="s">
        <v>209</v>
      </c>
      <c r="B64" s="375"/>
      <c r="C64" s="375"/>
      <c r="D64" s="375"/>
      <c r="E64" s="375"/>
      <c r="F64" s="321" t="s">
        <v>205</v>
      </c>
      <c r="G64" s="321"/>
      <c r="H64" s="38">
        <v>100</v>
      </c>
      <c r="I64" s="374" t="str">
        <f>IF(SUM(I60:T62)=0,"BAJO",IF(SUM(I60:T62)/COUNTIF(I60:T62,"&gt;0")&lt;50,"BAJO",IF(SUM(I60:T62)/COUNTIF(I60:T62,"&gt;0")=100,"FUERTE",IF(SUM(I60:T62)/COUNTIF(I60:T62,"&gt;0")&lt;=99,"MODERADO"))))</f>
        <v>BAJO</v>
      </c>
      <c r="J64" s="374"/>
      <c r="K64" s="374"/>
      <c r="L64" s="374"/>
      <c r="M64" s="374"/>
      <c r="N64" s="374"/>
      <c r="O64" s="374"/>
      <c r="P64" s="374"/>
      <c r="Q64" s="374"/>
      <c r="R64" s="374"/>
      <c r="S64" s="374"/>
      <c r="T64" s="374"/>
    </row>
    <row r="65" spans="1:20" ht="60" customHeight="1">
      <c r="A65" s="375"/>
      <c r="B65" s="375"/>
      <c r="C65" s="375"/>
      <c r="D65" s="375"/>
      <c r="E65" s="375"/>
      <c r="F65" s="321" t="s">
        <v>206</v>
      </c>
      <c r="G65" s="321"/>
      <c r="H65" s="38">
        <v>50</v>
      </c>
      <c r="I65" s="374"/>
      <c r="J65" s="374"/>
      <c r="K65" s="374"/>
      <c r="L65" s="374"/>
      <c r="M65" s="374"/>
      <c r="N65" s="374"/>
      <c r="O65" s="374"/>
      <c r="P65" s="374"/>
      <c r="Q65" s="374"/>
      <c r="R65" s="374"/>
      <c r="S65" s="374"/>
      <c r="T65" s="374"/>
    </row>
    <row r="66" spans="1:20" ht="60" customHeight="1">
      <c r="A66" s="375"/>
      <c r="B66" s="375"/>
      <c r="C66" s="375"/>
      <c r="D66" s="375"/>
      <c r="E66" s="375"/>
      <c r="F66" s="321" t="s">
        <v>207</v>
      </c>
      <c r="G66" s="321"/>
      <c r="H66" s="38">
        <v>0</v>
      </c>
      <c r="I66" s="374"/>
      <c r="J66" s="374"/>
      <c r="K66" s="374"/>
      <c r="L66" s="374"/>
      <c r="M66" s="374"/>
      <c r="N66" s="374"/>
      <c r="O66" s="374"/>
      <c r="P66" s="374"/>
      <c r="Q66" s="374"/>
      <c r="R66" s="374"/>
      <c r="S66" s="374"/>
      <c r="T66" s="374"/>
    </row>
    <row r="67" spans="1:20" ht="30" customHeight="1">
      <c r="A67" s="56"/>
      <c r="B67" s="56"/>
      <c r="C67" s="56"/>
      <c r="D67" s="57"/>
      <c r="E67" s="57"/>
      <c r="F67" s="57"/>
      <c r="G67" s="57"/>
      <c r="H67" s="57"/>
      <c r="I67" s="57"/>
      <c r="J67" s="57"/>
      <c r="K67" s="57"/>
      <c r="L67" s="57"/>
      <c r="M67" s="57"/>
      <c r="N67" s="57"/>
      <c r="O67" s="39"/>
      <c r="P67" s="40"/>
      <c r="Q67" s="40"/>
      <c r="R67" s="40"/>
      <c r="S67" s="40"/>
      <c r="T67" s="40"/>
    </row>
    <row r="68" spans="1:20" ht="30" customHeight="1">
      <c r="A68" s="58"/>
      <c r="B68" s="58"/>
      <c r="C68" s="59"/>
      <c r="D68" s="59"/>
      <c r="E68" s="59"/>
      <c r="F68" s="59"/>
      <c r="G68" s="59"/>
      <c r="H68" s="59"/>
      <c r="I68" s="59"/>
      <c r="J68" s="69"/>
      <c r="K68" s="69"/>
      <c r="L68" s="70"/>
      <c r="M68" s="70"/>
      <c r="N68" s="46"/>
      <c r="O68" s="71"/>
      <c r="P68" s="72"/>
      <c r="Q68" s="72"/>
      <c r="R68" s="72"/>
      <c r="S68" s="72"/>
      <c r="T68" s="72"/>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4"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c r="U71" s="12"/>
      <c r="V71" s="12"/>
      <c r="W71" s="12"/>
      <c r="X71" s="12"/>
    </row>
    <row r="72" spans="1:24"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c r="U72" s="12"/>
      <c r="V72" s="12"/>
      <c r="W72" s="12"/>
      <c r="X72" s="12"/>
    </row>
    <row r="73" spans="1:24" s="10" customFormat="1" ht="49.5" customHeight="1">
      <c r="A73" s="323" t="e">
        <f>A12</f>
        <v>#REF!</v>
      </c>
      <c r="B73" s="323"/>
      <c r="C73" s="323"/>
      <c r="D73" s="323"/>
      <c r="E73" s="323"/>
      <c r="F73" s="323"/>
      <c r="G73" s="323"/>
      <c r="H73" s="324">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3" s="324"/>
      <c r="J73" s="324"/>
      <c r="K73" s="324"/>
      <c r="L73" s="324"/>
      <c r="M73" s="324"/>
      <c r="N73" s="324"/>
      <c r="O73" s="325" t="e">
        <f>IF(A73-H73=0,"1",A73-H73)</f>
        <v>#REF!</v>
      </c>
      <c r="P73" s="325"/>
      <c r="Q73" s="325"/>
      <c r="R73" s="325"/>
      <c r="S73" s="325"/>
      <c r="T73" s="325"/>
      <c r="U73" s="12"/>
      <c r="V73" s="12"/>
      <c r="W73" s="12"/>
      <c r="X73" s="12"/>
    </row>
    <row r="74" spans="1:24" s="10" customFormat="1" ht="49.5" customHeight="1">
      <c r="A74" s="61"/>
      <c r="B74" s="61"/>
      <c r="C74" s="62"/>
      <c r="D74" s="62"/>
      <c r="E74" s="63"/>
      <c r="F74" s="64"/>
      <c r="G74" s="64"/>
      <c r="H74" s="64"/>
      <c r="I74" s="64"/>
      <c r="J74" s="64"/>
      <c r="K74" s="64"/>
      <c r="L74" s="64"/>
      <c r="M74" s="64"/>
      <c r="N74" s="64"/>
      <c r="O74" s="75"/>
      <c r="P74" s="76"/>
      <c r="Q74" s="76"/>
      <c r="R74" s="76"/>
      <c r="S74" s="76"/>
      <c r="T74" s="76"/>
      <c r="U74" s="12"/>
      <c r="V74" s="12"/>
      <c r="W74" s="12"/>
      <c r="X74" s="12"/>
    </row>
    <row r="75" spans="1:24"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c r="U75" s="12"/>
      <c r="V75" s="12"/>
      <c r="W75" s="12"/>
      <c r="X75" s="12"/>
    </row>
    <row r="76" spans="1:24"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c r="U76" s="12"/>
      <c r="V76" s="12"/>
      <c r="W76" s="12"/>
      <c r="X76" s="12"/>
    </row>
    <row r="77" spans="1:24" s="10" customFormat="1" ht="49.5" customHeight="1">
      <c r="A77" s="323" t="e">
        <f>O12</f>
        <v>#DIV/0!</v>
      </c>
      <c r="B77" s="323"/>
      <c r="C77" s="323"/>
      <c r="D77" s="323"/>
      <c r="E77" s="323"/>
      <c r="F77" s="323"/>
      <c r="G77" s="323"/>
      <c r="H77" s="327">
        <f>IF(OR(AND(H26=1,H26=2,H26=3,H26=4,H26=5),AND(H29=1,H29=2,H29=3,H29=4,H29=5),AND(I64="Fuerte")),"2",IF(OR(AND(H26=1,H26=2,H26=3,H26=4,H26=5),AND(H30=1,H30=2,H30=3,H30=4,H30=5),AND(I64="Fuerte")),"2",IF(OR(AND(H26=1,H26=2,H26=3,H26=4,H26=5),AND(H31=1,H31=2,H31=3,H31=4,H31=5),AND(I64="Fuerte")),"2",IF(OR(AND(H26=1,H26=2,H26=3,H26=4,H26=5),AND(H29=1,H29=2,H29=3,H29=4,H29=5),AND(I64="Moderado")),"1",IF(OR(AND(H26=1,H26=2,H26=3,H26=4,H26=5),AND(H30=1,H30=2,H30=3,H30=4,H30=5),AND(I64="Moderado")),"1",IF(OR(AND(H26=1,H26=2,H26=3,H26=4,H26=5),AND(H31=1,H31=2,H31=3,H31=4,H31=5),AND(I64="Moderado")),"1",))))))</f>
        <v>0</v>
      </c>
      <c r="I77" s="327"/>
      <c r="J77" s="327"/>
      <c r="K77" s="327"/>
      <c r="L77" s="327"/>
      <c r="M77" s="327"/>
      <c r="N77" s="327"/>
      <c r="O77" s="323" t="e">
        <f>IF(A77-H77=0,"1",A77-H77)</f>
        <v>#DIV/0!</v>
      </c>
      <c r="P77" s="323"/>
      <c r="Q77" s="323"/>
      <c r="R77" s="323"/>
      <c r="S77" s="323"/>
      <c r="T77" s="323"/>
      <c r="U77" s="12"/>
      <c r="V77" s="12"/>
      <c r="W77" s="12"/>
      <c r="X77" s="12"/>
    </row>
    <row r="78" spans="1:24" s="10" customFormat="1" ht="49.5" customHeight="1">
      <c r="A78" s="65"/>
      <c r="B78" s="65"/>
      <c r="C78" s="65"/>
      <c r="D78" s="65"/>
      <c r="E78" s="65"/>
      <c r="F78" s="64"/>
      <c r="G78" s="64"/>
      <c r="H78" s="64"/>
      <c r="I78" s="64"/>
      <c r="J78" s="64"/>
      <c r="K78" s="64"/>
      <c r="L78" s="64"/>
      <c r="M78" s="64"/>
      <c r="N78" s="64"/>
      <c r="O78" s="75"/>
      <c r="P78" s="76"/>
      <c r="Q78" s="76"/>
      <c r="R78" s="76"/>
      <c r="S78" s="76"/>
      <c r="T78" s="76"/>
      <c r="U78" s="12"/>
      <c r="V78" s="12"/>
      <c r="W78" s="12"/>
      <c r="X78" s="12"/>
    </row>
    <row r="79" spans="1:24"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c r="U79" s="12"/>
      <c r="V79" s="12"/>
      <c r="W79" s="12"/>
      <c r="X79" s="12"/>
    </row>
    <row r="80" spans="1:24"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c r="U80" s="12"/>
      <c r="V80" s="12"/>
      <c r="W80" s="12"/>
      <c r="X80" s="12"/>
    </row>
    <row r="81" spans="1:24" s="10" customFormat="1" ht="148.5" customHeight="1">
      <c r="A81" s="323" t="e">
        <f>O73</f>
        <v>#REF!</v>
      </c>
      <c r="B81" s="323"/>
      <c r="C81" s="323"/>
      <c r="D81" s="323"/>
      <c r="E81" s="323"/>
      <c r="F81" s="323"/>
      <c r="G81" s="323"/>
      <c r="H81" s="323" t="e">
        <f>O77</f>
        <v>#DIV/0!</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c r="U81" s="12"/>
      <c r="V81" s="12"/>
      <c r="W81" s="12"/>
      <c r="X81" s="12"/>
    </row>
    <row r="82" spans="1:20" ht="28.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17">
    <mergeCell ref="P38:Q39"/>
    <mergeCell ref="S38:T39"/>
    <mergeCell ref="A38:E39"/>
    <mergeCell ref="A64:E66"/>
    <mergeCell ref="I64:T66"/>
    <mergeCell ref="P49:Q51"/>
    <mergeCell ref="Q10:T11"/>
    <mergeCell ref="A16:F18"/>
    <mergeCell ref="G16:N18"/>
    <mergeCell ref="P36:Q37"/>
    <mergeCell ref="S36:T37"/>
    <mergeCell ref="A36:E37"/>
    <mergeCell ref="P40:Q41"/>
    <mergeCell ref="S40:T41"/>
    <mergeCell ref="A40:E41"/>
    <mergeCell ref="P42:Q44"/>
    <mergeCell ref="S42:T44"/>
    <mergeCell ref="A42:E44"/>
    <mergeCell ref="O60:Q62"/>
    <mergeCell ref="R60:T62"/>
    <mergeCell ref="P45:Q46"/>
    <mergeCell ref="S45:T46"/>
    <mergeCell ref="A45:E46"/>
    <mergeCell ref="P47:Q48"/>
    <mergeCell ref="S47:T48"/>
    <mergeCell ref="A47:E48"/>
    <mergeCell ref="R49:R51"/>
    <mergeCell ref="R55:R57"/>
    <mergeCell ref="S49:T51"/>
    <mergeCell ref="A49:E51"/>
    <mergeCell ref="A55:E57"/>
    <mergeCell ref="P55:Q57"/>
    <mergeCell ref="S55:T57"/>
    <mergeCell ref="R36:R37"/>
    <mergeCell ref="R38:R39"/>
    <mergeCell ref="R40:R41"/>
    <mergeCell ref="R42:R44"/>
    <mergeCell ref="R45:R46"/>
    <mergeCell ref="R47:R48"/>
    <mergeCell ref="O36:O37"/>
    <mergeCell ref="O38:O39"/>
    <mergeCell ref="O40:O41"/>
    <mergeCell ref="O42:O44"/>
    <mergeCell ref="O45:O46"/>
    <mergeCell ref="O47:O48"/>
    <mergeCell ref="N36:N37"/>
    <mergeCell ref="N38:N39"/>
    <mergeCell ref="N40:N41"/>
    <mergeCell ref="N42:N44"/>
    <mergeCell ref="N45:N46"/>
    <mergeCell ref="N47:N48"/>
    <mergeCell ref="M36:M37"/>
    <mergeCell ref="M38:M39"/>
    <mergeCell ref="M40:M41"/>
    <mergeCell ref="M42:M44"/>
    <mergeCell ref="M45:M46"/>
    <mergeCell ref="M47:M48"/>
    <mergeCell ref="L40:L41"/>
    <mergeCell ref="L42:L44"/>
    <mergeCell ref="L45:L46"/>
    <mergeCell ref="L47:L48"/>
    <mergeCell ref="L49:L51"/>
    <mergeCell ref="L55:L57"/>
    <mergeCell ref="K40:K41"/>
    <mergeCell ref="K42:K44"/>
    <mergeCell ref="K45:K46"/>
    <mergeCell ref="K47:K48"/>
    <mergeCell ref="K49:K51"/>
    <mergeCell ref="K55:K57"/>
    <mergeCell ref="I47:I48"/>
    <mergeCell ref="I49:I51"/>
    <mergeCell ref="I55:I57"/>
    <mergeCell ref="J36:J37"/>
    <mergeCell ref="J38:J39"/>
    <mergeCell ref="J40:J41"/>
    <mergeCell ref="J42:J44"/>
    <mergeCell ref="J45:J46"/>
    <mergeCell ref="J47:J48"/>
    <mergeCell ref="J49:J51"/>
    <mergeCell ref="A10:A11"/>
    <mergeCell ref="I36:I37"/>
    <mergeCell ref="I38:I39"/>
    <mergeCell ref="I40:I41"/>
    <mergeCell ref="I42:I44"/>
    <mergeCell ref="I45:I46"/>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2:G72"/>
    <mergeCell ref="H72:N72"/>
    <mergeCell ref="O72:T72"/>
    <mergeCell ref="A73:G73"/>
    <mergeCell ref="H73:N73"/>
    <mergeCell ref="O73:T73"/>
    <mergeCell ref="A63:T63"/>
    <mergeCell ref="F64:G64"/>
    <mergeCell ref="F65:G65"/>
    <mergeCell ref="F66:G66"/>
    <mergeCell ref="A69:T69"/>
    <mergeCell ref="A71:T71"/>
    <mergeCell ref="O58:Q58"/>
    <mergeCell ref="R58:T58"/>
    <mergeCell ref="A59:T59"/>
    <mergeCell ref="F60:H60"/>
    <mergeCell ref="F61:H61"/>
    <mergeCell ref="F62:H62"/>
    <mergeCell ref="A60:E62"/>
    <mergeCell ref="I60:J62"/>
    <mergeCell ref="K60:L62"/>
    <mergeCell ref="M60:N62"/>
    <mergeCell ref="F56:G56"/>
    <mergeCell ref="F57:G57"/>
    <mergeCell ref="A58:H58"/>
    <mergeCell ref="I58:J58"/>
    <mergeCell ref="K58:L58"/>
    <mergeCell ref="M58:N58"/>
    <mergeCell ref="J55:J57"/>
    <mergeCell ref="M55:M57"/>
    <mergeCell ref="N55:N57"/>
    <mergeCell ref="R52:T52"/>
    <mergeCell ref="A53:T53"/>
    <mergeCell ref="A54:G54"/>
    <mergeCell ref="P54:Q54"/>
    <mergeCell ref="S54:T54"/>
    <mergeCell ref="F55:G55"/>
    <mergeCell ref="O55:O57"/>
    <mergeCell ref="F51:G51"/>
    <mergeCell ref="A52:G52"/>
    <mergeCell ref="I52:J52"/>
    <mergeCell ref="K52:L52"/>
    <mergeCell ref="M52:N52"/>
    <mergeCell ref="O52:Q52"/>
    <mergeCell ref="M49:M51"/>
    <mergeCell ref="N49:N51"/>
    <mergeCell ref="O49:O51"/>
    <mergeCell ref="F45:G45"/>
    <mergeCell ref="F46:G46"/>
    <mergeCell ref="F47:G47"/>
    <mergeCell ref="F48:G48"/>
    <mergeCell ref="F49:G49"/>
    <mergeCell ref="F50:G50"/>
    <mergeCell ref="F39:G39"/>
    <mergeCell ref="F40:G40"/>
    <mergeCell ref="F41:G41"/>
    <mergeCell ref="F42:G42"/>
    <mergeCell ref="F43:G43"/>
    <mergeCell ref="F44:G44"/>
    <mergeCell ref="A35:G35"/>
    <mergeCell ref="P35:Q35"/>
    <mergeCell ref="S35:T35"/>
    <mergeCell ref="F36:G36"/>
    <mergeCell ref="F37:G37"/>
    <mergeCell ref="F38:G38"/>
    <mergeCell ref="K36:K37"/>
    <mergeCell ref="K38:K39"/>
    <mergeCell ref="L36:L37"/>
    <mergeCell ref="L38:L39"/>
    <mergeCell ref="A28:G28"/>
    <mergeCell ref="A29:G29"/>
    <mergeCell ref="A30:G30"/>
    <mergeCell ref="A31:G31"/>
    <mergeCell ref="A33:T33"/>
    <mergeCell ref="A34:T34"/>
    <mergeCell ref="A22:F22"/>
    <mergeCell ref="H22:N22"/>
    <mergeCell ref="A23:F23"/>
    <mergeCell ref="H23:N23"/>
    <mergeCell ref="A26:G26"/>
    <mergeCell ref="A27:G27"/>
    <mergeCell ref="A19:F19"/>
    <mergeCell ref="H19:N19"/>
    <mergeCell ref="A20:F20"/>
    <mergeCell ref="H20:N20"/>
    <mergeCell ref="A21:F21"/>
    <mergeCell ref="H21:N21"/>
    <mergeCell ref="Q12:T12"/>
    <mergeCell ref="A14:T14"/>
    <mergeCell ref="A15:T15"/>
    <mergeCell ref="O16:T16"/>
    <mergeCell ref="O17:Q17"/>
    <mergeCell ref="R17:T17"/>
    <mergeCell ref="M11:N11"/>
    <mergeCell ref="O11:P11"/>
    <mergeCell ref="B12:C12"/>
    <mergeCell ref="D12:F12"/>
    <mergeCell ref="G12:H12"/>
    <mergeCell ref="I12:J12"/>
    <mergeCell ref="K12:L12"/>
    <mergeCell ref="M12:N12"/>
    <mergeCell ref="O12:P12"/>
    <mergeCell ref="B7:C7"/>
    <mergeCell ref="D7:T7"/>
    <mergeCell ref="A8:T8"/>
    <mergeCell ref="A9:T9"/>
    <mergeCell ref="B10:P10"/>
    <mergeCell ref="B11:C11"/>
    <mergeCell ref="D11:F11"/>
    <mergeCell ref="G11:H11"/>
    <mergeCell ref="I11:J11"/>
    <mergeCell ref="K11:L11"/>
    <mergeCell ref="B1:T1"/>
    <mergeCell ref="B2:T2"/>
    <mergeCell ref="B3:T3"/>
    <mergeCell ref="A5:T5"/>
    <mergeCell ref="B6:C6"/>
    <mergeCell ref="D6:T6"/>
  </mergeCells>
  <conditionalFormatting sqref="Q12:T12">
    <cfRule type="expression" priority="1" dxfId="215" stopIfTrue="1">
      <formula>NOT(ISERROR(SEARCH("EXTREMO",Q12)))</formula>
    </cfRule>
    <cfRule type="expression" priority="2" dxfId="214" stopIfTrue="1">
      <formula>NOT(ISERROR(SEARCH("MODERADO",Q12)))</formula>
    </cfRule>
    <cfRule type="expression" priority="3" dxfId="213" stopIfTrue="1">
      <formula>NOT(ISERROR(SEARCH("ALTO",Q12)))</formula>
    </cfRule>
    <cfRule type="containsText" priority="4" dxfId="221" operator="containsText" text="BAJO">
      <formula>NOT(ISERROR(SEARCH("BAJO",Q12)))</formula>
    </cfRule>
  </conditionalFormatting>
  <conditionalFormatting sqref="O81">
    <cfRule type="expression" priority="8" dxfId="213" stopIfTrue="1">
      <formula>LEFT(O81,4)="ALTO"</formula>
    </cfRule>
    <cfRule type="expression" priority="9" dxfId="214" stopIfTrue="1">
      <formula>LEFT(O81,8)="MODERADO"</formula>
    </cfRule>
    <cfRule type="expression" priority="10" dxfId="215" stopIfTrue="1">
      <formula>LEFT(O81,7)="EXTREMO"</formula>
    </cfRule>
    <cfRule type="expression" priority="11" dxfId="216" stopIfTrue="1">
      <formula>LEFT(O81,4)="BAJO"</formula>
    </cfRule>
  </conditionalFormatting>
  <conditionalFormatting sqref="I64:T66">
    <cfRule type="expression" priority="5" dxfId="217" stopIfTrue="1">
      <formula>NOT(ISERROR(SEARCH("Fuerte",I64)))</formula>
    </cfRule>
    <cfRule type="expression" priority="6" dxfId="218" stopIfTrue="1">
      <formula>NOT(ISERROR(SEARCH("Moderado",I64)))</formula>
    </cfRule>
    <cfRule type="expression" priority="7" dxfId="215" stopIfTrue="1">
      <formula>NOT(ISERROR(SEARCH("BAJO",I64)))</formula>
    </cfRule>
  </conditionalFormatting>
  <printOptions/>
  <pageMargins left="0.7" right="0.7" top="0.75" bottom="0.75" header="0.3" footer="0.3"/>
  <pageSetup horizontalDpi="300" verticalDpi="300" orientation="portrait" paperSize="9" scale="10" r:id="rId1"/>
</worksheet>
</file>

<file path=xl/worksheets/sheet27.xml><?xml version="1.0" encoding="utf-8"?>
<worksheet xmlns="http://schemas.openxmlformats.org/spreadsheetml/2006/main" xmlns:r="http://schemas.openxmlformats.org/officeDocument/2006/relationships">
  <sheetPr codeName="Hoja27"/>
  <dimension ref="A1:A1"/>
  <sheetViews>
    <sheetView zoomScaleSheetLayoutView="100" zoomScalePageLayoutView="0" workbookViewId="0" topLeftCell="A1">
      <selection activeCell="D9" sqref="D9"/>
    </sheetView>
  </sheetViews>
  <sheetFormatPr defaultColWidth="9.00390625" defaultRowHeight="15"/>
  <sheetData/>
  <sheetProtection sheet="1" objects="1" scenarios="1"/>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8"/>
  <dimension ref="A3:L23"/>
  <sheetViews>
    <sheetView zoomScale="71" zoomScaleNormal="71" zoomScaleSheetLayoutView="100" zoomScalePageLayoutView="0" workbookViewId="0" topLeftCell="A4">
      <selection activeCell="H14" sqref="H14"/>
    </sheetView>
  </sheetViews>
  <sheetFormatPr defaultColWidth="9.00390625" defaultRowHeight="15"/>
  <cols>
    <col min="1" max="6" width="9.00390625" style="0" customWidth="1"/>
    <col min="7" max="10" width="24.57421875" style="0" customWidth="1"/>
  </cols>
  <sheetData>
    <row r="3" spans="1:12" ht="15">
      <c r="A3" s="1"/>
      <c r="B3" s="1"/>
      <c r="C3" s="1"/>
      <c r="D3" s="1"/>
      <c r="E3" s="1"/>
      <c r="F3" s="1"/>
      <c r="G3" s="478" t="s">
        <v>261</v>
      </c>
      <c r="H3" s="479"/>
      <c r="I3" s="479"/>
      <c r="J3" s="479"/>
      <c r="K3" s="6"/>
      <c r="L3" s="7"/>
    </row>
    <row r="4" spans="1:12" ht="31.5" customHeight="1">
      <c r="A4" s="3"/>
      <c r="B4" s="3"/>
      <c r="C4" s="480" t="s">
        <v>262</v>
      </c>
      <c r="D4" s="480"/>
      <c r="E4" s="480"/>
      <c r="F4" s="480"/>
      <c r="G4" s="4" t="s">
        <v>263</v>
      </c>
      <c r="H4" s="4" t="s">
        <v>264</v>
      </c>
      <c r="I4" s="4" t="s">
        <v>265</v>
      </c>
      <c r="J4" s="4" t="s">
        <v>266</v>
      </c>
      <c r="K4" s="2" t="s">
        <v>267</v>
      </c>
      <c r="L4" s="7"/>
    </row>
    <row r="5" spans="1:12" ht="55.5" customHeight="1">
      <c r="A5" s="485" t="s">
        <v>268</v>
      </c>
      <c r="B5" s="486"/>
      <c r="C5" s="481" t="s">
        <v>269</v>
      </c>
      <c r="D5" s="482"/>
      <c r="E5" s="482"/>
      <c r="F5" s="483"/>
      <c r="G5" s="5">
        <v>3</v>
      </c>
      <c r="H5" s="5">
        <v>3</v>
      </c>
      <c r="I5" s="5">
        <v>1</v>
      </c>
      <c r="J5" s="5">
        <v>1</v>
      </c>
      <c r="K5" s="8">
        <f>G5*H5*I5*J5</f>
        <v>9</v>
      </c>
      <c r="L5" s="7"/>
    </row>
    <row r="6" spans="1:12" ht="60.75" customHeight="1">
      <c r="A6" s="485"/>
      <c r="B6" s="486"/>
      <c r="C6" s="484" t="s">
        <v>270</v>
      </c>
      <c r="D6" s="484"/>
      <c r="E6" s="484"/>
      <c r="F6" s="484"/>
      <c r="G6" s="5">
        <v>3</v>
      </c>
      <c r="H6" s="5">
        <v>1</v>
      </c>
      <c r="I6" s="5">
        <v>1</v>
      </c>
      <c r="J6" s="5">
        <v>5</v>
      </c>
      <c r="K6" s="8">
        <f>G6*H6*I6*J6</f>
        <v>15</v>
      </c>
      <c r="L6" s="7"/>
    </row>
    <row r="7" spans="1:12" ht="60.75" customHeight="1">
      <c r="A7" s="485"/>
      <c r="B7" s="486"/>
      <c r="C7" s="481" t="s">
        <v>271</v>
      </c>
      <c r="D7" s="482"/>
      <c r="E7" s="482"/>
      <c r="F7" s="483"/>
      <c r="G7" s="5">
        <v>5</v>
      </c>
      <c r="H7" s="5">
        <v>3</v>
      </c>
      <c r="I7" s="5">
        <v>1</v>
      </c>
      <c r="J7" s="5">
        <v>5</v>
      </c>
      <c r="K7" s="8">
        <f>G7*H7*I7*J7</f>
        <v>75</v>
      </c>
      <c r="L7" s="7"/>
    </row>
    <row r="8" spans="1:12" ht="60" customHeight="1">
      <c r="A8" s="485"/>
      <c r="B8" s="486"/>
      <c r="C8" s="484" t="s">
        <v>272</v>
      </c>
      <c r="D8" s="484"/>
      <c r="E8" s="484"/>
      <c r="F8" s="484"/>
      <c r="G8" s="5">
        <v>3</v>
      </c>
      <c r="H8" s="5">
        <v>1</v>
      </c>
      <c r="I8" s="5">
        <v>1</v>
      </c>
      <c r="J8" s="5">
        <v>5</v>
      </c>
      <c r="K8" s="8">
        <f>G8*H8*I8*J8</f>
        <v>15</v>
      </c>
      <c r="L8" s="7"/>
    </row>
    <row r="9" spans="1:12" ht="59.25" customHeight="1">
      <c r="A9" s="487"/>
      <c r="B9" s="488"/>
      <c r="C9" s="484" t="s">
        <v>273</v>
      </c>
      <c r="D9" s="484"/>
      <c r="E9" s="484"/>
      <c r="F9" s="484"/>
      <c r="G9" s="5">
        <v>3</v>
      </c>
      <c r="H9" s="5">
        <v>1</v>
      </c>
      <c r="I9" s="5">
        <v>1</v>
      </c>
      <c r="J9" s="5">
        <v>3</v>
      </c>
      <c r="K9" s="8">
        <f>G9*H9*I9*J9</f>
        <v>9</v>
      </c>
      <c r="L9" s="7"/>
    </row>
    <row r="13" spans="2:7" ht="15">
      <c r="B13" t="s">
        <v>1</v>
      </c>
      <c r="D13" t="s">
        <v>2</v>
      </c>
      <c r="G13" t="s">
        <v>3</v>
      </c>
    </row>
    <row r="14" spans="2:7" ht="15">
      <c r="B14">
        <v>1</v>
      </c>
      <c r="D14">
        <v>1</v>
      </c>
      <c r="G14" t="s">
        <v>5</v>
      </c>
    </row>
    <row r="15" spans="2:4" ht="15">
      <c r="B15">
        <v>2</v>
      </c>
      <c r="D15">
        <v>2</v>
      </c>
    </row>
    <row r="16" spans="2:4" ht="15">
      <c r="B16">
        <v>3</v>
      </c>
      <c r="D16">
        <v>3</v>
      </c>
    </row>
    <row r="17" spans="2:4" ht="15">
      <c r="B17">
        <v>4</v>
      </c>
      <c r="D17">
        <v>4</v>
      </c>
    </row>
    <row r="18" spans="2:6" ht="15">
      <c r="B18">
        <v>5</v>
      </c>
      <c r="D18">
        <v>5</v>
      </c>
      <c r="F18" t="s">
        <v>139</v>
      </c>
    </row>
    <row r="19" ht="15">
      <c r="F19" t="s">
        <v>20</v>
      </c>
    </row>
    <row r="20" spans="2:6" ht="15">
      <c r="B20" t="s">
        <v>23</v>
      </c>
      <c r="F20" t="s">
        <v>24</v>
      </c>
    </row>
    <row r="21" spans="2:6" ht="15">
      <c r="B21" t="s">
        <v>27</v>
      </c>
      <c r="F21" t="s">
        <v>28</v>
      </c>
    </row>
    <row r="22" spans="2:6" ht="15">
      <c r="B22" t="s">
        <v>31</v>
      </c>
      <c r="F22" t="s">
        <v>32</v>
      </c>
    </row>
    <row r="23" ht="15">
      <c r="B23" t="s">
        <v>274</v>
      </c>
    </row>
  </sheetData>
  <sheetProtection sheet="1" objects="1" scenarios="1"/>
  <mergeCells count="8">
    <mergeCell ref="C9:F9"/>
    <mergeCell ref="A5:B9"/>
    <mergeCell ref="G3:J3"/>
    <mergeCell ref="C4:F4"/>
    <mergeCell ref="C5:F5"/>
    <mergeCell ref="C6:F6"/>
    <mergeCell ref="C7:F7"/>
    <mergeCell ref="C8:F8"/>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Hoja3">
    <tabColor theme="9" tint="-0.24997000396251678"/>
  </sheetPr>
  <dimension ref="A1:U82"/>
  <sheetViews>
    <sheetView view="pageBreakPreview" zoomScale="36" zoomScaleNormal="70" zoomScaleSheetLayoutView="36" zoomScalePageLayoutView="0" workbookViewId="0" topLeftCell="A11">
      <selection activeCell="A32" sqref="A32:T32"/>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379" t="s">
        <v>145</v>
      </c>
      <c r="B13" s="379"/>
      <c r="C13" s="379"/>
      <c r="D13" s="379"/>
      <c r="E13" s="379"/>
      <c r="F13" s="379"/>
      <c r="G13" s="379"/>
      <c r="H13" s="379"/>
      <c r="I13" s="379"/>
      <c r="J13" s="379"/>
      <c r="K13" s="379"/>
      <c r="L13" s="379"/>
      <c r="M13" s="379"/>
      <c r="N13" s="379"/>
      <c r="O13" s="379"/>
      <c r="P13" s="379"/>
      <c r="Q13" s="379"/>
      <c r="R13" s="379"/>
      <c r="S13" s="379"/>
      <c r="T13" s="379"/>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07" t="s">
        <v>147</v>
      </c>
      <c r="B15" s="408"/>
      <c r="C15" s="408"/>
      <c r="D15" s="408"/>
      <c r="E15" s="408"/>
      <c r="F15" s="409"/>
      <c r="G15" s="416" t="s">
        <v>148</v>
      </c>
      <c r="H15" s="417"/>
      <c r="I15" s="417"/>
      <c r="J15" s="417"/>
      <c r="K15" s="417"/>
      <c r="L15" s="417"/>
      <c r="M15" s="417"/>
      <c r="N15" s="418"/>
      <c r="O15" s="279" t="s">
        <v>149</v>
      </c>
      <c r="P15" s="279"/>
      <c r="Q15" s="279"/>
      <c r="R15" s="279"/>
      <c r="S15" s="279"/>
      <c r="T15" s="279"/>
    </row>
    <row r="16" spans="1:20" ht="30" customHeight="1">
      <c r="A16" s="410"/>
      <c r="B16" s="411"/>
      <c r="C16" s="411"/>
      <c r="D16" s="411"/>
      <c r="E16" s="411"/>
      <c r="F16" s="412"/>
      <c r="G16" s="419"/>
      <c r="H16" s="420"/>
      <c r="I16" s="420"/>
      <c r="J16" s="420"/>
      <c r="K16" s="420"/>
      <c r="L16" s="420"/>
      <c r="M16" s="420"/>
      <c r="N16" s="421"/>
      <c r="O16" s="381" t="s">
        <v>1</v>
      </c>
      <c r="P16" s="381"/>
      <c r="Q16" s="381"/>
      <c r="R16" s="381" t="s">
        <v>2</v>
      </c>
      <c r="S16" s="381"/>
      <c r="T16" s="381"/>
    </row>
    <row r="17" spans="1:20" ht="54" customHeight="1">
      <c r="A17" s="413"/>
      <c r="B17" s="414"/>
      <c r="C17" s="414"/>
      <c r="D17" s="414"/>
      <c r="E17" s="414"/>
      <c r="F17" s="415"/>
      <c r="G17" s="422"/>
      <c r="H17" s="423"/>
      <c r="I17" s="423"/>
      <c r="J17" s="423"/>
      <c r="K17" s="423"/>
      <c r="L17" s="423"/>
      <c r="M17" s="423"/>
      <c r="N17" s="424"/>
      <c r="O17" s="41" t="s">
        <v>150</v>
      </c>
      <c r="P17" s="41" t="s">
        <v>151</v>
      </c>
      <c r="Q17" s="41" t="s">
        <v>152</v>
      </c>
      <c r="R17" s="41" t="s">
        <v>150</v>
      </c>
      <c r="S17" s="41" t="s">
        <v>151</v>
      </c>
      <c r="T17" s="41" t="s">
        <v>152</v>
      </c>
    </row>
    <row r="18" spans="1:20" ht="49.5" customHeight="1">
      <c r="A18" s="382" t="e">
        <f>'MAPA DE RIESGOS'!#REF!</f>
        <v>#REF!</v>
      </c>
      <c r="B18" s="383"/>
      <c r="C18" s="383"/>
      <c r="D18" s="383"/>
      <c r="E18" s="383"/>
      <c r="F18" s="384"/>
      <c r="G18" s="100" t="s">
        <v>153</v>
      </c>
      <c r="H18" s="382" t="e">
        <f>'MAPA DE RIESGOS'!#REF!</f>
        <v>#REF!</v>
      </c>
      <c r="I18" s="383"/>
      <c r="J18" s="383"/>
      <c r="K18" s="383"/>
      <c r="L18" s="383"/>
      <c r="M18" s="383"/>
      <c r="N18" s="383"/>
      <c r="O18" s="42"/>
      <c r="P18" s="42"/>
      <c r="Q18" s="55"/>
      <c r="R18" s="55"/>
      <c r="S18" s="55"/>
      <c r="T18" s="55"/>
    </row>
    <row r="19" spans="1:20" ht="49.5" customHeight="1">
      <c r="A19" s="382" t="e">
        <f>'MAPA DE RIESGOS'!#REF!</f>
        <v>#REF!</v>
      </c>
      <c r="B19" s="383"/>
      <c r="C19" s="383"/>
      <c r="D19" s="383"/>
      <c r="E19" s="383"/>
      <c r="F19" s="384"/>
      <c r="G19" s="100" t="s">
        <v>154</v>
      </c>
      <c r="H19" s="382" t="e">
        <f>'MAPA DE RIESGOS'!#REF!</f>
        <v>#REF!</v>
      </c>
      <c r="I19" s="383"/>
      <c r="J19" s="383"/>
      <c r="K19" s="383"/>
      <c r="L19" s="383"/>
      <c r="M19" s="383"/>
      <c r="N19" s="383"/>
      <c r="O19" s="42"/>
      <c r="P19" s="42"/>
      <c r="Q19" s="55"/>
      <c r="R19" s="55"/>
      <c r="S19" s="55"/>
      <c r="T19" s="55"/>
    </row>
    <row r="20" spans="1:20" ht="49.5" customHeight="1">
      <c r="A20" s="382" t="e">
        <f>'MAPA DE RIESGOS'!#REF!</f>
        <v>#REF!</v>
      </c>
      <c r="B20" s="383"/>
      <c r="C20" s="383"/>
      <c r="D20" s="383"/>
      <c r="E20" s="383"/>
      <c r="F20" s="384"/>
      <c r="G20" s="100" t="s">
        <v>155</v>
      </c>
      <c r="H20" s="382" t="e">
        <f>'MAPA DE RIESGOS'!#REF!</f>
        <v>#REF!</v>
      </c>
      <c r="I20" s="383"/>
      <c r="J20" s="383"/>
      <c r="K20" s="383"/>
      <c r="L20" s="383"/>
      <c r="M20" s="383"/>
      <c r="N20" s="383"/>
      <c r="O20" s="42"/>
      <c r="P20" s="42"/>
      <c r="Q20" s="55"/>
      <c r="R20" s="55"/>
      <c r="S20" s="55"/>
      <c r="T20" s="55"/>
    </row>
    <row r="21" spans="1:20" ht="49.5" customHeight="1">
      <c r="A21" s="382" t="e">
        <f>'MAPA DE RIESGOS'!#REF!</f>
        <v>#REF!</v>
      </c>
      <c r="B21" s="383"/>
      <c r="C21" s="383"/>
      <c r="D21" s="383"/>
      <c r="E21" s="383"/>
      <c r="F21" s="384"/>
      <c r="G21" s="100" t="s">
        <v>156</v>
      </c>
      <c r="H21" s="382" t="e">
        <f>'MAPA DE RIESGOS'!#REF!</f>
        <v>#REF!</v>
      </c>
      <c r="I21" s="383"/>
      <c r="J21" s="383"/>
      <c r="K21" s="383"/>
      <c r="L21" s="383"/>
      <c r="M21" s="383"/>
      <c r="N21" s="383"/>
      <c r="O21" s="42"/>
      <c r="P21" s="42"/>
      <c r="Q21" s="55"/>
      <c r="R21" s="55"/>
      <c r="S21" s="55"/>
      <c r="T21" s="55"/>
    </row>
    <row r="22" spans="1:20" ht="49.5" customHeight="1">
      <c r="A22" s="382" t="e">
        <f>'MAPA DE RIESGOS'!#REF!</f>
        <v>#REF!</v>
      </c>
      <c r="B22" s="383"/>
      <c r="C22" s="383"/>
      <c r="D22" s="383"/>
      <c r="E22" s="383"/>
      <c r="F22" s="384"/>
      <c r="G22" s="100" t="s">
        <v>157</v>
      </c>
      <c r="H22" s="382" t="e">
        <f>'MAPA DE RIESGOS'!#REF!</f>
        <v>#REF!</v>
      </c>
      <c r="I22" s="383"/>
      <c r="J22" s="383"/>
      <c r="K22" s="383"/>
      <c r="L22" s="383"/>
      <c r="M22" s="383"/>
      <c r="N22" s="383"/>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4.xml><?xml version="1.0" encoding="utf-8"?>
<worksheet xmlns="http://schemas.openxmlformats.org/spreadsheetml/2006/main" xmlns:r="http://schemas.openxmlformats.org/officeDocument/2006/relationships">
  <sheetPr codeName="Hoja4">
    <tabColor theme="9" tint="-0.24997000396251678"/>
  </sheetPr>
  <dimension ref="A1:U82"/>
  <sheetViews>
    <sheetView view="pageBreakPreview" zoomScale="25" zoomScaleNormal="70" zoomScaleSheetLayoutView="25" zoomScalePageLayoutView="0" workbookViewId="0" topLeftCell="F52">
      <selection activeCell="I59" sqref="I59:T6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78"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379" t="s">
        <v>145</v>
      </c>
      <c r="B13" s="379"/>
      <c r="C13" s="379"/>
      <c r="D13" s="379"/>
      <c r="E13" s="379"/>
      <c r="F13" s="379"/>
      <c r="G13" s="379"/>
      <c r="H13" s="379"/>
      <c r="I13" s="379"/>
      <c r="J13" s="379"/>
      <c r="K13" s="379"/>
      <c r="L13" s="379"/>
      <c r="M13" s="379"/>
      <c r="N13" s="379"/>
      <c r="O13" s="379"/>
      <c r="P13" s="379"/>
      <c r="Q13" s="379"/>
      <c r="R13" s="379"/>
      <c r="S13" s="379"/>
      <c r="T13" s="379"/>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07" t="s">
        <v>147</v>
      </c>
      <c r="B15" s="408"/>
      <c r="C15" s="408"/>
      <c r="D15" s="408"/>
      <c r="E15" s="408"/>
      <c r="F15" s="409"/>
      <c r="G15" s="416" t="s">
        <v>148</v>
      </c>
      <c r="H15" s="417"/>
      <c r="I15" s="417"/>
      <c r="J15" s="417"/>
      <c r="K15" s="417"/>
      <c r="L15" s="417"/>
      <c r="M15" s="417"/>
      <c r="N15" s="418"/>
      <c r="O15" s="279" t="s">
        <v>149</v>
      </c>
      <c r="P15" s="279"/>
      <c r="Q15" s="279"/>
      <c r="R15" s="279"/>
      <c r="S15" s="279"/>
      <c r="T15" s="279"/>
    </row>
    <row r="16" spans="1:20" ht="30" customHeight="1">
      <c r="A16" s="410"/>
      <c r="B16" s="411"/>
      <c r="C16" s="411"/>
      <c r="D16" s="411"/>
      <c r="E16" s="411"/>
      <c r="F16" s="412"/>
      <c r="G16" s="419"/>
      <c r="H16" s="420"/>
      <c r="I16" s="420"/>
      <c r="J16" s="420"/>
      <c r="K16" s="420"/>
      <c r="L16" s="420"/>
      <c r="M16" s="420"/>
      <c r="N16" s="421"/>
      <c r="O16" s="381" t="s">
        <v>1</v>
      </c>
      <c r="P16" s="381"/>
      <c r="Q16" s="381"/>
      <c r="R16" s="381" t="s">
        <v>2</v>
      </c>
      <c r="S16" s="381"/>
      <c r="T16" s="381"/>
    </row>
    <row r="17" spans="1:20" ht="54" customHeight="1">
      <c r="A17" s="413"/>
      <c r="B17" s="414"/>
      <c r="C17" s="414"/>
      <c r="D17" s="414"/>
      <c r="E17" s="414"/>
      <c r="F17" s="415"/>
      <c r="G17" s="422"/>
      <c r="H17" s="423"/>
      <c r="I17" s="423"/>
      <c r="J17" s="423"/>
      <c r="K17" s="423"/>
      <c r="L17" s="423"/>
      <c r="M17" s="423"/>
      <c r="N17" s="424"/>
      <c r="O17" s="41" t="s">
        <v>150</v>
      </c>
      <c r="P17" s="41" t="s">
        <v>151</v>
      </c>
      <c r="Q17" s="41" t="s">
        <v>152</v>
      </c>
      <c r="R17" s="41" t="s">
        <v>150</v>
      </c>
      <c r="S17" s="41" t="s">
        <v>151</v>
      </c>
      <c r="T17" s="41" t="s">
        <v>152</v>
      </c>
    </row>
    <row r="18" spans="1:20" ht="49.5" customHeight="1">
      <c r="A18" s="382" t="e">
        <f>'MAPA DE RIESGOS'!#REF!</f>
        <v>#REF!</v>
      </c>
      <c r="B18" s="383"/>
      <c r="C18" s="383"/>
      <c r="D18" s="383"/>
      <c r="E18" s="383"/>
      <c r="F18" s="384"/>
      <c r="G18" s="100" t="s">
        <v>153</v>
      </c>
      <c r="H18" s="382" t="e">
        <f>'MAPA DE RIESGOS'!#REF!</f>
        <v>#REF!</v>
      </c>
      <c r="I18" s="383"/>
      <c r="J18" s="383"/>
      <c r="K18" s="383"/>
      <c r="L18" s="383"/>
      <c r="M18" s="383"/>
      <c r="N18" s="383"/>
      <c r="O18" s="42"/>
      <c r="P18" s="42"/>
      <c r="Q18" s="55"/>
      <c r="R18" s="55"/>
      <c r="S18" s="55"/>
      <c r="T18" s="55"/>
    </row>
    <row r="19" spans="1:20" ht="49.5" customHeight="1">
      <c r="A19" s="382" t="e">
        <f>'MAPA DE RIESGOS'!#REF!</f>
        <v>#REF!</v>
      </c>
      <c r="B19" s="383"/>
      <c r="C19" s="383"/>
      <c r="D19" s="383"/>
      <c r="E19" s="383"/>
      <c r="F19" s="384"/>
      <c r="G19" s="100" t="s">
        <v>154</v>
      </c>
      <c r="H19" s="382" t="e">
        <f>'MAPA DE RIESGOS'!#REF!</f>
        <v>#REF!</v>
      </c>
      <c r="I19" s="383"/>
      <c r="J19" s="383"/>
      <c r="K19" s="383"/>
      <c r="L19" s="383"/>
      <c r="M19" s="383"/>
      <c r="N19" s="383"/>
      <c r="O19" s="42"/>
      <c r="P19" s="42"/>
      <c r="Q19" s="55"/>
      <c r="R19" s="55"/>
      <c r="S19" s="55"/>
      <c r="T19" s="55"/>
    </row>
    <row r="20" spans="1:20" ht="49.5" customHeight="1">
      <c r="A20" s="382" t="e">
        <f>'MAPA DE RIESGOS'!#REF!</f>
        <v>#REF!</v>
      </c>
      <c r="B20" s="383"/>
      <c r="C20" s="383"/>
      <c r="D20" s="383"/>
      <c r="E20" s="383"/>
      <c r="F20" s="384"/>
      <c r="G20" s="100" t="s">
        <v>155</v>
      </c>
      <c r="H20" s="382" t="e">
        <f>'MAPA DE RIESGOS'!#REF!</f>
        <v>#REF!</v>
      </c>
      <c r="I20" s="383"/>
      <c r="J20" s="383"/>
      <c r="K20" s="383"/>
      <c r="L20" s="383"/>
      <c r="M20" s="383"/>
      <c r="N20" s="383"/>
      <c r="O20" s="42"/>
      <c r="P20" s="42"/>
      <c r="Q20" s="55"/>
      <c r="R20" s="55"/>
      <c r="S20" s="55"/>
      <c r="T20" s="55"/>
    </row>
    <row r="21" spans="1:20" ht="49.5" customHeight="1">
      <c r="A21" s="382" t="e">
        <f>'MAPA DE RIESGOS'!#REF!</f>
        <v>#REF!</v>
      </c>
      <c r="B21" s="383"/>
      <c r="C21" s="383"/>
      <c r="D21" s="383"/>
      <c r="E21" s="383"/>
      <c r="F21" s="384"/>
      <c r="G21" s="100" t="s">
        <v>156</v>
      </c>
      <c r="H21" s="382" t="e">
        <f>'MAPA DE RIESGOS'!#REF!</f>
        <v>#REF!</v>
      </c>
      <c r="I21" s="383"/>
      <c r="J21" s="383"/>
      <c r="K21" s="383"/>
      <c r="L21" s="383"/>
      <c r="M21" s="383"/>
      <c r="N21" s="383"/>
      <c r="O21" s="42"/>
      <c r="P21" s="42"/>
      <c r="Q21" s="55"/>
      <c r="R21" s="55"/>
      <c r="S21" s="55"/>
      <c r="T21" s="55"/>
    </row>
    <row r="22" spans="1:20" ht="49.5" customHeight="1">
      <c r="A22" s="382" t="e">
        <f>'MAPA DE RIESGOS'!#REF!</f>
        <v>#REF!</v>
      </c>
      <c r="B22" s="383"/>
      <c r="C22" s="383"/>
      <c r="D22" s="383"/>
      <c r="E22" s="383"/>
      <c r="F22" s="384"/>
      <c r="G22" s="100" t="s">
        <v>157</v>
      </c>
      <c r="H22" s="382" t="e">
        <f>'MAPA DE RIESGOS'!#REF!</f>
        <v>#REF!</v>
      </c>
      <c r="I22" s="383"/>
      <c r="J22" s="383"/>
      <c r="K22" s="383"/>
      <c r="L22" s="383"/>
      <c r="M22" s="383"/>
      <c r="N22" s="383"/>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5.xml><?xml version="1.0" encoding="utf-8"?>
<worksheet xmlns="http://schemas.openxmlformats.org/spreadsheetml/2006/main" xmlns:r="http://schemas.openxmlformats.org/officeDocument/2006/relationships">
  <sheetPr codeName="Hoja5">
    <tabColor theme="9" tint="-0.24997000396251678"/>
  </sheetPr>
  <dimension ref="A1:U82"/>
  <sheetViews>
    <sheetView view="pageBreakPreview" zoomScale="25" zoomScaleNormal="70" zoomScaleSheetLayoutView="25" zoomScalePageLayoutView="0" workbookViewId="0" topLeftCell="F55">
      <selection activeCell="J99" sqref="J99"/>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6"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379" t="s">
        <v>145</v>
      </c>
      <c r="B13" s="379"/>
      <c r="C13" s="379"/>
      <c r="D13" s="379"/>
      <c r="E13" s="379"/>
      <c r="F13" s="379"/>
      <c r="G13" s="379"/>
      <c r="H13" s="379"/>
      <c r="I13" s="379"/>
      <c r="J13" s="379"/>
      <c r="K13" s="379"/>
      <c r="L13" s="379"/>
      <c r="M13" s="379"/>
      <c r="N13" s="379"/>
      <c r="O13" s="379"/>
      <c r="P13" s="379"/>
      <c r="Q13" s="379"/>
      <c r="R13" s="379"/>
      <c r="S13" s="379"/>
      <c r="T13" s="379"/>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07" t="s">
        <v>147</v>
      </c>
      <c r="B15" s="408"/>
      <c r="C15" s="408"/>
      <c r="D15" s="408"/>
      <c r="E15" s="408"/>
      <c r="F15" s="409"/>
      <c r="G15" s="416" t="s">
        <v>148</v>
      </c>
      <c r="H15" s="417"/>
      <c r="I15" s="417"/>
      <c r="J15" s="417"/>
      <c r="K15" s="417"/>
      <c r="L15" s="417"/>
      <c r="M15" s="417"/>
      <c r="N15" s="418"/>
      <c r="O15" s="279" t="s">
        <v>149</v>
      </c>
      <c r="P15" s="279"/>
      <c r="Q15" s="279"/>
      <c r="R15" s="279"/>
      <c r="S15" s="279"/>
      <c r="T15" s="279"/>
    </row>
    <row r="16" spans="1:20" ht="30" customHeight="1">
      <c r="A16" s="410"/>
      <c r="B16" s="411"/>
      <c r="C16" s="411"/>
      <c r="D16" s="411"/>
      <c r="E16" s="411"/>
      <c r="F16" s="412"/>
      <c r="G16" s="419"/>
      <c r="H16" s="420"/>
      <c r="I16" s="420"/>
      <c r="J16" s="420"/>
      <c r="K16" s="420"/>
      <c r="L16" s="420"/>
      <c r="M16" s="420"/>
      <c r="N16" s="421"/>
      <c r="O16" s="381" t="s">
        <v>1</v>
      </c>
      <c r="P16" s="381"/>
      <c r="Q16" s="381"/>
      <c r="R16" s="381" t="s">
        <v>2</v>
      </c>
      <c r="S16" s="381"/>
      <c r="T16" s="381"/>
    </row>
    <row r="17" spans="1:20" ht="54" customHeight="1">
      <c r="A17" s="413"/>
      <c r="B17" s="414"/>
      <c r="C17" s="414"/>
      <c r="D17" s="414"/>
      <c r="E17" s="414"/>
      <c r="F17" s="415"/>
      <c r="G17" s="422"/>
      <c r="H17" s="423"/>
      <c r="I17" s="423"/>
      <c r="J17" s="423"/>
      <c r="K17" s="423"/>
      <c r="L17" s="423"/>
      <c r="M17" s="423"/>
      <c r="N17" s="424"/>
      <c r="O17" s="41" t="s">
        <v>150</v>
      </c>
      <c r="P17" s="41" t="s">
        <v>151</v>
      </c>
      <c r="Q17" s="41" t="s">
        <v>152</v>
      </c>
      <c r="R17" s="41" t="s">
        <v>150</v>
      </c>
      <c r="S17" s="41" t="s">
        <v>151</v>
      </c>
      <c r="T17" s="41" t="s">
        <v>152</v>
      </c>
    </row>
    <row r="18" spans="1:20" ht="49.5" customHeight="1">
      <c r="A18" s="382" t="e">
        <f>'MAPA DE RIESGOS'!#REF!</f>
        <v>#REF!</v>
      </c>
      <c r="B18" s="383"/>
      <c r="C18" s="383"/>
      <c r="D18" s="383"/>
      <c r="E18" s="383"/>
      <c r="F18" s="384"/>
      <c r="G18" s="100" t="s">
        <v>153</v>
      </c>
      <c r="H18" s="382" t="e">
        <f>'MAPA DE RIESGOS'!#REF!</f>
        <v>#REF!</v>
      </c>
      <c r="I18" s="383"/>
      <c r="J18" s="383"/>
      <c r="K18" s="383"/>
      <c r="L18" s="383"/>
      <c r="M18" s="383"/>
      <c r="N18" s="383"/>
      <c r="O18" s="42"/>
      <c r="P18" s="42"/>
      <c r="Q18" s="55"/>
      <c r="R18" s="55"/>
      <c r="S18" s="55"/>
      <c r="T18" s="55"/>
    </row>
    <row r="19" spans="1:20" ht="49.5" customHeight="1">
      <c r="A19" s="382" t="e">
        <f>'MAPA DE RIESGOS'!#REF!</f>
        <v>#REF!</v>
      </c>
      <c r="B19" s="383"/>
      <c r="C19" s="383"/>
      <c r="D19" s="383"/>
      <c r="E19" s="383"/>
      <c r="F19" s="384"/>
      <c r="G19" s="100" t="s">
        <v>154</v>
      </c>
      <c r="H19" s="382" t="e">
        <f>'MAPA DE RIESGOS'!#REF!</f>
        <v>#REF!</v>
      </c>
      <c r="I19" s="383"/>
      <c r="J19" s="383"/>
      <c r="K19" s="383"/>
      <c r="L19" s="383"/>
      <c r="M19" s="383"/>
      <c r="N19" s="383"/>
      <c r="O19" s="42"/>
      <c r="P19" s="42"/>
      <c r="Q19" s="55"/>
      <c r="R19" s="55"/>
      <c r="S19" s="55"/>
      <c r="T19" s="55"/>
    </row>
    <row r="20" spans="1:20" ht="49.5" customHeight="1">
      <c r="A20" s="382" t="e">
        <f>'MAPA DE RIESGOS'!#REF!</f>
        <v>#REF!</v>
      </c>
      <c r="B20" s="383"/>
      <c r="C20" s="383"/>
      <c r="D20" s="383"/>
      <c r="E20" s="383"/>
      <c r="F20" s="384"/>
      <c r="G20" s="100" t="s">
        <v>155</v>
      </c>
      <c r="H20" s="382" t="e">
        <f>'MAPA DE RIESGOS'!#REF!</f>
        <v>#REF!</v>
      </c>
      <c r="I20" s="383"/>
      <c r="J20" s="383"/>
      <c r="K20" s="383"/>
      <c r="L20" s="383"/>
      <c r="M20" s="383"/>
      <c r="N20" s="383"/>
      <c r="O20" s="42"/>
      <c r="P20" s="42"/>
      <c r="Q20" s="55"/>
      <c r="R20" s="55"/>
      <c r="S20" s="55"/>
      <c r="T20" s="55"/>
    </row>
    <row r="21" spans="1:20" ht="49.5" customHeight="1">
      <c r="A21" s="382" t="e">
        <f>'MAPA DE RIESGOS'!#REF!</f>
        <v>#REF!</v>
      </c>
      <c r="B21" s="383"/>
      <c r="C21" s="383"/>
      <c r="D21" s="383"/>
      <c r="E21" s="383"/>
      <c r="F21" s="384"/>
      <c r="G21" s="100" t="s">
        <v>156</v>
      </c>
      <c r="H21" s="382" t="e">
        <f>'MAPA DE RIESGOS'!#REF!</f>
        <v>#REF!</v>
      </c>
      <c r="I21" s="383"/>
      <c r="J21" s="383"/>
      <c r="K21" s="383"/>
      <c r="L21" s="383"/>
      <c r="M21" s="383"/>
      <c r="N21" s="383"/>
      <c r="O21" s="42"/>
      <c r="P21" s="42"/>
      <c r="Q21" s="55"/>
      <c r="R21" s="55"/>
      <c r="S21" s="55"/>
      <c r="T21" s="55"/>
    </row>
    <row r="22" spans="1:20" ht="49.5" customHeight="1">
      <c r="A22" s="382" t="e">
        <f>'MAPA DE RIESGOS'!#REF!</f>
        <v>#REF!</v>
      </c>
      <c r="B22" s="383"/>
      <c r="C22" s="383"/>
      <c r="D22" s="383"/>
      <c r="E22" s="383"/>
      <c r="F22" s="384"/>
      <c r="G22" s="100" t="s">
        <v>157</v>
      </c>
      <c r="H22" s="382" t="e">
        <f>'MAPA DE RIESGOS'!#REF!</f>
        <v>#REF!</v>
      </c>
      <c r="I22" s="383"/>
      <c r="J22" s="383"/>
      <c r="K22" s="383"/>
      <c r="L22" s="383"/>
      <c r="M22" s="383"/>
      <c r="N22" s="383"/>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6.xml><?xml version="1.0" encoding="utf-8"?>
<worksheet xmlns="http://schemas.openxmlformats.org/spreadsheetml/2006/main" xmlns:r="http://schemas.openxmlformats.org/officeDocument/2006/relationships">
  <sheetPr codeName="Hoja6">
    <tabColor theme="9" tint="-0.24997000396251678"/>
  </sheetPr>
  <dimension ref="A1:U82"/>
  <sheetViews>
    <sheetView view="pageBreakPreview" zoomScale="25" zoomScaleNormal="70" zoomScaleSheetLayoutView="25" zoomScalePageLayoutView="0" workbookViewId="0" topLeftCell="F52">
      <selection activeCell="K84" sqref="K84"/>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379" t="s">
        <v>145</v>
      </c>
      <c r="B13" s="379"/>
      <c r="C13" s="379"/>
      <c r="D13" s="379"/>
      <c r="E13" s="379"/>
      <c r="F13" s="379"/>
      <c r="G13" s="379"/>
      <c r="H13" s="379"/>
      <c r="I13" s="379"/>
      <c r="J13" s="379"/>
      <c r="K13" s="379"/>
      <c r="L13" s="379"/>
      <c r="M13" s="379"/>
      <c r="N13" s="379"/>
      <c r="O13" s="379"/>
      <c r="P13" s="379"/>
      <c r="Q13" s="379"/>
      <c r="R13" s="379"/>
      <c r="S13" s="379"/>
      <c r="T13" s="379"/>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07" t="s">
        <v>147</v>
      </c>
      <c r="B15" s="408"/>
      <c r="C15" s="408"/>
      <c r="D15" s="408"/>
      <c r="E15" s="408"/>
      <c r="F15" s="409"/>
      <c r="G15" s="416" t="s">
        <v>148</v>
      </c>
      <c r="H15" s="417"/>
      <c r="I15" s="417"/>
      <c r="J15" s="417"/>
      <c r="K15" s="417"/>
      <c r="L15" s="417"/>
      <c r="M15" s="417"/>
      <c r="N15" s="418"/>
      <c r="O15" s="279" t="s">
        <v>149</v>
      </c>
      <c r="P15" s="279"/>
      <c r="Q15" s="279"/>
      <c r="R15" s="279"/>
      <c r="S15" s="279"/>
      <c r="T15" s="279"/>
    </row>
    <row r="16" spans="1:20" ht="30" customHeight="1">
      <c r="A16" s="410"/>
      <c r="B16" s="411"/>
      <c r="C16" s="411"/>
      <c r="D16" s="411"/>
      <c r="E16" s="411"/>
      <c r="F16" s="412"/>
      <c r="G16" s="419"/>
      <c r="H16" s="420"/>
      <c r="I16" s="420"/>
      <c r="J16" s="420"/>
      <c r="K16" s="420"/>
      <c r="L16" s="420"/>
      <c r="M16" s="420"/>
      <c r="N16" s="421"/>
      <c r="O16" s="381" t="s">
        <v>1</v>
      </c>
      <c r="P16" s="381"/>
      <c r="Q16" s="381"/>
      <c r="R16" s="381" t="s">
        <v>2</v>
      </c>
      <c r="S16" s="381"/>
      <c r="T16" s="381"/>
    </row>
    <row r="17" spans="1:20" ht="54" customHeight="1">
      <c r="A17" s="413"/>
      <c r="B17" s="414"/>
      <c r="C17" s="414"/>
      <c r="D17" s="414"/>
      <c r="E17" s="414"/>
      <c r="F17" s="415"/>
      <c r="G17" s="422"/>
      <c r="H17" s="423"/>
      <c r="I17" s="423"/>
      <c r="J17" s="423"/>
      <c r="K17" s="423"/>
      <c r="L17" s="423"/>
      <c r="M17" s="423"/>
      <c r="N17" s="424"/>
      <c r="O17" s="41" t="s">
        <v>150</v>
      </c>
      <c r="P17" s="41" t="s">
        <v>151</v>
      </c>
      <c r="Q17" s="41" t="s">
        <v>152</v>
      </c>
      <c r="R17" s="41" t="s">
        <v>150</v>
      </c>
      <c r="S17" s="41" t="s">
        <v>151</v>
      </c>
      <c r="T17" s="41" t="s">
        <v>152</v>
      </c>
    </row>
    <row r="18" spans="1:20" ht="49.5" customHeight="1">
      <c r="A18" s="382" t="e">
        <f>'MAPA DE RIESGOS'!#REF!</f>
        <v>#REF!</v>
      </c>
      <c r="B18" s="383"/>
      <c r="C18" s="383"/>
      <c r="D18" s="383"/>
      <c r="E18" s="383"/>
      <c r="F18" s="384"/>
      <c r="G18" s="100" t="s">
        <v>153</v>
      </c>
      <c r="H18" s="382" t="e">
        <f>'MAPA DE RIESGOS'!#REF!</f>
        <v>#REF!</v>
      </c>
      <c r="I18" s="383"/>
      <c r="J18" s="383"/>
      <c r="K18" s="383"/>
      <c r="L18" s="383"/>
      <c r="M18" s="383"/>
      <c r="N18" s="383"/>
      <c r="O18" s="42"/>
      <c r="P18" s="42"/>
      <c r="Q18" s="55"/>
      <c r="R18" s="55"/>
      <c r="S18" s="55"/>
      <c r="T18" s="55"/>
    </row>
    <row r="19" spans="1:20" ht="49.5" customHeight="1">
      <c r="A19" s="382" t="e">
        <f>'MAPA DE RIESGOS'!#REF!</f>
        <v>#REF!</v>
      </c>
      <c r="B19" s="383"/>
      <c r="C19" s="383"/>
      <c r="D19" s="383"/>
      <c r="E19" s="383"/>
      <c r="F19" s="384"/>
      <c r="G19" s="100" t="s">
        <v>154</v>
      </c>
      <c r="H19" s="382" t="e">
        <f>'MAPA DE RIESGOS'!#REF!</f>
        <v>#REF!</v>
      </c>
      <c r="I19" s="383"/>
      <c r="J19" s="383"/>
      <c r="K19" s="383"/>
      <c r="L19" s="383"/>
      <c r="M19" s="383"/>
      <c r="N19" s="383"/>
      <c r="O19" s="42"/>
      <c r="P19" s="42"/>
      <c r="Q19" s="55"/>
      <c r="R19" s="55"/>
      <c r="S19" s="55"/>
      <c r="T19" s="55"/>
    </row>
    <row r="20" spans="1:20" ht="49.5" customHeight="1">
      <c r="A20" s="382" t="e">
        <f>'MAPA DE RIESGOS'!#REF!</f>
        <v>#REF!</v>
      </c>
      <c r="B20" s="383"/>
      <c r="C20" s="383"/>
      <c r="D20" s="383"/>
      <c r="E20" s="383"/>
      <c r="F20" s="384"/>
      <c r="G20" s="100" t="s">
        <v>155</v>
      </c>
      <c r="H20" s="382" t="e">
        <f>'MAPA DE RIESGOS'!#REF!</f>
        <v>#REF!</v>
      </c>
      <c r="I20" s="383"/>
      <c r="J20" s="383"/>
      <c r="K20" s="383"/>
      <c r="L20" s="383"/>
      <c r="M20" s="383"/>
      <c r="N20" s="383"/>
      <c r="O20" s="42"/>
      <c r="P20" s="42"/>
      <c r="Q20" s="55"/>
      <c r="R20" s="55"/>
      <c r="S20" s="55"/>
      <c r="T20" s="55"/>
    </row>
    <row r="21" spans="1:20" ht="49.5" customHeight="1">
      <c r="A21" s="382" t="e">
        <f>'MAPA DE RIESGOS'!#REF!</f>
        <v>#REF!</v>
      </c>
      <c r="B21" s="383"/>
      <c r="C21" s="383"/>
      <c r="D21" s="383"/>
      <c r="E21" s="383"/>
      <c r="F21" s="384"/>
      <c r="G21" s="100" t="s">
        <v>156</v>
      </c>
      <c r="H21" s="382" t="e">
        <f>'MAPA DE RIESGOS'!#REF!</f>
        <v>#REF!</v>
      </c>
      <c r="I21" s="383"/>
      <c r="J21" s="383"/>
      <c r="K21" s="383"/>
      <c r="L21" s="383"/>
      <c r="M21" s="383"/>
      <c r="N21" s="383"/>
      <c r="O21" s="42"/>
      <c r="P21" s="42"/>
      <c r="Q21" s="55"/>
      <c r="R21" s="55"/>
      <c r="S21" s="55"/>
      <c r="T21" s="55"/>
    </row>
    <row r="22" spans="1:20" ht="49.5" customHeight="1">
      <c r="A22" s="382" t="e">
        <f>'MAPA DE RIESGOS'!#REF!</f>
        <v>#REF!</v>
      </c>
      <c r="B22" s="383"/>
      <c r="C22" s="383"/>
      <c r="D22" s="383"/>
      <c r="E22" s="383"/>
      <c r="F22" s="384"/>
      <c r="G22" s="100" t="s">
        <v>157</v>
      </c>
      <c r="H22" s="382" t="e">
        <f>'MAPA DE RIESGOS'!#REF!</f>
        <v>#REF!</v>
      </c>
      <c r="I22" s="383"/>
      <c r="J22" s="383"/>
      <c r="K22" s="383"/>
      <c r="L22" s="383"/>
      <c r="M22" s="383"/>
      <c r="N22" s="383"/>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7.xml><?xml version="1.0" encoding="utf-8"?>
<worksheet xmlns="http://schemas.openxmlformats.org/spreadsheetml/2006/main" xmlns:r="http://schemas.openxmlformats.org/officeDocument/2006/relationships">
  <sheetPr codeName="Hoja7">
    <tabColor theme="3"/>
  </sheetPr>
  <dimension ref="A1:U82"/>
  <sheetViews>
    <sheetView view="pageBreakPreview" zoomScale="28" zoomScaleNormal="70" zoomScaleSheetLayoutView="28" zoomScalePageLayoutView="0" workbookViewId="0" topLeftCell="D32">
      <selection activeCell="P35" sqref="P35:Q36"/>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f>'MAPA DE RIESGOS'!A21</f>
        <v>1</v>
      </c>
      <c r="B7" s="274" t="str">
        <f>'MAPA DE RIESGOS'!C21</f>
        <v>Riesgo de Proyecto</v>
      </c>
      <c r="C7" s="275"/>
      <c r="D7" s="274" t="str">
        <f>'MAPA DE RIESGOS'!B21</f>
        <v>Implementación Ineficaz de la Dimensión del Control Interno </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f>'MAPA DE RIESGOS'!$G$21</f>
        <v>3</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f>'MAPA DE RIESGOS'!$H$21</f>
        <v>3</v>
      </c>
      <c r="H11" s="284"/>
      <c r="I11" s="284"/>
      <c r="J11" s="285" t="s">
        <v>216</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str">
        <f>'MAPA DE RIESGOS'!E21</f>
        <v>Debilidad en asignación de recursos para la ejecución del proyecto </v>
      </c>
      <c r="B18" s="431"/>
      <c r="C18" s="431"/>
      <c r="D18" s="431"/>
      <c r="E18" s="431"/>
      <c r="F18" s="432"/>
      <c r="G18" s="23" t="s">
        <v>153</v>
      </c>
      <c r="H18" s="430" t="str">
        <f>'MAPA DE RIESGOS'!J21</f>
        <v>Informes de Control Interno.</v>
      </c>
      <c r="I18" s="431"/>
      <c r="J18" s="431"/>
      <c r="K18" s="431"/>
      <c r="L18" s="431"/>
      <c r="M18" s="431"/>
      <c r="N18" s="431"/>
      <c r="O18" s="42" t="s">
        <v>218</v>
      </c>
      <c r="P18" s="42"/>
      <c r="Q18" s="55"/>
      <c r="R18" s="55"/>
      <c r="S18" s="55"/>
      <c r="T18" s="55"/>
    </row>
    <row r="19" spans="1:20" ht="49.5" customHeight="1">
      <c r="A19" s="430" t="str">
        <f>'MAPA DE RIESGOS'!E22</f>
        <v>Falta de efectividad de los controles establecidos a procesos de control y seguimiento. </v>
      </c>
      <c r="B19" s="431"/>
      <c r="C19" s="431"/>
      <c r="D19" s="431"/>
      <c r="E19" s="431"/>
      <c r="F19" s="432"/>
      <c r="G19" s="23" t="s">
        <v>154</v>
      </c>
      <c r="H19" s="430" t="str">
        <f>'MAPA DE RIESGOS'!J22</f>
        <v>Comite CICI.</v>
      </c>
      <c r="I19" s="431"/>
      <c r="J19" s="431"/>
      <c r="K19" s="431"/>
      <c r="L19" s="431"/>
      <c r="M19" s="431"/>
      <c r="N19" s="431"/>
      <c r="O19" s="42" t="s">
        <v>115</v>
      </c>
      <c r="P19" s="42"/>
      <c r="Q19" s="55"/>
      <c r="R19" s="55"/>
      <c r="S19" s="55"/>
      <c r="T19" s="55"/>
    </row>
    <row r="20" spans="1:20" ht="49.5" customHeight="1">
      <c r="A20" s="430">
        <f>'MAPA DE RIESGOS'!E23</f>
        <v>0</v>
      </c>
      <c r="B20" s="431"/>
      <c r="C20" s="431"/>
      <c r="D20" s="431"/>
      <c r="E20" s="431"/>
      <c r="F20" s="432"/>
      <c r="G20" s="23" t="s">
        <v>155</v>
      </c>
      <c r="H20" s="430" t="str">
        <f>'MAPA DE RIESGOS'!J23</f>
        <v>Asesorias y acompañamientos. </v>
      </c>
      <c r="I20" s="431"/>
      <c r="J20" s="431"/>
      <c r="K20" s="431"/>
      <c r="L20" s="431"/>
      <c r="M20" s="431"/>
      <c r="N20" s="431"/>
      <c r="O20" s="42" t="s">
        <v>115</v>
      </c>
      <c r="P20" s="42"/>
      <c r="Q20" s="55"/>
      <c r="R20" s="55"/>
      <c r="S20" s="55"/>
      <c r="T20" s="55"/>
    </row>
    <row r="21" spans="1:20" ht="49.5" customHeight="1">
      <c r="A21" s="430">
        <f>'MAPA DE RIESGOS'!E24</f>
        <v>0</v>
      </c>
      <c r="B21" s="431"/>
      <c r="C21" s="431"/>
      <c r="D21" s="431"/>
      <c r="E21" s="431"/>
      <c r="F21" s="432"/>
      <c r="G21" s="23" t="s">
        <v>156</v>
      </c>
      <c r="H21" s="430" t="str">
        <f>'MAPA DE RIESGOS'!J24</f>
        <v>Capacitaciones. </v>
      </c>
      <c r="I21" s="431"/>
      <c r="J21" s="431"/>
      <c r="K21" s="431"/>
      <c r="L21" s="431"/>
      <c r="M21" s="431"/>
      <c r="N21" s="431"/>
      <c r="O21" s="42" t="s">
        <v>115</v>
      </c>
      <c r="P21" s="42"/>
      <c r="Q21" s="55"/>
      <c r="R21" s="55"/>
      <c r="S21" s="55"/>
      <c r="T21" s="55"/>
    </row>
    <row r="22" spans="1:20" ht="49.5" customHeight="1">
      <c r="A22" s="430">
        <f>'MAPA DE RIESGOS'!E25</f>
        <v>0</v>
      </c>
      <c r="B22" s="431"/>
      <c r="C22" s="431"/>
      <c r="D22" s="431"/>
      <c r="E22" s="431"/>
      <c r="F22" s="432"/>
      <c r="G22" s="23" t="s">
        <v>157</v>
      </c>
      <c r="H22" s="430">
        <f>'MAPA DE RIESGOS'!J25</f>
        <v>0</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3</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v>15</v>
      </c>
      <c r="J35" s="330" t="s">
        <v>219</v>
      </c>
      <c r="K35" s="328">
        <v>15</v>
      </c>
      <c r="L35" s="330" t="s">
        <v>220</v>
      </c>
      <c r="M35" s="328">
        <v>15</v>
      </c>
      <c r="N35" s="328" t="s">
        <v>221</v>
      </c>
      <c r="O35" s="328">
        <v>15</v>
      </c>
      <c r="P35" s="335" t="s">
        <v>222</v>
      </c>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v>15</v>
      </c>
      <c r="J37" s="328"/>
      <c r="K37" s="328">
        <v>15</v>
      </c>
      <c r="L37" s="328"/>
      <c r="M37" s="328">
        <v>15</v>
      </c>
      <c r="N37" s="328"/>
      <c r="O37" s="328">
        <v>15</v>
      </c>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v>15</v>
      </c>
      <c r="J39" s="328"/>
      <c r="K39" s="328">
        <v>15</v>
      </c>
      <c r="L39" s="328"/>
      <c r="M39" s="328">
        <v>15</v>
      </c>
      <c r="N39" s="328"/>
      <c r="O39" s="328">
        <v>15</v>
      </c>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v>15</v>
      </c>
      <c r="J41" s="328"/>
      <c r="K41" s="328">
        <v>15</v>
      </c>
      <c r="L41" s="328"/>
      <c r="M41" s="328">
        <v>15</v>
      </c>
      <c r="N41" s="328"/>
      <c r="O41" s="328">
        <v>15</v>
      </c>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v>15</v>
      </c>
      <c r="J44" s="328"/>
      <c r="K44" s="328">
        <v>15</v>
      </c>
      <c r="L44" s="328"/>
      <c r="M44" s="328">
        <v>15</v>
      </c>
      <c r="N44" s="328"/>
      <c r="O44" s="328">
        <v>15</v>
      </c>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v>15</v>
      </c>
      <c r="J46" s="328"/>
      <c r="K46" s="328">
        <v>15</v>
      </c>
      <c r="L46" s="328"/>
      <c r="M46" s="328">
        <v>15</v>
      </c>
      <c r="N46" s="328"/>
      <c r="O46" s="328">
        <v>15</v>
      </c>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v>10</v>
      </c>
      <c r="J48" s="328"/>
      <c r="K48" s="328">
        <v>10</v>
      </c>
      <c r="L48" s="328"/>
      <c r="M48" s="328">
        <v>10</v>
      </c>
      <c r="N48" s="328"/>
      <c r="O48" s="328">
        <v>10</v>
      </c>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100</v>
      </c>
      <c r="J51" s="313"/>
      <c r="K51" s="312">
        <f>SUM(K35:K50)</f>
        <v>100</v>
      </c>
      <c r="L51" s="313"/>
      <c r="M51" s="312">
        <f>SUM(M35:M50)</f>
        <v>100</v>
      </c>
      <c r="N51" s="313"/>
      <c r="O51" s="314">
        <f>SUM(O35:O50)</f>
        <v>100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v>100</v>
      </c>
      <c r="J54" s="332"/>
      <c r="K54" s="331">
        <v>100</v>
      </c>
      <c r="L54" s="331"/>
      <c r="M54" s="331">
        <v>100</v>
      </c>
      <c r="N54" s="331"/>
      <c r="O54" s="331">
        <v>100</v>
      </c>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100</v>
      </c>
      <c r="J57" s="317"/>
      <c r="K57" s="317">
        <f>K54</f>
        <v>100</v>
      </c>
      <c r="L57" s="317"/>
      <c r="M57" s="317">
        <f>M54</f>
        <v>100</v>
      </c>
      <c r="N57" s="317"/>
      <c r="O57" s="314">
        <f>O54</f>
        <v>100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100</v>
      </c>
      <c r="J59" s="376"/>
      <c r="K59" s="368">
        <f>IF(OR(AND(K51&lt;=85,K57=100),AND(K51&lt;=85,K57=50)),0,IF(OR(AND(K51&gt;=95,K57=100)),100,IF(OR(AND(K51&gt;=95,K57=50),AND(K51&lt;=94,K57=100),AND(K51&gt;=86,K57=100),AND(K51&lt;=94,K57=50),AND(K51&gt;=86,K57=50)),50,IF(OR(AND(K51&gt;=95,K57=0),AND(K51&lt;=94,K57=0),AND(K51&gt;=86,K57=0),AND(K51&lt;=85,K57=0)),0))))</f>
        <v>100</v>
      </c>
      <c r="L59" s="376"/>
      <c r="M59" s="368">
        <f>IF(OR(AND(M51&lt;=85,M57=100),AND(M51&lt;=85,M57=50)),0,IF(OR(AND(M51&gt;=95,M57=100)),100,IF(OR(AND(M51&gt;=95,M57=50),AND(M51&lt;=94,M57=100),AND(M51&gt;=86,M57=100),AND(M51&lt;=94,M57=50),AND(M51&gt;=86,M57=50)),50,IF(OR(AND(M51&gt;=95,M57=0),AND(M51&lt;=94,M57=0),AND(M51&gt;=86,M57=0),AND(M51&lt;=85,M57=0)),0))))</f>
        <v>100</v>
      </c>
      <c r="N59" s="376"/>
      <c r="O59" s="368" t="str">
        <f>IF(OR(AND(O51&lt;=85,O57=100),AND(O51&lt;=85,O57=50)),"0",IF(OR(AND(O51&gt;=95,O57=100)),"100",IF(OR(AND(O51&gt;=95,O57=50),AND(O51&lt;=94,O57=100),AND(O51&gt;=86,O57=100),AND(O51&lt;=94,O57=50),AND(O51&gt;=86,O57=50)),"50",IF(OR(AND(O51&gt;=95,O57=0),AND(O51&lt;=94,O57=0),AND(O51&gt;=86,O57=0),AND(O51&lt;=85,O57=0)),"0"))))</f>
        <v>100</v>
      </c>
      <c r="P59" s="369"/>
      <c r="Q59" s="369"/>
      <c r="R59" s="368" t="s">
        <v>223</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FUERTE</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f>G10</f>
        <v>3</v>
      </c>
      <c r="B73" s="323"/>
      <c r="C73" s="323"/>
      <c r="D73" s="323"/>
      <c r="E73" s="323"/>
      <c r="F73" s="323"/>
      <c r="G73" s="323"/>
      <c r="H73" s="324"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2</v>
      </c>
      <c r="I73" s="324"/>
      <c r="J73" s="324"/>
      <c r="K73" s="324"/>
      <c r="L73" s="324"/>
      <c r="M73" s="324"/>
      <c r="N73" s="324"/>
      <c r="O73" s="325">
        <f>IF(A73-H73=0,"1",A73-H73)</f>
        <v>1</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f>G11</f>
        <v>3</v>
      </c>
      <c r="B77" s="323"/>
      <c r="C77" s="323"/>
      <c r="D77" s="323"/>
      <c r="E77" s="323"/>
      <c r="F77" s="323"/>
      <c r="G77" s="323"/>
      <c r="H77" s="327" t="str">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2</v>
      </c>
      <c r="I77" s="327"/>
      <c r="J77" s="327"/>
      <c r="K77" s="327"/>
      <c r="L77" s="327"/>
      <c r="M77" s="327"/>
      <c r="N77" s="327"/>
      <c r="O77" s="323">
        <f>IF(A77-H77=0,"1",A77-H77)</f>
        <v>1</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f>O73</f>
        <v>1</v>
      </c>
      <c r="B81" s="323"/>
      <c r="C81" s="323"/>
      <c r="D81" s="323"/>
      <c r="E81" s="323"/>
      <c r="F81" s="323"/>
      <c r="G81" s="323"/>
      <c r="H81" s="323">
        <f>O77</f>
        <v>1</v>
      </c>
      <c r="I81" s="323"/>
      <c r="J81" s="323"/>
      <c r="K81" s="323"/>
      <c r="L81" s="323"/>
      <c r="M81" s="323"/>
      <c r="N81" s="323"/>
      <c r="O81" s="324" t="str">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BAJO</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8.xml><?xml version="1.0" encoding="utf-8"?>
<worksheet xmlns="http://schemas.openxmlformats.org/spreadsheetml/2006/main" xmlns:r="http://schemas.openxmlformats.org/officeDocument/2006/relationships">
  <sheetPr codeName="Hoja8">
    <tabColor theme="3"/>
  </sheetPr>
  <dimension ref="A1:U82"/>
  <sheetViews>
    <sheetView view="pageBreakPreview" zoomScale="25" zoomScaleNormal="70" zoomScaleSheetLayoutView="25" zoomScalePageLayoutView="0" workbookViewId="0" topLeftCell="B1">
      <selection activeCell="B1" sqref="B1:T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s">
        <v>224</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str">
        <f>O77</f>
        <v>1</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xl/worksheets/sheet9.xml><?xml version="1.0" encoding="utf-8"?>
<worksheet xmlns="http://schemas.openxmlformats.org/spreadsheetml/2006/main" xmlns:r="http://schemas.openxmlformats.org/officeDocument/2006/relationships">
  <sheetPr codeName="Hoja9">
    <tabColor theme="3"/>
  </sheetPr>
  <dimension ref="A1:U82"/>
  <sheetViews>
    <sheetView view="pageBreakPreview" zoomScale="25" zoomScaleNormal="70" zoomScaleSheetLayoutView="25" zoomScalePageLayoutView="0" workbookViewId="0" topLeftCell="B1">
      <selection activeCell="B1" sqref="B1:T1"/>
    </sheetView>
  </sheetViews>
  <sheetFormatPr defaultColWidth="11.421875" defaultRowHeight="15"/>
  <cols>
    <col min="1" max="1" width="78.140625" style="11" customWidth="1"/>
    <col min="2" max="3" width="50.7109375" style="11" customWidth="1"/>
    <col min="4" max="9" width="35.7109375" style="11" customWidth="1"/>
    <col min="10" max="10" width="70.7109375" style="11" customWidth="1"/>
    <col min="11" max="11" width="35.7109375" style="11" customWidth="1"/>
    <col min="12" max="12" width="70.7109375" style="11" customWidth="1"/>
    <col min="13" max="13" width="35.7109375" style="11" customWidth="1"/>
    <col min="14" max="14" width="70.7109375" style="11" customWidth="1"/>
    <col min="15" max="20" width="43.140625" style="11" customWidth="1"/>
    <col min="21" max="21" width="27.421875" style="11" customWidth="1"/>
    <col min="22" max="16384" width="9.140625" style="11" customWidth="1"/>
  </cols>
  <sheetData>
    <row r="1" spans="1:20" ht="71.25" customHeight="1">
      <c r="A1" s="13" t="s">
        <v>134</v>
      </c>
      <c r="B1" s="266" t="str">
        <f>'MAPA DE RIESGOS'!C9</f>
        <v>16 de juliio del 2020.</v>
      </c>
      <c r="C1" s="267"/>
      <c r="D1" s="267"/>
      <c r="E1" s="267"/>
      <c r="F1" s="267"/>
      <c r="G1" s="267"/>
      <c r="H1" s="267"/>
      <c r="I1" s="267"/>
      <c r="J1" s="267"/>
      <c r="K1" s="267"/>
      <c r="L1" s="267"/>
      <c r="M1" s="267"/>
      <c r="N1" s="267"/>
      <c r="O1" s="267"/>
      <c r="P1" s="267"/>
      <c r="Q1" s="267"/>
      <c r="R1" s="267"/>
      <c r="S1" s="267"/>
      <c r="T1" s="268"/>
    </row>
    <row r="2" spans="1:20" ht="71.25" customHeight="1">
      <c r="A2" s="13" t="s">
        <v>135</v>
      </c>
      <c r="B2" s="269" t="str">
        <f>'MAPA DE RIESGOS'!C7</f>
        <v>EVALUACION INDEPENDIENTE</v>
      </c>
      <c r="C2" s="267"/>
      <c r="D2" s="267"/>
      <c r="E2" s="267"/>
      <c r="F2" s="267"/>
      <c r="G2" s="267"/>
      <c r="H2" s="267"/>
      <c r="I2" s="267"/>
      <c r="J2" s="267"/>
      <c r="K2" s="267"/>
      <c r="L2" s="267"/>
      <c r="M2" s="267"/>
      <c r="N2" s="267"/>
      <c r="O2" s="267"/>
      <c r="P2" s="267"/>
      <c r="Q2" s="267"/>
      <c r="R2" s="267"/>
      <c r="S2" s="267"/>
      <c r="T2" s="268"/>
    </row>
    <row r="3" spans="1:20" ht="71.25" customHeight="1">
      <c r="A3" s="13" t="s">
        <v>136</v>
      </c>
      <c r="B3" s="269" t="str">
        <f>'MAPA DE RIESGOS'!D16</f>
        <v>Informes de Auditoria. </v>
      </c>
      <c r="C3" s="267"/>
      <c r="D3" s="267"/>
      <c r="E3" s="267"/>
      <c r="F3" s="267"/>
      <c r="G3" s="267"/>
      <c r="H3" s="267"/>
      <c r="I3" s="267"/>
      <c r="J3" s="267"/>
      <c r="K3" s="267"/>
      <c r="L3" s="267"/>
      <c r="M3" s="267"/>
      <c r="N3" s="267"/>
      <c r="O3" s="267"/>
      <c r="P3" s="267"/>
      <c r="Q3" s="267"/>
      <c r="R3" s="267"/>
      <c r="S3" s="267"/>
      <c r="T3" s="268"/>
    </row>
    <row r="4" spans="1:20" ht="30" customHeight="1">
      <c r="A4" s="14"/>
      <c r="B4" s="14"/>
      <c r="C4" s="15"/>
      <c r="D4" s="15"/>
      <c r="E4" s="15"/>
      <c r="F4" s="15"/>
      <c r="G4" s="15"/>
      <c r="H4" s="15"/>
      <c r="I4" s="15"/>
      <c r="J4" s="15"/>
      <c r="K4" s="15"/>
      <c r="L4" s="15"/>
      <c r="M4" s="15"/>
      <c r="N4" s="15"/>
      <c r="O4" s="39"/>
      <c r="P4" s="40"/>
      <c r="Q4" s="40"/>
      <c r="R4" s="40"/>
      <c r="S4" s="40"/>
      <c r="T4" s="40"/>
    </row>
    <row r="5" spans="1:20" ht="66" customHeight="1">
      <c r="A5" s="278" t="s">
        <v>137</v>
      </c>
      <c r="B5" s="278"/>
      <c r="C5" s="278"/>
      <c r="D5" s="278"/>
      <c r="E5" s="278"/>
      <c r="F5" s="278"/>
      <c r="G5" s="278"/>
      <c r="H5" s="278"/>
      <c r="I5" s="278"/>
      <c r="J5" s="278"/>
      <c r="K5" s="278"/>
      <c r="L5" s="278"/>
      <c r="M5" s="278"/>
      <c r="N5" s="278"/>
      <c r="O5" s="278"/>
      <c r="P5" s="278"/>
      <c r="Q5" s="278"/>
      <c r="R5" s="278"/>
      <c r="S5" s="278"/>
      <c r="T5" s="278"/>
    </row>
    <row r="6" spans="1:20" ht="81" customHeight="1">
      <c r="A6" s="16" t="s">
        <v>138</v>
      </c>
      <c r="B6" s="281" t="s">
        <v>139</v>
      </c>
      <c r="C6" s="283"/>
      <c r="D6" s="281" t="s">
        <v>140</v>
      </c>
      <c r="E6" s="282"/>
      <c r="F6" s="282"/>
      <c r="G6" s="282"/>
      <c r="H6" s="282"/>
      <c r="I6" s="282"/>
      <c r="J6" s="282"/>
      <c r="K6" s="282"/>
      <c r="L6" s="282"/>
      <c r="M6" s="282"/>
      <c r="N6" s="282"/>
      <c r="O6" s="282"/>
      <c r="P6" s="282"/>
      <c r="Q6" s="282"/>
      <c r="R6" s="282"/>
      <c r="S6" s="282"/>
      <c r="T6" s="283"/>
    </row>
    <row r="7" spans="1:20" ht="91.5" customHeight="1">
      <c r="A7" s="17" t="e">
        <f>'MAPA DE RIESGOS'!#REF!</f>
        <v>#REF!</v>
      </c>
      <c r="B7" s="274" t="e">
        <f>'MAPA DE RIESGOS'!#REF!</f>
        <v>#REF!</v>
      </c>
      <c r="C7" s="275"/>
      <c r="D7" s="274" t="e">
        <f>'MAPA DE RIESGOS'!#REF!</f>
        <v>#REF!</v>
      </c>
      <c r="E7" s="276"/>
      <c r="F7" s="276"/>
      <c r="G7" s="276"/>
      <c r="H7" s="276"/>
      <c r="I7" s="276"/>
      <c r="J7" s="276"/>
      <c r="K7" s="276"/>
      <c r="L7" s="276"/>
      <c r="M7" s="276"/>
      <c r="N7" s="276"/>
      <c r="O7" s="276"/>
      <c r="P7" s="276"/>
      <c r="Q7" s="276"/>
      <c r="R7" s="276"/>
      <c r="S7" s="276"/>
      <c r="T7" s="275"/>
    </row>
    <row r="8" spans="1:20" ht="90.75" customHeight="1">
      <c r="A8" s="277"/>
      <c r="B8" s="277"/>
      <c r="C8" s="277"/>
      <c r="D8" s="277"/>
      <c r="E8" s="277"/>
      <c r="F8" s="277"/>
      <c r="G8" s="277"/>
      <c r="H8" s="277"/>
      <c r="I8" s="277"/>
      <c r="J8" s="277"/>
      <c r="K8" s="277"/>
      <c r="L8" s="277"/>
      <c r="M8" s="277"/>
      <c r="N8" s="277"/>
      <c r="O8" s="277"/>
      <c r="P8" s="277"/>
      <c r="Q8" s="277"/>
      <c r="R8" s="277"/>
      <c r="S8" s="277"/>
      <c r="T8" s="277"/>
    </row>
    <row r="9" spans="1:20" ht="60" customHeight="1">
      <c r="A9" s="278" t="s">
        <v>141</v>
      </c>
      <c r="B9" s="278"/>
      <c r="C9" s="278"/>
      <c r="D9" s="278"/>
      <c r="E9" s="278"/>
      <c r="F9" s="278"/>
      <c r="G9" s="278"/>
      <c r="H9" s="278"/>
      <c r="I9" s="278"/>
      <c r="J9" s="278"/>
      <c r="K9" s="278"/>
      <c r="L9" s="278"/>
      <c r="M9" s="278"/>
      <c r="N9" s="278"/>
      <c r="O9" s="278"/>
      <c r="P9" s="278"/>
      <c r="Q9" s="278"/>
      <c r="R9" s="278"/>
      <c r="S9" s="278"/>
      <c r="T9" s="278"/>
    </row>
    <row r="10" spans="1:20" ht="99.75" customHeight="1">
      <c r="A10" s="279" t="s">
        <v>142</v>
      </c>
      <c r="B10" s="279"/>
      <c r="C10" s="279"/>
      <c r="D10" s="279"/>
      <c r="E10" s="279"/>
      <c r="F10" s="279"/>
      <c r="G10" s="280" t="e">
        <f>'MAPA DE RIESGOS'!#REF!</f>
        <v>#REF!</v>
      </c>
      <c r="H10" s="280"/>
      <c r="I10" s="280"/>
      <c r="J10" s="281" t="s">
        <v>143</v>
      </c>
      <c r="K10" s="282"/>
      <c r="L10" s="282"/>
      <c r="M10" s="282"/>
      <c r="N10" s="282"/>
      <c r="O10" s="282"/>
      <c r="P10" s="282"/>
      <c r="Q10" s="282"/>
      <c r="R10" s="282"/>
      <c r="S10" s="282"/>
      <c r="T10" s="283"/>
    </row>
    <row r="11" spans="1:20" ht="99.75" customHeight="1">
      <c r="A11" s="279" t="s">
        <v>45</v>
      </c>
      <c r="B11" s="279"/>
      <c r="C11" s="279"/>
      <c r="D11" s="279"/>
      <c r="E11" s="279"/>
      <c r="F11" s="279"/>
      <c r="G11" s="284" t="e">
        <f>'MAPA DE RIESGOS'!#REF!</f>
        <v>#REF!</v>
      </c>
      <c r="H11" s="284"/>
      <c r="I11" s="284"/>
      <c r="J11" s="285" t="e">
        <f>IF(OR(AND(G10=1,G11=1),AND(G10=2,G11=1),AND(G10=1,G11=2),AND(G10=2,G11=2),AND(G10=3,G11=1)),"BAJO",IF(OR(AND(G10=4,G11=1),AND(G10=3,G11=2),AND(G10=2,G11=3),AND(G10=1,G11=3)),"MODERADO",IF(OR(AND(G10=5,G11=1),AND(G10=5,G11=2),AND(G10=4,G11=2),AND(G10=4,G11=3),AND(G10=3,G11=3),AND(G10=2,G11=4),AND(G10=1,G11=4),AND(G10=1,G11=5)),"ALTO",IF(OR(AND(G10=5,G11=3),AND(G10=5,G11=4),AND(G10=4,G11=4),AND(G10=3,G11=4),AND(G10=5,G11=5),AND(G10=4,G11=5),AND(G10=3,G11=5),AND(G10=2,G11=5)),"EXTREMO",""))))</f>
        <v>#REF!</v>
      </c>
      <c r="K11" s="286"/>
      <c r="L11" s="286"/>
      <c r="M11" s="286"/>
      <c r="N11" s="286"/>
      <c r="O11" s="286"/>
      <c r="P11" s="286"/>
      <c r="Q11" s="286"/>
      <c r="R11" s="286"/>
      <c r="S11" s="286"/>
      <c r="T11" s="287"/>
    </row>
    <row r="12" spans="1:20" ht="47.25" customHeight="1">
      <c r="A12" s="20"/>
      <c r="B12" s="20"/>
      <c r="C12" s="20"/>
      <c r="D12" s="21"/>
      <c r="E12" s="21"/>
      <c r="F12" s="22"/>
      <c r="G12" s="22"/>
      <c r="H12" s="22"/>
      <c r="I12" s="22"/>
      <c r="J12" s="22"/>
      <c r="K12" s="21"/>
      <c r="L12" s="21"/>
      <c r="M12" s="21"/>
      <c r="N12" s="21"/>
      <c r="O12" s="39"/>
      <c r="P12" s="40"/>
      <c r="Q12" s="40"/>
      <c r="R12" s="40"/>
      <c r="S12" s="40"/>
      <c r="T12" s="40"/>
    </row>
    <row r="13" spans="1:20" ht="73.5" customHeight="1">
      <c r="A13" s="278" t="s">
        <v>145</v>
      </c>
      <c r="B13" s="278"/>
      <c r="C13" s="278"/>
      <c r="D13" s="278"/>
      <c r="E13" s="278"/>
      <c r="F13" s="278"/>
      <c r="G13" s="278"/>
      <c r="H13" s="278"/>
      <c r="I13" s="278"/>
      <c r="J13" s="278"/>
      <c r="K13" s="278"/>
      <c r="L13" s="278"/>
      <c r="M13" s="278"/>
      <c r="N13" s="278"/>
      <c r="O13" s="278"/>
      <c r="P13" s="278"/>
      <c r="Q13" s="278"/>
      <c r="R13" s="278"/>
      <c r="S13" s="278"/>
      <c r="T13" s="278"/>
    </row>
    <row r="14" spans="1:20" ht="73.5" customHeight="1">
      <c r="A14" s="380" t="s">
        <v>146</v>
      </c>
      <c r="B14" s="380"/>
      <c r="C14" s="380"/>
      <c r="D14" s="380"/>
      <c r="E14" s="380"/>
      <c r="F14" s="380"/>
      <c r="G14" s="380"/>
      <c r="H14" s="380"/>
      <c r="I14" s="380"/>
      <c r="J14" s="380"/>
      <c r="K14" s="380"/>
      <c r="L14" s="380"/>
      <c r="M14" s="380"/>
      <c r="N14" s="380"/>
      <c r="O14" s="380"/>
      <c r="P14" s="380"/>
      <c r="Q14" s="380"/>
      <c r="R14" s="380"/>
      <c r="S14" s="380"/>
      <c r="T14" s="380"/>
    </row>
    <row r="15" spans="1:20" ht="72" customHeight="1">
      <c r="A15" s="433" t="s">
        <v>217</v>
      </c>
      <c r="B15" s="434"/>
      <c r="C15" s="434"/>
      <c r="D15" s="434"/>
      <c r="E15" s="434"/>
      <c r="F15" s="435"/>
      <c r="G15" s="433" t="s">
        <v>148</v>
      </c>
      <c r="H15" s="434"/>
      <c r="I15" s="434"/>
      <c r="J15" s="434"/>
      <c r="K15" s="434"/>
      <c r="L15" s="434"/>
      <c r="M15" s="434"/>
      <c r="N15" s="435"/>
      <c r="O15" s="279" t="s">
        <v>149</v>
      </c>
      <c r="P15" s="279"/>
      <c r="Q15" s="279"/>
      <c r="R15" s="279"/>
      <c r="S15" s="279"/>
      <c r="T15" s="279"/>
    </row>
    <row r="16" spans="1:20" ht="30" customHeight="1">
      <c r="A16" s="436"/>
      <c r="B16" s="437"/>
      <c r="C16" s="437"/>
      <c r="D16" s="437"/>
      <c r="E16" s="437"/>
      <c r="F16" s="438"/>
      <c r="G16" s="436"/>
      <c r="H16" s="437"/>
      <c r="I16" s="437"/>
      <c r="J16" s="437"/>
      <c r="K16" s="437"/>
      <c r="L16" s="437"/>
      <c r="M16" s="437"/>
      <c r="N16" s="438"/>
      <c r="O16" s="381" t="s">
        <v>1</v>
      </c>
      <c r="P16" s="381"/>
      <c r="Q16" s="381"/>
      <c r="R16" s="381" t="s">
        <v>2</v>
      </c>
      <c r="S16" s="381"/>
      <c r="T16" s="381"/>
    </row>
    <row r="17" spans="1:20" ht="54" customHeight="1">
      <c r="A17" s="439"/>
      <c r="B17" s="440"/>
      <c r="C17" s="440"/>
      <c r="D17" s="440"/>
      <c r="E17" s="440"/>
      <c r="F17" s="441"/>
      <c r="G17" s="439"/>
      <c r="H17" s="440"/>
      <c r="I17" s="440"/>
      <c r="J17" s="440"/>
      <c r="K17" s="440"/>
      <c r="L17" s="440"/>
      <c r="M17" s="440"/>
      <c r="N17" s="441"/>
      <c r="O17" s="41" t="s">
        <v>150</v>
      </c>
      <c r="P17" s="41" t="s">
        <v>151</v>
      </c>
      <c r="Q17" s="41" t="s">
        <v>152</v>
      </c>
      <c r="R17" s="41" t="s">
        <v>150</v>
      </c>
      <c r="S17" s="41" t="s">
        <v>151</v>
      </c>
      <c r="T17" s="41" t="s">
        <v>152</v>
      </c>
    </row>
    <row r="18" spans="1:20" ht="49.5" customHeight="1">
      <c r="A18" s="430" t="e">
        <f>'MAPA DE RIESGOS'!#REF!</f>
        <v>#REF!</v>
      </c>
      <c r="B18" s="431"/>
      <c r="C18" s="431"/>
      <c r="D18" s="431"/>
      <c r="E18" s="431"/>
      <c r="F18" s="432"/>
      <c r="G18" s="23" t="s">
        <v>153</v>
      </c>
      <c r="H18" s="430" t="e">
        <f>'MAPA DE RIESGOS'!#REF!</f>
        <v>#REF!</v>
      </c>
      <c r="I18" s="431"/>
      <c r="J18" s="431"/>
      <c r="K18" s="431"/>
      <c r="L18" s="431"/>
      <c r="M18" s="431"/>
      <c r="N18" s="431"/>
      <c r="O18" s="42"/>
      <c r="P18" s="42"/>
      <c r="Q18" s="55"/>
      <c r="R18" s="55"/>
      <c r="S18" s="55"/>
      <c r="T18" s="55"/>
    </row>
    <row r="19" spans="1:20" ht="49.5" customHeight="1">
      <c r="A19" s="430" t="e">
        <f>'MAPA DE RIESGOS'!#REF!</f>
        <v>#REF!</v>
      </c>
      <c r="B19" s="431"/>
      <c r="C19" s="431"/>
      <c r="D19" s="431"/>
      <c r="E19" s="431"/>
      <c r="F19" s="432"/>
      <c r="G19" s="23" t="s">
        <v>154</v>
      </c>
      <c r="H19" s="430" t="e">
        <f>'MAPA DE RIESGOS'!#REF!</f>
        <v>#REF!</v>
      </c>
      <c r="I19" s="431"/>
      <c r="J19" s="431"/>
      <c r="K19" s="431"/>
      <c r="L19" s="431"/>
      <c r="M19" s="431"/>
      <c r="N19" s="431"/>
      <c r="O19" s="42"/>
      <c r="P19" s="42"/>
      <c r="Q19" s="55"/>
      <c r="R19" s="55"/>
      <c r="S19" s="55"/>
      <c r="T19" s="55"/>
    </row>
    <row r="20" spans="1:20" ht="49.5" customHeight="1">
      <c r="A20" s="430" t="e">
        <f>'MAPA DE RIESGOS'!#REF!</f>
        <v>#REF!</v>
      </c>
      <c r="B20" s="431"/>
      <c r="C20" s="431"/>
      <c r="D20" s="431"/>
      <c r="E20" s="431"/>
      <c r="F20" s="432"/>
      <c r="G20" s="23" t="s">
        <v>155</v>
      </c>
      <c r="H20" s="430" t="e">
        <f>'MAPA DE RIESGOS'!#REF!</f>
        <v>#REF!</v>
      </c>
      <c r="I20" s="431"/>
      <c r="J20" s="431"/>
      <c r="K20" s="431"/>
      <c r="L20" s="431"/>
      <c r="M20" s="431"/>
      <c r="N20" s="431"/>
      <c r="O20" s="42"/>
      <c r="P20" s="42"/>
      <c r="Q20" s="55"/>
      <c r="R20" s="55"/>
      <c r="S20" s="55"/>
      <c r="T20" s="55"/>
    </row>
    <row r="21" spans="1:20" ht="49.5" customHeight="1">
      <c r="A21" s="430" t="e">
        <f>'MAPA DE RIESGOS'!#REF!</f>
        <v>#REF!</v>
      </c>
      <c r="B21" s="431"/>
      <c r="C21" s="431"/>
      <c r="D21" s="431"/>
      <c r="E21" s="431"/>
      <c r="F21" s="432"/>
      <c r="G21" s="23" t="s">
        <v>156</v>
      </c>
      <c r="H21" s="430" t="e">
        <f>'MAPA DE RIESGOS'!#REF!</f>
        <v>#REF!</v>
      </c>
      <c r="I21" s="431"/>
      <c r="J21" s="431"/>
      <c r="K21" s="431"/>
      <c r="L21" s="431"/>
      <c r="M21" s="431"/>
      <c r="N21" s="431"/>
      <c r="O21" s="42"/>
      <c r="P21" s="42"/>
      <c r="Q21" s="55"/>
      <c r="R21" s="55"/>
      <c r="S21" s="55"/>
      <c r="T21" s="55"/>
    </row>
    <row r="22" spans="1:20" ht="49.5" customHeight="1">
      <c r="A22" s="430" t="e">
        <f>'MAPA DE RIESGOS'!#REF!</f>
        <v>#REF!</v>
      </c>
      <c r="B22" s="431"/>
      <c r="C22" s="431"/>
      <c r="D22" s="431"/>
      <c r="E22" s="431"/>
      <c r="F22" s="432"/>
      <c r="G22" s="23" t="s">
        <v>157</v>
      </c>
      <c r="H22" s="430" t="e">
        <f>'MAPA DE RIESGOS'!#REF!</f>
        <v>#REF!</v>
      </c>
      <c r="I22" s="431"/>
      <c r="J22" s="431"/>
      <c r="K22" s="431"/>
      <c r="L22" s="431"/>
      <c r="M22" s="431"/>
      <c r="N22" s="431"/>
      <c r="O22" s="42"/>
      <c r="P22" s="42"/>
      <c r="Q22" s="55"/>
      <c r="R22" s="55"/>
      <c r="S22" s="55"/>
      <c r="T22" s="55"/>
    </row>
    <row r="23" spans="1:20" ht="30" customHeight="1">
      <c r="A23" s="24"/>
      <c r="B23" s="24"/>
      <c r="C23" s="25"/>
      <c r="D23" s="25"/>
      <c r="E23" s="25"/>
      <c r="F23" s="25"/>
      <c r="G23" s="25"/>
      <c r="H23" s="25"/>
      <c r="I23" s="25"/>
      <c r="J23" s="25"/>
      <c r="K23" s="25"/>
      <c r="L23" s="25"/>
      <c r="M23" s="25"/>
      <c r="N23" s="25"/>
      <c r="O23" s="39"/>
      <c r="P23" s="40"/>
      <c r="Q23" s="40"/>
      <c r="R23" s="40"/>
      <c r="S23" s="40"/>
      <c r="T23" s="40"/>
    </row>
    <row r="24" spans="1:20" ht="30" customHeight="1">
      <c r="A24" s="26"/>
      <c r="B24" s="26"/>
      <c r="C24" s="27"/>
      <c r="D24" s="27"/>
      <c r="E24" s="28"/>
      <c r="F24" s="28"/>
      <c r="G24" s="28"/>
      <c r="H24" s="28"/>
      <c r="I24" s="28"/>
      <c r="J24" s="43"/>
      <c r="K24" s="43"/>
      <c r="L24" s="44"/>
      <c r="M24" s="44"/>
      <c r="N24" s="45"/>
      <c r="O24" s="46"/>
      <c r="P24" s="47"/>
      <c r="Q24" s="47"/>
      <c r="R24" s="47"/>
      <c r="S24" s="47"/>
      <c r="T24" s="47"/>
    </row>
    <row r="25" spans="1:20" ht="54" customHeight="1">
      <c r="A25" s="385" t="s">
        <v>158</v>
      </c>
      <c r="B25" s="385"/>
      <c r="C25" s="385"/>
      <c r="D25" s="385"/>
      <c r="E25" s="385"/>
      <c r="F25" s="385"/>
      <c r="G25" s="386"/>
      <c r="H25" s="29">
        <f>COUNTIF(O18:O22,"x")</f>
        <v>0</v>
      </c>
      <c r="I25" s="26"/>
      <c r="J25" s="26"/>
      <c r="K25" s="26"/>
      <c r="L25" s="44"/>
      <c r="M25" s="44"/>
      <c r="N25" s="48"/>
      <c r="O25" s="49"/>
      <c r="P25" s="50"/>
      <c r="Q25" s="50"/>
      <c r="R25" s="50"/>
      <c r="S25" s="50"/>
      <c r="T25" s="50"/>
    </row>
    <row r="26" spans="1:20" ht="54" customHeight="1">
      <c r="A26" s="385" t="s">
        <v>159</v>
      </c>
      <c r="B26" s="385"/>
      <c r="C26" s="385"/>
      <c r="D26" s="385"/>
      <c r="E26" s="385"/>
      <c r="F26" s="385"/>
      <c r="G26" s="386"/>
      <c r="H26" s="29">
        <f>COUNTIF(P18:P22,"x")</f>
        <v>0</v>
      </c>
      <c r="I26" s="26"/>
      <c r="J26" s="26"/>
      <c r="K26" s="26"/>
      <c r="L26" s="44"/>
      <c r="M26" s="44"/>
      <c r="N26" s="48"/>
      <c r="O26" s="49"/>
      <c r="P26" s="50"/>
      <c r="Q26" s="50"/>
      <c r="R26" s="50"/>
      <c r="S26" s="50"/>
      <c r="T26" s="50"/>
    </row>
    <row r="27" spans="1:20" ht="54" customHeight="1">
      <c r="A27" s="385" t="s">
        <v>160</v>
      </c>
      <c r="B27" s="385"/>
      <c r="C27" s="385"/>
      <c r="D27" s="385"/>
      <c r="E27" s="385"/>
      <c r="F27" s="385"/>
      <c r="G27" s="386"/>
      <c r="H27" s="29">
        <f>COUNTIF(Q18:Q22,"x")</f>
        <v>0</v>
      </c>
      <c r="I27" s="26"/>
      <c r="J27" s="26"/>
      <c r="K27" s="26"/>
      <c r="L27" s="44"/>
      <c r="M27" s="44"/>
      <c r="N27" s="48"/>
      <c r="O27" s="49"/>
      <c r="P27" s="50"/>
      <c r="Q27" s="50"/>
      <c r="R27" s="50"/>
      <c r="S27" s="50"/>
      <c r="T27" s="50"/>
    </row>
    <row r="28" spans="1:20" ht="54" customHeight="1">
      <c r="A28" s="385" t="s">
        <v>161</v>
      </c>
      <c r="B28" s="385"/>
      <c r="C28" s="385"/>
      <c r="D28" s="385"/>
      <c r="E28" s="385"/>
      <c r="F28" s="385"/>
      <c r="G28" s="386"/>
      <c r="H28" s="29">
        <f>COUNTIF(R18:R22,"x")</f>
        <v>0</v>
      </c>
      <c r="I28" s="45"/>
      <c r="J28" s="45"/>
      <c r="K28" s="45"/>
      <c r="L28" s="51"/>
      <c r="M28" s="51"/>
      <c r="N28" s="51"/>
      <c r="O28" s="52"/>
      <c r="P28" s="53"/>
      <c r="Q28" s="53"/>
      <c r="R28" s="53"/>
      <c r="S28" s="53"/>
      <c r="T28" s="53"/>
    </row>
    <row r="29" spans="1:20" ht="54" customHeight="1">
      <c r="A29" s="385" t="s">
        <v>162</v>
      </c>
      <c r="B29" s="385"/>
      <c r="C29" s="385"/>
      <c r="D29" s="385"/>
      <c r="E29" s="385"/>
      <c r="F29" s="385"/>
      <c r="G29" s="386"/>
      <c r="H29" s="29">
        <f>COUNTIF(S18:S22,"x")</f>
        <v>0</v>
      </c>
      <c r="I29" s="45"/>
      <c r="J29" s="45"/>
      <c r="K29" s="45"/>
      <c r="L29" s="51"/>
      <c r="M29" s="51"/>
      <c r="N29" s="51"/>
      <c r="O29" s="52"/>
      <c r="P29" s="53"/>
      <c r="Q29" s="53"/>
      <c r="R29" s="53"/>
      <c r="S29" s="53"/>
      <c r="T29" s="53"/>
    </row>
    <row r="30" spans="1:20" ht="54" customHeight="1">
      <c r="A30" s="385" t="s">
        <v>163</v>
      </c>
      <c r="B30" s="385"/>
      <c r="C30" s="385"/>
      <c r="D30" s="385"/>
      <c r="E30" s="385"/>
      <c r="F30" s="385"/>
      <c r="G30" s="386"/>
      <c r="H30" s="29">
        <f>COUNTIF(T18:T22,"x")</f>
        <v>0</v>
      </c>
      <c r="I30" s="45"/>
      <c r="J30" s="45"/>
      <c r="K30" s="45"/>
      <c r="L30" s="51"/>
      <c r="M30" s="51"/>
      <c r="N30" s="51"/>
      <c r="O30" s="52"/>
      <c r="P30" s="53"/>
      <c r="Q30" s="53"/>
      <c r="R30" s="53"/>
      <c r="S30" s="53"/>
      <c r="T30" s="53"/>
    </row>
    <row r="31" spans="1:20" ht="30" customHeight="1">
      <c r="A31" s="30"/>
      <c r="B31" s="30"/>
      <c r="C31" s="30"/>
      <c r="D31" s="30"/>
      <c r="E31" s="30"/>
      <c r="F31" s="30"/>
      <c r="G31" s="30"/>
      <c r="H31" s="31"/>
      <c r="I31" s="45"/>
      <c r="J31" s="45"/>
      <c r="K31" s="45"/>
      <c r="L31" s="51"/>
      <c r="M31" s="51"/>
      <c r="N31" s="51"/>
      <c r="O31" s="52"/>
      <c r="P31" s="53"/>
      <c r="Q31" s="53"/>
      <c r="R31" s="53"/>
      <c r="S31" s="53"/>
      <c r="T31" s="53"/>
    </row>
    <row r="32" spans="1:20" ht="78" customHeight="1">
      <c r="A32" s="387" t="s">
        <v>164</v>
      </c>
      <c r="B32" s="387"/>
      <c r="C32" s="387"/>
      <c r="D32" s="387"/>
      <c r="E32" s="387"/>
      <c r="F32" s="387"/>
      <c r="G32" s="387"/>
      <c r="H32" s="387"/>
      <c r="I32" s="387"/>
      <c r="J32" s="387"/>
      <c r="K32" s="387"/>
      <c r="L32" s="387"/>
      <c r="M32" s="387"/>
      <c r="N32" s="387"/>
      <c r="O32" s="387"/>
      <c r="P32" s="387"/>
      <c r="Q32" s="387"/>
      <c r="R32" s="387"/>
      <c r="S32" s="387"/>
      <c r="T32" s="387"/>
    </row>
    <row r="33" spans="1:20" ht="78" customHeight="1">
      <c r="A33" s="388" t="s">
        <v>165</v>
      </c>
      <c r="B33" s="389"/>
      <c r="C33" s="389"/>
      <c r="D33" s="389"/>
      <c r="E33" s="389"/>
      <c r="F33" s="389"/>
      <c r="G33" s="389"/>
      <c r="H33" s="389"/>
      <c r="I33" s="389"/>
      <c r="J33" s="389"/>
      <c r="K33" s="389"/>
      <c r="L33" s="389"/>
      <c r="M33" s="389"/>
      <c r="N33" s="389"/>
      <c r="O33" s="389"/>
      <c r="P33" s="389"/>
      <c r="Q33" s="389"/>
      <c r="R33" s="389"/>
      <c r="S33" s="389"/>
      <c r="T33" s="390"/>
    </row>
    <row r="34" spans="1:20" ht="106.5" customHeight="1">
      <c r="A34" s="391" t="s">
        <v>166</v>
      </c>
      <c r="B34" s="391"/>
      <c r="C34" s="391"/>
      <c r="D34" s="391"/>
      <c r="E34" s="391"/>
      <c r="F34" s="391"/>
      <c r="G34" s="391"/>
      <c r="H34" s="32" t="s">
        <v>167</v>
      </c>
      <c r="I34" s="54" t="s">
        <v>168</v>
      </c>
      <c r="J34" s="41" t="s">
        <v>169</v>
      </c>
      <c r="K34" s="54" t="s">
        <v>170</v>
      </c>
      <c r="L34" s="41" t="s">
        <v>169</v>
      </c>
      <c r="M34" s="54" t="s">
        <v>171</v>
      </c>
      <c r="N34" s="41" t="s">
        <v>169</v>
      </c>
      <c r="O34" s="41" t="s">
        <v>172</v>
      </c>
      <c r="P34" s="392" t="s">
        <v>169</v>
      </c>
      <c r="Q34" s="393"/>
      <c r="R34" s="41" t="s">
        <v>173</v>
      </c>
      <c r="S34" s="394" t="s">
        <v>169</v>
      </c>
      <c r="T34" s="394"/>
    </row>
    <row r="35" spans="1:20" ht="60" customHeight="1">
      <c r="A35" s="401" t="s">
        <v>174</v>
      </c>
      <c r="B35" s="402"/>
      <c r="C35" s="402"/>
      <c r="D35" s="402"/>
      <c r="E35" s="403"/>
      <c r="F35" s="395" t="s">
        <v>175</v>
      </c>
      <c r="G35" s="396"/>
      <c r="H35" s="33">
        <v>15</v>
      </c>
      <c r="I35" s="328"/>
      <c r="J35" s="330"/>
      <c r="K35" s="328"/>
      <c r="L35" s="330"/>
      <c r="M35" s="328"/>
      <c r="N35" s="328"/>
      <c r="O35" s="328"/>
      <c r="P35" s="335"/>
      <c r="Q35" s="328"/>
      <c r="R35" s="328"/>
      <c r="S35" s="335"/>
      <c r="T35" s="328"/>
    </row>
    <row r="36" spans="1:20" ht="60" customHeight="1">
      <c r="A36" s="404"/>
      <c r="B36" s="405"/>
      <c r="C36" s="405"/>
      <c r="D36" s="405"/>
      <c r="E36" s="406"/>
      <c r="F36" s="397" t="s">
        <v>180</v>
      </c>
      <c r="G36" s="398"/>
      <c r="H36" s="34">
        <v>0</v>
      </c>
      <c r="I36" s="329"/>
      <c r="J36" s="329"/>
      <c r="K36" s="329"/>
      <c r="L36" s="329"/>
      <c r="M36" s="329"/>
      <c r="N36" s="329"/>
      <c r="O36" s="329"/>
      <c r="P36" s="336"/>
      <c r="Q36" s="330"/>
      <c r="R36" s="329"/>
      <c r="S36" s="336"/>
      <c r="T36" s="330"/>
    </row>
    <row r="37" spans="1:20" ht="60" customHeight="1">
      <c r="A37" s="401" t="s">
        <v>181</v>
      </c>
      <c r="B37" s="402"/>
      <c r="C37" s="402"/>
      <c r="D37" s="402"/>
      <c r="E37" s="403"/>
      <c r="F37" s="395" t="s">
        <v>175</v>
      </c>
      <c r="G37" s="396"/>
      <c r="H37" s="33">
        <v>15</v>
      </c>
      <c r="I37" s="328"/>
      <c r="J37" s="328"/>
      <c r="K37" s="328"/>
      <c r="L37" s="328"/>
      <c r="M37" s="328"/>
      <c r="N37" s="328"/>
      <c r="O37" s="328"/>
      <c r="P37" s="335"/>
      <c r="Q37" s="328"/>
      <c r="R37" s="328"/>
      <c r="S37" s="335"/>
      <c r="T37" s="328"/>
    </row>
    <row r="38" spans="1:20" ht="60" customHeight="1">
      <c r="A38" s="404"/>
      <c r="B38" s="405"/>
      <c r="C38" s="405"/>
      <c r="D38" s="405"/>
      <c r="E38" s="406"/>
      <c r="F38" s="397" t="s">
        <v>180</v>
      </c>
      <c r="G38" s="398"/>
      <c r="H38" s="34">
        <v>0</v>
      </c>
      <c r="I38" s="329"/>
      <c r="J38" s="329"/>
      <c r="K38" s="329"/>
      <c r="L38" s="329"/>
      <c r="M38" s="329"/>
      <c r="N38" s="329"/>
      <c r="O38" s="329"/>
      <c r="P38" s="336"/>
      <c r="Q38" s="330"/>
      <c r="R38" s="329"/>
      <c r="S38" s="336"/>
      <c r="T38" s="330"/>
    </row>
    <row r="39" spans="1:20" ht="60" customHeight="1">
      <c r="A39" s="401" t="s">
        <v>182</v>
      </c>
      <c r="B39" s="402"/>
      <c r="C39" s="402"/>
      <c r="D39" s="402"/>
      <c r="E39" s="403"/>
      <c r="F39" s="395" t="s">
        <v>183</v>
      </c>
      <c r="G39" s="396"/>
      <c r="H39" s="33">
        <v>15</v>
      </c>
      <c r="I39" s="328"/>
      <c r="J39" s="328"/>
      <c r="K39" s="328"/>
      <c r="L39" s="328"/>
      <c r="M39" s="328"/>
      <c r="N39" s="328"/>
      <c r="O39" s="328"/>
      <c r="P39" s="335"/>
      <c r="Q39" s="328"/>
      <c r="R39" s="328"/>
      <c r="S39" s="335"/>
      <c r="T39" s="328"/>
    </row>
    <row r="40" spans="1:20" ht="60" customHeight="1">
      <c r="A40" s="404"/>
      <c r="B40" s="405"/>
      <c r="C40" s="405"/>
      <c r="D40" s="405"/>
      <c r="E40" s="406"/>
      <c r="F40" s="397" t="s">
        <v>184</v>
      </c>
      <c r="G40" s="398"/>
      <c r="H40" s="34">
        <v>0</v>
      </c>
      <c r="I40" s="329"/>
      <c r="J40" s="329"/>
      <c r="K40" s="329"/>
      <c r="L40" s="329"/>
      <c r="M40" s="329"/>
      <c r="N40" s="329"/>
      <c r="O40" s="329"/>
      <c r="P40" s="336"/>
      <c r="Q40" s="330"/>
      <c r="R40" s="329"/>
      <c r="S40" s="336"/>
      <c r="T40" s="330"/>
    </row>
    <row r="41" spans="1:20" ht="60" customHeight="1">
      <c r="A41" s="401" t="s">
        <v>185</v>
      </c>
      <c r="B41" s="402"/>
      <c r="C41" s="402"/>
      <c r="D41" s="402"/>
      <c r="E41" s="403"/>
      <c r="F41" s="395" t="s">
        <v>186</v>
      </c>
      <c r="G41" s="396"/>
      <c r="H41" s="33">
        <v>15</v>
      </c>
      <c r="I41" s="328"/>
      <c r="J41" s="328"/>
      <c r="K41" s="328"/>
      <c r="L41" s="328"/>
      <c r="M41" s="328"/>
      <c r="N41" s="328"/>
      <c r="O41" s="328"/>
      <c r="P41" s="335"/>
      <c r="Q41" s="328"/>
      <c r="R41" s="328"/>
      <c r="S41" s="335"/>
      <c r="T41" s="328"/>
    </row>
    <row r="42" spans="1:20" ht="60" customHeight="1">
      <c r="A42" s="425"/>
      <c r="B42" s="426"/>
      <c r="C42" s="426"/>
      <c r="D42" s="426"/>
      <c r="E42" s="427"/>
      <c r="F42" s="397" t="s">
        <v>187</v>
      </c>
      <c r="G42" s="398"/>
      <c r="H42" s="35">
        <v>10</v>
      </c>
      <c r="I42" s="330"/>
      <c r="J42" s="330"/>
      <c r="K42" s="330"/>
      <c r="L42" s="330"/>
      <c r="M42" s="330"/>
      <c r="N42" s="330"/>
      <c r="O42" s="330"/>
      <c r="P42" s="336"/>
      <c r="Q42" s="330"/>
      <c r="R42" s="330"/>
      <c r="S42" s="336"/>
      <c r="T42" s="330"/>
    </row>
    <row r="43" spans="1:20" ht="60" customHeight="1">
      <c r="A43" s="404"/>
      <c r="B43" s="405"/>
      <c r="C43" s="405"/>
      <c r="D43" s="405"/>
      <c r="E43" s="406"/>
      <c r="F43" s="397" t="s">
        <v>188</v>
      </c>
      <c r="G43" s="398"/>
      <c r="H43" s="34">
        <v>0</v>
      </c>
      <c r="I43" s="329"/>
      <c r="J43" s="329"/>
      <c r="K43" s="329"/>
      <c r="L43" s="329"/>
      <c r="M43" s="329"/>
      <c r="N43" s="329"/>
      <c r="O43" s="329"/>
      <c r="P43" s="336"/>
      <c r="Q43" s="330"/>
      <c r="R43" s="329"/>
      <c r="S43" s="336"/>
      <c r="T43" s="330"/>
    </row>
    <row r="44" spans="1:20" ht="60" customHeight="1">
      <c r="A44" s="401" t="s">
        <v>189</v>
      </c>
      <c r="B44" s="402"/>
      <c r="C44" s="402"/>
      <c r="D44" s="402"/>
      <c r="E44" s="403"/>
      <c r="F44" s="395" t="s">
        <v>175</v>
      </c>
      <c r="G44" s="396"/>
      <c r="H44" s="33">
        <v>15</v>
      </c>
      <c r="I44" s="328"/>
      <c r="J44" s="328"/>
      <c r="K44" s="328"/>
      <c r="L44" s="328"/>
      <c r="M44" s="328"/>
      <c r="N44" s="328"/>
      <c r="O44" s="328"/>
      <c r="P44" s="335"/>
      <c r="Q44" s="328"/>
      <c r="R44" s="328"/>
      <c r="S44" s="335"/>
      <c r="T44" s="328"/>
    </row>
    <row r="45" spans="1:20" ht="60" customHeight="1">
      <c r="A45" s="404"/>
      <c r="B45" s="405"/>
      <c r="C45" s="405"/>
      <c r="D45" s="405"/>
      <c r="E45" s="406"/>
      <c r="F45" s="397" t="s">
        <v>180</v>
      </c>
      <c r="G45" s="398"/>
      <c r="H45" s="34">
        <v>0</v>
      </c>
      <c r="I45" s="329"/>
      <c r="J45" s="329"/>
      <c r="K45" s="329"/>
      <c r="L45" s="329"/>
      <c r="M45" s="329"/>
      <c r="N45" s="329"/>
      <c r="O45" s="329"/>
      <c r="P45" s="347"/>
      <c r="Q45" s="329"/>
      <c r="R45" s="329"/>
      <c r="S45" s="347"/>
      <c r="T45" s="329"/>
    </row>
    <row r="46" spans="1:20" ht="79.5" customHeight="1">
      <c r="A46" s="401" t="s">
        <v>190</v>
      </c>
      <c r="B46" s="402"/>
      <c r="C46" s="402"/>
      <c r="D46" s="402"/>
      <c r="E46" s="403"/>
      <c r="F46" s="395" t="s">
        <v>191</v>
      </c>
      <c r="G46" s="396"/>
      <c r="H46" s="33">
        <v>15</v>
      </c>
      <c r="I46" s="328"/>
      <c r="J46" s="328"/>
      <c r="K46" s="328"/>
      <c r="L46" s="328"/>
      <c r="M46" s="328"/>
      <c r="N46" s="328"/>
      <c r="O46" s="328"/>
      <c r="P46" s="335"/>
      <c r="Q46" s="328"/>
      <c r="R46" s="328"/>
      <c r="S46" s="335"/>
      <c r="T46" s="328"/>
    </row>
    <row r="47" spans="1:20" ht="79.5" customHeight="1">
      <c r="A47" s="404"/>
      <c r="B47" s="405"/>
      <c r="C47" s="405"/>
      <c r="D47" s="405"/>
      <c r="E47" s="406"/>
      <c r="F47" s="397" t="s">
        <v>192</v>
      </c>
      <c r="G47" s="398"/>
      <c r="H47" s="34">
        <v>5</v>
      </c>
      <c r="I47" s="329"/>
      <c r="J47" s="329"/>
      <c r="K47" s="329"/>
      <c r="L47" s="329"/>
      <c r="M47" s="329"/>
      <c r="N47" s="329"/>
      <c r="O47" s="329"/>
      <c r="P47" s="347"/>
      <c r="Q47" s="329"/>
      <c r="R47" s="329"/>
      <c r="S47" s="347"/>
      <c r="T47" s="329"/>
    </row>
    <row r="48" spans="1:20" ht="60" customHeight="1">
      <c r="A48" s="401" t="s">
        <v>193</v>
      </c>
      <c r="B48" s="402"/>
      <c r="C48" s="402"/>
      <c r="D48" s="402"/>
      <c r="E48" s="403"/>
      <c r="F48" s="395" t="s">
        <v>194</v>
      </c>
      <c r="G48" s="396"/>
      <c r="H48" s="33">
        <v>10</v>
      </c>
      <c r="I48" s="328"/>
      <c r="J48" s="328"/>
      <c r="K48" s="328"/>
      <c r="L48" s="328"/>
      <c r="M48" s="328"/>
      <c r="N48" s="328"/>
      <c r="O48" s="328"/>
      <c r="P48" s="336"/>
      <c r="Q48" s="330"/>
      <c r="R48" s="328"/>
      <c r="S48" s="336"/>
      <c r="T48" s="330"/>
    </row>
    <row r="49" spans="1:20" ht="60" customHeight="1">
      <c r="A49" s="428"/>
      <c r="B49" s="375"/>
      <c r="C49" s="375"/>
      <c r="D49" s="375"/>
      <c r="E49" s="429"/>
      <c r="F49" s="399" t="s">
        <v>195</v>
      </c>
      <c r="G49" s="400"/>
      <c r="H49" s="36">
        <v>5</v>
      </c>
      <c r="I49" s="330"/>
      <c r="J49" s="330"/>
      <c r="K49" s="330"/>
      <c r="L49" s="330"/>
      <c r="M49" s="330"/>
      <c r="N49" s="330"/>
      <c r="O49" s="330"/>
      <c r="P49" s="336"/>
      <c r="Q49" s="330"/>
      <c r="R49" s="330"/>
      <c r="S49" s="336"/>
      <c r="T49" s="330"/>
    </row>
    <row r="50" spans="1:20" ht="60" customHeight="1">
      <c r="A50" s="404"/>
      <c r="B50" s="405"/>
      <c r="C50" s="405"/>
      <c r="D50" s="405"/>
      <c r="E50" s="406"/>
      <c r="F50" s="397" t="s">
        <v>196</v>
      </c>
      <c r="G50" s="398"/>
      <c r="H50" s="34">
        <v>0</v>
      </c>
      <c r="I50" s="329"/>
      <c r="J50" s="329"/>
      <c r="K50" s="329"/>
      <c r="L50" s="329"/>
      <c r="M50" s="329"/>
      <c r="N50" s="329"/>
      <c r="O50" s="329"/>
      <c r="P50" s="347"/>
      <c r="Q50" s="329"/>
      <c r="R50" s="329"/>
      <c r="S50" s="347"/>
      <c r="T50" s="329"/>
    </row>
    <row r="51" spans="1:20" ht="30" customHeight="1">
      <c r="A51" s="311" t="s">
        <v>197</v>
      </c>
      <c r="B51" s="311"/>
      <c r="C51" s="311"/>
      <c r="D51" s="311"/>
      <c r="E51" s="311"/>
      <c r="F51" s="311"/>
      <c r="G51" s="311"/>
      <c r="H51" s="37">
        <f>H35+H37+H39+H41+H44+H46+H48</f>
        <v>100</v>
      </c>
      <c r="I51" s="312">
        <f>SUM(I35:I50)</f>
        <v>0</v>
      </c>
      <c r="J51" s="313"/>
      <c r="K51" s="312">
        <f>SUM(K35:K50)</f>
        <v>0</v>
      </c>
      <c r="L51" s="313"/>
      <c r="M51" s="312">
        <f>SUM(M35:M50)</f>
        <v>0</v>
      </c>
      <c r="N51" s="313"/>
      <c r="O51" s="314">
        <f>SUM(O35:O50)</f>
        <v>0</v>
      </c>
      <c r="P51" s="314"/>
      <c r="Q51" s="314"/>
      <c r="R51" s="314">
        <f>SUM(R35:R50)</f>
        <v>0</v>
      </c>
      <c r="S51" s="314"/>
      <c r="T51" s="314"/>
    </row>
    <row r="52" spans="1:20" ht="60" customHeight="1">
      <c r="A52" s="279" t="s">
        <v>198</v>
      </c>
      <c r="B52" s="279"/>
      <c r="C52" s="279"/>
      <c r="D52" s="279"/>
      <c r="E52" s="279"/>
      <c r="F52" s="279"/>
      <c r="G52" s="279"/>
      <c r="H52" s="279"/>
      <c r="I52" s="279"/>
      <c r="J52" s="279"/>
      <c r="K52" s="279"/>
      <c r="L52" s="279"/>
      <c r="M52" s="279"/>
      <c r="N52" s="279"/>
      <c r="O52" s="279"/>
      <c r="P52" s="279"/>
      <c r="Q52" s="279"/>
      <c r="R52" s="279"/>
      <c r="S52" s="279"/>
      <c r="T52" s="279"/>
    </row>
    <row r="53" spans="1:20" ht="106.5" customHeight="1">
      <c r="A53" s="391" t="s">
        <v>166</v>
      </c>
      <c r="B53" s="391"/>
      <c r="C53" s="391"/>
      <c r="D53" s="391"/>
      <c r="E53" s="391"/>
      <c r="F53" s="391"/>
      <c r="G53" s="391"/>
      <c r="H53" s="32" t="s">
        <v>167</v>
      </c>
      <c r="I53" s="54" t="s">
        <v>168</v>
      </c>
      <c r="J53" s="41" t="s">
        <v>169</v>
      </c>
      <c r="K53" s="54" t="s">
        <v>170</v>
      </c>
      <c r="L53" s="41" t="s">
        <v>169</v>
      </c>
      <c r="M53" s="54" t="s">
        <v>171</v>
      </c>
      <c r="N53" s="41" t="s">
        <v>169</v>
      </c>
      <c r="O53" s="41" t="s">
        <v>172</v>
      </c>
      <c r="P53" s="392" t="s">
        <v>169</v>
      </c>
      <c r="Q53" s="393"/>
      <c r="R53" s="41" t="s">
        <v>173</v>
      </c>
      <c r="S53" s="394" t="s">
        <v>169</v>
      </c>
      <c r="T53" s="394"/>
    </row>
    <row r="54" spans="1:20" ht="60" customHeight="1">
      <c r="A54" s="375" t="s">
        <v>199</v>
      </c>
      <c r="B54" s="375"/>
      <c r="C54" s="375"/>
      <c r="D54" s="375"/>
      <c r="E54" s="375"/>
      <c r="F54" s="321" t="s">
        <v>200</v>
      </c>
      <c r="G54" s="321"/>
      <c r="H54" s="38">
        <v>100</v>
      </c>
      <c r="I54" s="331"/>
      <c r="J54" s="332"/>
      <c r="K54" s="331"/>
      <c r="L54" s="331"/>
      <c r="M54" s="331"/>
      <c r="N54" s="331"/>
      <c r="O54" s="331"/>
      <c r="P54" s="331"/>
      <c r="Q54" s="331"/>
      <c r="R54" s="331"/>
      <c r="S54" s="331"/>
      <c r="T54" s="331"/>
    </row>
    <row r="55" spans="1:20" ht="60" customHeight="1">
      <c r="A55" s="375"/>
      <c r="B55" s="375"/>
      <c r="C55" s="375"/>
      <c r="D55" s="375"/>
      <c r="E55" s="375"/>
      <c r="F55" s="321" t="s">
        <v>201</v>
      </c>
      <c r="G55" s="321"/>
      <c r="H55" s="38">
        <v>50</v>
      </c>
      <c r="I55" s="331"/>
      <c r="J55" s="333"/>
      <c r="K55" s="331"/>
      <c r="L55" s="331"/>
      <c r="M55" s="331"/>
      <c r="N55" s="331"/>
      <c r="O55" s="331"/>
      <c r="P55" s="331"/>
      <c r="Q55" s="331"/>
      <c r="R55" s="331"/>
      <c r="S55" s="331"/>
      <c r="T55" s="331"/>
    </row>
    <row r="56" spans="1:20" ht="60" customHeight="1">
      <c r="A56" s="375"/>
      <c r="B56" s="375"/>
      <c r="C56" s="375"/>
      <c r="D56" s="375"/>
      <c r="E56" s="375"/>
      <c r="F56" s="321" t="s">
        <v>202</v>
      </c>
      <c r="G56" s="321"/>
      <c r="H56" s="38">
        <v>0</v>
      </c>
      <c r="I56" s="331"/>
      <c r="J56" s="334"/>
      <c r="K56" s="331"/>
      <c r="L56" s="331"/>
      <c r="M56" s="331"/>
      <c r="N56" s="331"/>
      <c r="O56" s="331"/>
      <c r="P56" s="331"/>
      <c r="Q56" s="331"/>
      <c r="R56" s="331"/>
      <c r="S56" s="331"/>
      <c r="T56" s="331"/>
    </row>
    <row r="57" spans="1:20" ht="30" customHeight="1">
      <c r="A57" s="316" t="s">
        <v>197</v>
      </c>
      <c r="B57" s="316"/>
      <c r="C57" s="316"/>
      <c r="D57" s="316"/>
      <c r="E57" s="316"/>
      <c r="F57" s="316"/>
      <c r="G57" s="316"/>
      <c r="H57" s="316"/>
      <c r="I57" s="317">
        <f>I54</f>
        <v>0</v>
      </c>
      <c r="J57" s="317"/>
      <c r="K57" s="317">
        <f>K54</f>
        <v>0</v>
      </c>
      <c r="L57" s="317"/>
      <c r="M57" s="317">
        <f>M54</f>
        <v>0</v>
      </c>
      <c r="N57" s="317"/>
      <c r="O57" s="314">
        <f>O54</f>
        <v>0</v>
      </c>
      <c r="P57" s="314"/>
      <c r="Q57" s="314"/>
      <c r="R57" s="314">
        <f>R54</f>
        <v>0</v>
      </c>
      <c r="S57" s="314"/>
      <c r="T57" s="314"/>
    </row>
    <row r="58" spans="1:20" ht="60" customHeight="1">
      <c r="A58" s="279" t="s">
        <v>203</v>
      </c>
      <c r="B58" s="279"/>
      <c r="C58" s="279"/>
      <c r="D58" s="279"/>
      <c r="E58" s="279"/>
      <c r="F58" s="279"/>
      <c r="G58" s="279"/>
      <c r="H58" s="279"/>
      <c r="I58" s="279"/>
      <c r="J58" s="279"/>
      <c r="K58" s="279"/>
      <c r="L58" s="279"/>
      <c r="M58" s="279"/>
      <c r="N58" s="279"/>
      <c r="O58" s="279"/>
      <c r="P58" s="279"/>
      <c r="Q58" s="279"/>
      <c r="R58" s="279"/>
      <c r="S58" s="279"/>
      <c r="T58" s="279"/>
    </row>
    <row r="59" spans="1:20" ht="60" customHeight="1">
      <c r="A59" s="375" t="s">
        <v>204</v>
      </c>
      <c r="B59" s="375"/>
      <c r="C59" s="375"/>
      <c r="D59" s="375"/>
      <c r="E59" s="375"/>
      <c r="F59" s="318" t="s">
        <v>205</v>
      </c>
      <c r="G59" s="319"/>
      <c r="H59" s="320"/>
      <c r="I59" s="368">
        <f>IF(OR(AND(I51&lt;=85,I57=100),AND(I51&lt;=85,I57=50)),0,IF(OR(AND(I51&gt;=95,I57=100)),100,IF(OR(AND(I51&gt;=95,I57=50),AND(I51&lt;=94,I57=100),AND(I51&gt;=86,I57=100),AND(I51&lt;=94,I57=50),AND(I51&gt;=86,I57=50)),50,IF(OR(AND(I51&gt;=95,I57=0),AND(I51&lt;=94,I57=0),AND(I51&gt;=86,I57=0),AND(I51&lt;=85,I57=0)),0))))</f>
        <v>0</v>
      </c>
      <c r="J59" s="376"/>
      <c r="K59" s="368">
        <f>IF(OR(AND(K51&lt;=85,K57=100),AND(K51&lt;=85,K57=50)),0,IF(OR(AND(K51&gt;=95,K57=100)),100,IF(OR(AND(K51&gt;=95,K57=50),AND(K51&lt;=94,K57=100),AND(K51&gt;=86,K57=100),AND(K51&lt;=94,K57=50),AND(K51&gt;=86,K57=50)),50,IF(OR(AND(K51&gt;=95,K57=0),AND(K51&lt;=94,K57=0),AND(K51&gt;=86,K57=0),AND(K51&lt;=85,K57=0)),0))))</f>
        <v>0</v>
      </c>
      <c r="L59" s="376"/>
      <c r="M59" s="368">
        <f>IF(OR(AND(M51&lt;=85,M57=100),AND(M51&lt;=85,M57=50)),0,IF(OR(AND(M51&gt;=95,M57=100)),100,IF(OR(AND(M51&gt;=95,M57=50),AND(M51&lt;=94,M57=100),AND(M51&gt;=86,M57=100),AND(M51&lt;=94,M57=50),AND(M51&gt;=86,M57=50)),50,IF(OR(AND(M51&gt;=95,M57=0),AND(M51&lt;=94,M57=0),AND(M51&gt;=86,M57=0),AND(M51&lt;=85,M57=0)),0))))</f>
        <v>0</v>
      </c>
      <c r="N59" s="376"/>
      <c r="O59" s="368" t="str">
        <f>IF(OR(AND(O51&lt;=85,O57=100),AND(O51&lt;=85,O57=50)),"0",IF(OR(AND(O51&gt;=95,O57=100)),"100",IF(OR(AND(O51&gt;=95,O57=50),AND(O51&lt;=94,O57=100),AND(O51&gt;=86,O57=100),AND(O51&lt;=94,O57=50),AND(O51&gt;=86,O57=50)),"50",IF(OR(AND(O51&gt;=95,O57=0),AND(O51&lt;=94,O57=0),AND(O51&gt;=86,O57=0),AND(O51&lt;=85,O57=0)),"0"))))</f>
        <v>0</v>
      </c>
      <c r="P59" s="369"/>
      <c r="Q59" s="369"/>
      <c r="R59" s="368" t="str">
        <f>IF(OR(AND(R51&lt;=85,R57=100),AND(R51&lt;=85,R57=50)),"0",IF(OR(AND(R51&gt;=95,R57=100)),"100",IF(OR(AND(R51&gt;=95,R57=50),AND(R51&lt;=94,R57=100),AND(R51&gt;=86,R57=100),AND(R51&lt;=94,R57=50),AND(R51&gt;=86,R57=50)),"50",IF(OR(AND(R51&gt;=95,R57=0),AND(R51&lt;=94,R57=0),AND(R51&gt;=86,R57=0),AND(R51&lt;=85,R57=0)),"0"))))</f>
        <v>0</v>
      </c>
      <c r="S59" s="369"/>
      <c r="T59" s="369"/>
    </row>
    <row r="60" spans="1:20" ht="60" customHeight="1">
      <c r="A60" s="375"/>
      <c r="B60" s="375"/>
      <c r="C60" s="375"/>
      <c r="D60" s="375"/>
      <c r="E60" s="375"/>
      <c r="F60" s="318" t="s">
        <v>206</v>
      </c>
      <c r="G60" s="319"/>
      <c r="H60" s="320"/>
      <c r="I60" s="370"/>
      <c r="J60" s="377"/>
      <c r="K60" s="370"/>
      <c r="L60" s="377"/>
      <c r="M60" s="370"/>
      <c r="N60" s="377"/>
      <c r="O60" s="370"/>
      <c r="P60" s="371"/>
      <c r="Q60" s="371"/>
      <c r="R60" s="370"/>
      <c r="S60" s="371"/>
      <c r="T60" s="371"/>
    </row>
    <row r="61" spans="1:20" ht="60" customHeight="1">
      <c r="A61" s="375"/>
      <c r="B61" s="375"/>
      <c r="C61" s="375"/>
      <c r="D61" s="375"/>
      <c r="E61" s="375"/>
      <c r="F61" s="318" t="s">
        <v>207</v>
      </c>
      <c r="G61" s="319"/>
      <c r="H61" s="320"/>
      <c r="I61" s="372"/>
      <c r="J61" s="378"/>
      <c r="K61" s="372"/>
      <c r="L61" s="378"/>
      <c r="M61" s="372"/>
      <c r="N61" s="378"/>
      <c r="O61" s="372"/>
      <c r="P61" s="373"/>
      <c r="Q61" s="373"/>
      <c r="R61" s="372"/>
      <c r="S61" s="373"/>
      <c r="T61" s="373"/>
    </row>
    <row r="62" spans="1:21" ht="60" customHeight="1">
      <c r="A62" s="279" t="s">
        <v>208</v>
      </c>
      <c r="B62" s="279"/>
      <c r="C62" s="279"/>
      <c r="D62" s="279"/>
      <c r="E62" s="279"/>
      <c r="F62" s="279"/>
      <c r="G62" s="279"/>
      <c r="H62" s="279"/>
      <c r="I62" s="279"/>
      <c r="J62" s="279"/>
      <c r="K62" s="279"/>
      <c r="L62" s="279"/>
      <c r="M62" s="279"/>
      <c r="N62" s="279"/>
      <c r="O62" s="279"/>
      <c r="P62" s="279"/>
      <c r="Q62" s="279"/>
      <c r="R62" s="279"/>
      <c r="S62" s="279"/>
      <c r="T62" s="279"/>
      <c r="U62" s="12"/>
    </row>
    <row r="63" spans="1:20" ht="60" customHeight="1">
      <c r="A63" s="375" t="s">
        <v>209</v>
      </c>
      <c r="B63" s="375"/>
      <c r="C63" s="375"/>
      <c r="D63" s="375"/>
      <c r="E63" s="375"/>
      <c r="F63" s="321" t="s">
        <v>205</v>
      </c>
      <c r="G63" s="321"/>
      <c r="H63" s="38">
        <v>100</v>
      </c>
      <c r="I63" s="374" t="str">
        <f>IF(SUM(I59:T61)=0,"BAJO",IF(SUM(I59:T61)/COUNTIF(I59:T61,"&gt;0")&lt;50,"BAJO",IF(SUM(I59:T61)/COUNTIF(I59:T61,"&gt;0")=100,"FUERTE",IF(SUM(I59:T61)/COUNTIF(I59:T61,"&gt;0")&lt;=99,"MODERADO"))))</f>
        <v>BAJO</v>
      </c>
      <c r="J63" s="374"/>
      <c r="K63" s="374"/>
      <c r="L63" s="374"/>
      <c r="M63" s="374"/>
      <c r="N63" s="374"/>
      <c r="O63" s="374"/>
      <c r="P63" s="374"/>
      <c r="Q63" s="374"/>
      <c r="R63" s="374"/>
      <c r="S63" s="374"/>
      <c r="T63" s="374"/>
    </row>
    <row r="64" spans="1:20" ht="60" customHeight="1">
      <c r="A64" s="375"/>
      <c r="B64" s="375"/>
      <c r="C64" s="375"/>
      <c r="D64" s="375"/>
      <c r="E64" s="375"/>
      <c r="F64" s="321" t="s">
        <v>206</v>
      </c>
      <c r="G64" s="321"/>
      <c r="H64" s="38">
        <v>50</v>
      </c>
      <c r="I64" s="374"/>
      <c r="J64" s="374"/>
      <c r="K64" s="374"/>
      <c r="L64" s="374"/>
      <c r="M64" s="374"/>
      <c r="N64" s="374"/>
      <c r="O64" s="374"/>
      <c r="P64" s="374"/>
      <c r="Q64" s="374"/>
      <c r="R64" s="374"/>
      <c r="S64" s="374"/>
      <c r="T64" s="374"/>
    </row>
    <row r="65" spans="1:20" ht="60" customHeight="1">
      <c r="A65" s="375"/>
      <c r="B65" s="375"/>
      <c r="C65" s="375"/>
      <c r="D65" s="375"/>
      <c r="E65" s="375"/>
      <c r="F65" s="321" t="s">
        <v>207</v>
      </c>
      <c r="G65" s="321"/>
      <c r="H65" s="38">
        <v>0</v>
      </c>
      <c r="I65" s="374"/>
      <c r="J65" s="374"/>
      <c r="K65" s="374"/>
      <c r="L65" s="374"/>
      <c r="M65" s="374"/>
      <c r="N65" s="374"/>
      <c r="O65" s="374"/>
      <c r="P65" s="374"/>
      <c r="Q65" s="374"/>
      <c r="R65" s="374"/>
      <c r="S65" s="374"/>
      <c r="T65" s="374"/>
    </row>
    <row r="66" spans="1:20" ht="30" customHeight="1">
      <c r="A66" s="56"/>
      <c r="B66" s="56"/>
      <c r="C66" s="56"/>
      <c r="D66" s="57"/>
      <c r="E66" s="57"/>
      <c r="F66" s="57"/>
      <c r="G66" s="57"/>
      <c r="H66" s="57"/>
      <c r="I66" s="57"/>
      <c r="J66" s="57"/>
      <c r="K66" s="57"/>
      <c r="L66" s="57"/>
      <c r="M66" s="57"/>
      <c r="N66" s="57"/>
      <c r="O66" s="39"/>
      <c r="P66" s="40"/>
      <c r="Q66" s="40"/>
      <c r="R66" s="40"/>
      <c r="S66" s="40"/>
      <c r="T66" s="40"/>
    </row>
    <row r="67" spans="1:20" ht="30" customHeight="1">
      <c r="A67" s="58"/>
      <c r="B67" s="58"/>
      <c r="C67" s="59"/>
      <c r="D67" s="59"/>
      <c r="E67" s="59"/>
      <c r="F67" s="59"/>
      <c r="G67" s="59"/>
      <c r="H67" s="59"/>
      <c r="I67" s="59"/>
      <c r="J67" s="69"/>
      <c r="K67" s="69"/>
      <c r="L67" s="70"/>
      <c r="M67" s="70"/>
      <c r="N67" s="46"/>
      <c r="O67" s="71"/>
      <c r="P67" s="72"/>
      <c r="Q67" s="72"/>
      <c r="R67" s="72"/>
      <c r="S67" s="72"/>
      <c r="T67" s="72"/>
    </row>
    <row r="68" spans="1:20" ht="30" customHeight="1">
      <c r="A68" s="98"/>
      <c r="B68" s="98"/>
      <c r="C68" s="98"/>
      <c r="D68" s="98"/>
      <c r="E68" s="98"/>
      <c r="F68" s="98"/>
      <c r="G68" s="98"/>
      <c r="H68" s="98"/>
      <c r="I68" s="98"/>
      <c r="J68" s="98"/>
      <c r="K68" s="99"/>
      <c r="L68" s="99"/>
      <c r="M68" s="46"/>
      <c r="N68" s="46"/>
      <c r="O68" s="71"/>
      <c r="P68" s="71"/>
      <c r="Q68" s="71"/>
      <c r="R68" s="71"/>
      <c r="S68" s="71"/>
      <c r="T68" s="71"/>
    </row>
    <row r="69" spans="1:20" ht="69" customHeight="1">
      <c r="A69" s="322" t="s">
        <v>210</v>
      </c>
      <c r="B69" s="322"/>
      <c r="C69" s="322"/>
      <c r="D69" s="322"/>
      <c r="E69" s="322"/>
      <c r="F69" s="322"/>
      <c r="G69" s="322"/>
      <c r="H69" s="322"/>
      <c r="I69" s="322"/>
      <c r="J69" s="322"/>
      <c r="K69" s="322"/>
      <c r="L69" s="322"/>
      <c r="M69" s="322"/>
      <c r="N69" s="322"/>
      <c r="O69" s="322"/>
      <c r="P69" s="322"/>
      <c r="Q69" s="322"/>
      <c r="R69" s="322"/>
      <c r="S69" s="322"/>
      <c r="T69" s="322"/>
    </row>
    <row r="70" spans="1:20" ht="30" customHeight="1">
      <c r="A70" s="60"/>
      <c r="B70" s="60"/>
      <c r="C70" s="60"/>
      <c r="D70" s="60"/>
      <c r="E70" s="60"/>
      <c r="F70" s="60"/>
      <c r="G70" s="60"/>
      <c r="H70" s="60"/>
      <c r="I70" s="60"/>
      <c r="J70" s="60"/>
      <c r="K70" s="60"/>
      <c r="L70" s="60"/>
      <c r="M70" s="60"/>
      <c r="N70" s="60"/>
      <c r="O70" s="73"/>
      <c r="P70" s="74"/>
      <c r="Q70" s="74"/>
      <c r="R70" s="74"/>
      <c r="S70" s="74"/>
      <c r="T70" s="74"/>
    </row>
    <row r="71" spans="1:20" s="10" customFormat="1" ht="49.5" customHeight="1">
      <c r="A71" s="279" t="s">
        <v>1</v>
      </c>
      <c r="B71" s="279"/>
      <c r="C71" s="279"/>
      <c r="D71" s="279"/>
      <c r="E71" s="279"/>
      <c r="F71" s="279"/>
      <c r="G71" s="279"/>
      <c r="H71" s="279"/>
      <c r="I71" s="279"/>
      <c r="J71" s="279"/>
      <c r="K71" s="279"/>
      <c r="L71" s="279"/>
      <c r="M71" s="279"/>
      <c r="N71" s="279"/>
      <c r="O71" s="279"/>
      <c r="P71" s="279"/>
      <c r="Q71" s="279"/>
      <c r="R71" s="279"/>
      <c r="S71" s="279"/>
      <c r="T71" s="279"/>
    </row>
    <row r="72" spans="1:20" s="10" customFormat="1" ht="49.5" customHeight="1">
      <c r="A72" s="321" t="s">
        <v>211</v>
      </c>
      <c r="B72" s="321"/>
      <c r="C72" s="321"/>
      <c r="D72" s="321"/>
      <c r="E72" s="321"/>
      <c r="F72" s="321"/>
      <c r="G72" s="321"/>
      <c r="H72" s="321" t="s">
        <v>212</v>
      </c>
      <c r="I72" s="321"/>
      <c r="J72" s="321"/>
      <c r="K72" s="321"/>
      <c r="L72" s="321"/>
      <c r="M72" s="321"/>
      <c r="N72" s="321"/>
      <c r="O72" s="321" t="s">
        <v>47</v>
      </c>
      <c r="P72" s="321"/>
      <c r="Q72" s="321"/>
      <c r="R72" s="321"/>
      <c r="S72" s="321"/>
      <c r="T72" s="321"/>
    </row>
    <row r="73" spans="1:20" s="10" customFormat="1" ht="49.5" customHeight="1">
      <c r="A73" s="323" t="e">
        <f>G10</f>
        <v>#REF!</v>
      </c>
      <c r="B73" s="323"/>
      <c r="C73" s="323"/>
      <c r="D73" s="323"/>
      <c r="E73" s="323"/>
      <c r="F73" s="323"/>
      <c r="G73" s="323"/>
      <c r="H73" s="324">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3" s="324"/>
      <c r="J73" s="324"/>
      <c r="K73" s="324"/>
      <c r="L73" s="324"/>
      <c r="M73" s="324"/>
      <c r="N73" s="324"/>
      <c r="O73" s="325" t="e">
        <f>IF(A73-H73=0,"1",A73-H73)</f>
        <v>#REF!</v>
      </c>
      <c r="P73" s="325"/>
      <c r="Q73" s="325"/>
      <c r="R73" s="325"/>
      <c r="S73" s="325"/>
      <c r="T73" s="325"/>
    </row>
    <row r="74" spans="1:20" s="10" customFormat="1" ht="49.5" customHeight="1">
      <c r="A74" s="61"/>
      <c r="B74" s="61"/>
      <c r="C74" s="62"/>
      <c r="D74" s="62"/>
      <c r="E74" s="63"/>
      <c r="F74" s="64"/>
      <c r="G74" s="64"/>
      <c r="H74" s="64"/>
      <c r="I74" s="64"/>
      <c r="J74" s="64"/>
      <c r="K74" s="64"/>
      <c r="L74" s="64"/>
      <c r="M74" s="64"/>
      <c r="N74" s="64"/>
      <c r="O74" s="75"/>
      <c r="P74" s="76"/>
      <c r="Q74" s="76"/>
      <c r="R74" s="76"/>
      <c r="S74" s="76"/>
      <c r="T74" s="76"/>
    </row>
    <row r="75" spans="1:20" s="10" customFormat="1" ht="49.5" customHeight="1">
      <c r="A75" s="326" t="s">
        <v>213</v>
      </c>
      <c r="B75" s="326"/>
      <c r="C75" s="326"/>
      <c r="D75" s="326"/>
      <c r="E75" s="326"/>
      <c r="F75" s="326"/>
      <c r="G75" s="326"/>
      <c r="H75" s="326"/>
      <c r="I75" s="326"/>
      <c r="J75" s="326"/>
      <c r="K75" s="326"/>
      <c r="L75" s="326"/>
      <c r="M75" s="326"/>
      <c r="N75" s="326"/>
      <c r="O75" s="326"/>
      <c r="P75" s="326"/>
      <c r="Q75" s="326"/>
      <c r="R75" s="326"/>
      <c r="S75" s="326"/>
      <c r="T75" s="326"/>
    </row>
    <row r="76" spans="1:20" s="10" customFormat="1" ht="49.5" customHeight="1">
      <c r="A76" s="321" t="s">
        <v>214</v>
      </c>
      <c r="B76" s="321"/>
      <c r="C76" s="321"/>
      <c r="D76" s="321"/>
      <c r="E76" s="321"/>
      <c r="F76" s="321"/>
      <c r="G76" s="321"/>
      <c r="H76" s="321" t="s">
        <v>212</v>
      </c>
      <c r="I76" s="321"/>
      <c r="J76" s="321"/>
      <c r="K76" s="321"/>
      <c r="L76" s="321"/>
      <c r="M76" s="321"/>
      <c r="N76" s="321"/>
      <c r="O76" s="321" t="s">
        <v>48</v>
      </c>
      <c r="P76" s="321"/>
      <c r="Q76" s="321"/>
      <c r="R76" s="321"/>
      <c r="S76" s="321"/>
      <c r="T76" s="321"/>
    </row>
    <row r="77" spans="1:20" s="10" customFormat="1" ht="49.5" customHeight="1">
      <c r="A77" s="323" t="e">
        <f>G11</f>
        <v>#REF!</v>
      </c>
      <c r="B77" s="323"/>
      <c r="C77" s="323"/>
      <c r="D77" s="323"/>
      <c r="E77" s="323"/>
      <c r="F77" s="323"/>
      <c r="G77" s="323"/>
      <c r="H77" s="327">
        <f>IF(OR(AND(H25=1,H25=2,H25=3,H25=4,H25=5),AND(H28=1,H28=2,H28=3,H28=4,H28=5),AND(I63="Fuerte")),"2",IF(OR(AND(H25=1,H25=2,H25=3,H25=4,H25=5),AND(H29=1,H29=2,H29=3,H29=4,H29=5),AND(I63="Fuerte")),"2",IF(OR(AND(H25=1,H25=2,H25=3,H25=4,H25=5),AND(H30=1,H30=2,H30=3,H30=4,H30=5),AND(I63="Fuerte")),"2",IF(OR(AND(H25=1,H25=2,H25=3,H25=4,H25=5),AND(H28=1,H28=2,H28=3,H28=4,H28=5),AND(I63="Moderado")),"1",IF(OR(AND(H25=1,H25=2,H25=3,H25=4,H25=5),AND(H29=1,H29=2,H29=3,H29=4,H29=5),AND(I63="Moderado")),"1",IF(OR(AND(H25=1,H25=2,H25=3,H25=4,H25=5),AND(H30=1,H30=2,H30=3,H30=4,H30=5),AND(I63="Moderado")),"1",))))))</f>
        <v>0</v>
      </c>
      <c r="I77" s="327"/>
      <c r="J77" s="327"/>
      <c r="K77" s="327"/>
      <c r="L77" s="327"/>
      <c r="M77" s="327"/>
      <c r="N77" s="327"/>
      <c r="O77" s="323" t="e">
        <f>IF(A77-H77=0,"1",A77-H77)</f>
        <v>#REF!</v>
      </c>
      <c r="P77" s="323"/>
      <c r="Q77" s="323"/>
      <c r="R77" s="323"/>
      <c r="S77" s="323"/>
      <c r="T77" s="323"/>
    </row>
    <row r="78" spans="1:20" s="10" customFormat="1" ht="49.5" customHeight="1">
      <c r="A78" s="65"/>
      <c r="B78" s="65"/>
      <c r="C78" s="65"/>
      <c r="D78" s="65"/>
      <c r="E78" s="65"/>
      <c r="F78" s="64"/>
      <c r="G78" s="64"/>
      <c r="H78" s="64"/>
      <c r="I78" s="64"/>
      <c r="J78" s="64"/>
      <c r="K78" s="64"/>
      <c r="L78" s="64"/>
      <c r="M78" s="64"/>
      <c r="N78" s="64"/>
      <c r="O78" s="75"/>
      <c r="P78" s="76"/>
      <c r="Q78" s="76"/>
      <c r="R78" s="76"/>
      <c r="S78" s="76"/>
      <c r="T78" s="76"/>
    </row>
    <row r="79" spans="1:20" s="10" customFormat="1" ht="49.5" customHeight="1">
      <c r="A79" s="279" t="s">
        <v>215</v>
      </c>
      <c r="B79" s="279"/>
      <c r="C79" s="279"/>
      <c r="D79" s="279"/>
      <c r="E79" s="279"/>
      <c r="F79" s="279"/>
      <c r="G79" s="279"/>
      <c r="H79" s="279"/>
      <c r="I79" s="279"/>
      <c r="J79" s="279"/>
      <c r="K79" s="279"/>
      <c r="L79" s="279"/>
      <c r="M79" s="279"/>
      <c r="N79" s="279"/>
      <c r="O79" s="279"/>
      <c r="P79" s="279"/>
      <c r="Q79" s="279"/>
      <c r="R79" s="279"/>
      <c r="S79" s="279"/>
      <c r="T79" s="279"/>
    </row>
    <row r="80" spans="1:20" s="10" customFormat="1" ht="49.5" customHeight="1">
      <c r="A80" s="321" t="s">
        <v>47</v>
      </c>
      <c r="B80" s="321"/>
      <c r="C80" s="321"/>
      <c r="D80" s="321"/>
      <c r="E80" s="321"/>
      <c r="F80" s="321"/>
      <c r="G80" s="321"/>
      <c r="H80" s="321" t="s">
        <v>48</v>
      </c>
      <c r="I80" s="321"/>
      <c r="J80" s="321"/>
      <c r="K80" s="321"/>
      <c r="L80" s="321"/>
      <c r="M80" s="321"/>
      <c r="N80" s="321"/>
      <c r="O80" s="321" t="s">
        <v>49</v>
      </c>
      <c r="P80" s="321"/>
      <c r="Q80" s="321"/>
      <c r="R80" s="321"/>
      <c r="S80" s="321"/>
      <c r="T80" s="321"/>
    </row>
    <row r="81" spans="1:20" s="10" customFormat="1" ht="49.5" customHeight="1">
      <c r="A81" s="323" t="e">
        <f>O73</f>
        <v>#REF!</v>
      </c>
      <c r="B81" s="323"/>
      <c r="C81" s="323"/>
      <c r="D81" s="323"/>
      <c r="E81" s="323"/>
      <c r="F81" s="323"/>
      <c r="G81" s="323"/>
      <c r="H81" s="323" t="e">
        <f>O77</f>
        <v>#REF!</v>
      </c>
      <c r="I81" s="323"/>
      <c r="J81" s="323"/>
      <c r="K81" s="323"/>
      <c r="L81" s="323"/>
      <c r="M81" s="323"/>
      <c r="N81" s="323"/>
      <c r="O81" s="324" t="e">
        <f>IF(OR(AND(A81=1,H81=1),AND(A81=2,H81=1),AND(A81=1,H81=2),AND(A81=2,H81=2),AND(A81=3,H81=1)),"BAJO",IF(OR(AND(A81=4,H81=1),AND(A81=3,H81=2),AND(A81=2,H81=3),AND(A81=1,H81=3)),"MODERADO",IF(OR(AND(A81=5,H81=1),AND(A81=5,H81=2),AND(A81=4,H81=2),AND(A81=4,H81=3),AND(A81=3,H81=3),AND(A81=2,H81=4),AND(A81=1,H81=4),AND(A81=1,H81=5)),"ALTO",IF(OR(AND(A81=5,H81=3),AND(A81=5,H81=4),AND(A81=4,H81=4),AND(A81=3,H81=4),AND(A81=5,H81=5),AND(A81=4,H81=5),AND(A81=3,H81=5),AND(A81=2,H81=5)),"EXTREMO",""))))</f>
        <v>#REF!</v>
      </c>
      <c r="P81" s="324"/>
      <c r="Q81" s="324"/>
      <c r="R81" s="324"/>
      <c r="S81" s="324"/>
      <c r="T81" s="324"/>
    </row>
    <row r="82" spans="1:20" ht="16.5">
      <c r="A82" s="66"/>
      <c r="B82" s="66"/>
      <c r="C82" s="66"/>
      <c r="D82" s="67"/>
      <c r="E82" s="67"/>
      <c r="F82" s="68"/>
      <c r="G82" s="68"/>
      <c r="H82" s="68"/>
      <c r="I82" s="68"/>
      <c r="J82" s="68"/>
      <c r="K82" s="68"/>
      <c r="L82" s="68"/>
      <c r="M82" s="68"/>
      <c r="N82" s="68"/>
      <c r="O82" s="77"/>
      <c r="P82" s="78"/>
      <c r="Q82" s="78"/>
      <c r="R82" s="78"/>
      <c r="S82" s="78"/>
      <c r="T82" s="78"/>
    </row>
  </sheetData>
  <sheetProtection sheet="1" objects="1" scenarios="1"/>
  <mergeCells count="205">
    <mergeCell ref="S46:T47"/>
    <mergeCell ref="A48:E50"/>
    <mergeCell ref="A46:E47"/>
    <mergeCell ref="A63:E65"/>
    <mergeCell ref="I63:T65"/>
    <mergeCell ref="A59:E61"/>
    <mergeCell ref="I59:J61"/>
    <mergeCell ref="K59:L61"/>
    <mergeCell ref="M59:N61"/>
    <mergeCell ref="O59:Q61"/>
    <mergeCell ref="A44:E45"/>
    <mergeCell ref="P44:Q45"/>
    <mergeCell ref="S44:T45"/>
    <mergeCell ref="A41:E43"/>
    <mergeCell ref="P54:Q56"/>
    <mergeCell ref="P48:Q50"/>
    <mergeCell ref="S48:T50"/>
    <mergeCell ref="S54:T56"/>
    <mergeCell ref="A54:E56"/>
    <mergeCell ref="P46:Q47"/>
    <mergeCell ref="A39:E40"/>
    <mergeCell ref="P39:Q40"/>
    <mergeCell ref="S39:T40"/>
    <mergeCell ref="A37:E38"/>
    <mergeCell ref="P41:Q43"/>
    <mergeCell ref="S41:T43"/>
    <mergeCell ref="A35:E36"/>
    <mergeCell ref="P35:Q36"/>
    <mergeCell ref="S35:T36"/>
    <mergeCell ref="A15:F17"/>
    <mergeCell ref="G15:N17"/>
    <mergeCell ref="P37:Q38"/>
    <mergeCell ref="S37:T38"/>
    <mergeCell ref="O48:O50"/>
    <mergeCell ref="O54:O56"/>
    <mergeCell ref="R35:R36"/>
    <mergeCell ref="R37:R38"/>
    <mergeCell ref="R39:R40"/>
    <mergeCell ref="R41:R43"/>
    <mergeCell ref="R44:R45"/>
    <mergeCell ref="R46:R47"/>
    <mergeCell ref="R48:R50"/>
    <mergeCell ref="R54:R56"/>
    <mergeCell ref="O35:O36"/>
    <mergeCell ref="O37:O38"/>
    <mergeCell ref="O39:O40"/>
    <mergeCell ref="O41:O43"/>
    <mergeCell ref="O44:O45"/>
    <mergeCell ref="O46:O47"/>
    <mergeCell ref="M48:M50"/>
    <mergeCell ref="M54:M56"/>
    <mergeCell ref="N35:N36"/>
    <mergeCell ref="N37:N38"/>
    <mergeCell ref="N39:N40"/>
    <mergeCell ref="N41:N43"/>
    <mergeCell ref="N44:N45"/>
    <mergeCell ref="N46:N47"/>
    <mergeCell ref="N48:N50"/>
    <mergeCell ref="N54:N56"/>
    <mergeCell ref="M35:M36"/>
    <mergeCell ref="M37:M38"/>
    <mergeCell ref="M39:M40"/>
    <mergeCell ref="M41:M43"/>
    <mergeCell ref="M44:M45"/>
    <mergeCell ref="M46:M47"/>
    <mergeCell ref="L37:L38"/>
    <mergeCell ref="L39:L40"/>
    <mergeCell ref="L41:L43"/>
    <mergeCell ref="L44:L45"/>
    <mergeCell ref="L46:L47"/>
    <mergeCell ref="L48:L50"/>
    <mergeCell ref="K37:K38"/>
    <mergeCell ref="K39:K40"/>
    <mergeCell ref="K41:K43"/>
    <mergeCell ref="K44:K45"/>
    <mergeCell ref="K46:K47"/>
    <mergeCell ref="K48:K50"/>
    <mergeCell ref="J37:J38"/>
    <mergeCell ref="J39:J40"/>
    <mergeCell ref="J41:J43"/>
    <mergeCell ref="J44:J45"/>
    <mergeCell ref="J46:J47"/>
    <mergeCell ref="J48:J50"/>
    <mergeCell ref="I37:I38"/>
    <mergeCell ref="I39:I40"/>
    <mergeCell ref="I41:I43"/>
    <mergeCell ref="I44:I45"/>
    <mergeCell ref="I46:I47"/>
    <mergeCell ref="I48:I50"/>
    <mergeCell ref="A79:T79"/>
    <mergeCell ref="A80:G80"/>
    <mergeCell ref="H80:N80"/>
    <mergeCell ref="O80:T80"/>
    <mergeCell ref="A81:G81"/>
    <mergeCell ref="H81:N81"/>
    <mergeCell ref="O81:T81"/>
    <mergeCell ref="A75:T75"/>
    <mergeCell ref="A76:G76"/>
    <mergeCell ref="H76:N76"/>
    <mergeCell ref="O76:T76"/>
    <mergeCell ref="A77:G77"/>
    <mergeCell ref="H77:N77"/>
    <mergeCell ref="O77:T77"/>
    <mergeCell ref="A71:T71"/>
    <mergeCell ref="A72:G72"/>
    <mergeCell ref="H72:N72"/>
    <mergeCell ref="O72:T72"/>
    <mergeCell ref="A73:G73"/>
    <mergeCell ref="H73:N73"/>
    <mergeCell ref="O73:T73"/>
    <mergeCell ref="F61:H61"/>
    <mergeCell ref="A62:T62"/>
    <mergeCell ref="F63:G63"/>
    <mergeCell ref="F64:G64"/>
    <mergeCell ref="F65:G65"/>
    <mergeCell ref="A69:T69"/>
    <mergeCell ref="R59:T61"/>
    <mergeCell ref="M57:N57"/>
    <mergeCell ref="O57:Q57"/>
    <mergeCell ref="R57:T57"/>
    <mergeCell ref="A58:T58"/>
    <mergeCell ref="F59:H59"/>
    <mergeCell ref="F60:H60"/>
    <mergeCell ref="F54:G54"/>
    <mergeCell ref="F55:G55"/>
    <mergeCell ref="F56:G56"/>
    <mergeCell ref="A57:H57"/>
    <mergeCell ref="I57:J57"/>
    <mergeCell ref="K57:L57"/>
    <mergeCell ref="I54:I56"/>
    <mergeCell ref="J54:J56"/>
    <mergeCell ref="K54:K56"/>
    <mergeCell ref="L54:L56"/>
    <mergeCell ref="M51:N51"/>
    <mergeCell ref="O51:Q51"/>
    <mergeCell ref="R51:T51"/>
    <mergeCell ref="A52:T52"/>
    <mergeCell ref="A53:G53"/>
    <mergeCell ref="P53:Q53"/>
    <mergeCell ref="S53:T53"/>
    <mergeCell ref="F48:G48"/>
    <mergeCell ref="F49:G49"/>
    <mergeCell ref="F50:G50"/>
    <mergeCell ref="A51:G51"/>
    <mergeCell ref="I51:J51"/>
    <mergeCell ref="K51:L51"/>
    <mergeCell ref="F42:G42"/>
    <mergeCell ref="F43:G43"/>
    <mergeCell ref="F44:G44"/>
    <mergeCell ref="F45:G45"/>
    <mergeCell ref="F46:G46"/>
    <mergeCell ref="F47:G47"/>
    <mergeCell ref="F36:G36"/>
    <mergeCell ref="F37:G37"/>
    <mergeCell ref="F38:G38"/>
    <mergeCell ref="F39:G39"/>
    <mergeCell ref="F40:G40"/>
    <mergeCell ref="F41:G41"/>
    <mergeCell ref="A32:T32"/>
    <mergeCell ref="A33:T33"/>
    <mergeCell ref="A34:G34"/>
    <mergeCell ref="P34:Q34"/>
    <mergeCell ref="S34:T34"/>
    <mergeCell ref="F35:G35"/>
    <mergeCell ref="I35:I36"/>
    <mergeCell ref="J35:J36"/>
    <mergeCell ref="K35:K36"/>
    <mergeCell ref="L35:L36"/>
    <mergeCell ref="A25:G25"/>
    <mergeCell ref="A26:G26"/>
    <mergeCell ref="A27:G27"/>
    <mergeCell ref="A28:G28"/>
    <mergeCell ref="A29:G29"/>
    <mergeCell ref="A30:G30"/>
    <mergeCell ref="A20:F20"/>
    <mergeCell ref="H20:N20"/>
    <mergeCell ref="A21:F21"/>
    <mergeCell ref="H21:N21"/>
    <mergeCell ref="A22:F22"/>
    <mergeCell ref="H22:N22"/>
    <mergeCell ref="O16:Q16"/>
    <mergeCell ref="R16:T16"/>
    <mergeCell ref="A18:F18"/>
    <mergeCell ref="H18:N18"/>
    <mergeCell ref="A19:F19"/>
    <mergeCell ref="H19:N19"/>
    <mergeCell ref="A11:F11"/>
    <mergeCell ref="G11:I11"/>
    <mergeCell ref="J11:T11"/>
    <mergeCell ref="A13:T13"/>
    <mergeCell ref="A14:T14"/>
    <mergeCell ref="O15:T15"/>
    <mergeCell ref="B7:C7"/>
    <mergeCell ref="D7:T7"/>
    <mergeCell ref="A8:T8"/>
    <mergeCell ref="A9:T9"/>
    <mergeCell ref="A10:F10"/>
    <mergeCell ref="G10:I10"/>
    <mergeCell ref="J10:T10"/>
    <mergeCell ref="B1:T1"/>
    <mergeCell ref="B2:T2"/>
    <mergeCell ref="B3:T3"/>
    <mergeCell ref="A5:T5"/>
    <mergeCell ref="B6:C6"/>
    <mergeCell ref="D6:T6"/>
  </mergeCells>
  <conditionalFormatting sqref="J11">
    <cfRule type="expression" priority="14" dxfId="213" stopIfTrue="1">
      <formula>LEFT(J11,4)="ALTO"</formula>
    </cfRule>
    <cfRule type="expression" priority="15" dxfId="214" stopIfTrue="1">
      <formula>LEFT(J11,8)="MODERADO"</formula>
    </cfRule>
    <cfRule type="expression" priority="16" dxfId="215" stopIfTrue="1">
      <formula>LEFT(J11,7)="EXTREMO"</formula>
    </cfRule>
    <cfRule type="expression" priority="17" dxfId="216" stopIfTrue="1">
      <formula>LEFT(J11,4)="BAJO"</formula>
    </cfRule>
  </conditionalFormatting>
  <conditionalFormatting sqref="O81">
    <cfRule type="expression" priority="10" dxfId="213" stopIfTrue="1">
      <formula>LEFT(O81,4)="ALTO"</formula>
    </cfRule>
    <cfRule type="expression" priority="11" dxfId="214" stopIfTrue="1">
      <formula>LEFT(O81,8)="MODERADO"</formula>
    </cfRule>
    <cfRule type="expression" priority="12" dxfId="215" stopIfTrue="1">
      <formula>LEFT(O81,7)="EXTREMO"</formula>
    </cfRule>
    <cfRule type="expression" priority="13" dxfId="216" stopIfTrue="1">
      <formula>LEFT(O81,4)="BAJO"</formula>
    </cfRule>
  </conditionalFormatting>
  <conditionalFormatting sqref="I63:T65">
    <cfRule type="expression" priority="1" dxfId="217" stopIfTrue="1">
      <formula>NOT(ISERROR(SEARCH("Fuerte",I63)))</formula>
    </cfRule>
    <cfRule type="expression" priority="2" dxfId="218" stopIfTrue="1">
      <formula>NOT(ISERROR(SEARCH("Moderado",I63)))</formula>
    </cfRule>
    <cfRule type="expression" priority="3" dxfId="215" stopIfTrue="1">
      <formula>NOT(ISERROR(SEARCH("BAJO",I63)))</formula>
    </cfRule>
  </conditionalFormatting>
  <printOptions/>
  <pageMargins left="0.7" right="0.7" top="0.75" bottom="0.75" header="0.3" footer="0.3"/>
  <pageSetup horizontalDpi="300" verticalDpi="3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Castillo</dc:creator>
  <cp:keywords/>
  <dc:description/>
  <cp:lastModifiedBy>Calidad</cp:lastModifiedBy>
  <cp:lastPrinted>2018-07-04T22:52:00Z</cp:lastPrinted>
  <dcterms:created xsi:type="dcterms:W3CDTF">2009-09-15T10:13:00Z</dcterms:created>
  <dcterms:modified xsi:type="dcterms:W3CDTF">2021-02-12T13:47:02Z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3082-10.2.0.5804</vt:lpwstr>
  </property>
</Properties>
</file>