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workbookProtection workbookAlgorithmName="SHA-512" workbookHashValue="ceND52W2WmcGHSsNgejMet3yY+CkPjNqZ5EAyWmBuqOE+10Sa6pVJ96pdNAyi1PG5HOYAnGmmghlSfnm43CMtg==" workbookSpinCount="100000" workbookSaltValue="yoacaPjztJji07iYvQyX2w==" lockStructure="1"/>
  <bookViews>
    <workbookView xWindow="0" yWindow="0" windowWidth="20490" windowHeight="6555" tabRatio="835" activeTab="0"/>
  </bookViews>
  <sheets>
    <sheet name="MAPA DE RIESGOS" sheetId="5" r:id="rId1"/>
    <sheet name="R1 PR" sheetId="7" r:id="rId2"/>
    <sheet name="R2 PR" sheetId="15" r:id="rId3"/>
    <sheet name="R3 PR" sheetId="16" r:id="rId4"/>
    <sheet name="R4 PR" sheetId="17" r:id="rId5"/>
    <sheet name="R5 PR" sheetId="18" r:id="rId6"/>
    <sheet name="R1 PRY" sheetId="20" r:id="rId7"/>
    <sheet name="R2 PRY" sheetId="22" r:id="rId8"/>
    <sheet name="R3 PRY" sheetId="23" r:id="rId9"/>
    <sheet name="R4 PRY" sheetId="24" r:id="rId10"/>
    <sheet name="R5 PRY" sheetId="25" r:id="rId11"/>
    <sheet name="R1 CO" sheetId="26" r:id="rId12"/>
    <sheet name="R1CO-Imp" sheetId="10" r:id="rId13"/>
    <sheet name="R2 CO" sheetId="27" r:id="rId14"/>
    <sheet name="R2CO-Imp" sheetId="28" r:id="rId15"/>
    <sheet name="R3 CO" sheetId="29" r:id="rId16"/>
    <sheet name="R3CO-Imp" sheetId="30" r:id="rId17"/>
    <sheet name="R4 CO" sheetId="33" r:id="rId18"/>
    <sheet name="R4CO-Imp" sheetId="32" r:id="rId19"/>
    <sheet name="R5 CO" sheetId="31" r:id="rId20"/>
    <sheet name="R5CO-Imp" sheetId="34" r:id="rId21"/>
    <sheet name="R1 SI" sheetId="36" r:id="rId22"/>
    <sheet name="R2 SI" sheetId="43" r:id="rId23"/>
    <sheet name="R3 SI" sheetId="44" r:id="rId24"/>
    <sheet name="R4 SI" sheetId="45" r:id="rId25"/>
    <sheet name="R5 SI" sheetId="46" r:id="rId26"/>
    <sheet name="Hoja1" sheetId="37" state="hidden" r:id="rId27"/>
    <sheet name="Hoja2" sheetId="6" state="hidden" r:id="rId28"/>
  </sheets>
  <definedNames>
    <definedName name="_xlnm.Print_Area" localSheetId="0">'MAPA DE RIESGOS'!$A$1:$AA$45</definedName>
    <definedName name="_xlnm.Print_Area" localSheetId="11">'R1 CO'!$A$1:$T$81</definedName>
    <definedName name="_xlnm.Print_Area" localSheetId="1">'R1 PR'!$A$1:$T$81</definedName>
    <definedName name="_xlnm.Print_Area" localSheetId="6">'R1 PRY'!$A$1:$T$81</definedName>
    <definedName name="_xlnm.Print_Area" localSheetId="21">'R1 SI'!$A$1:$T$81</definedName>
    <definedName name="_xlnm.Print_Area" localSheetId="13">'R2 CO'!$A$1:$T$81</definedName>
    <definedName name="_xlnm.Print_Area" localSheetId="2">'R2 PR'!$A$1:$T$81</definedName>
    <definedName name="_xlnm.Print_Area" localSheetId="7">'R2 PRY'!$A$1:$T$81</definedName>
    <definedName name="_xlnm.Print_Area" localSheetId="22">'R2 SI'!$A$1:$T$81</definedName>
    <definedName name="_xlnm.Print_Area" localSheetId="15">'R3 CO'!$A$1:$T$81</definedName>
    <definedName name="_xlnm.Print_Area" localSheetId="3">'R3 PR'!$A$1:$T$81</definedName>
    <definedName name="_xlnm.Print_Area" localSheetId="8">'R3 PRY'!$A$1:$T$81</definedName>
    <definedName name="_xlnm.Print_Area" localSheetId="23">'R3 SI'!$A$1:$T$81</definedName>
    <definedName name="_xlnm.Print_Area" localSheetId="17">'R4 CO'!$A$1:$T$81</definedName>
    <definedName name="_xlnm.Print_Area" localSheetId="4">'R4 PR'!$A$1:$T$81</definedName>
    <definedName name="_xlnm.Print_Area" localSheetId="9">'R4 PRY'!$A$1:$T$81</definedName>
    <definedName name="_xlnm.Print_Area" localSheetId="24">'R4 SI'!$A$1:$T$81</definedName>
    <definedName name="_xlnm.Print_Area" localSheetId="19">'R5 CO'!$A$1:$T$81</definedName>
    <definedName name="_xlnm.Print_Area" localSheetId="5">'R5 PR'!$A$1:$T$81</definedName>
    <definedName name="_xlnm.Print_Area" localSheetId="10">'R5 PRY'!$A$1:$T$81</definedName>
    <definedName name="_xlnm.Print_Area" localSheetId="25">'R5 SI'!$A$1:$T$81</definedName>
  </definedNames>
  <calcPr calcId="152511"/>
  <extLst/>
</workbook>
</file>

<file path=xl/comments1.xml><?xml version="1.0" encoding="utf-8"?>
<comments xmlns="http://schemas.openxmlformats.org/spreadsheetml/2006/main">
  <authors>
    <author>PERSONAL</author>
  </authors>
  <commentList>
    <comment ref="O13" authorId="0">
      <text>
        <r>
          <rPr>
            <b/>
            <sz val="22"/>
            <rFont val="Century Gothic"/>
            <family val="2"/>
          </rPr>
          <t>Equipo Riesgos:</t>
        </r>
        <r>
          <rPr>
            <sz val="22"/>
            <rFont val="Century Gothic"/>
            <family val="2"/>
          </rPr>
          <t xml:space="preserve"> Pueden establecerse
</t>
        </r>
        <r>
          <rPr>
            <b/>
            <sz val="22"/>
            <rFont val="Century Gothic"/>
            <family val="2"/>
          </rPr>
          <t>CONTROLES PREVENTIVOS</t>
        </r>
        <r>
          <rPr>
            <sz val="22"/>
            <rFont val="Century Gothic"/>
            <family val="2"/>
          </rPr>
          <t xml:space="preserve"> (Controles que están diseñados para evitar un evento no deseado en el momento en que se produce)
</t>
        </r>
        <r>
          <rPr>
            <b/>
            <sz val="22"/>
            <rFont val="Century Gothic"/>
            <family val="2"/>
          </rPr>
          <t>CONTROLES DETECTIVOS</t>
        </r>
        <r>
          <rPr>
            <sz val="22"/>
            <rFont val="Century Gothic"/>
            <family val="2"/>
          </rPr>
          <t xml:space="preserve"> (Controles que están diseñados para identificar un evento o resultado no previsto después de que se haya producido)
</t>
        </r>
      </text>
    </comment>
  </commentList>
</comments>
</file>

<file path=xl/sharedStrings.xml><?xml version="1.0" encoding="utf-8"?>
<sst xmlns="http://schemas.openxmlformats.org/spreadsheetml/2006/main" count="2844" uniqueCount="334">
  <si>
    <t>CONSECUENCIA</t>
  </si>
  <si>
    <t>PROBABILIDAD</t>
  </si>
  <si>
    <t xml:space="preserve">PROCESO: </t>
  </si>
  <si>
    <t>CONTROLES EXISTENTES</t>
  </si>
  <si>
    <t>OBJETIVO DEL PROCESO:</t>
  </si>
  <si>
    <t>NOMBRE DEL FORMATO</t>
  </si>
  <si>
    <t>VIGENCIA</t>
  </si>
  <si>
    <t>CODIGO</t>
  </si>
  <si>
    <t>RESPONSABLE:</t>
  </si>
  <si>
    <t>TRATAMIENTO</t>
  </si>
  <si>
    <t>VERSION</t>
  </si>
  <si>
    <t>MAPA DE RIESGOS POR PROCESOS</t>
  </si>
  <si>
    <t>CONSECUTIVO</t>
  </si>
  <si>
    <t>Incumplimientos en la entrega de los bienes y servicios que requieren los procesos para el cumplimiento de su gestión.</t>
  </si>
  <si>
    <t>TIPO</t>
  </si>
  <si>
    <t>No.</t>
  </si>
  <si>
    <t>EVENTO / RIESGO</t>
  </si>
  <si>
    <t>REDUCIR</t>
  </si>
  <si>
    <t>EVITAR</t>
  </si>
  <si>
    <t>COMPARTIR</t>
  </si>
  <si>
    <t>ASUMIR</t>
  </si>
  <si>
    <t>ACCION PREVENTIVA PROPUESTA</t>
  </si>
  <si>
    <t xml:space="preserve">Solicitar a la oficina de Planeacion y gestion institucional los planes de accion presentados por cada dependencia  </t>
  </si>
  <si>
    <t>TIEMPO INVOLUCRADO</t>
  </si>
  <si>
    <t>COSTO A INCURRIR</t>
  </si>
  <si>
    <t>MANO DE OBRA</t>
  </si>
  <si>
    <t>BENEFICIO INSTITUCIONAL</t>
  </si>
  <si>
    <t>FACTORES DE INCIDENCIA</t>
  </si>
  <si>
    <t>TOTAL</t>
  </si>
  <si>
    <t>Solicitar a la Alta Gerencia el apoyo para la presentacion del plan anual de adquisiciones dentro de los tiempos establecidos</t>
  </si>
  <si>
    <t>Ajustar los planes de accion y el presupuesto para la adquisicion de bienes y servicios</t>
  </si>
  <si>
    <t>Solicitar a  la Alta Gerencia la presentacion con fecha limite de las disponibilidades presupuestales</t>
  </si>
  <si>
    <t>Crear mecanismos de comunicación efectivos y permanentes entre procesos</t>
  </si>
  <si>
    <t>FECHA DE INICIO</t>
  </si>
  <si>
    <t>FECHA DE FIN</t>
  </si>
  <si>
    <t>TIPO DE RIESGO</t>
  </si>
  <si>
    <t>Riesgo de Proceso</t>
  </si>
  <si>
    <t>Riesgo de Corrupción</t>
  </si>
  <si>
    <t>Riesgos de Seguridad de la Información</t>
  </si>
  <si>
    <t>Riesgo de Proyecto</t>
  </si>
  <si>
    <t>PE-F-034</t>
  </si>
  <si>
    <t>PREVENTIVO</t>
  </si>
  <si>
    <t>CORRECTIVO</t>
  </si>
  <si>
    <t>______________________________________________________________________________
NOMBRE DEL SECRETARIO, DIRECTOR, JEFE DE OFICINA, GERENTE</t>
  </si>
  <si>
    <t>______________________________________________
FIRMA</t>
  </si>
  <si>
    <t>FECHA DE ELABORACION:</t>
  </si>
  <si>
    <t>PRODUCTO / SERVICIO / ACTIVO</t>
  </si>
  <si>
    <t xml:space="preserve">SEGUIMIENTO </t>
  </si>
  <si>
    <t xml:space="preserve">Observaciones/Recomendaciones </t>
  </si>
  <si>
    <t>SI</t>
  </si>
  <si>
    <t>NO</t>
  </si>
  <si>
    <t>(Describa el equipo de trabajo que realizo el seguimiento)</t>
  </si>
  <si>
    <t>PROCESO PLANEACION ESTRATEGICA</t>
  </si>
  <si>
    <t>SEGUIMIENTO  No:</t>
  </si>
  <si>
    <t>FECHA DE SEGUIMIENTO:</t>
  </si>
  <si>
    <t>__________________________________________________________________</t>
  </si>
  <si>
    <t>_______   /   _______   /   ________</t>
  </si>
  <si>
    <t>ASISTENTES</t>
  </si>
  <si>
    <t>TRATAMIENTO DEL RIESGO</t>
  </si>
  <si>
    <t>ACEPTAR</t>
  </si>
  <si>
    <t>FECHA:</t>
  </si>
  <si>
    <t>PROCESO:</t>
  </si>
  <si>
    <t>PRODUCTOS / SERVICIOS ASOCIADOS</t>
  </si>
  <si>
    <t>Nº. DE RIESGO</t>
  </si>
  <si>
    <t>ANALISIS DEL RIESGO ABSOLUTO (SIN CONTROLES)</t>
  </si>
  <si>
    <t>NIVEL DE SEVERIDAD ABSOLUTO</t>
  </si>
  <si>
    <t>PROBABILIDAD DE OCURRENCIA</t>
  </si>
  <si>
    <t>CONSECUENCIA - IMPACTO</t>
  </si>
  <si>
    <t>PROMEDIO CONSECUENCIA-IMPACTO</t>
  </si>
  <si>
    <t>SOCIAL-AFECTACIÓN DE LA POBLACIÓN ATENDIDA</t>
  </si>
  <si>
    <t>PÉRDIDAS ECONÓMICAS – DETRIMENTO PATRIMONIAL</t>
  </si>
  <si>
    <t>IMPACTO AMBIENTAL</t>
  </si>
  <si>
    <t>CONFIDENCIALIDAD DE LA INFORMACIÓN</t>
  </si>
  <si>
    <t>INTEGRIDAD DE LA INFORMACIÓN</t>
  </si>
  <si>
    <t>DISPONIBILIDAD DE LA INFORMACIÓN</t>
  </si>
  <si>
    <t xml:space="preserve"> VALORACIÓN DEL RIESGO CON CONTROLES </t>
  </si>
  <si>
    <t xml:space="preserve"> CONTROLES O ACCIONES QUE EXISTEN ACTUALMENTE PARA MINIMIZAR EL RIESGO IDENTIFICADO 
(CONTROLES SOBRE LAS CAUSAS)</t>
  </si>
  <si>
    <t>CONTROL 1</t>
  </si>
  <si>
    <t>CONTROL 2</t>
  </si>
  <si>
    <t>CONTROL 3</t>
  </si>
  <si>
    <t>CONTROL 4</t>
  </si>
  <si>
    <t>CONTROL 5</t>
  </si>
  <si>
    <t xml:space="preserve">EVALUACIÓN DE LA EFECTIVIDAD DE LOS CONTROLES </t>
  </si>
  <si>
    <t>CRITERIOS</t>
  </si>
  <si>
    <t>Puntaje</t>
  </si>
  <si>
    <t>Control 1</t>
  </si>
  <si>
    <t>Control 2</t>
  </si>
  <si>
    <t>Control 3</t>
  </si>
  <si>
    <t>Control 4</t>
  </si>
  <si>
    <t>Control 5</t>
  </si>
  <si>
    <t>Oportuna</t>
  </si>
  <si>
    <t>Inoportuna</t>
  </si>
  <si>
    <t xml:space="preserve">Prevenir </t>
  </si>
  <si>
    <t>Detectar</t>
  </si>
  <si>
    <t>Se investigan y resuelven oportunamente</t>
  </si>
  <si>
    <t>No se investigan y se resuelven oportunamente</t>
  </si>
  <si>
    <t>Completa</t>
  </si>
  <si>
    <t>Incompleta</t>
  </si>
  <si>
    <t>No existe</t>
  </si>
  <si>
    <t xml:space="preserve">Σ = </t>
  </si>
  <si>
    <t>TABLA PARA DETERMINAR EL DEZPLAZAMIENTO DENTRO DE LA MATRIZ DEL NIVEL DE SEVERIDAD DEL RIESGO</t>
  </si>
  <si>
    <t>PROBABILIDAD ABSOLUTA</t>
  </si>
  <si>
    <t>Cuadrantes a disminuir</t>
  </si>
  <si>
    <t>PROBABILIDAD CON CONTROLES</t>
  </si>
  <si>
    <t>CONSECUENCIA O IMPACTO</t>
  </si>
  <si>
    <t>CONSECUENCIA ABSOLUTA</t>
  </si>
  <si>
    <t>CONSECUENCIA CON CONTROLES</t>
  </si>
  <si>
    <t>LA SEVERIDAD DEL RIESGO CON CONTROLES ES</t>
  </si>
  <si>
    <t>SEVERIDAD CON CONTROLES</t>
  </si>
  <si>
    <t>FORMATO PARA DETERMINAR EL IMPACTO</t>
  </si>
  <si>
    <r>
      <rPr>
        <b/>
        <sz val="11"/>
        <rFont val="Century Gothic"/>
        <family val="2"/>
      </rPr>
      <t>Pregunta</t>
    </r>
    <r>
      <rPr>
        <sz val="11"/>
        <rFont val="Century Gothic"/>
        <family val="2"/>
      </rPr>
      <t xml:space="preserve">
Si el riesgo de corrupción se materializa podría…</t>
    </r>
  </si>
  <si>
    <t xml:space="preserve">Respuesta </t>
  </si>
  <si>
    <t>Si</t>
  </si>
  <si>
    <t>No</t>
  </si>
  <si>
    <t>Afectar al grupo de funcionarios del proceso?</t>
  </si>
  <si>
    <t>Afectar el cumplimiento de metas y objetivos de la Dependencia?</t>
  </si>
  <si>
    <t>Afectar el cumplimiento de misión de la Entidad?</t>
  </si>
  <si>
    <t>Afectar el cumplimiento de la misión del sector al que pertenece la Entidad?</t>
  </si>
  <si>
    <t>Generar perdida de confianza de la Entidad, afectando su reputación?</t>
  </si>
  <si>
    <t>Generar perdida de recursos económicos?</t>
  </si>
  <si>
    <t>Afectar la generación de los productos o la prestación de servicios?</t>
  </si>
  <si>
    <t>Dar lugar al detrimento de calidad de vida de la comunidad por la perdida del bien o servicios o los recursos públicos?</t>
  </si>
  <si>
    <t>Generar perdida de información de la Entidad?</t>
  </si>
  <si>
    <t>Generar intervención de los órganos de control, de la Fiscalía, u otro ente?</t>
  </si>
  <si>
    <t>Dar lugar a procesos sancionatorios?</t>
  </si>
  <si>
    <t>Dar lugar a procesos disciplinarios?</t>
  </si>
  <si>
    <t>Dar lugar a procesos fiscales?</t>
  </si>
  <si>
    <t>Dar lugar a procesos penales?</t>
  </si>
  <si>
    <t>Generar perdida de credibilidad del sector?</t>
  </si>
  <si>
    <t>Ocasionar lesiones físicas o perdida de vidas humanas?</t>
  </si>
  <si>
    <t>Afectar la imagen Regional?</t>
  </si>
  <si>
    <t>Afectar la imagen Nacional?</t>
  </si>
  <si>
    <t>Genera daño ambiental</t>
  </si>
  <si>
    <t xml:space="preserve">Total preguntas afirmativas: </t>
  </si>
  <si>
    <t>Total preguntas negativas:</t>
  </si>
  <si>
    <t>Clasificación del riesgo:</t>
  </si>
  <si>
    <t>RIESGOS DE PROCESO</t>
  </si>
  <si>
    <t>RIESGOS DE PROYECTO</t>
  </si>
  <si>
    <t>RIESGOS DE CORRUPCION</t>
  </si>
  <si>
    <t>RIESGOS DE SEGURIDAD DE LA INFORMACION</t>
  </si>
  <si>
    <t>ANALISIS DEL RIESGO ABSOLUTO DE SEGURIDAD DE LA INFORMACION (SIN CONTROLES)</t>
  </si>
  <si>
    <t>PROBABILIDAD SIN CONTROLES</t>
  </si>
  <si>
    <t>CONSECUENCIA SIN CONTROLES</t>
  </si>
  <si>
    <t>SEVERIDAD SIN CONTROLES</t>
  </si>
  <si>
    <t xml:space="preserve"> PROBABILIDAD SIN CONTROLES</t>
  </si>
  <si>
    <r>
      <t xml:space="preserve">Marque con una X
</t>
    </r>
    <r>
      <rPr>
        <sz val="26"/>
        <rFont val="Century Gothic"/>
        <family val="2"/>
      </rPr>
      <t>(Teniendo en cuenta el control a que ayuda a disminuir)</t>
    </r>
  </si>
  <si>
    <r>
      <t xml:space="preserve">CAUSAS / AMENAZAS
</t>
    </r>
    <r>
      <rPr>
        <sz val="22"/>
        <rFont val="Century Gothic"/>
        <family val="2"/>
      </rPr>
      <t>(Debido a)</t>
    </r>
  </si>
  <si>
    <r>
      <t xml:space="preserve">Observaciones
</t>
    </r>
    <r>
      <rPr>
        <sz val="24"/>
        <rFont val="Century Gothic"/>
        <family val="2"/>
      </rPr>
      <t>(Describa las evidencias)</t>
    </r>
  </si>
  <si>
    <t>¿El control por parte del responsable se ejecuta?</t>
  </si>
  <si>
    <t>Algunas veces</t>
  </si>
  <si>
    <t>No se ejecuta</t>
  </si>
  <si>
    <t>SOLIDEZ DEL CONJUNTO DE CONTROLES</t>
  </si>
  <si>
    <t>¿La solidez del conjunto de controles es?</t>
  </si>
  <si>
    <t>Fuerte</t>
  </si>
  <si>
    <t>Moderado</t>
  </si>
  <si>
    <t>Débil</t>
  </si>
  <si>
    <t>SOLIDEZ INDIVIDUAL DE LOS CONTROLES</t>
  </si>
  <si>
    <t>DISEÑO DE CADA CONTROL</t>
  </si>
  <si>
    <t>PESO DE LA EJECUCION DE CADA CONTROL</t>
  </si>
  <si>
    <t>¿La solidez de cada control es?</t>
  </si>
  <si>
    <t>¿La ejecucion del control se realiza de manera?</t>
  </si>
  <si>
    <t>¿Existe la asignación de roles y responsabilidades para la ejecución/aplicación del control?</t>
  </si>
  <si>
    <t>Consistentemente</t>
  </si>
  <si>
    <t>¿Cuándo se encuentran observaciones, desviaciones o diferencias en la ejecución del control?</t>
  </si>
  <si>
    <t>¿El responsable cuenta con la autoridad y las funciones pertinentes para ejecutar el control?</t>
  </si>
  <si>
    <r>
      <t xml:space="preserve">RIESGO 
</t>
    </r>
    <r>
      <rPr>
        <sz val="26"/>
        <rFont val="Century Gothic"/>
        <family val="2"/>
      </rPr>
      <t xml:space="preserve"> (¿Qué evento puede suceder?)</t>
    </r>
  </si>
  <si>
    <t>¿El control se ejecuta con información confiable para mitigar el riesgo?</t>
  </si>
  <si>
    <t>¿Las actividades del control buscan prevenir o detectar las causas que pueden dar origen al riesgo?</t>
  </si>
  <si>
    <t>No es un control</t>
  </si>
  <si>
    <t>Directamente</t>
  </si>
  <si>
    <t>Indirectamente</t>
  </si>
  <si>
    <t>Descripcion del control</t>
  </si>
  <si>
    <t>No disminuye</t>
  </si>
  <si>
    <t>No. de Controles que reducen la probabilidad directamente:</t>
  </si>
  <si>
    <t>No. de Controles que reducen la probabilidad indirectamente:</t>
  </si>
  <si>
    <t>No. de Controles que no reducen la probabilidad:</t>
  </si>
  <si>
    <t>No. de Controles que reducen la consecuencia o impacto directamente:</t>
  </si>
  <si>
    <t>No. de Controles que reducen la consecuencia o impacto indirectamente:</t>
  </si>
  <si>
    <t>No. de Controles que no reducen la consecuencia o impacto:</t>
  </si>
  <si>
    <t>CRONOGRAMA DE EJECUCIÓN DE LA ACTIVIDAD DE CONTROL</t>
  </si>
  <si>
    <t>DECISIONES Y OBSERVACIONES DE LOS CONTROLES</t>
  </si>
  <si>
    <t>¿Se deja evidencia o rastro de la ejecución del control de manera?</t>
  </si>
  <si>
    <t>DECISIONES Y OBSERVACIONES DE LAS ACTIVIDADES DE CONTROL</t>
  </si>
  <si>
    <t>En caso de que se haya materializado el riesgo</t>
  </si>
  <si>
    <t>- Describir si se implementaron actividades de control para mitigar los riesgos que inciden en el cumplimiento de los objetivos.</t>
  </si>
  <si>
    <t>VALORACIÓN DEL RIESGO CON CONTROLES</t>
  </si>
  <si>
    <t>VALORACIÓN DEL RIESGO SIN CONTROLES</t>
  </si>
  <si>
    <t>01-Jun-2020</t>
  </si>
  <si>
    <t>03</t>
  </si>
  <si>
    <t>IDENTIFICACION DEL RIESGOS DE PROCESO</t>
  </si>
  <si>
    <r>
      <t xml:space="preserve">CAUSAS / AMENAZAS
</t>
    </r>
    <r>
      <rPr>
        <sz val="26"/>
        <rFont val="Century Gothic"/>
        <family val="2"/>
      </rPr>
      <t>(Debido a)</t>
    </r>
  </si>
  <si>
    <r>
      <rPr>
        <b/>
        <sz val="12"/>
        <rFont val="Century Gothic"/>
        <family val="2"/>
      </rPr>
      <t>Si la respuesta a la pregunta 16 es afirmativa, el riesgo se considera catastrófico.</t>
    </r>
    <r>
      <rPr>
        <sz val="12"/>
        <rFont val="Century Gothic"/>
        <family val="2"/>
      </rPr>
      <t xml:space="preserve">
Por cada riesgo de corrupción identificado, se debe diligenciar una tabla de estas. </t>
    </r>
  </si>
  <si>
    <t>IMPLEMENTACIÓN DE POLITICAS PUBLICAS</t>
  </si>
  <si>
    <t>Debido a la inadecuada  planificación, e implementación.</t>
  </si>
  <si>
    <t>Inadecuado seguimiento a las directrices de la política publica</t>
  </si>
  <si>
    <t>Incumplimiento de las metas y objetivos institucionales</t>
  </si>
  <si>
    <t>Insatisfacción de las partes interesadas</t>
  </si>
  <si>
    <t>Procedimientos documentados</t>
  </si>
  <si>
    <t>Prestación de los servicios ofrecidos</t>
  </si>
  <si>
    <t>Familias en condición de pobreza extrema y vulnerabilidad</t>
  </si>
  <si>
    <t xml:space="preserve">Cambios en las políticas nacionales </t>
  </si>
  <si>
    <t xml:space="preserve">deserción escolar </t>
  </si>
  <si>
    <t xml:space="preserve">Retrazo en el desarrollo de los programas </t>
  </si>
  <si>
    <t xml:space="preserve">Ineficiencia en la aplicación de trámites </t>
  </si>
  <si>
    <t xml:space="preserve">Cruce de información con entidades educativas y certificados de matriculas </t>
  </si>
  <si>
    <t>Falsificación de documentos</t>
  </si>
  <si>
    <t>sansiones</t>
  </si>
  <si>
    <t>demandas</t>
  </si>
  <si>
    <t>perdidas de imagen institucional</t>
  </si>
  <si>
    <t>por intereses particulares</t>
  </si>
  <si>
    <t>detrimento patrimonial</t>
  </si>
  <si>
    <t>revision de documentacion en plataformas. (procuraduria - contraloria - policia - sisben)</t>
  </si>
  <si>
    <t>capacitacion en actividades que ejecuta el proceso</t>
  </si>
  <si>
    <t>PERDIDA DE LA CONFIDENCIALIDAD, INTEGRIDAD Y DISPONIBILIDAD DE LAS PQRD POR ACCESO FISICO NO AUTORIZADO O DAÑOS FISICOS O POR DESASTRES NATURALES</t>
  </si>
  <si>
    <t xml:space="preserve">comites internos para el desarrollo de las politicas públicas </t>
  </si>
  <si>
    <t xml:space="preserve">Proyectos de la Secretaría de Bienestar Social, </t>
  </si>
  <si>
    <t>incumplimiento de las políticas públicas del proceso de Bienestar Social</t>
  </si>
  <si>
    <t>Programas de la Secretaría de Bienestar Social</t>
  </si>
  <si>
    <t>Bases de datos</t>
  </si>
  <si>
    <t xml:space="preserve">Verificación y aprobación de novedades en plataformas de atención </t>
  </si>
  <si>
    <t>Insuficientes recursos</t>
  </si>
  <si>
    <t>Aplicación de ley</t>
  </si>
  <si>
    <t>Convenio interadministrativo</t>
  </si>
  <si>
    <t xml:space="preserve">Incumplimiento de los programas establecidos por la Nación </t>
  </si>
  <si>
    <t>Posibilidad de recibir o solicitar cualquier dadiva a beneficio propio o de un tercero, para el acceso a programas o servicios sociales.</t>
  </si>
  <si>
    <t>por desconocimiento normativo</t>
  </si>
  <si>
    <t>cumplimiento de requisitos normativos para acceso a productos o servicios sociales.</t>
  </si>
  <si>
    <t>sanciones por entes de control</t>
  </si>
  <si>
    <t>X</t>
  </si>
  <si>
    <t>CONTRATISTA</t>
  </si>
  <si>
    <t xml:space="preserve">Las funciones son asiganadas por la Secretaria de Bienestar Social </t>
  </si>
  <si>
    <t>radicación del proyecto en la OPGI</t>
  </si>
  <si>
    <t>PROYECTO PROGRAMAS</t>
  </si>
  <si>
    <t>Ajustes de proyecto</t>
  </si>
  <si>
    <t>radicación de proyecto</t>
  </si>
  <si>
    <t>HOJA DE CAPTURA, SEGUIMIENTO SPI</t>
  </si>
  <si>
    <t>La no garantia de los derechos de los grupos poblacionales priorizados</t>
  </si>
  <si>
    <t>Convocar a los comités que se ejerce secretaría técnica mínimo dos veces al año para analizar el avance de las políticas públicas</t>
  </si>
  <si>
    <t>Actas de comités realizados</t>
  </si>
  <si>
    <t>Realizar seguimiento y aplicación de los controles existentes</t>
  </si>
  <si>
    <t xml:space="preserve">Inclusión de las políticas públicas en el Plan de Desarrollo </t>
  </si>
  <si>
    <t>Herramienta de seguimiento a la implementación de las políticas públicas aprobada e implementada bajo el Sistema de Gestión de Calidad</t>
  </si>
  <si>
    <t>contratista Politicas Públicas</t>
  </si>
  <si>
    <t>contratista Politicas Públicas, Coordinador de Calidad</t>
  </si>
  <si>
    <t>Seguimiento a la Plataforma Estratégica del Plan de Desarrollo de los programa de Bienestar Social</t>
  </si>
  <si>
    <t>Anual</t>
  </si>
  <si>
    <t>Semestral</t>
  </si>
  <si>
    <t>Trimestral</t>
  </si>
  <si>
    <t xml:space="preserve">Realizar un seguimiento periodico a los controles implementados </t>
  </si>
  <si>
    <t xml:space="preserve">Realizar seguimiento periodico a las actividades existentes de los controles implementados </t>
  </si>
  <si>
    <t>Contratista</t>
  </si>
  <si>
    <t>Actas de reunión de seguimeinto a la ejecución de los programas</t>
  </si>
  <si>
    <t>Procedimientos documentados e implementados bajo el Sistema de Gestión de Calidad</t>
  </si>
  <si>
    <t>Actas de reunión de comité</t>
  </si>
  <si>
    <t>Comite creado mediante decreto aprobado por el consejo municipal</t>
  </si>
  <si>
    <t>Actas de reunión de seguimeinto a la ejecución de los programas y herramienta de seguimiento a la implementación de politicas publicas</t>
  </si>
  <si>
    <t>Plan de acción del comité</t>
  </si>
  <si>
    <t>Secretaria de Bienestar Social</t>
  </si>
  <si>
    <t>Atención a los beneficiarios de los programas nacionales</t>
  </si>
  <si>
    <t>Enlace Municipal Familias en Acción / Jovenes en Acción</t>
  </si>
  <si>
    <t>El convenio interadministrativo se firma por un periodo de cuatro años con cada administración, lo que garantiza la ejecución de los programas en la vigencia 2020-2023</t>
  </si>
  <si>
    <t>Se diligencia dirariamente la base de datos de atención de los programas</t>
  </si>
  <si>
    <t>Tramite de novedades</t>
  </si>
  <si>
    <t>Las funciones son asiganadas por la Secretaria de Bienestar Social y el Señor Alcalde</t>
  </si>
  <si>
    <t>Actas de reunión de seguimientos al programa</t>
  </si>
  <si>
    <t>Debido a la inadecuada comunicación entre procesos.</t>
  </si>
  <si>
    <r>
      <t xml:space="preserve">CAUSAS
</t>
    </r>
    <r>
      <rPr>
        <sz val="16"/>
        <color indexed="8"/>
        <rFont val="Century Gothic"/>
        <family val="2"/>
      </rPr>
      <t>(Debido a, situación principal que origina el posible riesgo)</t>
    </r>
  </si>
  <si>
    <r>
      <t>EFECTOS</t>
    </r>
    <r>
      <rPr>
        <b/>
        <sz val="16"/>
        <color indexed="8"/>
        <rFont val="Century Gothic"/>
        <family val="2"/>
      </rPr>
      <t xml:space="preserve"> 
</t>
    </r>
    <r>
      <rPr>
        <sz val="16"/>
        <color indexed="8"/>
        <rFont val="Century Gothic"/>
        <family val="2"/>
      </rPr>
      <t>(Consecuencias potenciales, que ocurriran si se materializa el riesgo)</t>
    </r>
  </si>
  <si>
    <r>
      <t xml:space="preserve">ACTIVIDADES DE CONTROL
</t>
    </r>
    <r>
      <rPr>
        <sz val="16"/>
        <rFont val="Century Gothic"/>
        <family val="2"/>
      </rPr>
      <t>(Colocar acciones como politicas/procedimientos, para mitigar o tratar la causa del riesgo y ejecutarse como parte del día a día de las operaciones)</t>
    </r>
  </si>
  <si>
    <r>
      <t xml:space="preserve">SOPORTE
</t>
    </r>
    <r>
      <rPr>
        <sz val="16"/>
        <rFont val="Century Gothic"/>
        <family val="2"/>
      </rPr>
      <t>(Describir de manera resumida cual es la evidencia de la aplicación de la actividad de control)</t>
    </r>
  </si>
  <si>
    <r>
      <t xml:space="preserve">RESPONSABLE
</t>
    </r>
    <r>
      <rPr>
        <sz val="16"/>
        <rFont val="Century Gothic"/>
        <family val="2"/>
      </rPr>
      <t>(Designar el responsable de ejecutar la actividad de control)</t>
    </r>
  </si>
  <si>
    <r>
      <t xml:space="preserve">MONITOREO Y SEGUIMIENTO
</t>
    </r>
    <r>
      <rPr>
        <sz val="16"/>
        <rFont val="Century Gothic"/>
        <family val="2"/>
      </rPr>
      <t>(Establecer un periodo de tiempo para realizar el monitoreo y seguimiento a la actividad de control)</t>
    </r>
  </si>
  <si>
    <r>
      <t xml:space="preserve">El riesgo se ha materializado?
</t>
    </r>
    <r>
      <rPr>
        <sz val="16"/>
        <rFont val="Century Gothic"/>
        <family val="2"/>
      </rPr>
      <t>Marque con una X</t>
    </r>
  </si>
  <si>
    <r>
      <t xml:space="preserve">Describa de manera resumida como da cumplimiento a los controles existentes, para que no se materialice el riesgo.
</t>
    </r>
    <r>
      <rPr>
        <sz val="16"/>
        <color theme="0" tint="-0.4999699890613556"/>
        <rFont val="Century Gothic"/>
        <family val="2"/>
      </rPr>
      <t>(Evaluar con porcentaje/indices/grado de ejecución, numero de aplicaciones del control, etcetera)</t>
    </r>
  </si>
  <si>
    <r>
      <t xml:space="preserve">Describa de manera resumida como da cumplimiento a las actividades de control existentes, para que no se materialice el riesgo.
</t>
    </r>
    <r>
      <rPr>
        <sz val="16"/>
        <color theme="0" tint="-0.4999699890613556"/>
        <rFont val="Century Gothic"/>
        <family val="2"/>
      </rPr>
      <t>(Evaluar con porcentaje/indices/grado de ejecución, numero de aplicaciones del control, etcetera)</t>
    </r>
  </si>
  <si>
    <t>Ejecución de los programas nacionales en el municipio</t>
  </si>
  <si>
    <t>Diligenciamiento diario de las bases de atención</t>
  </si>
  <si>
    <t>Firma del convenio interadministrativo</t>
  </si>
  <si>
    <t>Alcalde del Municipio</t>
  </si>
  <si>
    <t>Mensual</t>
  </si>
  <si>
    <t>Reunión de seguimiento al programa</t>
  </si>
  <si>
    <t>Acta de reunión</t>
  </si>
  <si>
    <t>Firma de el convenio interadministrativo para la ejecución de los programas nacionales</t>
  </si>
  <si>
    <t>Convenio interadministrativo firmado por el señor Alcalde</t>
  </si>
  <si>
    <t>Actas de reunión de seguimiento a los programas</t>
  </si>
  <si>
    <t>Bases de atención a los beneficiarios</t>
  </si>
  <si>
    <t>Plataformas SIFA Y SIJA , implementadas por Prosperidad Social</t>
  </si>
  <si>
    <t>Tramite de Novedades</t>
  </si>
  <si>
    <t>Plataformas SIFA, SIJA , implementadas por Prosperidad Social</t>
  </si>
  <si>
    <t>Fechas establecidad por Prosperidad Social para el tramite de las novedades</t>
  </si>
  <si>
    <t>Información suministrada por entidades como Sisbén, Secretaría de Educación y Secretaría de Salud</t>
  </si>
  <si>
    <t>Firma del convenio interadministrativo en las fechas estipuladas por Prosperidad Social</t>
  </si>
  <si>
    <t>Bases de atención diaria a los beneficiarios de los programas</t>
  </si>
  <si>
    <t>Brayan Rivera (Enlace Municipal Familias en Acción), Gladys Jacome (COntratista)</t>
  </si>
  <si>
    <t>Cruce de bases de datos</t>
  </si>
  <si>
    <t>Verificación de requisitos para acceso a los productos o servicios sociales</t>
  </si>
  <si>
    <t>Capacitar en informar al personal sobre la ejecución de los programas</t>
  </si>
  <si>
    <t>Plataformas de verificación mensionadas</t>
  </si>
  <si>
    <t>Actas de reunión</t>
  </si>
  <si>
    <t>Apoyo a la coordinación de los programas (contratista)</t>
  </si>
  <si>
    <t>x</t>
  </si>
  <si>
    <t>Plataformas de verificación</t>
  </si>
  <si>
    <t>Carpetas de documentos de los beneficiarios</t>
  </si>
  <si>
    <t>Plataformas de verificación, y requisitos de acceso a los programas</t>
  </si>
  <si>
    <t>Plataformas de verificación, Sisbén, Procuraduria, Contraloria entre otras</t>
  </si>
  <si>
    <t>RESPUESTA A LAS PQRD PRESENTADAS</t>
  </si>
  <si>
    <t>Propagación de virus en la red</t>
  </si>
  <si>
    <t>Pérdida de informacion que  puede conllevar un impacto negativo   retrazando las funciones</t>
  </si>
  <si>
    <t>Falla de servicios de comunicación de la plataforma SISFA a los usuarios</t>
  </si>
  <si>
    <t xml:space="preserve">Robo información </t>
  </si>
  <si>
    <t>Perdida de informacion y daño de equipo</t>
  </si>
  <si>
    <t>acumulacion de en los procesos  de los funcionarios</t>
  </si>
  <si>
    <t>No se puede brindar la informacion acertada  al usuario</t>
  </si>
  <si>
    <t>La perdida de informacion  impacta negativamente en la mision y los objetivos institucionales de la secretaria.</t>
  </si>
  <si>
    <t>Mantener antivirus actualizado en los equipos</t>
  </si>
  <si>
    <t>Encriptar información en los discos duros de los equipos</t>
  </si>
  <si>
    <t>Realizar mantenimiento preventivo en los equipos al menos 2 veces al año en equipos de escritorio</t>
  </si>
  <si>
    <t>Mejorar los niveles de seguridad en las instalaciones</t>
  </si>
  <si>
    <t xml:space="preserve">Realizar seguimiento y aplicación de los controles existentes. </t>
  </si>
  <si>
    <t>Revison y actualizacion de los procedimientos, instructivos, manuales y formatos</t>
  </si>
  <si>
    <t>Oficio de solicitud a Sistemas de Información</t>
  </si>
  <si>
    <t>Profesional contratista</t>
  </si>
  <si>
    <t xml:space="preserve">Se designa fucion por parte del la directora </t>
  </si>
  <si>
    <t>Actividades del profesional contratista</t>
  </si>
  <si>
    <t>Carpeta de archivo del procedimiento</t>
  </si>
  <si>
    <t>Brayan Rivera (Enlace Municipal Familias en Acción), Alexandra Jaramillo (Secretaria de Bienestar Social)</t>
  </si>
  <si>
    <t>ATENCIÓN SOCIAL</t>
  </si>
  <si>
    <t>16 DE Julio de 2020</t>
  </si>
  <si>
    <t>Brayan Rivera (Enlace Municipal Familias en Acción</t>
  </si>
  <si>
    <t>Brindar servicios a la comunidad del municipio de pasto mediante la implementación de políticas públicas para coadyuvar a la inclusión social.</t>
  </si>
  <si>
    <t>En el mes de enero del año 2020, se firma el Convenio interadministrativo con Prosperidad Social, para la operatividad de los programas nacionales como Jovens en Acción y Familias en Acción. Asi mismo se hizo la instalación del Plan Operativo Anual, en el cual se establecen las actividades a cumplir por parte del municipio.</t>
  </si>
  <si>
    <t>Desde la Secretaría de Bienestar Social, se realizaron entregas de paquetes alimentarios a población vulnerable beneficiaria de los programas de adulto mayor discapacidad, entre otros y a personas que no eran beneficiarias de ningun programa social nacional como lo son Familias, y jovenes en Acción, ingreso solidario, adulto mayor y devolución del IVA</t>
  </si>
  <si>
    <t>Se solicito a la Subsecretaria de Sistemas de Información el mantenimiento de los equipos que se tiene en la Secretaría de Bienestar Social</t>
  </si>
  <si>
    <t>En total se han formulado y viabilizado 12 proyectos, así: 
• Pasto, un municipio incluyente con las personas habitantes de calle y en calle: 1 Proyecto
• Pasto, un municipio incluyente con la primera infancia, infancia, adolescencia y familia: Programa CDI Nidos Nutrir, Programa Recuperando mi Hogar, Programa Erradicación de Trabajo Infantil, Programas Nacionales: 5 Proyectos
• Pasto con hambre cero: Programa Comedores Solidarios: 1 Proyecto
• Pasto, un municipio incluyente con la población adulta mayor: 2 Proyectos  
• Pasto, un municipio incluyente con la población con discapacidad: 1 Proyecto
• Pasto con agua potable y saneamiento básico accesible, saludable, limpio y justo: Programa Mínimo Vital: 1 Proyecto
• Pasto resiliente frente a la pandemia por COVID-19 desde la dimensión social: 1 Proyecto                                                                                                                                                                                                                               Se realizaron 4 sesiones de cada uno de los comités a los cuales la Secretaría de Bienestar Social ejerce secretaría técnica y en donde se prioriza el seguimiento a la implementación de las políticas públicas: 
• Comité municipal de envejecimiento y vejez
• Comité de atención a población habitante de calle del municipio de Pasto
• Comité municipal de discapacidad
• Comité municipal de primera infancia, infancia, adolescencia, juventud y familia 
• Comité intersectorial para la prevención y erradicación del trabajo infantil y la protección del joven trabajador del municipio de Pasto 
• Comité consultivo del agua y el mínimo vital del municipio de Pasto 
• Consejo Municipal de Política Social COMPOS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</si>
</sst>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8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11"/>
      <name val="Century Gothic"/>
      <family val="2"/>
    </font>
    <font>
      <sz val="18"/>
      <color indexed="8"/>
      <name val="Century Gothic"/>
      <family val="2"/>
    </font>
    <font>
      <b/>
      <sz val="22"/>
      <name val="Century Gothic"/>
      <family val="2"/>
    </font>
    <font>
      <b/>
      <sz val="24"/>
      <name val="Century Gothic"/>
      <family val="2"/>
    </font>
    <font>
      <b/>
      <sz val="26"/>
      <name val="Century Gothic"/>
      <family val="2"/>
    </font>
    <font>
      <sz val="26"/>
      <name val="Century Gothic"/>
      <family val="2"/>
    </font>
    <font>
      <sz val="22"/>
      <name val="Century Gothic"/>
      <family val="2"/>
    </font>
    <font>
      <sz val="24"/>
      <name val="Century Gothic"/>
      <family val="2"/>
    </font>
    <font>
      <b/>
      <sz val="48"/>
      <name val="Century Gothic"/>
      <family val="2"/>
    </font>
    <font>
      <sz val="28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40"/>
      <color theme="0"/>
      <name val="Century Gothic"/>
      <family val="2"/>
    </font>
    <font>
      <b/>
      <sz val="22"/>
      <color theme="0"/>
      <name val="Century Gothic"/>
      <family val="2"/>
    </font>
    <font>
      <b/>
      <sz val="26"/>
      <color theme="0"/>
      <name val="Century Gothic"/>
      <family val="2"/>
    </font>
    <font>
      <sz val="26"/>
      <color theme="1"/>
      <name val="Century Gothic"/>
      <family val="2"/>
    </font>
    <font>
      <sz val="22"/>
      <color theme="1"/>
      <name val="Century Gothic"/>
      <family val="2"/>
    </font>
    <font>
      <b/>
      <sz val="48"/>
      <color theme="0"/>
      <name val="Century Gothic"/>
      <family val="2"/>
    </font>
    <font>
      <b/>
      <sz val="26"/>
      <color theme="1"/>
      <name val="Century Gothic"/>
      <family val="2"/>
    </font>
    <font>
      <sz val="50"/>
      <color indexed="8"/>
      <name val="Century Gothic"/>
      <family val="2"/>
    </font>
    <font>
      <sz val="50"/>
      <color theme="1"/>
      <name val="Century Gothic"/>
      <family val="2"/>
    </font>
    <font>
      <sz val="50"/>
      <color theme="1"/>
      <name val="Calibri"/>
      <family val="2"/>
      <scheme val="minor"/>
    </font>
    <font>
      <sz val="28"/>
      <color theme="1"/>
      <name val="Century Gothic"/>
      <family val="2"/>
    </font>
    <font>
      <sz val="16"/>
      <color indexed="8"/>
      <name val="Century Gothic"/>
      <family val="2"/>
    </font>
    <font>
      <sz val="16"/>
      <name val="Century Gothic"/>
      <family val="2"/>
    </font>
    <font>
      <b/>
      <sz val="16"/>
      <name val="Century Gothic"/>
      <family val="2"/>
    </font>
    <font>
      <b/>
      <sz val="16"/>
      <color theme="1"/>
      <name val="Century Gothic"/>
      <family val="2"/>
    </font>
    <font>
      <b/>
      <sz val="16"/>
      <color indexed="8"/>
      <name val="Century Gothic"/>
      <family val="2"/>
    </font>
    <font>
      <sz val="16"/>
      <color theme="0" tint="-0.4999699890613556"/>
      <name val="Century Gothic"/>
      <family val="2"/>
    </font>
    <font>
      <sz val="16"/>
      <color theme="1"/>
      <name val="Calibri"/>
      <family val="2"/>
      <scheme val="minor"/>
    </font>
    <font>
      <sz val="11"/>
      <color theme="0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01">
    <xf numFmtId="0" fontId="0" fillId="0" borderId="0" xfId="0"/>
    <xf numFmtId="0" fontId="26" fillId="0" borderId="0" xfId="0" applyFont="1"/>
    <xf numFmtId="0" fontId="27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6" fillId="4" borderId="0" xfId="0" applyFont="1" applyFill="1" applyBorder="1"/>
    <xf numFmtId="0" fontId="27" fillId="4" borderId="0" xfId="0" applyFont="1" applyFill="1" applyAlignment="1">
      <alignment vertical="center"/>
    </xf>
    <xf numFmtId="0" fontId="9" fillId="0" borderId="0" xfId="0" applyFont="1" applyProtection="1">
      <protection locked="0"/>
    </xf>
    <xf numFmtId="0" fontId="28" fillId="0" borderId="0" xfId="0" applyFont="1" applyBorder="1" applyProtection="1">
      <protection locked="0"/>
    </xf>
    <xf numFmtId="0" fontId="29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6" fillId="0" borderId="0" xfId="0" applyFont="1" applyBorder="1" applyAlignment="1" applyProtection="1">
      <alignment horizontal="justify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6" fillId="0" borderId="0" xfId="0" applyFont="1" applyProtection="1">
      <protection locked="0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justify" vertical="top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9" fontId="14" fillId="0" borderId="0" xfId="0" applyNumberFormat="1" applyFont="1" applyFill="1" applyBorder="1" applyAlignment="1">
      <alignment vertical="center"/>
    </xf>
    <xf numFmtId="9" fontId="15" fillId="0" borderId="0" xfId="0" applyNumberFormat="1" applyFont="1" applyFill="1" applyBorder="1" applyAlignment="1">
      <alignment vertical="center"/>
    </xf>
    <xf numFmtId="9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28" fillId="0" borderId="0" xfId="0" applyFont="1"/>
    <xf numFmtId="0" fontId="30" fillId="0" borderId="0" xfId="0" applyFont="1" applyBorder="1"/>
    <xf numFmtId="0" fontId="30" fillId="0" borderId="0" xfId="0" applyFont="1"/>
    <xf numFmtId="0" fontId="14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165" fontId="30" fillId="0" borderId="0" xfId="2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9" fontId="15" fillId="0" borderId="0" xfId="0" applyNumberFormat="1" applyFont="1" applyFill="1" applyBorder="1" applyAlignment="1">
      <alignment horizontal="center"/>
    </xf>
    <xf numFmtId="0" fontId="15" fillId="0" borderId="0" xfId="0" applyFont="1" applyBorder="1"/>
    <xf numFmtId="0" fontId="15" fillId="0" borderId="0" xfId="0" applyFont="1"/>
    <xf numFmtId="10" fontId="30" fillId="0" borderId="0" xfId="0" applyNumberFormat="1" applyFont="1" applyFill="1" applyBorder="1" applyAlignment="1" applyProtection="1">
      <alignment vertical="center"/>
      <protection hidden="1"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1" fillId="0" borderId="0" xfId="0" applyFont="1"/>
    <xf numFmtId="0" fontId="16" fillId="0" borderId="2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 applyProtection="1">
      <alignment horizontal="center" vertical="center"/>
      <protection hidden="1"/>
    </xf>
    <xf numFmtId="0" fontId="16" fillId="0" borderId="3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left" vertical="center"/>
    </xf>
    <xf numFmtId="0" fontId="17" fillId="0" borderId="0" xfId="0" applyFont="1" applyBorder="1" applyAlignment="1" applyProtection="1">
      <alignment horizontal="justify" vertical="center" wrapText="1"/>
      <protection locked="0"/>
    </xf>
    <xf numFmtId="0" fontId="30" fillId="0" borderId="0" xfId="0" applyFont="1" applyProtection="1">
      <protection locked="0"/>
    </xf>
    <xf numFmtId="0" fontId="19" fillId="5" borderId="4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 applyProtection="1">
      <alignment horizontal="center" vertical="center" wrapText="1"/>
      <protection/>
    </xf>
    <xf numFmtId="0" fontId="20" fillId="6" borderId="9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 applyProtection="1">
      <alignment vertical="center"/>
      <protection locked="0"/>
    </xf>
    <xf numFmtId="0" fontId="2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5" fillId="0" borderId="1" xfId="0" applyFont="1" applyBorder="1" applyAlignment="1" applyProtection="1">
      <alignment/>
      <protection locked="0"/>
    </xf>
    <xf numFmtId="0" fontId="36" fillId="0" borderId="0" xfId="0" applyFont="1"/>
    <xf numFmtId="0" fontId="37" fillId="0" borderId="0" xfId="0" applyFont="1"/>
    <xf numFmtId="0" fontId="21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0" fontId="20" fillId="6" borderId="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30" fillId="0" borderId="0" xfId="0" applyFont="1" applyBorder="1" applyProtection="1">
      <protection/>
    </xf>
    <xf numFmtId="0" fontId="30" fillId="0" borderId="0" xfId="0" applyFont="1" applyProtection="1"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top" wrapText="1"/>
      <protection/>
    </xf>
    <xf numFmtId="0" fontId="36" fillId="0" borderId="0" xfId="0" applyFont="1" applyBorder="1" applyProtection="1">
      <protection/>
    </xf>
    <xf numFmtId="0" fontId="36" fillId="0" borderId="0" xfId="0" applyFont="1" applyProtection="1"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vertical="center" wrapText="1"/>
      <protection/>
    </xf>
    <xf numFmtId="0" fontId="20" fillId="2" borderId="1" xfId="0" applyFont="1" applyFill="1" applyBorder="1" applyAlignment="1" applyProtection="1">
      <alignment horizontal="center" vertical="center" wrapText="1"/>
      <protection/>
    </xf>
    <xf numFmtId="0" fontId="19" fillId="6" borderId="1" xfId="0" applyFont="1" applyFill="1" applyBorder="1" applyAlignment="1" applyProtection="1">
      <alignment horizontal="center" vertical="center" wrapText="1"/>
      <protection/>
    </xf>
    <xf numFmtId="0" fontId="18" fillId="0" borderId="1" xfId="0" applyFont="1" applyFill="1" applyBorder="1" applyAlignment="1" applyProtection="1">
      <alignment vertical="center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19" fillId="5" borderId="4" xfId="0" applyFont="1" applyFill="1" applyBorder="1" applyAlignment="1" applyProtection="1">
      <alignment horizontal="center" vertical="center" wrapText="1"/>
      <protection/>
    </xf>
    <xf numFmtId="0" fontId="19" fillId="6" borderId="4" xfId="0" applyFont="1" applyFill="1" applyBorder="1" applyAlignment="1" applyProtection="1">
      <alignment horizontal="center" vertical="center" wrapText="1"/>
      <protection/>
    </xf>
    <xf numFmtId="0" fontId="20" fillId="6" borderId="5" xfId="0" applyFont="1" applyFill="1" applyBorder="1" applyAlignment="1" applyProtection="1">
      <alignment horizontal="center" vertical="center" wrapText="1"/>
      <protection/>
    </xf>
    <xf numFmtId="0" fontId="20" fillId="6" borderId="6" xfId="0" applyFont="1" applyFill="1" applyBorder="1" applyAlignment="1" applyProtection="1">
      <alignment horizontal="center" vertical="center" wrapText="1"/>
      <protection/>
    </xf>
    <xf numFmtId="0" fontId="20" fillId="6" borderId="9" xfId="0" applyFont="1" applyFill="1" applyBorder="1" applyAlignment="1" applyProtection="1">
      <alignment horizontal="center" vertical="center" wrapText="1"/>
      <protection/>
    </xf>
    <xf numFmtId="0" fontId="20" fillId="6" borderId="7" xfId="0" applyFont="1" applyFill="1" applyBorder="1" applyAlignment="1" applyProtection="1">
      <alignment horizontal="center" vertical="center" wrapText="1"/>
      <protection/>
    </xf>
    <xf numFmtId="0" fontId="19" fillId="0" borderId="1" xfId="0" applyFont="1" applyFill="1" applyBorder="1" applyAlignment="1" applyProtection="1">
      <alignment vertical="center" wrapText="1"/>
      <protection/>
    </xf>
    <xf numFmtId="0" fontId="11" fillId="6" borderId="1" xfId="0" applyFont="1" applyFill="1" applyBorder="1" applyAlignment="1" applyProtection="1">
      <alignment horizontal="center" vertical="center"/>
      <protection/>
    </xf>
    <xf numFmtId="0" fontId="11" fillId="6" borderId="3" xfId="0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justify" vertical="center" wrapText="1"/>
      <protection/>
    </xf>
    <xf numFmtId="0" fontId="16" fillId="0" borderId="0" xfId="0" applyFont="1" applyFill="1" applyBorder="1" applyAlignment="1" applyProtection="1">
      <alignment vertical="top"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20" fillId="6" borderId="1" xfId="0" applyFont="1" applyFill="1" applyBorder="1" applyAlignment="1" applyProtection="1">
      <alignment horizontal="center"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0" fontId="19" fillId="5" borderId="4" xfId="0" applyFont="1" applyFill="1" applyBorder="1" applyAlignment="1" applyProtection="1">
      <alignment horizontal="center" vertical="center" wrapText="1"/>
      <protection/>
    </xf>
    <xf numFmtId="0" fontId="19" fillId="6" borderId="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Protection="1">
      <protection locked="0"/>
    </xf>
    <xf numFmtId="0" fontId="41" fillId="0" borderId="0" xfId="0" applyFont="1"/>
    <xf numFmtId="0" fontId="40" fillId="0" borderId="0" xfId="0" applyFont="1" applyBorder="1" applyAlignment="1" applyProtection="1">
      <alignment horizontal="justify" vertical="center" wrapText="1"/>
      <protection locked="0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Border="1" applyProtection="1">
      <protection locked="0"/>
    </xf>
    <xf numFmtId="0" fontId="41" fillId="0" borderId="0" xfId="0" applyFont="1" applyProtection="1">
      <protection locked="0"/>
    </xf>
    <xf numFmtId="0" fontId="42" fillId="0" borderId="0" xfId="0" applyFont="1"/>
    <xf numFmtId="0" fontId="9" fillId="0" borderId="0" xfId="0" applyFont="1" applyProtection="1">
      <protection/>
    </xf>
    <xf numFmtId="0" fontId="28" fillId="0" borderId="0" xfId="0" applyFont="1" applyBorder="1" applyProtection="1">
      <protection/>
    </xf>
    <xf numFmtId="0" fontId="29" fillId="0" borderId="0" xfId="0" applyFont="1" applyProtection="1">
      <protection/>
    </xf>
    <xf numFmtId="0" fontId="28" fillId="0" borderId="0" xfId="0" applyFont="1" applyProtection="1">
      <protection/>
    </xf>
    <xf numFmtId="0" fontId="17" fillId="0" borderId="0" xfId="0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9" fillId="0" borderId="10" xfId="0" applyFont="1" applyBorder="1" applyProtection="1">
      <protection/>
    </xf>
    <xf numFmtId="0" fontId="9" fillId="0" borderId="11" xfId="0" applyFont="1" applyBorder="1" applyProtection="1">
      <protection/>
    </xf>
    <xf numFmtId="0" fontId="9" fillId="0" borderId="12" xfId="0" applyFont="1" applyBorder="1" applyProtection="1">
      <protection/>
    </xf>
    <xf numFmtId="0" fontId="21" fillId="0" borderId="1" xfId="0" applyFont="1" applyBorder="1" applyAlignment="1" applyProtection="1">
      <alignment horizontal="center" vertical="center"/>
      <protection locked="0"/>
    </xf>
    <xf numFmtId="0" fontId="43" fillId="0" borderId="0" xfId="0" applyFont="1"/>
    <xf numFmtId="0" fontId="36" fillId="0" borderId="1" xfId="0" applyFont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>
      <alignment horizontal="justify" vertical="top" wrapText="1"/>
      <protection locked="0"/>
    </xf>
    <xf numFmtId="0" fontId="44" fillId="0" borderId="0" xfId="0" applyFont="1" applyBorder="1" applyAlignment="1" applyProtection="1">
      <alignment horizontal="justify" vertical="center" wrapText="1"/>
      <protection locked="0"/>
    </xf>
    <xf numFmtId="0" fontId="45" fillId="0" borderId="1" xfId="0" applyFont="1" applyBorder="1" applyAlignment="1" applyProtection="1">
      <alignment vertical="center" wrapText="1"/>
      <protection locked="0"/>
    </xf>
    <xf numFmtId="0" fontId="45" fillId="0" borderId="4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horizontal="justify" vertical="center" wrapText="1"/>
      <protection locked="0"/>
    </xf>
    <xf numFmtId="0" fontId="46" fillId="7" borderId="1" xfId="0" applyFont="1" applyFill="1" applyBorder="1" applyAlignment="1" applyProtection="1">
      <alignment horizontal="center" wrapText="1"/>
      <protection/>
    </xf>
    <xf numFmtId="0" fontId="46" fillId="7" borderId="1" xfId="0" applyFont="1" applyFill="1" applyBorder="1" applyAlignment="1" applyProtection="1">
      <alignment horizontal="center" vertical="center" wrapText="1"/>
      <protection/>
    </xf>
    <xf numFmtId="0" fontId="46" fillId="3" borderId="1" xfId="0" applyFont="1" applyFill="1" applyBorder="1" applyAlignment="1" applyProtection="1">
      <alignment horizontal="center" vertical="center" wrapText="1"/>
      <protection/>
    </xf>
    <xf numFmtId="0" fontId="45" fillId="7" borderId="1" xfId="0" applyFont="1" applyFill="1" applyBorder="1" applyAlignment="1" applyProtection="1">
      <alignment horizontal="center" vertical="center" wrapText="1"/>
      <protection/>
    </xf>
    <xf numFmtId="49" fontId="45" fillId="7" borderId="1" xfId="0" applyNumberFormat="1" applyFont="1" applyFill="1" applyBorder="1" applyAlignment="1" applyProtection="1">
      <alignment horizontal="left" vertical="center" wrapText="1"/>
      <protection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17" fontId="44" fillId="0" borderId="1" xfId="0" applyNumberFormat="1" applyFont="1" applyBorder="1" applyAlignment="1" applyProtection="1">
      <alignment horizontal="center" vertical="center" wrapText="1"/>
      <protection locked="0"/>
    </xf>
    <xf numFmtId="14" fontId="44" fillId="0" borderId="1" xfId="0" applyNumberFormat="1" applyFont="1" applyBorder="1" applyAlignment="1" applyProtection="1">
      <alignment horizontal="center" vertical="center" wrapText="1"/>
      <protection locked="0"/>
    </xf>
    <xf numFmtId="14" fontId="44" fillId="0" borderId="1" xfId="0" applyNumberFormat="1" applyFont="1" applyBorder="1" applyAlignment="1" applyProtection="1">
      <alignment horizontal="justify" vertical="top" wrapText="1"/>
      <protection locked="0"/>
    </xf>
    <xf numFmtId="0" fontId="44" fillId="0" borderId="8" xfId="0" applyFont="1" applyBorder="1" applyAlignment="1" applyProtection="1">
      <alignment vertical="center" wrapText="1"/>
      <protection locked="0"/>
    </xf>
    <xf numFmtId="14" fontId="44" fillId="0" borderId="1" xfId="0" applyNumberFormat="1" applyFont="1" applyBorder="1" applyAlignment="1" applyProtection="1">
      <alignment horizontal="center" vertical="top" wrapText="1"/>
      <protection locked="0"/>
    </xf>
    <xf numFmtId="0" fontId="44" fillId="0" borderId="1" xfId="0" applyFont="1" applyFill="1" applyBorder="1" applyAlignment="1" applyProtection="1">
      <alignment horizontal="justify" vertical="top" wrapText="1"/>
      <protection locked="0"/>
    </xf>
    <xf numFmtId="0" fontId="31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horizontal="center" vertical="top" wrapText="1"/>
      <protection locked="0"/>
    </xf>
    <xf numFmtId="0" fontId="50" fillId="0" borderId="1" xfId="0" applyFont="1" applyBorder="1" applyAlignment="1" applyProtection="1">
      <alignment vertical="center" wrapText="1"/>
      <protection locked="0"/>
    </xf>
    <xf numFmtId="0" fontId="45" fillId="0" borderId="8" xfId="0" applyFont="1" applyBorder="1" applyAlignment="1" applyProtection="1">
      <alignment vertical="center" wrapText="1"/>
      <protection locked="0"/>
    </xf>
    <xf numFmtId="0" fontId="44" fillId="0" borderId="8" xfId="0" applyFont="1" applyBorder="1" applyAlignment="1" applyProtection="1">
      <alignment horizontal="justify" vertical="top" wrapText="1"/>
      <protection locked="0"/>
    </xf>
    <xf numFmtId="0" fontId="44" fillId="0" borderId="1" xfId="0" applyFont="1" applyBorder="1" applyAlignment="1" applyProtection="1">
      <alignment vertical="top" wrapText="1"/>
      <protection locked="0"/>
    </xf>
    <xf numFmtId="0" fontId="46" fillId="8" borderId="14" xfId="0" applyFont="1" applyFill="1" applyBorder="1" applyAlignment="1" applyProtection="1">
      <alignment horizontal="center" vertical="center" wrapText="1"/>
      <protection locked="0"/>
    </xf>
    <xf numFmtId="0" fontId="46" fillId="8" borderId="15" xfId="0" applyFont="1" applyFill="1" applyBorder="1" applyAlignment="1" applyProtection="1">
      <alignment horizontal="center" vertical="center" wrapText="1"/>
      <protection locked="0"/>
    </xf>
    <xf numFmtId="0" fontId="46" fillId="8" borderId="16" xfId="0" applyFont="1" applyFill="1" applyBorder="1" applyAlignment="1" applyProtection="1">
      <alignment horizontal="center" vertical="center" wrapText="1"/>
      <protection locked="0"/>
    </xf>
    <xf numFmtId="0" fontId="48" fillId="0" borderId="1" xfId="0" applyFont="1" applyBorder="1" applyAlignment="1" applyProtection="1">
      <alignment horizontal="center" vertical="center" wrapText="1" readingOrder="2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4" fillId="0" borderId="1" xfId="0" applyFont="1" applyBorder="1" applyAlignment="1" applyProtection="1">
      <alignment horizontal="center" vertical="center" textRotation="90" wrapTex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3" fontId="44" fillId="0" borderId="1" xfId="0" applyNumberFormat="1" applyFont="1" applyBorder="1" applyAlignment="1" applyProtection="1">
      <alignment horizontal="center" vertical="center" textRotation="90" wrapText="1"/>
      <protection/>
    </xf>
    <xf numFmtId="0" fontId="44" fillId="0" borderId="1" xfId="0" applyFont="1" applyBorder="1" applyAlignment="1" applyProtection="1">
      <alignment horizontal="center" vertical="center" textRotation="90" wrapText="1"/>
      <protection/>
    </xf>
    <xf numFmtId="0" fontId="48" fillId="0" borderId="1" xfId="0" applyFont="1" applyBorder="1" applyAlignment="1" applyProtection="1">
      <alignment horizontal="center" vertical="center" textRotation="90" wrapText="1"/>
      <protection/>
    </xf>
    <xf numFmtId="1" fontId="44" fillId="0" borderId="1" xfId="0" applyNumberFormat="1" applyFont="1" applyBorder="1" applyAlignment="1" applyProtection="1">
      <alignment horizontal="center" vertical="center" textRotation="90" wrapText="1"/>
      <protection/>
    </xf>
    <xf numFmtId="0" fontId="48" fillId="0" borderId="1" xfId="0" applyFont="1" applyBorder="1" applyAlignment="1" applyProtection="1">
      <alignment horizontal="center" vertical="center" wrapText="1"/>
      <protection locked="0"/>
    </xf>
    <xf numFmtId="0" fontId="31" fillId="0" borderId="4" xfId="0" applyFont="1" applyBorder="1" applyAlignment="1" applyProtection="1">
      <alignment horizontal="center" vertical="center" wrapText="1"/>
      <protection locked="0"/>
    </xf>
    <xf numFmtId="0" fontId="31" fillId="0" borderId="17" xfId="0" applyFont="1" applyBorder="1" applyAlignment="1" applyProtection="1">
      <alignment horizontal="center" vertical="center" wrapText="1"/>
      <protection locked="0"/>
    </xf>
    <xf numFmtId="0" fontId="31" fillId="0" borderId="8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/>
      <protection locked="0"/>
    </xf>
    <xf numFmtId="0" fontId="48" fillId="0" borderId="4" xfId="0" applyFont="1" applyBorder="1" applyAlignment="1" applyProtection="1">
      <alignment horizontal="center" vertical="center" textRotation="90" wrapText="1"/>
      <protection/>
    </xf>
    <xf numFmtId="0" fontId="48" fillId="0" borderId="17" xfId="0" applyFont="1" applyBorder="1" applyAlignment="1" applyProtection="1">
      <alignment horizontal="center" vertical="center" textRotation="90" wrapText="1"/>
      <protection/>
    </xf>
    <xf numFmtId="0" fontId="48" fillId="0" borderId="8" xfId="0" applyFont="1" applyBorder="1" applyAlignment="1" applyProtection="1">
      <alignment horizontal="center" vertical="center" textRotation="90" wrapText="1"/>
      <protection/>
    </xf>
    <xf numFmtId="0" fontId="31" fillId="0" borderId="4" xfId="0" applyFont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 applyProtection="1">
      <alignment horizontal="left" vertical="top" wrapText="1"/>
      <protection locked="0"/>
    </xf>
    <xf numFmtId="0" fontId="31" fillId="0" borderId="8" xfId="0" applyFont="1" applyBorder="1" applyAlignment="1" applyProtection="1">
      <alignment horizontal="left" vertical="top" wrapText="1"/>
      <protection locked="0"/>
    </xf>
    <xf numFmtId="0" fontId="31" fillId="0" borderId="4" xfId="0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0" fontId="31" fillId="0" borderId="8" xfId="0" applyFont="1" applyBorder="1" applyAlignment="1" applyProtection="1">
      <alignment horizontal="center" vertical="center"/>
      <protection locked="0"/>
    </xf>
    <xf numFmtId="0" fontId="32" fillId="3" borderId="4" xfId="0" applyFont="1" applyFill="1" applyBorder="1" applyAlignment="1">
      <alignment horizontal="center" vertical="center" wrapText="1"/>
    </xf>
    <xf numFmtId="0" fontId="32" fillId="3" borderId="17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1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 locked="0"/>
    </xf>
    <xf numFmtId="0" fontId="32" fillId="0" borderId="12" xfId="0" applyFont="1" applyFill="1" applyBorder="1" applyAlignment="1" applyProtection="1">
      <alignment horizontal="center" vertical="center" wrapText="1"/>
      <protection locked="0"/>
    </xf>
    <xf numFmtId="0" fontId="32" fillId="3" borderId="4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2" fillId="0" borderId="4" xfId="0" applyFont="1" applyFill="1" applyBorder="1" applyAlignment="1" applyProtection="1">
      <alignment horizontal="center" vertical="center"/>
      <protection locked="0"/>
    </xf>
    <xf numFmtId="0" fontId="32" fillId="0" borderId="17" xfId="0" applyFont="1" applyFill="1" applyBorder="1" applyAlignment="1" applyProtection="1">
      <alignment horizontal="center" vertical="center"/>
      <protection locked="0"/>
    </xf>
    <xf numFmtId="0" fontId="32" fillId="0" borderId="8" xfId="0" applyFont="1" applyFill="1" applyBorder="1" applyAlignment="1" applyProtection="1">
      <alignment horizontal="center" vertical="center"/>
      <protection locked="0"/>
    </xf>
    <xf numFmtId="0" fontId="44" fillId="0" borderId="8" xfId="0" applyFont="1" applyBorder="1" applyAlignment="1" applyProtection="1">
      <alignment horizontal="center" vertical="center" wrapText="1"/>
      <protection locked="0"/>
    </xf>
    <xf numFmtId="0" fontId="44" fillId="0" borderId="4" xfId="0" applyFont="1" applyBorder="1" applyAlignment="1" applyProtection="1">
      <alignment horizontal="left" vertical="center" wrapText="1"/>
      <protection locked="0"/>
    </xf>
    <xf numFmtId="0" fontId="44" fillId="0" borderId="8" xfId="0" applyFont="1" applyBorder="1" applyAlignment="1" applyProtection="1">
      <alignment horizontal="left" vertical="center" wrapText="1"/>
      <protection locked="0"/>
    </xf>
    <xf numFmtId="0" fontId="45" fillId="0" borderId="4" xfId="0" applyFont="1" applyBorder="1" applyAlignment="1" applyProtection="1">
      <alignment horizontal="center" vertical="center" wrapText="1"/>
      <protection locked="0"/>
    </xf>
    <xf numFmtId="0" fontId="45" fillId="0" borderId="8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17" fontId="15" fillId="0" borderId="1" xfId="0" applyNumberFormat="1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45" fillId="3" borderId="1" xfId="0" applyFont="1" applyFill="1" applyBorder="1" applyAlignment="1" applyProtection="1">
      <alignment horizontal="center" vertical="center" textRotation="90" wrapText="1"/>
      <protection/>
    </xf>
    <xf numFmtId="0" fontId="14" fillId="3" borderId="1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46" fillId="3" borderId="1" xfId="0" applyFont="1" applyFill="1" applyBorder="1" applyAlignment="1" applyProtection="1">
      <alignment horizontal="center" vertical="center" textRotation="90" wrapText="1"/>
      <protection/>
    </xf>
    <xf numFmtId="0" fontId="46" fillId="3" borderId="1" xfId="0" applyFont="1" applyFill="1" applyBorder="1" applyAlignment="1" applyProtection="1">
      <alignment horizontal="center" vertical="center" wrapText="1"/>
      <protection/>
    </xf>
    <xf numFmtId="0" fontId="14" fillId="3" borderId="1" xfId="0" applyFont="1" applyFill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left" vertical="center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46" fillId="9" borderId="14" xfId="0" applyFont="1" applyFill="1" applyBorder="1" applyAlignment="1" applyProtection="1">
      <alignment horizontal="center" vertical="center" wrapText="1"/>
      <protection/>
    </xf>
    <xf numFmtId="0" fontId="46" fillId="9" borderId="15" xfId="0" applyFont="1" applyFill="1" applyBorder="1" applyAlignment="1" applyProtection="1">
      <alignment horizontal="center" vertical="center" wrapText="1"/>
      <protection/>
    </xf>
    <xf numFmtId="0" fontId="46" fillId="9" borderId="16" xfId="0" applyFont="1" applyFill="1" applyBorder="1" applyAlignment="1" applyProtection="1">
      <alignment horizontal="center" vertical="center" wrapText="1"/>
      <protection/>
    </xf>
    <xf numFmtId="0" fontId="46" fillId="7" borderId="1" xfId="0" applyFont="1" applyFill="1" applyBorder="1" applyAlignment="1" applyProtection="1">
      <alignment horizontal="center" vertical="center" wrapText="1"/>
      <protection/>
    </xf>
    <xf numFmtId="0" fontId="46" fillId="3" borderId="1" xfId="0" applyFont="1" applyFill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47" fillId="3" borderId="1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left" vertical="top" wrapText="1"/>
      <protection/>
    </xf>
    <xf numFmtId="0" fontId="4" fillId="0" borderId="19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46" fillId="10" borderId="14" xfId="0" applyFont="1" applyFill="1" applyBorder="1" applyAlignment="1" applyProtection="1">
      <alignment horizontal="center" vertical="center" wrapText="1"/>
      <protection locked="0"/>
    </xf>
    <xf numFmtId="0" fontId="46" fillId="10" borderId="15" xfId="0" applyFont="1" applyFill="1" applyBorder="1" applyAlignment="1" applyProtection="1">
      <alignment horizontal="center" vertical="center" wrapText="1"/>
      <protection locked="0"/>
    </xf>
    <xf numFmtId="0" fontId="46" fillId="10" borderId="16" xfId="0" applyFont="1" applyFill="1" applyBorder="1" applyAlignment="1" applyProtection="1">
      <alignment horizontal="center" vertical="center" wrapText="1"/>
      <protection locked="0"/>
    </xf>
    <xf numFmtId="0" fontId="46" fillId="11" borderId="14" xfId="0" applyFont="1" applyFill="1" applyBorder="1" applyAlignment="1" applyProtection="1">
      <alignment horizontal="center" vertical="center" wrapText="1"/>
      <protection locked="0"/>
    </xf>
    <xf numFmtId="0" fontId="46" fillId="11" borderId="15" xfId="0" applyFont="1" applyFill="1" applyBorder="1" applyAlignment="1" applyProtection="1">
      <alignment horizontal="center" vertical="center" wrapText="1"/>
      <protection locked="0"/>
    </xf>
    <xf numFmtId="0" fontId="46" fillId="11" borderId="16" xfId="0" applyFont="1" applyFill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38" fillId="12" borderId="1" xfId="0" applyFont="1" applyFill="1" applyBorder="1" applyAlignment="1" applyProtection="1">
      <alignment horizontal="center" vertical="center"/>
      <protection/>
    </xf>
    <xf numFmtId="0" fontId="18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 applyProtection="1">
      <alignment horizontal="center" vertical="center" wrapText="1"/>
      <protection/>
    </xf>
    <xf numFmtId="1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Font="1" applyFill="1" applyBorder="1" applyAlignment="1" applyProtection="1">
      <alignment horizontal="center" vertical="center"/>
      <protection/>
    </xf>
    <xf numFmtId="0" fontId="20" fillId="5" borderId="1" xfId="0" applyFont="1" applyFill="1" applyBorder="1" applyAlignment="1" applyProtection="1">
      <alignment horizontal="center" vertical="center"/>
      <protection/>
    </xf>
    <xf numFmtId="0" fontId="20" fillId="0" borderId="1" xfId="0" applyFont="1" applyFill="1" applyBorder="1" applyAlignment="1" applyProtection="1">
      <alignment horizontal="center" vertical="center" wrapText="1"/>
      <protection/>
    </xf>
    <xf numFmtId="1" fontId="2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20" fillId="6" borderId="1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  <protection/>
    </xf>
    <xf numFmtId="0" fontId="21" fillId="6" borderId="22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18" fillId="6" borderId="18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left" vertical="center" wrapText="1"/>
    </xf>
    <xf numFmtId="0" fontId="21" fillId="6" borderId="25" xfId="0" applyFont="1" applyFill="1" applyBorder="1" applyAlignment="1">
      <alignment horizontal="left" vertical="center" wrapText="1"/>
    </xf>
    <xf numFmtId="0" fontId="21" fillId="6" borderId="26" xfId="0" applyFont="1" applyFill="1" applyBorder="1" applyAlignment="1">
      <alignment horizontal="left" vertical="center" wrapText="1"/>
    </xf>
    <xf numFmtId="0" fontId="21" fillId="6" borderId="2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1" fillId="6" borderId="14" xfId="0" applyFont="1" applyFill="1" applyBorder="1" applyAlignment="1">
      <alignment horizontal="left" vertical="center" wrapText="1"/>
    </xf>
    <xf numFmtId="0" fontId="21" fillId="6" borderId="22" xfId="0" applyFont="1" applyFill="1" applyBorder="1" applyAlignment="1">
      <alignment horizontal="left" vertical="center" wrapText="1"/>
    </xf>
    <xf numFmtId="0" fontId="21" fillId="6" borderId="27" xfId="0" applyFont="1" applyFill="1" applyBorder="1" applyAlignment="1">
      <alignment horizontal="left" vertical="center" wrapText="1"/>
    </xf>
    <xf numFmtId="0" fontId="21" fillId="6" borderId="28" xfId="0" applyFont="1" applyFill="1" applyBorder="1" applyAlignment="1">
      <alignment horizontal="left"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  <protection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Fill="1" applyBorder="1" applyAlignment="1" applyProtection="1">
      <alignment horizontal="center" vertical="center" wrapText="1"/>
      <protection locked="0"/>
    </xf>
    <xf numFmtId="0" fontId="21" fillId="6" borderId="30" xfId="0" applyFont="1" applyFill="1" applyBorder="1" applyAlignment="1">
      <alignment horizontal="left" vertical="center" wrapText="1"/>
    </xf>
    <xf numFmtId="0" fontId="21" fillId="6" borderId="17" xfId="0" applyFont="1" applyFill="1" applyBorder="1" applyAlignment="1">
      <alignment horizontal="left" vertical="center" wrapText="1"/>
    </xf>
    <xf numFmtId="0" fontId="21" fillId="6" borderId="20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0" fillId="13" borderId="14" xfId="0" applyFont="1" applyFill="1" applyBorder="1" applyAlignment="1">
      <alignment horizontal="center" vertical="center"/>
    </xf>
    <xf numFmtId="0" fontId="20" fillId="13" borderId="15" xfId="0" applyFont="1" applyFill="1" applyBorder="1" applyAlignment="1">
      <alignment horizontal="center" vertical="center"/>
    </xf>
    <xf numFmtId="0" fontId="20" fillId="13" borderId="16" xfId="0" applyFont="1" applyFill="1" applyBorder="1" applyAlignment="1">
      <alignment horizontal="center" vertical="center"/>
    </xf>
    <xf numFmtId="0" fontId="35" fillId="12" borderId="1" xfId="0" applyFont="1" applyFill="1" applyBorder="1" applyAlignment="1" applyProtection="1">
      <alignment horizontal="center" vertical="center"/>
      <protection/>
    </xf>
    <xf numFmtId="0" fontId="20" fillId="6" borderId="1" xfId="0" applyFont="1" applyFill="1" applyBorder="1" applyAlignment="1" applyProtection="1">
      <alignment horizontal="center"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0" fontId="20" fillId="2" borderId="14" xfId="0" applyFont="1" applyFill="1" applyBorder="1" applyAlignment="1" applyProtection="1">
      <alignment horizontal="center" vertical="center" wrapText="1"/>
      <protection/>
    </xf>
    <xf numFmtId="0" fontId="20" fillId="2" borderId="15" xfId="0" applyFont="1" applyFill="1" applyBorder="1" applyAlignment="1" applyProtection="1">
      <alignment horizontal="center" vertical="center" wrapText="1"/>
      <protection/>
    </xf>
    <xf numFmtId="0" fontId="20" fillId="2" borderId="16" xfId="0" applyFont="1" applyFill="1" applyBorder="1" applyAlignment="1" applyProtection="1">
      <alignment horizontal="center" vertical="center" wrapText="1"/>
      <protection/>
    </xf>
    <xf numFmtId="1" fontId="21" fillId="4" borderId="1" xfId="0" applyNumberFormat="1" applyFont="1" applyFill="1" applyBorder="1" applyAlignment="1" applyProtection="1">
      <alignment horizontal="center" vertical="center"/>
      <protection/>
    </xf>
    <xf numFmtId="0" fontId="20" fillId="4" borderId="14" xfId="0" applyFont="1" applyFill="1" applyBorder="1" applyAlignment="1" applyProtection="1">
      <alignment horizontal="center" vertical="center"/>
      <protection/>
    </xf>
    <xf numFmtId="0" fontId="20" fillId="4" borderId="15" xfId="0" applyFont="1" applyFill="1" applyBorder="1" applyAlignment="1" applyProtection="1">
      <alignment horizontal="center" vertical="center"/>
      <protection/>
    </xf>
    <xf numFmtId="0" fontId="20" fillId="4" borderId="16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>
      <alignment horizontal="center" vertical="center" wrapText="1"/>
    </xf>
    <xf numFmtId="0" fontId="33" fillId="12" borderId="1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17" fontId="21" fillId="0" borderId="14" xfId="0" applyNumberFormat="1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35" fillId="12" borderId="1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34" fillId="12" borderId="1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0" fontId="20" fillId="6" borderId="8" xfId="0" applyFont="1" applyFill="1" applyBorder="1" applyAlignment="1" applyProtection="1">
      <alignment horizontal="right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0" fillId="6" borderId="1" xfId="0" applyFont="1" applyFill="1" applyBorder="1" applyAlignment="1" applyProtection="1">
      <alignment horizontal="right" vertical="center" wrapText="1"/>
      <protection/>
    </xf>
    <xf numFmtId="0" fontId="21" fillId="6" borderId="1" xfId="0" applyFont="1" applyFill="1" applyBorder="1" applyAlignment="1" applyProtection="1">
      <alignment horizontal="left" vertical="center" wrapText="1"/>
      <protection/>
    </xf>
    <xf numFmtId="0" fontId="20" fillId="6" borderId="14" xfId="0" applyFont="1" applyFill="1" applyBorder="1" applyAlignment="1" applyProtection="1">
      <alignment horizontal="center" vertical="center" wrapText="1"/>
      <protection/>
    </xf>
    <xf numFmtId="0" fontId="20" fillId="6" borderId="15" xfId="0" applyFont="1" applyFill="1" applyBorder="1" applyAlignment="1" applyProtection="1">
      <alignment horizontal="center" vertical="center" wrapText="1"/>
      <protection/>
    </xf>
    <xf numFmtId="0" fontId="20" fillId="6" borderId="16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19" fillId="5" borderId="4" xfId="0" applyFont="1" applyFill="1" applyBorder="1" applyAlignment="1" applyProtection="1">
      <alignment horizontal="center" vertical="center" wrapText="1"/>
      <protection/>
    </xf>
    <xf numFmtId="0" fontId="19" fillId="6" borderId="14" xfId="0" applyFont="1" applyFill="1" applyBorder="1" applyAlignment="1" applyProtection="1">
      <alignment horizontal="center" vertical="center" wrapText="1"/>
      <protection/>
    </xf>
    <xf numFmtId="0" fontId="19" fillId="6" borderId="16" xfId="0" applyFont="1" applyFill="1" applyBorder="1" applyAlignment="1" applyProtection="1">
      <alignment horizontal="center" vertical="center" wrapText="1"/>
      <protection/>
    </xf>
    <xf numFmtId="0" fontId="19" fillId="6" borderId="1" xfId="0" applyFont="1" applyFill="1" applyBorder="1" applyAlignment="1" applyProtection="1">
      <alignment horizontal="center" vertical="center" wrapText="1"/>
      <protection/>
    </xf>
    <xf numFmtId="0" fontId="21" fillId="6" borderId="24" xfId="0" applyFont="1" applyFill="1" applyBorder="1" applyAlignment="1" applyProtection="1">
      <alignment horizontal="left" vertical="center" wrapText="1"/>
      <protection/>
    </xf>
    <xf numFmtId="0" fontId="21" fillId="6" borderId="25" xfId="0" applyFont="1" applyFill="1" applyBorder="1" applyAlignment="1" applyProtection="1">
      <alignment horizontal="left" vertical="center" wrapText="1"/>
      <protection/>
    </xf>
    <xf numFmtId="0" fontId="21" fillId="6" borderId="26" xfId="0" applyFont="1" applyFill="1" applyBorder="1" applyAlignment="1" applyProtection="1">
      <alignment horizontal="left" vertical="center" wrapText="1"/>
      <protection/>
    </xf>
    <xf numFmtId="0" fontId="21" fillId="6" borderId="2" xfId="0" applyFont="1" applyFill="1" applyBorder="1" applyAlignment="1" applyProtection="1">
      <alignment horizontal="left" vertical="center" wrapText="1"/>
      <protection/>
    </xf>
    <xf numFmtId="0" fontId="21" fillId="6" borderId="14" xfId="0" applyFont="1" applyFill="1" applyBorder="1" applyAlignment="1" applyProtection="1">
      <alignment horizontal="left" vertical="center" wrapText="1"/>
      <protection/>
    </xf>
    <xf numFmtId="0" fontId="21" fillId="6" borderId="22" xfId="0" applyFont="1" applyFill="1" applyBorder="1" applyAlignment="1" applyProtection="1">
      <alignment horizontal="left" vertical="center" wrapText="1"/>
      <protection/>
    </xf>
    <xf numFmtId="0" fontId="21" fillId="6" borderId="27" xfId="0" applyFont="1" applyFill="1" applyBorder="1" applyAlignment="1" applyProtection="1">
      <alignment horizontal="left" vertical="center" wrapText="1"/>
      <protection/>
    </xf>
    <xf numFmtId="0" fontId="21" fillId="6" borderId="28" xfId="0" applyFont="1" applyFill="1" applyBorder="1" applyAlignment="1" applyProtection="1">
      <alignment horizontal="left" vertical="center" wrapText="1"/>
      <protection/>
    </xf>
    <xf numFmtId="0" fontId="21" fillId="6" borderId="24" xfId="0" applyFont="1" applyFill="1" applyBorder="1" applyAlignment="1" applyProtection="1">
      <alignment horizontal="center" vertical="center" wrapText="1"/>
      <protection/>
    </xf>
    <xf numFmtId="0" fontId="21" fillId="6" borderId="29" xfId="0" applyFont="1" applyFill="1" applyBorder="1" applyAlignment="1" applyProtection="1">
      <alignment horizontal="center" vertical="center" wrapText="1"/>
      <protection/>
    </xf>
    <xf numFmtId="0" fontId="21" fillId="6" borderId="2" xfId="0" applyFont="1" applyFill="1" applyBorder="1" applyAlignment="1" applyProtection="1">
      <alignment horizontal="center" vertical="center" wrapText="1"/>
      <protection/>
    </xf>
    <xf numFmtId="0" fontId="21" fillId="6" borderId="3" xfId="0" applyFont="1" applyFill="1" applyBorder="1" applyAlignment="1" applyProtection="1">
      <alignment horizontal="center" vertical="center" wrapText="1"/>
      <protection/>
    </xf>
    <xf numFmtId="0" fontId="21" fillId="6" borderId="22" xfId="0" applyFont="1" applyFill="1" applyBorder="1" applyAlignment="1" applyProtection="1">
      <alignment horizontal="center" vertical="center" wrapText="1"/>
      <protection/>
    </xf>
    <xf numFmtId="0" fontId="21" fillId="6" borderId="23" xfId="0" applyFont="1" applyFill="1" applyBorder="1" applyAlignment="1" applyProtection="1">
      <alignment horizontal="center" vertical="center" wrapText="1"/>
      <protection/>
    </xf>
    <xf numFmtId="0" fontId="21" fillId="6" borderId="30" xfId="0" applyFont="1" applyFill="1" applyBorder="1" applyAlignment="1" applyProtection="1">
      <alignment horizontal="left" vertical="center" wrapText="1"/>
      <protection/>
    </xf>
    <xf numFmtId="0" fontId="21" fillId="6" borderId="17" xfId="0" applyFont="1" applyFill="1" applyBorder="1" applyAlignment="1" applyProtection="1">
      <alignment horizontal="left" vertical="center" wrapText="1"/>
      <protection/>
    </xf>
    <xf numFmtId="0" fontId="21" fillId="6" borderId="20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20" fillId="0" borderId="21" xfId="0" applyFont="1" applyFill="1" applyBorder="1" applyAlignment="1" applyProtection="1">
      <alignment horizontal="left" vertical="center"/>
      <protection/>
    </xf>
    <xf numFmtId="0" fontId="33" fillId="12" borderId="1" xfId="0" applyFont="1" applyFill="1" applyBorder="1" applyAlignment="1" applyProtection="1">
      <alignment horizontal="center" vertical="center"/>
      <protection/>
    </xf>
    <xf numFmtId="0" fontId="20" fillId="13" borderId="14" xfId="0" applyFont="1" applyFill="1" applyBorder="1" applyAlignment="1" applyProtection="1">
      <alignment horizontal="center" vertical="center"/>
      <protection/>
    </xf>
    <xf numFmtId="0" fontId="20" fillId="13" borderId="15" xfId="0" applyFont="1" applyFill="1" applyBorder="1" applyAlignment="1" applyProtection="1">
      <alignment horizontal="center" vertical="center"/>
      <protection/>
    </xf>
    <xf numFmtId="0" fontId="20" fillId="13" borderId="16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18" fillId="6" borderId="18" xfId="0" applyFont="1" applyFill="1" applyBorder="1" applyAlignment="1" applyProtection="1">
      <alignment horizontal="center" vertical="center" wrapText="1"/>
      <protection/>
    </xf>
    <xf numFmtId="0" fontId="18" fillId="6" borderId="19" xfId="0" applyFont="1" applyFill="1" applyBorder="1" applyAlignment="1" applyProtection="1">
      <alignment horizontal="center" vertical="center" wrapText="1"/>
      <protection/>
    </xf>
    <xf numFmtId="0" fontId="18" fillId="6" borderId="13" xfId="0" applyFont="1" applyFill="1" applyBorder="1" applyAlignment="1" applyProtection="1">
      <alignment horizontal="center" vertical="center" wrapText="1"/>
      <protection/>
    </xf>
    <xf numFmtId="0" fontId="18" fillId="6" borderId="20" xfId="0" applyFont="1" applyFill="1" applyBorder="1" applyAlignment="1" applyProtection="1">
      <alignment horizontal="center" vertical="center" wrapText="1"/>
      <protection/>
    </xf>
    <xf numFmtId="0" fontId="18" fillId="6" borderId="0" xfId="0" applyFont="1" applyFill="1" applyBorder="1" applyAlignment="1" applyProtection="1">
      <alignment horizontal="center" vertical="center" wrapText="1"/>
      <protection/>
    </xf>
    <xf numFmtId="0" fontId="18" fillId="6" borderId="21" xfId="0" applyFont="1" applyFill="1" applyBorder="1" applyAlignment="1" applyProtection="1">
      <alignment horizontal="center" vertical="center" wrapText="1"/>
      <protection/>
    </xf>
    <xf numFmtId="0" fontId="18" fillId="6" borderId="10" xfId="0" applyFont="1" applyFill="1" applyBorder="1" applyAlignment="1" applyProtection="1">
      <alignment horizontal="center" vertical="center" wrapText="1"/>
      <protection/>
    </xf>
    <xf numFmtId="0" fontId="18" fillId="6" borderId="11" xfId="0" applyFont="1" applyFill="1" applyBorder="1" applyAlignment="1" applyProtection="1">
      <alignment horizontal="center" vertical="center" wrapText="1"/>
      <protection/>
    </xf>
    <xf numFmtId="0" fontId="18" fillId="6" borderId="12" xfId="0" applyFont="1" applyFill="1" applyBorder="1" applyAlignment="1" applyProtection="1">
      <alignment horizontal="center" vertical="center" wrapText="1"/>
      <protection/>
    </xf>
    <xf numFmtId="0" fontId="19" fillId="6" borderId="18" xfId="0" applyFont="1" applyFill="1" applyBorder="1" applyAlignment="1" applyProtection="1">
      <alignment horizontal="center" vertical="center" wrapText="1"/>
      <protection/>
    </xf>
    <xf numFmtId="0" fontId="19" fillId="6" borderId="19" xfId="0" applyFont="1" applyFill="1" applyBorder="1" applyAlignment="1" applyProtection="1">
      <alignment horizontal="center" vertical="center" wrapText="1"/>
      <protection/>
    </xf>
    <xf numFmtId="0" fontId="19" fillId="6" borderId="13" xfId="0" applyFont="1" applyFill="1" applyBorder="1" applyAlignment="1" applyProtection="1">
      <alignment horizontal="center" vertical="center" wrapText="1"/>
      <protection/>
    </xf>
    <xf numFmtId="0" fontId="19" fillId="6" borderId="20" xfId="0" applyFont="1" applyFill="1" applyBorder="1" applyAlignment="1" applyProtection="1">
      <alignment horizontal="center" vertical="center" wrapText="1"/>
      <protection/>
    </xf>
    <xf numFmtId="0" fontId="19" fillId="6" borderId="0" xfId="0" applyFont="1" applyFill="1" applyBorder="1" applyAlignment="1" applyProtection="1">
      <alignment horizontal="center" vertical="center" wrapText="1"/>
      <protection/>
    </xf>
    <xf numFmtId="0" fontId="19" fillId="6" borderId="21" xfId="0" applyFont="1" applyFill="1" applyBorder="1" applyAlignment="1" applyProtection="1">
      <alignment horizontal="center" vertical="center" wrapText="1"/>
      <protection/>
    </xf>
    <xf numFmtId="0" fontId="19" fillId="6" borderId="10" xfId="0" applyFont="1" applyFill="1" applyBorder="1" applyAlignment="1" applyProtection="1">
      <alignment horizontal="center" vertical="center" wrapText="1"/>
      <protection/>
    </xf>
    <xf numFmtId="0" fontId="19" fillId="6" borderId="11" xfId="0" applyFont="1" applyFill="1" applyBorder="1" applyAlignment="1" applyProtection="1">
      <alignment horizontal="center" vertical="center" wrapText="1"/>
      <protection/>
    </xf>
    <xf numFmtId="0" fontId="19" fillId="6" borderId="12" xfId="0" applyFont="1" applyFill="1" applyBorder="1" applyAlignment="1" applyProtection="1">
      <alignment horizontal="center" vertical="center" wrapText="1"/>
      <protection/>
    </xf>
    <xf numFmtId="0" fontId="18" fillId="6" borderId="1" xfId="0" applyFont="1" applyFill="1" applyBorder="1" applyAlignment="1" applyProtection="1">
      <alignment horizontal="center" vertical="center" wrapText="1"/>
      <protection/>
    </xf>
    <xf numFmtId="0" fontId="34" fillId="12" borderId="1" xfId="0" applyFont="1" applyFill="1" applyBorder="1" applyAlignment="1" applyProtection="1">
      <alignment horizontal="center" vertical="center"/>
      <protection/>
    </xf>
    <xf numFmtId="0" fontId="18" fillId="14" borderId="1" xfId="0" applyFont="1" applyFill="1" applyBorder="1" applyAlignment="1" applyProtection="1">
      <alignment horizontal="center" vertical="top" wrapText="1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center" vertical="center" wrapText="1"/>
      <protection/>
    </xf>
    <xf numFmtId="0" fontId="20" fillId="6" borderId="18" xfId="0" applyFont="1" applyFill="1" applyBorder="1" applyAlignment="1" applyProtection="1">
      <alignment horizontal="center" vertical="center" wrapText="1"/>
      <protection/>
    </xf>
    <xf numFmtId="0" fontId="20" fillId="6" borderId="19" xfId="0" applyFont="1" applyFill="1" applyBorder="1" applyAlignment="1" applyProtection="1">
      <alignment horizontal="center" vertical="center" wrapText="1"/>
      <protection/>
    </xf>
    <xf numFmtId="0" fontId="20" fillId="6" borderId="13" xfId="0" applyFont="1" applyFill="1" applyBorder="1" applyAlignment="1" applyProtection="1">
      <alignment horizontal="center" vertical="center" wrapText="1"/>
      <protection/>
    </xf>
    <xf numFmtId="0" fontId="20" fillId="6" borderId="20" xfId="0" applyFont="1" applyFill="1" applyBorder="1" applyAlignment="1" applyProtection="1">
      <alignment horizontal="center" vertical="center" wrapText="1"/>
      <protection/>
    </xf>
    <xf numFmtId="0" fontId="20" fillId="6" borderId="0" xfId="0" applyFont="1" applyFill="1" applyBorder="1" applyAlignment="1" applyProtection="1">
      <alignment horizontal="center" vertical="center" wrapText="1"/>
      <protection/>
    </xf>
    <xf numFmtId="0" fontId="20" fillId="6" borderId="21" xfId="0" applyFont="1" applyFill="1" applyBorder="1" applyAlignment="1" applyProtection="1">
      <alignment horizontal="center" vertical="center" wrapText="1"/>
      <protection/>
    </xf>
    <xf numFmtId="0" fontId="20" fillId="6" borderId="10" xfId="0" applyFont="1" applyFill="1" applyBorder="1" applyAlignment="1" applyProtection="1">
      <alignment horizontal="center" vertical="center" wrapText="1"/>
      <protection/>
    </xf>
    <xf numFmtId="0" fontId="20" fillId="6" borderId="11" xfId="0" applyFont="1" applyFill="1" applyBorder="1" applyAlignment="1" applyProtection="1">
      <alignment horizontal="center" vertical="center" wrapText="1"/>
      <protection/>
    </xf>
    <xf numFmtId="0" fontId="20" fillId="6" borderId="12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2" fillId="0" borderId="1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2" fillId="0" borderId="1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center" vertical="center" wrapText="1"/>
      <protection/>
    </xf>
    <xf numFmtId="0" fontId="16" fillId="2" borderId="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1" fillId="6" borderId="31" xfId="0" applyFont="1" applyFill="1" applyBorder="1" applyAlignment="1" applyProtection="1">
      <alignment horizontal="center" vertical="center" wrapText="1"/>
      <protection/>
    </xf>
    <xf numFmtId="0" fontId="16" fillId="6" borderId="32" xfId="0" applyFont="1" applyFill="1" applyBorder="1" applyAlignment="1" applyProtection="1">
      <alignment horizontal="center" vertical="center" wrapText="1"/>
      <protection/>
    </xf>
    <xf numFmtId="0" fontId="16" fillId="6" borderId="33" xfId="0" applyFont="1" applyFill="1" applyBorder="1" applyAlignment="1" applyProtection="1">
      <alignment horizontal="center" vertical="top" wrapText="1"/>
      <protection/>
    </xf>
    <xf numFmtId="0" fontId="16" fillId="6" borderId="34" xfId="0" applyFont="1" applyFill="1" applyBorder="1" applyAlignment="1" applyProtection="1">
      <alignment horizontal="center" vertical="top" wrapText="1"/>
      <protection/>
    </xf>
    <xf numFmtId="0" fontId="16" fillId="6" borderId="10" xfId="0" applyFont="1" applyFill="1" applyBorder="1" applyAlignment="1" applyProtection="1">
      <alignment horizontal="center" vertical="top" wrapText="1"/>
      <protection/>
    </xf>
    <xf numFmtId="0" fontId="16" fillId="6" borderId="11" xfId="0" applyFont="1" applyFill="1" applyBorder="1" applyAlignment="1" applyProtection="1">
      <alignment horizontal="center" vertical="top" wrapText="1"/>
      <protection/>
    </xf>
    <xf numFmtId="0" fontId="11" fillId="6" borderId="25" xfId="0" applyFont="1" applyFill="1" applyBorder="1" applyAlignment="1" applyProtection="1">
      <alignment horizontal="center" vertical="center"/>
      <protection/>
    </xf>
    <xf numFmtId="0" fontId="11" fillId="6" borderId="29" xfId="0" applyFont="1" applyFill="1" applyBorder="1" applyAlignment="1" applyProtection="1">
      <alignment horizontal="center" vertical="center"/>
      <protection/>
    </xf>
    <xf numFmtId="0" fontId="39" fillId="6" borderId="1" xfId="0" applyFont="1" applyFill="1" applyBorder="1" applyAlignment="1">
      <alignment horizontal="center" vertical="center"/>
    </xf>
    <xf numFmtId="0" fontId="18" fillId="15" borderId="1" xfId="0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/>
    </xf>
    <xf numFmtId="0" fontId="20" fillId="4" borderId="1" xfId="0" applyFont="1" applyFill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35" fillId="16" borderId="14" xfId="0" applyFont="1" applyFill="1" applyBorder="1" applyAlignment="1">
      <alignment horizontal="center" vertical="center" wrapText="1"/>
    </xf>
    <xf numFmtId="0" fontId="35" fillId="16" borderId="15" xfId="0" applyFont="1" applyFill="1" applyBorder="1" applyAlignment="1">
      <alignment horizontal="center" vertical="center" wrapText="1"/>
    </xf>
    <xf numFmtId="0" fontId="35" fillId="16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7" fillId="2" borderId="16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dxfs count="259">
    <dxf>
      <fill>
        <patternFill>
          <bgColor theme="6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ont>
        <b val="0"/>
        <i val="0"/>
        <strike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6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ont>
        <b val="0"/>
        <i val="0"/>
        <strike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6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ont>
        <b val="0"/>
        <i val="0"/>
        <strike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6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ont>
        <b val="0"/>
        <i val="0"/>
        <strike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6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ont>
        <b val="0"/>
        <i val="0"/>
        <strike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 val="0"/>
        <i val="0"/>
        <strike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 val="0"/>
        <i val="0"/>
        <strike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 val="0"/>
        <i val="0"/>
        <strike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 val="0"/>
        <i val="0"/>
        <strike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 val="0"/>
        <i val="0"/>
        <strike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ont>
        <b val="0"/>
        <i val="0"/>
        <strike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ont>
        <b val="0"/>
        <i val="0"/>
        <strike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ont>
        <b val="0"/>
        <i val="0"/>
        <strike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ont>
        <b val="0"/>
        <i val="0"/>
        <strike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ont>
        <b val="0"/>
        <i val="0"/>
        <strike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ont>
        <b val="0"/>
        <i val="0"/>
        <strike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ont>
        <b val="0"/>
        <i val="0"/>
        <strike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ont>
        <b val="0"/>
        <i val="0"/>
        <strike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ont>
        <b val="0"/>
        <i val="0"/>
        <strike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ont>
        <b val="0"/>
        <i val="0"/>
        <strike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1</xdr:col>
      <xdr:colOff>1200150</xdr:colOff>
      <xdr:row>4</xdr:row>
      <xdr:rowOff>133350</xdr:rowOff>
    </xdr:to>
    <xdr:pic macro="[0]!ThisWorkbook.Protegertodo">
      <xdr:nvPicPr>
        <xdr:cNvPr id="6357" name="Picture 44" descr="escudo_pasto_pequen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104775"/>
          <a:ext cx="14192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2514600</xdr:colOff>
      <xdr:row>7</xdr:row>
      <xdr:rowOff>219075</xdr:rowOff>
    </xdr:from>
    <xdr:to>
      <xdr:col>11</xdr:col>
      <xdr:colOff>1647825</xdr:colOff>
      <xdr:row>7</xdr:row>
      <xdr:rowOff>4733925</xdr:rowOff>
    </xdr:to>
    <xdr:pic>
      <xdr:nvPicPr>
        <xdr:cNvPr id="24585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"/>
        <a:stretch>
          <a:fillRect/>
        </a:stretch>
      </xdr:blipFill>
      <xdr:spPr bwMode="auto">
        <a:xfrm>
          <a:off x="28775025" y="6343650"/>
          <a:ext cx="6229350" cy="450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2514600</xdr:colOff>
      <xdr:row>7</xdr:row>
      <xdr:rowOff>219075</xdr:rowOff>
    </xdr:from>
    <xdr:to>
      <xdr:col>11</xdr:col>
      <xdr:colOff>1647825</xdr:colOff>
      <xdr:row>7</xdr:row>
      <xdr:rowOff>4733925</xdr:rowOff>
    </xdr:to>
    <xdr:pic>
      <xdr:nvPicPr>
        <xdr:cNvPr id="25607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"/>
        <a:stretch>
          <a:fillRect/>
        </a:stretch>
      </xdr:blipFill>
      <xdr:spPr bwMode="auto">
        <a:xfrm>
          <a:off x="28775025" y="6343650"/>
          <a:ext cx="6229350" cy="450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2514600</xdr:colOff>
      <xdr:row>7</xdr:row>
      <xdr:rowOff>219075</xdr:rowOff>
    </xdr:from>
    <xdr:to>
      <xdr:col>11</xdr:col>
      <xdr:colOff>1647825</xdr:colOff>
      <xdr:row>7</xdr:row>
      <xdr:rowOff>4733925</xdr:rowOff>
    </xdr:to>
    <xdr:pic>
      <xdr:nvPicPr>
        <xdr:cNvPr id="27655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"/>
        <a:stretch>
          <a:fillRect/>
        </a:stretch>
      </xdr:blipFill>
      <xdr:spPr bwMode="auto">
        <a:xfrm>
          <a:off x="28775025" y="6343650"/>
          <a:ext cx="6229350" cy="450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2514600</xdr:colOff>
      <xdr:row>7</xdr:row>
      <xdr:rowOff>219075</xdr:rowOff>
    </xdr:from>
    <xdr:to>
      <xdr:col>11</xdr:col>
      <xdr:colOff>1647825</xdr:colOff>
      <xdr:row>7</xdr:row>
      <xdr:rowOff>4733925</xdr:rowOff>
    </xdr:to>
    <xdr:pic>
      <xdr:nvPicPr>
        <xdr:cNvPr id="2970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"/>
        <a:stretch>
          <a:fillRect/>
        </a:stretch>
      </xdr:blipFill>
      <xdr:spPr bwMode="auto">
        <a:xfrm>
          <a:off x="28775025" y="6343650"/>
          <a:ext cx="6229350" cy="450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2514600</xdr:colOff>
      <xdr:row>7</xdr:row>
      <xdr:rowOff>219075</xdr:rowOff>
    </xdr:from>
    <xdr:to>
      <xdr:col>11</xdr:col>
      <xdr:colOff>1647825</xdr:colOff>
      <xdr:row>7</xdr:row>
      <xdr:rowOff>4733925</xdr:rowOff>
    </xdr:to>
    <xdr:pic>
      <xdr:nvPicPr>
        <xdr:cNvPr id="28679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874"/>
        <a:stretch>
          <a:fillRect/>
        </a:stretch>
      </xdr:blipFill>
      <xdr:spPr bwMode="auto">
        <a:xfrm>
          <a:off x="28775025" y="6343650"/>
          <a:ext cx="6229350" cy="450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2</xdr:col>
      <xdr:colOff>723900</xdr:colOff>
      <xdr:row>3</xdr:row>
      <xdr:rowOff>180975</xdr:rowOff>
    </xdr:to>
    <xdr:sp macro="[0]!ThisWorkbook.Protegertodo" textlink="">
      <xdr:nvSpPr>
        <xdr:cNvPr id="2" name="Rectángulo 1"/>
        <xdr:cNvSpPr/>
      </xdr:nvSpPr>
      <xdr:spPr>
        <a:xfrm>
          <a:off x="762000" y="400050"/>
          <a:ext cx="1485900" cy="35242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PROTEGER</a:t>
          </a:r>
        </a:p>
      </xdr:txBody>
    </xdr:sp>
    <xdr:clientData/>
  </xdr:twoCellAnchor>
  <xdr:twoCellAnchor>
    <xdr:from>
      <xdr:col>1</xdr:col>
      <xdr:colOff>0</xdr:colOff>
      <xdr:row>4</xdr:row>
      <xdr:rowOff>133350</xdr:rowOff>
    </xdr:from>
    <xdr:to>
      <xdr:col>2</xdr:col>
      <xdr:colOff>742950</xdr:colOff>
      <xdr:row>6</xdr:row>
      <xdr:rowOff>104775</xdr:rowOff>
    </xdr:to>
    <xdr:sp macro="[0]!ThisWorkbook.Desprotegertodo" textlink="">
      <xdr:nvSpPr>
        <xdr:cNvPr id="3" name="Rectángulo 2"/>
        <xdr:cNvSpPr/>
      </xdr:nvSpPr>
      <xdr:spPr>
        <a:xfrm>
          <a:off x="762000" y="895350"/>
          <a:ext cx="1504950" cy="352425"/>
        </a:xfrm>
        <a:prstGeom prst="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DESPROTEGER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N45"/>
  <sheetViews>
    <sheetView tabSelected="1" view="pageBreakPreview" zoomScale="40" zoomScaleSheetLayoutView="40" workbookViewId="0" topLeftCell="A1">
      <selection activeCell="E34" sqref="A34:XFD39"/>
    </sheetView>
  </sheetViews>
  <sheetFormatPr defaultColWidth="11.421875" defaultRowHeight="15"/>
  <cols>
    <col min="1" max="1" width="9.140625" style="14" customWidth="1"/>
    <col min="2" max="2" width="37.00390625" style="12" customWidth="1"/>
    <col min="3" max="3" width="13.421875" style="12" customWidth="1"/>
    <col min="4" max="4" width="30.7109375" style="12" customWidth="1"/>
    <col min="5" max="6" width="35.7109375" style="12" customWidth="1"/>
    <col min="7" max="9" width="10.7109375" style="12" customWidth="1"/>
    <col min="10" max="10" width="84.8515625" style="12" customWidth="1"/>
    <col min="11" max="13" width="10.7109375" style="12" customWidth="1"/>
    <col min="14" max="14" width="13.28125" style="12" customWidth="1"/>
    <col min="15" max="15" width="47.57421875" style="12" customWidth="1"/>
    <col min="16" max="16" width="37.57421875" style="12" customWidth="1"/>
    <col min="17" max="17" width="37.7109375" style="16" customWidth="1"/>
    <col min="18" max="18" width="23.28125" style="16" customWidth="1"/>
    <col min="19" max="19" width="23.57421875" style="12" customWidth="1"/>
    <col min="20" max="20" width="33.7109375" style="12" customWidth="1"/>
    <col min="21" max="21" width="50.7109375" style="12" customWidth="1"/>
    <col min="22" max="22" width="74.00390625" style="12" customWidth="1"/>
    <col min="23" max="23" width="71.7109375" style="12" customWidth="1"/>
    <col min="24" max="25" width="20.7109375" style="12" customWidth="1"/>
    <col min="26" max="26" width="50.7109375" style="12" customWidth="1"/>
    <col min="27" max="27" width="216.7109375" style="12" customWidth="1"/>
    <col min="28" max="28" width="11.421875" style="130" hidden="1" customWidth="1"/>
    <col min="29" max="29" width="19.28125" style="130" hidden="1" customWidth="1"/>
    <col min="30" max="39" width="11.421875" style="130" hidden="1" customWidth="1"/>
    <col min="40" max="40" width="11.421875" style="135" hidden="1" customWidth="1"/>
    <col min="41" max="41" width="11.421875" style="12" hidden="1" customWidth="1"/>
    <col min="42" max="176" width="11.421875" style="12" customWidth="1"/>
    <col min="177" max="177" width="14.8515625" style="12" customWidth="1"/>
    <col min="178" max="16384" width="11.421875" style="12" customWidth="1"/>
  </cols>
  <sheetData>
    <row r="1" spans="1:40" s="9" customFormat="1" ht="30" customHeight="1">
      <c r="A1" s="256"/>
      <c r="B1" s="257"/>
      <c r="C1" s="262" t="s">
        <v>52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4"/>
      <c r="AB1" s="124"/>
      <c r="AC1" s="125" t="s">
        <v>1</v>
      </c>
      <c r="AD1" s="125"/>
      <c r="AE1" s="125" t="s">
        <v>0</v>
      </c>
      <c r="AF1" s="125"/>
      <c r="AG1" s="125"/>
      <c r="AH1" s="125" t="s">
        <v>41</v>
      </c>
      <c r="AI1" s="126"/>
      <c r="AJ1" s="124"/>
      <c r="AK1" s="124"/>
      <c r="AL1" s="124"/>
      <c r="AM1" s="124"/>
      <c r="AN1" s="132"/>
    </row>
    <row r="2" spans="1:40" s="9" customFormat="1" ht="15" customHeight="1">
      <c r="A2" s="258"/>
      <c r="B2" s="259"/>
      <c r="C2" s="265" t="s">
        <v>5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124"/>
      <c r="AC2" s="127">
        <v>1</v>
      </c>
      <c r="AD2" s="125"/>
      <c r="AE2" s="127">
        <v>1</v>
      </c>
      <c r="AF2" s="128"/>
      <c r="AG2" s="125"/>
      <c r="AH2" s="125" t="s">
        <v>42</v>
      </c>
      <c r="AI2" s="126"/>
      <c r="AJ2" s="124"/>
      <c r="AK2" s="124"/>
      <c r="AL2" s="124"/>
      <c r="AM2" s="124"/>
      <c r="AN2" s="132"/>
    </row>
    <row r="3" spans="1:40" s="9" customFormat="1" ht="15" customHeight="1">
      <c r="A3" s="258"/>
      <c r="B3" s="259"/>
      <c r="C3" s="268" t="s">
        <v>11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70"/>
      <c r="AB3" s="124"/>
      <c r="AC3" s="127">
        <v>2</v>
      </c>
      <c r="AD3" s="125"/>
      <c r="AE3" s="127">
        <v>2</v>
      </c>
      <c r="AF3" s="128"/>
      <c r="AG3" s="125"/>
      <c r="AH3" s="125"/>
      <c r="AI3" s="126"/>
      <c r="AJ3" s="124"/>
      <c r="AK3" s="124"/>
      <c r="AL3" s="124"/>
      <c r="AM3" s="124"/>
      <c r="AN3" s="132"/>
    </row>
    <row r="4" spans="1:40" s="9" customFormat="1" ht="15" customHeight="1">
      <c r="A4" s="258"/>
      <c r="B4" s="259"/>
      <c r="C4" s="229" t="s">
        <v>6</v>
      </c>
      <c r="D4" s="230"/>
      <c r="E4" s="230"/>
      <c r="F4" s="230"/>
      <c r="G4" s="230"/>
      <c r="H4" s="230"/>
      <c r="I4" s="230"/>
      <c r="J4" s="230"/>
      <c r="K4" s="230"/>
      <c r="L4" s="230"/>
      <c r="M4" s="231"/>
      <c r="N4" s="229" t="s">
        <v>10</v>
      </c>
      <c r="O4" s="230"/>
      <c r="P4" s="230"/>
      <c r="Q4" s="230"/>
      <c r="R4" s="230"/>
      <c r="S4" s="230"/>
      <c r="T4" s="231"/>
      <c r="U4" s="247" t="s">
        <v>7</v>
      </c>
      <c r="V4" s="248"/>
      <c r="W4" s="249"/>
      <c r="X4" s="247" t="s">
        <v>12</v>
      </c>
      <c r="Y4" s="248"/>
      <c r="Z4" s="248"/>
      <c r="AA4" s="249"/>
      <c r="AB4" s="124"/>
      <c r="AC4" s="127">
        <v>3</v>
      </c>
      <c r="AD4" s="125"/>
      <c r="AE4" s="127">
        <v>3</v>
      </c>
      <c r="AF4" s="128"/>
      <c r="AG4" s="125"/>
      <c r="AH4" s="125"/>
      <c r="AI4" s="126"/>
      <c r="AJ4" s="124"/>
      <c r="AK4" s="124"/>
      <c r="AL4" s="124"/>
      <c r="AM4" s="124"/>
      <c r="AN4" s="132"/>
    </row>
    <row r="5" spans="1:40" s="9" customFormat="1" ht="24" customHeight="1">
      <c r="A5" s="260"/>
      <c r="B5" s="261"/>
      <c r="C5" s="250" t="s">
        <v>187</v>
      </c>
      <c r="D5" s="251"/>
      <c r="E5" s="251"/>
      <c r="F5" s="251"/>
      <c r="G5" s="251"/>
      <c r="H5" s="251"/>
      <c r="I5" s="251"/>
      <c r="J5" s="251"/>
      <c r="K5" s="251"/>
      <c r="L5" s="251"/>
      <c r="M5" s="252"/>
      <c r="N5" s="250" t="s">
        <v>188</v>
      </c>
      <c r="O5" s="251"/>
      <c r="P5" s="251"/>
      <c r="Q5" s="251"/>
      <c r="R5" s="251"/>
      <c r="S5" s="251"/>
      <c r="T5" s="252"/>
      <c r="U5" s="253" t="s">
        <v>40</v>
      </c>
      <c r="V5" s="254"/>
      <c r="W5" s="255"/>
      <c r="X5" s="139"/>
      <c r="Y5" s="140"/>
      <c r="Z5" s="140"/>
      <c r="AA5" s="141"/>
      <c r="AB5" s="124"/>
      <c r="AC5" s="127">
        <v>4</v>
      </c>
      <c r="AD5" s="125"/>
      <c r="AE5" s="127">
        <v>4</v>
      </c>
      <c r="AF5" s="128"/>
      <c r="AG5" s="125"/>
      <c r="AH5" s="125"/>
      <c r="AI5" s="126"/>
      <c r="AJ5" s="124"/>
      <c r="AK5" s="124"/>
      <c r="AL5" s="124"/>
      <c r="AM5" s="124"/>
      <c r="AN5" s="132"/>
    </row>
    <row r="6" spans="1:40" s="10" customFormat="1" ht="8.2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AB6" s="129"/>
      <c r="AC6" s="127">
        <v>5</v>
      </c>
      <c r="AD6" s="125"/>
      <c r="AE6" s="127">
        <v>5</v>
      </c>
      <c r="AF6" s="128"/>
      <c r="AG6" s="125"/>
      <c r="AH6" s="125"/>
      <c r="AI6" s="126"/>
      <c r="AJ6" s="129"/>
      <c r="AK6" s="129"/>
      <c r="AL6" s="129"/>
      <c r="AM6" s="129"/>
      <c r="AN6" s="133"/>
    </row>
    <row r="7" spans="1:40" s="11" customFormat="1" ht="72.75" customHeight="1">
      <c r="A7" s="234" t="s">
        <v>2</v>
      </c>
      <c r="B7" s="234"/>
      <c r="C7" s="226" t="s">
        <v>326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00" t="s">
        <v>53</v>
      </c>
      <c r="V7" s="203" t="s">
        <v>55</v>
      </c>
      <c r="W7" s="204"/>
      <c r="X7" s="204"/>
      <c r="Y7" s="205"/>
      <c r="Z7" s="212" t="s">
        <v>54</v>
      </c>
      <c r="AA7" s="215" t="s">
        <v>56</v>
      </c>
      <c r="AB7" s="130"/>
      <c r="AC7" s="125" t="s">
        <v>59</v>
      </c>
      <c r="AD7" s="125"/>
      <c r="AE7" s="125"/>
      <c r="AF7" s="125"/>
      <c r="AG7" s="143" t="s">
        <v>36</v>
      </c>
      <c r="AH7" s="125"/>
      <c r="AI7" s="126"/>
      <c r="AJ7" s="130"/>
      <c r="AK7" s="130"/>
      <c r="AL7" s="130"/>
      <c r="AM7" s="130"/>
      <c r="AN7" s="134"/>
    </row>
    <row r="8" spans="1:40" s="11" customFormat="1" ht="72.75" customHeight="1">
      <c r="A8" s="228" t="s">
        <v>4</v>
      </c>
      <c r="B8" s="228"/>
      <c r="C8" s="235" t="s">
        <v>329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7"/>
      <c r="U8" s="201"/>
      <c r="V8" s="206"/>
      <c r="W8" s="207"/>
      <c r="X8" s="207"/>
      <c r="Y8" s="208"/>
      <c r="Z8" s="213"/>
      <c r="AA8" s="216"/>
      <c r="AB8" s="130"/>
      <c r="AC8" s="125" t="s">
        <v>18</v>
      </c>
      <c r="AD8" s="125"/>
      <c r="AE8" s="125"/>
      <c r="AF8" s="125"/>
      <c r="AG8" s="143" t="s">
        <v>39</v>
      </c>
      <c r="AH8" s="125"/>
      <c r="AI8" s="126"/>
      <c r="AJ8" s="130"/>
      <c r="AK8" s="130"/>
      <c r="AL8" s="130"/>
      <c r="AM8" s="130"/>
      <c r="AN8" s="134"/>
    </row>
    <row r="9" spans="1:40" s="11" customFormat="1" ht="72.75" customHeight="1">
      <c r="A9" s="234" t="s">
        <v>45</v>
      </c>
      <c r="B9" s="234"/>
      <c r="C9" s="225" t="s">
        <v>327</v>
      </c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01"/>
      <c r="V9" s="206"/>
      <c r="W9" s="207"/>
      <c r="X9" s="207"/>
      <c r="Y9" s="208"/>
      <c r="Z9" s="213"/>
      <c r="AA9" s="216"/>
      <c r="AB9" s="130"/>
      <c r="AC9" s="125" t="s">
        <v>17</v>
      </c>
      <c r="AD9" s="125"/>
      <c r="AE9" s="125"/>
      <c r="AF9" s="125"/>
      <c r="AG9" s="143" t="s">
        <v>37</v>
      </c>
      <c r="AH9" s="125"/>
      <c r="AI9" s="126"/>
      <c r="AJ9" s="130"/>
      <c r="AK9" s="130"/>
      <c r="AL9" s="130"/>
      <c r="AM9" s="130"/>
      <c r="AN9" s="134"/>
    </row>
    <row r="10" spans="1:40" s="11" customFormat="1" ht="72.75" customHeight="1">
      <c r="A10" s="234" t="s">
        <v>8</v>
      </c>
      <c r="B10" s="234"/>
      <c r="C10" s="226" t="s">
        <v>328</v>
      </c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02"/>
      <c r="V10" s="209"/>
      <c r="W10" s="210"/>
      <c r="X10" s="210"/>
      <c r="Y10" s="211"/>
      <c r="Z10" s="214"/>
      <c r="AA10" s="217"/>
      <c r="AB10" s="130"/>
      <c r="AC10" s="125" t="s">
        <v>19</v>
      </c>
      <c r="AD10" s="125"/>
      <c r="AE10" s="125"/>
      <c r="AF10" s="125"/>
      <c r="AG10" s="143" t="s">
        <v>38</v>
      </c>
      <c r="AH10" s="125"/>
      <c r="AI10" s="126"/>
      <c r="AJ10" s="130"/>
      <c r="AK10" s="130"/>
      <c r="AL10" s="130"/>
      <c r="AM10" s="130"/>
      <c r="AN10" s="134"/>
    </row>
    <row r="11" spans="1:40" s="10" customFormat="1" ht="10.5" customHeight="1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33"/>
    </row>
    <row r="12" spans="1:32" ht="119.25" customHeight="1">
      <c r="A12" s="243" t="s">
        <v>15</v>
      </c>
      <c r="B12" s="233" t="s">
        <v>16</v>
      </c>
      <c r="C12" s="233" t="s">
        <v>14</v>
      </c>
      <c r="D12" s="233" t="s">
        <v>46</v>
      </c>
      <c r="E12" s="246" t="s">
        <v>266</v>
      </c>
      <c r="F12" s="246" t="s">
        <v>267</v>
      </c>
      <c r="G12" s="233" t="s">
        <v>186</v>
      </c>
      <c r="H12" s="233"/>
      <c r="I12" s="233"/>
      <c r="J12" s="233" t="s">
        <v>3</v>
      </c>
      <c r="K12" s="233" t="s">
        <v>185</v>
      </c>
      <c r="L12" s="233"/>
      <c r="M12" s="233"/>
      <c r="N12" s="233" t="s">
        <v>9</v>
      </c>
      <c r="O12" s="233"/>
      <c r="P12" s="233"/>
      <c r="Q12" s="233"/>
      <c r="R12" s="233"/>
      <c r="S12" s="233"/>
      <c r="T12" s="233"/>
      <c r="U12" s="242" t="s">
        <v>47</v>
      </c>
      <c r="V12" s="242"/>
      <c r="W12" s="242"/>
      <c r="X12" s="242"/>
      <c r="Y12" s="242"/>
      <c r="Z12" s="242"/>
      <c r="AA12" s="242"/>
      <c r="AF12" s="131"/>
    </row>
    <row r="13" spans="1:32" ht="99" customHeight="1">
      <c r="A13" s="243"/>
      <c r="B13" s="233"/>
      <c r="C13" s="233"/>
      <c r="D13" s="233"/>
      <c r="E13" s="246"/>
      <c r="F13" s="246"/>
      <c r="G13" s="227" t="s">
        <v>141</v>
      </c>
      <c r="H13" s="227" t="s">
        <v>142</v>
      </c>
      <c r="I13" s="227" t="s">
        <v>143</v>
      </c>
      <c r="J13" s="233"/>
      <c r="K13" s="227" t="s">
        <v>103</v>
      </c>
      <c r="L13" s="227" t="s">
        <v>106</v>
      </c>
      <c r="M13" s="227" t="s">
        <v>108</v>
      </c>
      <c r="N13" s="232" t="s">
        <v>58</v>
      </c>
      <c r="O13" s="233" t="s">
        <v>268</v>
      </c>
      <c r="P13" s="233" t="s">
        <v>269</v>
      </c>
      <c r="Q13" s="233" t="s">
        <v>270</v>
      </c>
      <c r="R13" s="233" t="s">
        <v>179</v>
      </c>
      <c r="S13" s="233"/>
      <c r="T13" s="233" t="s">
        <v>271</v>
      </c>
      <c r="U13" s="154" t="s">
        <v>57</v>
      </c>
      <c r="V13" s="155" t="s">
        <v>180</v>
      </c>
      <c r="W13" s="155" t="s">
        <v>182</v>
      </c>
      <c r="X13" s="242" t="s">
        <v>272</v>
      </c>
      <c r="Y13" s="242"/>
      <c r="Z13" s="155" t="s">
        <v>183</v>
      </c>
      <c r="AA13" s="242" t="s">
        <v>48</v>
      </c>
      <c r="AF13" s="131"/>
    </row>
    <row r="14" spans="1:32" ht="215.25" customHeight="1">
      <c r="A14" s="243"/>
      <c r="B14" s="233"/>
      <c r="C14" s="233"/>
      <c r="D14" s="233"/>
      <c r="E14" s="246"/>
      <c r="F14" s="246"/>
      <c r="G14" s="227"/>
      <c r="H14" s="227"/>
      <c r="I14" s="227"/>
      <c r="J14" s="233"/>
      <c r="K14" s="227"/>
      <c r="L14" s="227"/>
      <c r="M14" s="227"/>
      <c r="N14" s="232"/>
      <c r="O14" s="233"/>
      <c r="P14" s="233"/>
      <c r="Q14" s="233"/>
      <c r="R14" s="156" t="s">
        <v>33</v>
      </c>
      <c r="S14" s="156" t="s">
        <v>34</v>
      </c>
      <c r="T14" s="233"/>
      <c r="U14" s="157" t="s">
        <v>51</v>
      </c>
      <c r="V14" s="157" t="s">
        <v>273</v>
      </c>
      <c r="W14" s="157" t="s">
        <v>274</v>
      </c>
      <c r="X14" s="157" t="s">
        <v>49</v>
      </c>
      <c r="Y14" s="157" t="s">
        <v>50</v>
      </c>
      <c r="Z14" s="158" t="s">
        <v>184</v>
      </c>
      <c r="AA14" s="242"/>
      <c r="AF14" s="131"/>
    </row>
    <row r="15" spans="1:32" ht="86.25" customHeight="1">
      <c r="A15" s="239" t="s">
        <v>136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1"/>
      <c r="AF15" s="131"/>
    </row>
    <row r="16" spans="1:40" s="68" customFormat="1" ht="78" customHeight="1">
      <c r="A16" s="178"/>
      <c r="B16" s="218" t="s">
        <v>216</v>
      </c>
      <c r="C16" s="180" t="s">
        <v>36</v>
      </c>
      <c r="D16" s="181" t="s">
        <v>192</v>
      </c>
      <c r="E16" s="151" t="s">
        <v>193</v>
      </c>
      <c r="F16" s="159" t="s">
        <v>195</v>
      </c>
      <c r="G16" s="180">
        <v>3</v>
      </c>
      <c r="H16" s="180">
        <v>4</v>
      </c>
      <c r="I16" s="184" t="str">
        <f>IF(OR(AND(G16=1,H16=1),AND(G16=2,H16=1),AND(G16=1,H16=2),AND(G16=2,H16=2),AND(G16=3,H16=1)),"BAJO",IF(OR(AND(G16=4,H16=1),AND(G16=3,H16=2),AND(G16=2,H16=3),AND(G16=1,H16=3)),"MODERADO",IF(OR(AND(G16=5,H16=1),AND(G16=5,H16=2),AND(G16=4,H16=2),AND(G16=4,H16=3),AND(G16=3,H16=3),AND(G16=2,H16=4),AND(G16=1,H16=4),AND(G16=1,H16=5)),"ALTO",IF(OR(AND(G16=5,H16=3),AND(G16=5,H16=4),AND(G16=4,H16=4),AND(G16=3,H16=4),AND(G16=5,H16=5),AND(G16=4,H16=5),AND(G16=3,H16=5),AND(G16=2,H16=5)),"EXTREMO",""))))</f>
        <v>EXTREMO</v>
      </c>
      <c r="J16" s="160" t="s">
        <v>215</v>
      </c>
      <c r="K16" s="185">
        <f>('R1 PR'!$A$81)*1</f>
        <v>2</v>
      </c>
      <c r="L16" s="185">
        <f>('R1 PR'!$H$81)*1</f>
        <v>3</v>
      </c>
      <c r="M16" s="184" t="str">
        <f>IF(OR(AND(K16=1,L16=1),AND(K16=2,L16=1),AND(K16=1,L16=2),AND(K16=2,L16=2),AND(K16=3,L16=1)),"BAJO",IF(OR(AND(K16=4,L16=1),AND(K16=3,L16=2),AND(K16=2,L16=3),AND(K16=1,L16=3)),"MODERADO",IF(OR(AND(K16=5,L16=1),AND(K16=5,L16=2),AND(K16=4,L16=2),AND(K16=4,L16=3),AND(K16=3,L16=3),AND(K16=2,L16=4),AND(K16=1,L16=4),AND(K16=1,L16=5)),"ALTO",IF(OR(AND(K16=5,L16=3),AND(K16=5,L16=4),AND(K16=4,L16=4),AND(K16=3,L16=4),AND(K16=5,L16=5),AND(K16=4,L16=5),AND(K16=3,L16=5),AND(K16=2,L16=5)),"EXTREMO",""))))</f>
        <v>MODERADO</v>
      </c>
      <c r="N16" s="186" t="s">
        <v>18</v>
      </c>
      <c r="O16" s="161" t="s">
        <v>240</v>
      </c>
      <c r="P16" s="161" t="s">
        <v>244</v>
      </c>
      <c r="Q16" s="162" t="s">
        <v>242</v>
      </c>
      <c r="R16" s="163">
        <v>44013</v>
      </c>
      <c r="S16" s="163">
        <v>44196</v>
      </c>
      <c r="T16" s="164" t="s">
        <v>245</v>
      </c>
      <c r="U16" s="223" t="s">
        <v>293</v>
      </c>
      <c r="V16" s="223" t="s">
        <v>248</v>
      </c>
      <c r="W16" s="223" t="s">
        <v>249</v>
      </c>
      <c r="X16" s="190"/>
      <c r="Y16" s="224" t="s">
        <v>228</v>
      </c>
      <c r="Z16" s="190"/>
      <c r="AA16" s="194" t="s">
        <v>333</v>
      </c>
      <c r="AB16" s="126"/>
      <c r="AC16" s="126"/>
      <c r="AD16" s="126"/>
      <c r="AE16" s="126"/>
      <c r="AF16" s="131"/>
      <c r="AG16" s="126"/>
      <c r="AH16" s="126"/>
      <c r="AI16" s="126"/>
      <c r="AJ16" s="126"/>
      <c r="AK16" s="126"/>
      <c r="AL16" s="126"/>
      <c r="AM16" s="126"/>
      <c r="AN16" s="136"/>
    </row>
    <row r="17" spans="1:40" s="68" customFormat="1" ht="78" customHeight="1">
      <c r="A17" s="178"/>
      <c r="B17" s="179"/>
      <c r="C17" s="180"/>
      <c r="D17" s="181"/>
      <c r="E17" s="151"/>
      <c r="F17" s="159" t="s">
        <v>227</v>
      </c>
      <c r="G17" s="180"/>
      <c r="H17" s="180"/>
      <c r="I17" s="184"/>
      <c r="J17" s="150"/>
      <c r="K17" s="183"/>
      <c r="L17" s="183"/>
      <c r="M17" s="184"/>
      <c r="N17" s="186"/>
      <c r="O17" s="161"/>
      <c r="P17" s="153"/>
      <c r="Q17" s="162"/>
      <c r="R17" s="163"/>
      <c r="S17" s="163"/>
      <c r="T17" s="165"/>
      <c r="U17" s="223"/>
      <c r="V17" s="224"/>
      <c r="W17" s="223"/>
      <c r="X17" s="190"/>
      <c r="Y17" s="224"/>
      <c r="Z17" s="190"/>
      <c r="AA17" s="195"/>
      <c r="AB17" s="126"/>
      <c r="AC17" s="126"/>
      <c r="AD17" s="126"/>
      <c r="AE17" s="126"/>
      <c r="AF17" s="131"/>
      <c r="AG17" s="126"/>
      <c r="AH17" s="126"/>
      <c r="AI17" s="126"/>
      <c r="AJ17" s="126"/>
      <c r="AK17" s="126"/>
      <c r="AL17" s="126"/>
      <c r="AM17" s="126"/>
      <c r="AN17" s="136"/>
    </row>
    <row r="18" spans="1:40" s="68" customFormat="1" ht="78" customHeight="1">
      <c r="A18" s="178"/>
      <c r="B18" s="179"/>
      <c r="C18" s="180"/>
      <c r="D18" s="181"/>
      <c r="E18" s="161" t="s">
        <v>265</v>
      </c>
      <c r="F18" s="151" t="s">
        <v>196</v>
      </c>
      <c r="G18" s="180"/>
      <c r="H18" s="180"/>
      <c r="I18" s="184"/>
      <c r="J18" s="219" t="s">
        <v>214</v>
      </c>
      <c r="K18" s="183"/>
      <c r="L18" s="183"/>
      <c r="M18" s="184"/>
      <c r="N18" s="186"/>
      <c r="O18" s="161" t="s">
        <v>237</v>
      </c>
      <c r="P18" s="166" t="s">
        <v>238</v>
      </c>
      <c r="Q18" s="162" t="s">
        <v>242</v>
      </c>
      <c r="R18" s="163">
        <v>43952</v>
      </c>
      <c r="S18" s="163">
        <v>44196</v>
      </c>
      <c r="T18" s="164" t="s">
        <v>246</v>
      </c>
      <c r="U18" s="223"/>
      <c r="V18" s="224"/>
      <c r="W18" s="223"/>
      <c r="X18" s="190"/>
      <c r="Y18" s="224"/>
      <c r="Z18" s="190"/>
      <c r="AA18" s="195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36"/>
    </row>
    <row r="19" spans="1:40" s="68" customFormat="1" ht="78" customHeight="1">
      <c r="A19" s="178"/>
      <c r="B19" s="179"/>
      <c r="C19" s="180"/>
      <c r="D19" s="181"/>
      <c r="E19" s="188" t="s">
        <v>194</v>
      </c>
      <c r="F19" s="221" t="s">
        <v>236</v>
      </c>
      <c r="G19" s="180"/>
      <c r="H19" s="180"/>
      <c r="I19" s="184"/>
      <c r="J19" s="220"/>
      <c r="K19" s="183"/>
      <c r="L19" s="183"/>
      <c r="M19" s="184"/>
      <c r="N19" s="186"/>
      <c r="O19" s="161"/>
      <c r="P19" s="153"/>
      <c r="Q19" s="162"/>
      <c r="R19" s="163"/>
      <c r="S19" s="163"/>
      <c r="T19" s="165"/>
      <c r="U19" s="223"/>
      <c r="V19" s="224"/>
      <c r="W19" s="223"/>
      <c r="X19" s="190"/>
      <c r="Y19" s="224"/>
      <c r="Z19" s="190"/>
      <c r="AA19" s="195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36"/>
    </row>
    <row r="20" spans="1:40" s="68" customFormat="1" ht="96.75" customHeight="1">
      <c r="A20" s="178"/>
      <c r="B20" s="179"/>
      <c r="C20" s="180"/>
      <c r="D20" s="181"/>
      <c r="E20" s="189"/>
      <c r="F20" s="222"/>
      <c r="G20" s="180"/>
      <c r="H20" s="180"/>
      <c r="I20" s="184"/>
      <c r="J20" s="149" t="s">
        <v>197</v>
      </c>
      <c r="K20" s="183"/>
      <c r="L20" s="183"/>
      <c r="M20" s="184"/>
      <c r="N20" s="186"/>
      <c r="O20" s="166" t="s">
        <v>239</v>
      </c>
      <c r="P20" s="166" t="s">
        <v>241</v>
      </c>
      <c r="Q20" s="162" t="s">
        <v>243</v>
      </c>
      <c r="R20" s="167">
        <v>44044</v>
      </c>
      <c r="S20" s="165">
        <v>44196</v>
      </c>
      <c r="T20" s="164" t="s">
        <v>247</v>
      </c>
      <c r="U20" s="223"/>
      <c r="V20" s="224"/>
      <c r="W20" s="223"/>
      <c r="X20" s="190"/>
      <c r="Y20" s="224"/>
      <c r="Z20" s="190"/>
      <c r="AA20" s="19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36"/>
    </row>
    <row r="21" spans="1:40" s="69" customFormat="1" ht="86.25" customHeight="1">
      <c r="A21" s="274" t="s">
        <v>137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6"/>
      <c r="AB21" s="130"/>
      <c r="AC21" s="130"/>
      <c r="AD21" s="130"/>
      <c r="AE21" s="130"/>
      <c r="AF21" s="131"/>
      <c r="AG21" s="130"/>
      <c r="AH21" s="130"/>
      <c r="AI21" s="130"/>
      <c r="AJ21" s="130"/>
      <c r="AK21" s="130"/>
      <c r="AL21" s="130"/>
      <c r="AM21" s="130"/>
      <c r="AN21" s="92"/>
    </row>
    <row r="22" spans="1:40" s="68" customFormat="1" ht="78" customHeight="1">
      <c r="A22" s="178"/>
      <c r="B22" s="179" t="s">
        <v>223</v>
      </c>
      <c r="C22" s="180" t="s">
        <v>39</v>
      </c>
      <c r="D22" s="181" t="s">
        <v>198</v>
      </c>
      <c r="E22" s="151" t="s">
        <v>220</v>
      </c>
      <c r="F22" s="151" t="s">
        <v>199</v>
      </c>
      <c r="G22" s="180">
        <v>3</v>
      </c>
      <c r="H22" s="180">
        <v>4</v>
      </c>
      <c r="I22" s="184" t="str">
        <f>IF(OR(AND(G22=1,H22=1),AND(G22=2,H22=1),AND(G22=1,H22=2),AND(G22=2,H22=2),AND(G22=3,H22=1)),"BAJO",IF(OR(AND(G22=4,H22=1),AND(G22=3,H22=2),AND(G22=2,H22=3),AND(G22=1,H22=3)),"MODERADO",IF(OR(AND(G22=5,H22=1),AND(G22=5,H22=2),AND(G22=4,H22=2),AND(G22=4,H22=3),AND(G22=3,H22=3),AND(G22=2,H22=4),AND(G22=1,H22=4),AND(G22=1,H22=5)),"ALTO",IF(OR(AND(G22=5,H22=3),AND(G22=5,H22=4),AND(G22=4,H22=4),AND(G22=3,H22=4),AND(G22=5,H22=5),AND(G22=4,H22=5),AND(G22=3,H22=5),AND(G22=2,H22=5)),"EXTREMO",""))))</f>
        <v>EXTREMO</v>
      </c>
      <c r="J22" s="174" t="s">
        <v>221</v>
      </c>
      <c r="K22" s="185">
        <f>('R1 PRY'!$A$81)*1</f>
        <v>2</v>
      </c>
      <c r="L22" s="185">
        <f>('R1 PRY'!$H$81)*1</f>
        <v>3</v>
      </c>
      <c r="M22" s="184" t="str">
        <f>IF(OR(AND(K22=1,L22=1),AND(K22=2,L22=1),AND(K22=1,L22=2),AND(K22=2,L22=2),AND(K22=3,L22=1)),"BAJO",IF(OR(AND(K22=4,L22=1),AND(K22=3,L22=2),AND(K22=2,L22=3),AND(K22=1,L22=3)),"MODERADO",IF(OR(AND(K22=5,L22=1),AND(K22=5,L22=2),AND(K22=4,L22=2),AND(K22=4,L22=3),AND(K22=3,L22=3),AND(K22=2,L22=4),AND(K22=1,L22=4),AND(K22=1,L22=5)),"ALTO",IF(OR(AND(K22=5,L22=3),AND(K22=5,L22=4),AND(K22=4,L22=4),AND(K22=3,L22=4),AND(K22=5,L22=5),AND(K22=4,L22=5),AND(K22=3,L22=5),AND(K22=2,L22=5)),"EXTREMO",""))))</f>
        <v>MODERADO</v>
      </c>
      <c r="N22" s="186" t="s">
        <v>18</v>
      </c>
      <c r="O22" s="162" t="s">
        <v>275</v>
      </c>
      <c r="P22" s="162" t="s">
        <v>277</v>
      </c>
      <c r="Q22" s="162" t="s">
        <v>278</v>
      </c>
      <c r="R22" s="163">
        <v>43863</v>
      </c>
      <c r="S22" s="163"/>
      <c r="T22" s="165" t="s">
        <v>245</v>
      </c>
      <c r="U22" s="187" t="s">
        <v>325</v>
      </c>
      <c r="V22" s="187" t="s">
        <v>260</v>
      </c>
      <c r="W22" s="187" t="s">
        <v>261</v>
      </c>
      <c r="X22" s="190"/>
      <c r="Y22" s="197" t="s">
        <v>228</v>
      </c>
      <c r="Z22" s="190"/>
      <c r="AA22" s="187" t="s">
        <v>330</v>
      </c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36"/>
    </row>
    <row r="23" spans="1:40" s="68" customFormat="1" ht="78" customHeight="1">
      <c r="A23" s="178"/>
      <c r="B23" s="179"/>
      <c r="C23" s="180"/>
      <c r="D23" s="181"/>
      <c r="E23" s="151" t="s">
        <v>200</v>
      </c>
      <c r="F23" s="151" t="s">
        <v>201</v>
      </c>
      <c r="G23" s="180"/>
      <c r="H23" s="180"/>
      <c r="I23" s="184"/>
      <c r="J23" s="174"/>
      <c r="K23" s="183"/>
      <c r="L23" s="183"/>
      <c r="M23" s="184"/>
      <c r="N23" s="186"/>
      <c r="O23" s="153" t="s">
        <v>280</v>
      </c>
      <c r="P23" s="153" t="s">
        <v>281</v>
      </c>
      <c r="Q23" s="162" t="s">
        <v>257</v>
      </c>
      <c r="R23" s="163">
        <v>43863</v>
      </c>
      <c r="S23" s="163">
        <v>44196</v>
      </c>
      <c r="T23" s="165" t="s">
        <v>245</v>
      </c>
      <c r="U23" s="188"/>
      <c r="V23" s="188"/>
      <c r="W23" s="188"/>
      <c r="X23" s="190"/>
      <c r="Y23" s="198"/>
      <c r="Z23" s="190"/>
      <c r="AA23" s="188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36"/>
    </row>
    <row r="24" spans="1:40" s="68" customFormat="1" ht="78" customHeight="1">
      <c r="A24" s="178"/>
      <c r="B24" s="179"/>
      <c r="C24" s="180"/>
      <c r="D24" s="181"/>
      <c r="E24" s="153" t="s">
        <v>203</v>
      </c>
      <c r="F24" s="152" t="s">
        <v>202</v>
      </c>
      <c r="G24" s="180"/>
      <c r="H24" s="180"/>
      <c r="I24" s="184"/>
      <c r="J24" s="149" t="s">
        <v>204</v>
      </c>
      <c r="K24" s="183"/>
      <c r="L24" s="183"/>
      <c r="M24" s="184"/>
      <c r="N24" s="186"/>
      <c r="O24" s="153" t="s">
        <v>218</v>
      </c>
      <c r="P24" s="153" t="s">
        <v>276</v>
      </c>
      <c r="Q24" s="162" t="s">
        <v>259</v>
      </c>
      <c r="R24" s="163">
        <v>43863</v>
      </c>
      <c r="S24" s="163">
        <v>44196</v>
      </c>
      <c r="T24" s="165" t="s">
        <v>279</v>
      </c>
      <c r="U24" s="188"/>
      <c r="V24" s="188"/>
      <c r="W24" s="188"/>
      <c r="X24" s="190"/>
      <c r="Y24" s="198"/>
      <c r="Z24" s="190"/>
      <c r="AA24" s="188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36"/>
    </row>
    <row r="25" spans="1:40" s="68" customFormat="1" ht="78" customHeight="1">
      <c r="A25" s="178"/>
      <c r="B25" s="179"/>
      <c r="C25" s="180"/>
      <c r="D25" s="181"/>
      <c r="E25" s="151"/>
      <c r="F25" s="151"/>
      <c r="G25" s="180"/>
      <c r="H25" s="180"/>
      <c r="I25" s="184"/>
      <c r="J25" s="149" t="s">
        <v>219</v>
      </c>
      <c r="K25" s="183"/>
      <c r="L25" s="183"/>
      <c r="M25" s="184"/>
      <c r="N25" s="186"/>
      <c r="O25" s="153" t="s">
        <v>258</v>
      </c>
      <c r="P25" s="153" t="s">
        <v>262</v>
      </c>
      <c r="Q25" s="162" t="s">
        <v>259</v>
      </c>
      <c r="R25" s="163">
        <v>43863</v>
      </c>
      <c r="S25" s="163">
        <v>44196</v>
      </c>
      <c r="T25" s="165" t="s">
        <v>279</v>
      </c>
      <c r="U25" s="188"/>
      <c r="V25" s="188"/>
      <c r="W25" s="188"/>
      <c r="X25" s="190"/>
      <c r="Y25" s="198"/>
      <c r="Z25" s="190"/>
      <c r="AA25" s="188"/>
      <c r="AB25" s="126"/>
      <c r="AC25" s="126"/>
      <c r="AD25" s="126"/>
      <c r="AE25" s="126"/>
      <c r="AF25" s="131"/>
      <c r="AG25" s="131"/>
      <c r="AH25" s="131"/>
      <c r="AI25" s="131"/>
      <c r="AJ25" s="131"/>
      <c r="AK25" s="131"/>
      <c r="AL25" s="126"/>
      <c r="AM25" s="126"/>
      <c r="AN25" s="136"/>
    </row>
    <row r="26" spans="1:40" s="68" customFormat="1" ht="78" customHeight="1">
      <c r="A26" s="178"/>
      <c r="B26" s="179"/>
      <c r="C26" s="180"/>
      <c r="D26" s="181"/>
      <c r="E26" s="151"/>
      <c r="F26" s="171"/>
      <c r="G26" s="180"/>
      <c r="H26" s="180"/>
      <c r="I26" s="184"/>
      <c r="J26" s="168" t="s">
        <v>222</v>
      </c>
      <c r="K26" s="183"/>
      <c r="L26" s="183"/>
      <c r="M26" s="184"/>
      <c r="N26" s="186"/>
      <c r="O26" s="149"/>
      <c r="P26" s="149"/>
      <c r="Q26" s="170"/>
      <c r="R26" s="170"/>
      <c r="S26" s="165"/>
      <c r="T26" s="165"/>
      <c r="U26" s="189"/>
      <c r="V26" s="189"/>
      <c r="W26" s="189"/>
      <c r="X26" s="190"/>
      <c r="Y26" s="199"/>
      <c r="Z26" s="190"/>
      <c r="AA26" s="189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36"/>
    </row>
    <row r="27" spans="1:40" s="13" customFormat="1" ht="78" customHeight="1">
      <c r="A27" s="271" t="s">
        <v>138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3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37"/>
    </row>
    <row r="28" spans="1:40" s="13" customFormat="1" ht="78" customHeight="1">
      <c r="A28" s="178"/>
      <c r="B28" s="179" t="s">
        <v>224</v>
      </c>
      <c r="C28" s="180" t="s">
        <v>37</v>
      </c>
      <c r="D28" s="181" t="s">
        <v>217</v>
      </c>
      <c r="E28" s="172" t="s">
        <v>205</v>
      </c>
      <c r="F28" s="172" t="s">
        <v>206</v>
      </c>
      <c r="G28" s="180">
        <v>3</v>
      </c>
      <c r="H28" s="180">
        <f>'R1CO-Imp'!$C$26</f>
        <v>5</v>
      </c>
      <c r="I28" s="191" t="str">
        <f>IF(OR(AND(G28=1,H28=1),AND(G28=2,H28=1),AND(G28=1,H28=2),AND(G28=2,H28=2),AND(G28=3,H28=1)),"BAJO",IF(OR(AND(G28=4,H28=1),AND(G28=3,H28=2),AND(G28=2,H28=3),AND(G28=1,H28=3)),"MODERADO",IF(OR(AND(G28=5,H28=1),AND(G28=5,H28=2),AND(G28=4,H28=2),AND(G28=4,H28=3),AND(G28=3,H28=3),AND(G28=2,H28=4),AND(G28=1,H28=4),AND(G28=1,H28=5)),"ALTO",IF(OR(AND(G28=5,H28=3),AND(G28=5,H28=4),AND(G28=4,H28=4),AND(G28=3,H28=4),AND(G28=5,H28=5),AND(G28=4,H28=5),AND(G28=3,H28=5),AND(G28=2,H28=5)),"EXTREMO",""))))</f>
        <v>EXTREMO</v>
      </c>
      <c r="J28" s="173" t="s">
        <v>294</v>
      </c>
      <c r="K28" s="185">
        <f>('R1 CO'!$A$81)*1</f>
        <v>2</v>
      </c>
      <c r="L28" s="185">
        <f>('R1 CO'!$H$81)*1</f>
        <v>4</v>
      </c>
      <c r="M28" s="184" t="str">
        <f>IF(OR(AND(K28=1,L28=1),AND(K28=2,L28=1),AND(K28=1,L28=2),AND(K28=2,L28=2),AND(K28=3,L28=1)),"BAJO",IF(OR(AND(K28=4,L28=1),AND(K28=3,L28=2),AND(K28=2,L28=3),AND(K28=1,L28=3)),"MODERADO",IF(OR(AND(K28=5,L28=1),AND(K28=5,L28=2),AND(K28=4,L28=2),AND(K28=4,L28=3),AND(K28=3,L28=3),AND(K28=2,L28=4),AND(K28=1,L28=4),AND(K28=1,L28=5)),"ALTO",IF(OR(AND(K28=5,L28=3),AND(K28=5,L28=4),AND(K28=4,L28=4),AND(K28=3,L28=4),AND(K28=5,L28=5),AND(K28=4,L28=5),AND(K28=3,L28=5),AND(K28=2,L28=5)),"EXTREMO",""))))</f>
        <v>ALTO</v>
      </c>
      <c r="N28" s="186" t="s">
        <v>18</v>
      </c>
      <c r="O28" s="162" t="s">
        <v>211</v>
      </c>
      <c r="P28" s="162" t="s">
        <v>297</v>
      </c>
      <c r="Q28" s="162" t="s">
        <v>299</v>
      </c>
      <c r="R28" s="163">
        <v>44044</v>
      </c>
      <c r="S28" s="163">
        <v>44196</v>
      </c>
      <c r="T28" s="165" t="s">
        <v>246</v>
      </c>
      <c r="U28" s="187" t="s">
        <v>325</v>
      </c>
      <c r="V28" s="187" t="s">
        <v>248</v>
      </c>
      <c r="W28" s="187" t="s">
        <v>249</v>
      </c>
      <c r="X28" s="190"/>
      <c r="Y28" s="187" t="s">
        <v>300</v>
      </c>
      <c r="Z28" s="190"/>
      <c r="AA28" s="187" t="s">
        <v>331</v>
      </c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37"/>
    </row>
    <row r="29" spans="1:40" s="13" customFormat="1" ht="78" customHeight="1">
      <c r="A29" s="178"/>
      <c r="B29" s="179"/>
      <c r="C29" s="180"/>
      <c r="D29" s="181"/>
      <c r="E29" s="151"/>
      <c r="F29" s="151" t="s">
        <v>207</v>
      </c>
      <c r="G29" s="180"/>
      <c r="H29" s="180"/>
      <c r="I29" s="192"/>
      <c r="J29" s="149" t="s">
        <v>226</v>
      </c>
      <c r="K29" s="183"/>
      <c r="L29" s="183"/>
      <c r="M29" s="184"/>
      <c r="N29" s="186"/>
      <c r="O29" s="153" t="s">
        <v>295</v>
      </c>
      <c r="P29" s="153" t="s">
        <v>197</v>
      </c>
      <c r="Q29" s="162" t="s">
        <v>299</v>
      </c>
      <c r="R29" s="163">
        <v>44044</v>
      </c>
      <c r="S29" s="163">
        <v>44196</v>
      </c>
      <c r="T29" s="165" t="s">
        <v>245</v>
      </c>
      <c r="U29" s="188"/>
      <c r="V29" s="188"/>
      <c r="W29" s="188"/>
      <c r="X29" s="190"/>
      <c r="Y29" s="188"/>
      <c r="Z29" s="190"/>
      <c r="AA29" s="188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37"/>
    </row>
    <row r="30" spans="1:40" s="13" customFormat="1" ht="78" customHeight="1">
      <c r="A30" s="178"/>
      <c r="B30" s="179"/>
      <c r="C30" s="180"/>
      <c r="D30" s="181"/>
      <c r="E30" s="151" t="s">
        <v>225</v>
      </c>
      <c r="F30" s="151" t="s">
        <v>208</v>
      </c>
      <c r="G30" s="180"/>
      <c r="H30" s="180"/>
      <c r="I30" s="192"/>
      <c r="J30" s="149" t="s">
        <v>212</v>
      </c>
      <c r="K30" s="183"/>
      <c r="L30" s="183"/>
      <c r="M30" s="184"/>
      <c r="N30" s="186"/>
      <c r="O30" s="153" t="s">
        <v>296</v>
      </c>
      <c r="P30" s="153" t="s">
        <v>298</v>
      </c>
      <c r="Q30" s="162" t="s">
        <v>257</v>
      </c>
      <c r="R30" s="163">
        <v>44044</v>
      </c>
      <c r="S30" s="163">
        <v>44196</v>
      </c>
      <c r="T30" s="165" t="s">
        <v>246</v>
      </c>
      <c r="U30" s="188"/>
      <c r="V30" s="188"/>
      <c r="W30" s="188"/>
      <c r="X30" s="190"/>
      <c r="Y30" s="188"/>
      <c r="Z30" s="190"/>
      <c r="AA30" s="188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37"/>
    </row>
    <row r="31" spans="1:40" s="13" customFormat="1" ht="78" customHeight="1">
      <c r="A31" s="178"/>
      <c r="B31" s="179"/>
      <c r="C31" s="180"/>
      <c r="D31" s="181"/>
      <c r="E31" s="151" t="s">
        <v>209</v>
      </c>
      <c r="F31" s="151" t="s">
        <v>210</v>
      </c>
      <c r="G31" s="180"/>
      <c r="H31" s="180"/>
      <c r="I31" s="192"/>
      <c r="J31" s="149"/>
      <c r="K31" s="183"/>
      <c r="L31" s="183"/>
      <c r="M31" s="184"/>
      <c r="N31" s="186"/>
      <c r="O31" s="153"/>
      <c r="P31" s="153"/>
      <c r="Q31" s="162"/>
      <c r="R31" s="163"/>
      <c r="S31" s="163"/>
      <c r="T31" s="165"/>
      <c r="U31" s="188"/>
      <c r="V31" s="188"/>
      <c r="W31" s="188"/>
      <c r="X31" s="190"/>
      <c r="Y31" s="188"/>
      <c r="Z31" s="190"/>
      <c r="AA31" s="188"/>
      <c r="AB31" s="126"/>
      <c r="AC31" s="126"/>
      <c r="AD31" s="126"/>
      <c r="AE31" s="126"/>
      <c r="AF31" s="131"/>
      <c r="AG31" s="131"/>
      <c r="AH31" s="131"/>
      <c r="AI31" s="131"/>
      <c r="AJ31" s="131"/>
      <c r="AK31" s="131"/>
      <c r="AL31" s="126"/>
      <c r="AM31" s="126"/>
      <c r="AN31" s="137"/>
    </row>
    <row r="32" spans="1:40" s="13" customFormat="1" ht="78" customHeight="1">
      <c r="A32" s="178"/>
      <c r="B32" s="179"/>
      <c r="C32" s="180"/>
      <c r="D32" s="181"/>
      <c r="E32" s="151"/>
      <c r="F32" s="169"/>
      <c r="G32" s="180"/>
      <c r="H32" s="180"/>
      <c r="I32" s="193"/>
      <c r="J32" s="168"/>
      <c r="K32" s="183"/>
      <c r="L32" s="183"/>
      <c r="M32" s="184"/>
      <c r="N32" s="186"/>
      <c r="O32" s="149"/>
      <c r="P32" s="149"/>
      <c r="Q32" s="170"/>
      <c r="R32" s="170"/>
      <c r="S32" s="165"/>
      <c r="T32" s="165"/>
      <c r="U32" s="189"/>
      <c r="V32" s="189"/>
      <c r="W32" s="189"/>
      <c r="X32" s="190"/>
      <c r="Y32" s="189"/>
      <c r="Z32" s="190"/>
      <c r="AA32" s="189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37"/>
    </row>
    <row r="33" spans="1:40" s="13" customFormat="1" ht="78" customHeight="1">
      <c r="A33" s="175" t="s">
        <v>139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7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37"/>
    </row>
    <row r="34" spans="1:40" s="13" customFormat="1" ht="78" customHeight="1" hidden="1">
      <c r="A34" s="178"/>
      <c r="B34" s="179" t="s">
        <v>213</v>
      </c>
      <c r="C34" s="180" t="s">
        <v>38</v>
      </c>
      <c r="D34" s="181" t="s">
        <v>305</v>
      </c>
      <c r="E34" s="151" t="s">
        <v>306</v>
      </c>
      <c r="F34" s="151" t="s">
        <v>310</v>
      </c>
      <c r="G34" s="180">
        <v>4</v>
      </c>
      <c r="H34" s="182">
        <v>2</v>
      </c>
      <c r="I34" s="184" t="str">
        <f>IF(OR(AND(G34=1,H34=1),AND(G34=2,H34=1),AND(G34=1,H34=2),AND(G34=2,H34=2),AND(G34=3,H34=1)),"BAJO",IF(OR(AND(G34=4,H34=1),AND(G34=3,H34=2),AND(G34=2,H34=3),AND(G34=1,H34=3)),"MODERADO",IF(OR(AND(G34=5,H34=1),AND(G34=5,H34=2),AND(G34=4,H34=2),AND(G34=4,H34=3),AND(G34=3,H34=3),AND(G34=2,H34=4),AND(G34=1,H34=4),AND(G34=1,H34=5)),"ALTO",IF(OR(AND(G34=5,H34=3),AND(G34=5,H34=4),AND(G34=4,H34=4),AND(G34=3,H34=4),AND(G34=5,H34=5),AND(G34=4,H34=5),AND(G34=3,H34=5),AND(G34=2,H34=5)),"EXTREMO",""))))</f>
        <v>ALTO</v>
      </c>
      <c r="J34" s="168" t="s">
        <v>314</v>
      </c>
      <c r="K34" s="185" t="e">
        <f>('R1 SI'!$A$81)*1</f>
        <v>#REF!</v>
      </c>
      <c r="L34" s="185" t="e">
        <f>('R1 SI'!$H$81)*1</f>
        <v>#DIV/0!</v>
      </c>
      <c r="M34" s="184" t="e">
        <f>IF(OR(AND(K34=1,L34=1),AND(K34=2,L34=1),AND(K34=1,L34=2),AND(K34=2,L34=2),AND(K34=3,L34=1)),"BAJO",IF(OR(AND(K34=4,L34=1),AND(K34=3,L34=2),AND(K34=2,L34=3),AND(K34=1,L34=3)),"MODERADO",IF(OR(AND(K34=5,L34=1),AND(K34=5,L34=2),AND(K34=4,L34=2),AND(K34=4,L34=3),AND(K34=3,L34=3),AND(K34=2,L34=4),AND(K34=1,L34=4),AND(K34=1,L34=5)),"ALTO",IF(OR(AND(K34=5,L34=3),AND(K34=5,L34=4),AND(K34=4,L34=4),AND(K34=3,L34=4),AND(K34=5,L34=5),AND(K34=4,L34=5),AND(K34=3,L34=5),AND(K34=2,L34=5)),"EXTREMO",""))))</f>
        <v>#REF!</v>
      </c>
      <c r="N34" s="186" t="s">
        <v>18</v>
      </c>
      <c r="O34" s="162" t="s">
        <v>318</v>
      </c>
      <c r="P34" s="162" t="s">
        <v>320</v>
      </c>
      <c r="Q34" s="162" t="s">
        <v>257</v>
      </c>
      <c r="R34" s="163">
        <v>44044</v>
      </c>
      <c r="S34" s="163">
        <v>44196</v>
      </c>
      <c r="T34" s="165"/>
      <c r="U34" s="187" t="s">
        <v>325</v>
      </c>
      <c r="V34" s="190"/>
      <c r="W34" s="190"/>
      <c r="X34" s="190"/>
      <c r="Y34" s="190"/>
      <c r="Z34" s="190"/>
      <c r="AA34" s="187" t="s">
        <v>332</v>
      </c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37"/>
    </row>
    <row r="35" spans="1:40" s="13" customFormat="1" ht="78" customHeight="1" hidden="1">
      <c r="A35" s="178"/>
      <c r="B35" s="179"/>
      <c r="C35" s="180"/>
      <c r="D35" s="181"/>
      <c r="E35" s="151" t="s">
        <v>307</v>
      </c>
      <c r="F35" s="151" t="s">
        <v>311</v>
      </c>
      <c r="G35" s="180"/>
      <c r="H35" s="183"/>
      <c r="I35" s="184"/>
      <c r="J35" s="168" t="s">
        <v>315</v>
      </c>
      <c r="K35" s="183"/>
      <c r="L35" s="183"/>
      <c r="M35" s="184"/>
      <c r="N35" s="186"/>
      <c r="O35" s="153" t="s">
        <v>319</v>
      </c>
      <c r="P35" s="153" t="s">
        <v>320</v>
      </c>
      <c r="Q35" s="162" t="s">
        <v>257</v>
      </c>
      <c r="R35" s="163">
        <v>44044</v>
      </c>
      <c r="S35" s="163">
        <v>44196</v>
      </c>
      <c r="T35" s="165"/>
      <c r="U35" s="188"/>
      <c r="V35" s="190"/>
      <c r="W35" s="190"/>
      <c r="X35" s="190"/>
      <c r="Y35" s="190"/>
      <c r="Z35" s="190"/>
      <c r="AA35" s="188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37"/>
    </row>
    <row r="36" spans="1:40" s="13" customFormat="1" ht="78" customHeight="1" hidden="1">
      <c r="A36" s="178"/>
      <c r="B36" s="179"/>
      <c r="C36" s="180"/>
      <c r="D36" s="181"/>
      <c r="E36" s="151" t="s">
        <v>308</v>
      </c>
      <c r="F36" s="151" t="s">
        <v>312</v>
      </c>
      <c r="G36" s="180"/>
      <c r="H36" s="183"/>
      <c r="I36" s="184"/>
      <c r="J36" s="168" t="s">
        <v>316</v>
      </c>
      <c r="K36" s="183"/>
      <c r="L36" s="183"/>
      <c r="M36" s="184"/>
      <c r="N36" s="186"/>
      <c r="O36" s="153" t="s">
        <v>318</v>
      </c>
      <c r="P36" s="153" t="s">
        <v>320</v>
      </c>
      <c r="Q36" s="162" t="s">
        <v>257</v>
      </c>
      <c r="R36" s="163">
        <v>44044</v>
      </c>
      <c r="S36" s="163">
        <v>44196</v>
      </c>
      <c r="T36" s="165"/>
      <c r="U36" s="188"/>
      <c r="V36" s="190"/>
      <c r="W36" s="190"/>
      <c r="X36" s="190"/>
      <c r="Y36" s="190"/>
      <c r="Z36" s="190"/>
      <c r="AA36" s="188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37"/>
    </row>
    <row r="37" spans="1:40" s="13" customFormat="1" ht="78" customHeight="1" hidden="1">
      <c r="A37" s="178"/>
      <c r="B37" s="179"/>
      <c r="C37" s="180"/>
      <c r="D37" s="181"/>
      <c r="E37" s="151" t="s">
        <v>309</v>
      </c>
      <c r="F37" s="151" t="s">
        <v>313</v>
      </c>
      <c r="G37" s="180"/>
      <c r="H37" s="183"/>
      <c r="I37" s="184"/>
      <c r="J37" s="168" t="s">
        <v>317</v>
      </c>
      <c r="K37" s="183"/>
      <c r="L37" s="183"/>
      <c r="M37" s="184"/>
      <c r="N37" s="186"/>
      <c r="O37" s="153" t="s">
        <v>318</v>
      </c>
      <c r="P37" s="153" t="s">
        <v>319</v>
      </c>
      <c r="Q37" s="162" t="s">
        <v>257</v>
      </c>
      <c r="R37" s="163">
        <v>44044</v>
      </c>
      <c r="S37" s="163">
        <v>44196</v>
      </c>
      <c r="T37" s="165"/>
      <c r="U37" s="188"/>
      <c r="V37" s="190"/>
      <c r="W37" s="190"/>
      <c r="X37" s="190"/>
      <c r="Y37" s="190"/>
      <c r="Z37" s="190"/>
      <c r="AA37" s="188"/>
      <c r="AB37" s="126"/>
      <c r="AC37" s="126"/>
      <c r="AD37" s="126"/>
      <c r="AE37" s="126"/>
      <c r="AF37" s="131"/>
      <c r="AG37" s="131"/>
      <c r="AH37" s="131"/>
      <c r="AI37" s="131"/>
      <c r="AJ37" s="131"/>
      <c r="AK37" s="131"/>
      <c r="AL37" s="126"/>
      <c r="AM37" s="126"/>
      <c r="AN37" s="137"/>
    </row>
    <row r="38" spans="1:40" s="13" customFormat="1" ht="78" customHeight="1" hidden="1">
      <c r="A38" s="178"/>
      <c r="B38" s="179"/>
      <c r="C38" s="180"/>
      <c r="D38" s="181"/>
      <c r="E38" s="151"/>
      <c r="F38" s="169"/>
      <c r="G38" s="180"/>
      <c r="H38" s="183"/>
      <c r="I38" s="184"/>
      <c r="J38" s="168"/>
      <c r="K38" s="183"/>
      <c r="L38" s="183"/>
      <c r="M38" s="184"/>
      <c r="N38" s="186"/>
      <c r="O38" s="149"/>
      <c r="P38" s="149"/>
      <c r="Q38" s="170"/>
      <c r="R38" s="170"/>
      <c r="S38" s="165"/>
      <c r="T38" s="165"/>
      <c r="U38" s="189"/>
      <c r="V38" s="190"/>
      <c r="W38" s="190"/>
      <c r="X38" s="190"/>
      <c r="Y38" s="190"/>
      <c r="Z38" s="190"/>
      <c r="AA38" s="189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37"/>
    </row>
    <row r="39" ht="15" hidden="1"/>
    <row r="40" ht="15" customHeight="1"/>
    <row r="41" spans="11:19" ht="15">
      <c r="K41" s="15"/>
      <c r="L41" s="15"/>
      <c r="M41" s="15"/>
      <c r="N41" s="15"/>
      <c r="O41" s="15"/>
      <c r="P41" s="15"/>
      <c r="Q41" s="15"/>
      <c r="R41" s="15"/>
      <c r="S41" s="15"/>
    </row>
    <row r="42" spans="11:20" ht="15">
      <c r="K42" s="244" t="s">
        <v>43</v>
      </c>
      <c r="L42" s="244"/>
      <c r="M42" s="244"/>
      <c r="N42" s="244"/>
      <c r="O42" s="244"/>
      <c r="P42" s="244"/>
      <c r="Q42" s="244"/>
      <c r="R42" s="244"/>
      <c r="S42" s="244" t="s">
        <v>44</v>
      </c>
      <c r="T42" s="245"/>
    </row>
    <row r="43" spans="11:20" ht="15">
      <c r="K43" s="244"/>
      <c r="L43" s="244"/>
      <c r="M43" s="244"/>
      <c r="N43" s="244"/>
      <c r="O43" s="244"/>
      <c r="P43" s="244"/>
      <c r="Q43" s="244"/>
      <c r="R43" s="244"/>
      <c r="S43" s="245"/>
      <c r="T43" s="245"/>
    </row>
    <row r="44" spans="11:20" ht="15">
      <c r="K44" s="244"/>
      <c r="L44" s="244"/>
      <c r="M44" s="244"/>
      <c r="N44" s="244"/>
      <c r="O44" s="244"/>
      <c r="P44" s="244"/>
      <c r="Q44" s="244"/>
      <c r="R44" s="244"/>
      <c r="S44" s="245"/>
      <c r="T44" s="245"/>
    </row>
    <row r="45" spans="11:20" ht="15">
      <c r="K45" s="244"/>
      <c r="L45" s="244"/>
      <c r="M45" s="244"/>
      <c r="N45" s="244"/>
      <c r="O45" s="244"/>
      <c r="P45" s="244"/>
      <c r="Q45" s="244"/>
      <c r="R45" s="244"/>
      <c r="S45" s="245"/>
      <c r="T45" s="245"/>
    </row>
  </sheetData>
  <sheetProtection password="EB75" sheet="1" objects="1" scenarios="1"/>
  <mergeCells count="131">
    <mergeCell ref="K42:R45"/>
    <mergeCell ref="S42:T45"/>
    <mergeCell ref="E12:E14"/>
    <mergeCell ref="F12:F14"/>
    <mergeCell ref="J12:J14"/>
    <mergeCell ref="U4:W4"/>
    <mergeCell ref="X4:AA4"/>
    <mergeCell ref="N5:T5"/>
    <mergeCell ref="U5:W5"/>
    <mergeCell ref="C4:M4"/>
    <mergeCell ref="C7:T7"/>
    <mergeCell ref="A6:T6"/>
    <mergeCell ref="C5:M5"/>
    <mergeCell ref="A7:B7"/>
    <mergeCell ref="A1:B5"/>
    <mergeCell ref="C1:AA1"/>
    <mergeCell ref="C2:AA2"/>
    <mergeCell ref="C3:AA3"/>
    <mergeCell ref="A27:AA27"/>
    <mergeCell ref="A28:A32"/>
    <mergeCell ref="B28:B32"/>
    <mergeCell ref="C28:C32"/>
    <mergeCell ref="A21:AA21"/>
    <mergeCell ref="G12:I12"/>
    <mergeCell ref="A15:AA15"/>
    <mergeCell ref="T13:T14"/>
    <mergeCell ref="R13:S13"/>
    <mergeCell ref="C12:C14"/>
    <mergeCell ref="D12:D14"/>
    <mergeCell ref="Q13:Q14"/>
    <mergeCell ref="N12:T12"/>
    <mergeCell ref="U12:AA12"/>
    <mergeCell ref="X13:Y13"/>
    <mergeCell ref="AA13:AA14"/>
    <mergeCell ref="G13:G14"/>
    <mergeCell ref="B12:B14"/>
    <mergeCell ref="K12:M12"/>
    <mergeCell ref="K13:K14"/>
    <mergeCell ref="A12:A14"/>
    <mergeCell ref="C9:T9"/>
    <mergeCell ref="C10:T10"/>
    <mergeCell ref="L13:L14"/>
    <mergeCell ref="A8:B8"/>
    <mergeCell ref="I13:I14"/>
    <mergeCell ref="N4:T4"/>
    <mergeCell ref="M13:M14"/>
    <mergeCell ref="N13:N14"/>
    <mergeCell ref="O13:O14"/>
    <mergeCell ref="P13:P14"/>
    <mergeCell ref="A10:B10"/>
    <mergeCell ref="C8:T8"/>
    <mergeCell ref="A9:B9"/>
    <mergeCell ref="A11:T11"/>
    <mergeCell ref="H13:H14"/>
    <mergeCell ref="U7:U10"/>
    <mergeCell ref="V7:Y10"/>
    <mergeCell ref="Z7:Z10"/>
    <mergeCell ref="AA7:AA10"/>
    <mergeCell ref="A16:A20"/>
    <mergeCell ref="B16:B20"/>
    <mergeCell ref="C16:C20"/>
    <mergeCell ref="D16:D20"/>
    <mergeCell ref="G16:G20"/>
    <mergeCell ref="H16:H20"/>
    <mergeCell ref="I16:I20"/>
    <mergeCell ref="K16:K20"/>
    <mergeCell ref="L16:L20"/>
    <mergeCell ref="E19:E20"/>
    <mergeCell ref="J18:J19"/>
    <mergeCell ref="F19:F20"/>
    <mergeCell ref="M16:M20"/>
    <mergeCell ref="N16:N20"/>
    <mergeCell ref="U16:U20"/>
    <mergeCell ref="V16:V20"/>
    <mergeCell ref="W16:W20"/>
    <mergeCell ref="X16:X20"/>
    <mergeCell ref="Y16:Y20"/>
    <mergeCell ref="Z16:Z20"/>
    <mergeCell ref="AA16:AA20"/>
    <mergeCell ref="A22:A26"/>
    <mergeCell ref="B22:B26"/>
    <mergeCell ref="C22:C26"/>
    <mergeCell ref="D22:D26"/>
    <mergeCell ref="G22:G26"/>
    <mergeCell ref="H22:H26"/>
    <mergeCell ref="I22:I26"/>
    <mergeCell ref="K22:K26"/>
    <mergeCell ref="L22:L26"/>
    <mergeCell ref="M22:M26"/>
    <mergeCell ref="N22:N26"/>
    <mergeCell ref="U22:U26"/>
    <mergeCell ref="V22:V26"/>
    <mergeCell ref="W22:W26"/>
    <mergeCell ref="X22:X26"/>
    <mergeCell ref="Y22:Y26"/>
    <mergeCell ref="Z22:Z26"/>
    <mergeCell ref="AA22:AA26"/>
    <mergeCell ref="V28:V32"/>
    <mergeCell ref="W28:W32"/>
    <mergeCell ref="X28:X32"/>
    <mergeCell ref="Y28:Y32"/>
    <mergeCell ref="Z28:Z32"/>
    <mergeCell ref="AA28:AA32"/>
    <mergeCell ref="D28:D32"/>
    <mergeCell ref="G28:G32"/>
    <mergeCell ref="H28:H32"/>
    <mergeCell ref="I28:I32"/>
    <mergeCell ref="K28:K32"/>
    <mergeCell ref="L28:L32"/>
    <mergeCell ref="M28:M32"/>
    <mergeCell ref="N28:N32"/>
    <mergeCell ref="U28:U32"/>
    <mergeCell ref="A33:AA33"/>
    <mergeCell ref="A34:A38"/>
    <mergeCell ref="B34:B38"/>
    <mergeCell ref="C34:C38"/>
    <mergeCell ref="D34:D38"/>
    <mergeCell ref="G34:G38"/>
    <mergeCell ref="H34:H38"/>
    <mergeCell ref="I34:I38"/>
    <mergeCell ref="K34:K38"/>
    <mergeCell ref="L34:L38"/>
    <mergeCell ref="M34:M38"/>
    <mergeCell ref="N34:N38"/>
    <mergeCell ref="U34:U38"/>
    <mergeCell ref="V34:V38"/>
    <mergeCell ref="W34:W38"/>
    <mergeCell ref="X34:X38"/>
    <mergeCell ref="Y34:Y38"/>
    <mergeCell ref="Z34:Z38"/>
    <mergeCell ref="AA34:AA38"/>
  </mergeCells>
  <conditionalFormatting sqref="I16:I20">
    <cfRule type="containsText" priority="65" dxfId="3" operator="containsText" stopIfTrue="1" text="EXTREMO">
      <formula>NOT(ISERROR(SEARCH("EXTREMO",I16)))</formula>
    </cfRule>
    <cfRule type="containsText" priority="66" dxfId="1" operator="containsText" stopIfTrue="1" text="ALTO">
      <formula>NOT(ISERROR(SEARCH("ALTO",I16)))</formula>
    </cfRule>
    <cfRule type="containsText" priority="67" dxfId="2" operator="containsText" stopIfTrue="1" text="MODERADO">
      <formula>NOT(ISERROR(SEARCH("MODERADO",I16)))</formula>
    </cfRule>
    <cfRule type="containsText" priority="68" dxfId="6" operator="containsText" stopIfTrue="1" text="BAJO">
      <formula>NOT(ISERROR(SEARCH("BAJO",I16)))</formula>
    </cfRule>
  </conditionalFormatting>
  <conditionalFormatting sqref="I22:I26 M22:M26">
    <cfRule type="containsText" priority="45" dxfId="3" operator="containsText" stopIfTrue="1" text="EXTREMO">
      <formula>NOT(ISERROR(SEARCH("EXTREMO",I22)))</formula>
    </cfRule>
    <cfRule type="containsText" priority="46" dxfId="1" operator="containsText" stopIfTrue="1" text="ALTO">
      <formula>NOT(ISERROR(SEARCH("ALTO",I22)))</formula>
    </cfRule>
    <cfRule type="containsText" priority="47" dxfId="2" operator="containsText" stopIfTrue="1" text="MODERADO">
      <formula>NOT(ISERROR(SEARCH("MODERADO",I22)))</formula>
    </cfRule>
    <cfRule type="containsText" priority="48" dxfId="6" operator="containsText" stopIfTrue="1" text="BAJO">
      <formula>NOT(ISERROR(SEARCH("BAJO",I22)))</formula>
    </cfRule>
  </conditionalFormatting>
  <conditionalFormatting sqref="M28:M32">
    <cfRule type="containsText" priority="37" dxfId="3" operator="containsText" stopIfTrue="1" text="EXTREMO">
      <formula>NOT(ISERROR(SEARCH("EXTREMO",M28)))</formula>
    </cfRule>
    <cfRule type="containsText" priority="38" dxfId="1" operator="containsText" stopIfTrue="1" text="ALTO">
      <formula>NOT(ISERROR(SEARCH("ALTO",M28)))</formula>
    </cfRule>
    <cfRule type="containsText" priority="39" dxfId="2" operator="containsText" stopIfTrue="1" text="MODERADO">
      <formula>NOT(ISERROR(SEARCH("MODERADO",M28)))</formula>
    </cfRule>
    <cfRule type="containsText" priority="40" dxfId="6" operator="containsText" stopIfTrue="1" text="BAJO">
      <formula>NOT(ISERROR(SEARCH("BAJO",M28)))</formula>
    </cfRule>
  </conditionalFormatting>
  <conditionalFormatting sqref="I34:I38 M34:M38">
    <cfRule type="containsText" priority="25" dxfId="3" operator="containsText" stopIfTrue="1" text="EXTREMO">
      <formula>NOT(ISERROR(SEARCH("EXTREMO",I34)))</formula>
    </cfRule>
    <cfRule type="containsText" priority="26" dxfId="1" operator="containsText" stopIfTrue="1" text="ALTO">
      <formula>NOT(ISERROR(SEARCH("ALTO",I34)))</formula>
    </cfRule>
    <cfRule type="containsText" priority="27" dxfId="2" operator="containsText" stopIfTrue="1" text="MODERADO">
      <formula>NOT(ISERROR(SEARCH("MODERADO",I34)))</formula>
    </cfRule>
    <cfRule type="containsText" priority="28" dxfId="6" operator="containsText" stopIfTrue="1" text="BAJO">
      <formula>NOT(ISERROR(SEARCH("BAJO",I34)))</formula>
    </cfRule>
  </conditionalFormatting>
  <conditionalFormatting sqref="M16:M20">
    <cfRule type="containsText" priority="17" dxfId="3" operator="containsText" stopIfTrue="1" text="EXTREMO">
      <formula>NOT(ISERROR(SEARCH("EXTREMO",M16)))</formula>
    </cfRule>
    <cfRule type="containsText" priority="18" dxfId="1" operator="containsText" stopIfTrue="1" text="ALTO">
      <formula>NOT(ISERROR(SEARCH("ALTO",M16)))</formula>
    </cfRule>
    <cfRule type="containsText" priority="19" dxfId="2" operator="containsText" stopIfTrue="1" text="MODERADO">
      <formula>NOT(ISERROR(SEARCH("MODERADO",M16)))</formula>
    </cfRule>
    <cfRule type="containsText" priority="20" dxfId="6" operator="containsText" stopIfTrue="1" text="BAJO">
      <formula>NOT(ISERROR(SEARCH("BAJO",M16)))</formula>
    </cfRule>
  </conditionalFormatting>
  <conditionalFormatting sqref="I28:I32">
    <cfRule type="containsText" priority="5" dxfId="3" operator="containsText" stopIfTrue="1" text="EXTREMO">
      <formula>NOT(ISERROR(SEARCH("EXTREMO",I28)))</formula>
    </cfRule>
    <cfRule type="containsText" priority="6" dxfId="1" operator="containsText" stopIfTrue="1" text="ALTO">
      <formula>NOT(ISERROR(SEARCH("ALTO",I28)))</formula>
    </cfRule>
    <cfRule type="containsText" priority="7" dxfId="2" operator="containsText" stopIfTrue="1" text="MODERADO">
      <formula>NOT(ISERROR(SEARCH("MODERADO",I28)))</formula>
    </cfRule>
    <cfRule type="containsText" priority="8" dxfId="6" operator="containsText" stopIfTrue="1" text="BAJO">
      <formula>NOT(ISERROR(SEARCH("BAJO",I28)))</formula>
    </cfRule>
  </conditionalFormatting>
  <dataValidations count="9" xWindow="1016" yWindow="443">
    <dataValidation type="list" showInputMessage="1" showErrorMessage="1" sqref="C34:C38 C28:C32 C22:C26 C16:C20">
      <formula1>$AG$7:$AG$10</formula1>
    </dataValidation>
    <dataValidation type="list" allowBlank="1" showInputMessage="1" showErrorMessage="1" sqref="G28:G32 G34:G38 G16:G20 G22:G26">
      <formula1>$AC$2:$AC$6</formula1>
    </dataValidation>
    <dataValidation type="list" allowBlank="1" showInputMessage="1" showErrorMessage="1" sqref="H16:H20 H22:H26">
      <formula1>$AE$2:$AE$6</formula1>
    </dataValidation>
    <dataValidation type="list" allowBlank="1" showInputMessage="1" showErrorMessage="1" sqref="N22:N26 N34:N38 N28:N32 N16:N20">
      <formula1>$AC$7:$AC$10</formula1>
    </dataValidation>
    <dataValidation allowBlank="1" showInputMessage="1" showErrorMessage="1" promptTitle="Valor consecuencia Riesgos SI" prompt="Dirigirse a la Hoja R1 SI" sqref="H34:H38"/>
    <dataValidation allowBlank="1" showInputMessage="1" showErrorMessage="1" promptTitle="Asignación de controles" prompt="Debe existir un control por cada causa._x000a__x000a_Una vez asigne los controles existentes del R1, dirijase a la Hoja R1 CO para su valoración" sqref="J28:J32"/>
    <dataValidation allowBlank="1" showInputMessage="1" showErrorMessage="1" promptTitle="Asignación de controles" prompt="Debe existir un control por cada causa._x000a__x000a_Una vez asigne los controles existentes del R1, dirijase a la Hoja R1 SI para su valoración" sqref="J34:J38"/>
    <dataValidation allowBlank="1" showInputMessage="1" showErrorMessage="1" promptTitle="Asignación de controles" prompt="Debe existir un control por cada causa._x000a__x000a_Una vez asigne los controles existentes del R1, dirijase a la Hoja R1 PRY para su valoración" sqref="J22 J24:J26"/>
    <dataValidation allowBlank="1" showInputMessage="1" showErrorMessage="1" promptTitle="Asignación de controles" prompt="Debe existir un control por cada causa._x000a__x000a_Una vez asigne los controles existentes del R1, dirijase a la Hoja R1 PR para su valoración" sqref="J16 J18:J20"/>
  </dataValidations>
  <printOptions/>
  <pageMargins left="0.25" right="0.25" top="0.75" bottom="0.75" header="0.3" footer="0.3"/>
  <pageSetup horizontalDpi="600" verticalDpi="600" orientation="landscape" paperSize="5" scale="19" r:id="rId4"/>
  <rowBreaks count="1" manualBreakCount="1">
    <brk id="20" max="16383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3"/>
  </sheetPr>
  <dimension ref="A1:U82"/>
  <sheetViews>
    <sheetView view="pageBreakPreview" zoomScale="25" zoomScaleSheetLayoutView="25" workbookViewId="0" topLeftCell="C54">
      <selection activeCell="I59" sqref="I59:T61"/>
    </sheetView>
  </sheetViews>
  <sheetFormatPr defaultColWidth="11.421875" defaultRowHeight="15"/>
  <cols>
    <col min="1" max="1" width="78.140625" style="36" customWidth="1"/>
    <col min="2" max="3" width="50.7109375" style="36" customWidth="1"/>
    <col min="4" max="9" width="35.7109375" style="36" customWidth="1"/>
    <col min="10" max="10" width="70.7109375" style="36" customWidth="1"/>
    <col min="11" max="11" width="35.7109375" style="36" customWidth="1"/>
    <col min="12" max="12" width="70.7109375" style="36" customWidth="1"/>
    <col min="13" max="13" width="35.7109375" style="36" customWidth="1"/>
    <col min="14" max="14" width="70.7109375" style="36" customWidth="1"/>
    <col min="15" max="20" width="43.140625" style="36" customWidth="1"/>
    <col min="21" max="21" width="27.421875" style="36" customWidth="1"/>
    <col min="22" max="16384" width="11.421875" style="36" customWidth="1"/>
  </cols>
  <sheetData>
    <row r="1" spans="1:20" ht="71.25" customHeight="1">
      <c r="A1" s="99" t="s">
        <v>60</v>
      </c>
      <c r="B1" s="361" t="str">
        <f>'MAPA DE RIESGOS'!C9</f>
        <v>16 DE Julio de 2020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71.25" customHeight="1">
      <c r="A2" s="99" t="s">
        <v>61</v>
      </c>
      <c r="B2" s="364" t="str">
        <f>'MAPA DE RIESGOS'!C7</f>
        <v>ATENCIÓN SOCIAL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/>
    </row>
    <row r="3" spans="1:20" ht="71.25" customHeight="1">
      <c r="A3" s="99" t="s">
        <v>62</v>
      </c>
      <c r="B3" s="364" t="str">
        <f>'MAPA DE RIESGOS'!D16</f>
        <v>IMPLEMENTACIÓN DE POLITICAS PUBLICAS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3"/>
    </row>
    <row r="4" spans="1:20" ht="30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7"/>
      <c r="P4" s="38"/>
      <c r="Q4" s="38"/>
      <c r="R4" s="38"/>
      <c r="S4" s="38"/>
      <c r="T4" s="38"/>
    </row>
    <row r="5" spans="1:20" ht="66" customHeight="1">
      <c r="A5" s="346" t="s">
        <v>189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</row>
    <row r="6" spans="1:20" ht="81" customHeight="1">
      <c r="A6" s="100" t="s">
        <v>63</v>
      </c>
      <c r="B6" s="349" t="s">
        <v>35</v>
      </c>
      <c r="C6" s="351"/>
      <c r="D6" s="349" t="s">
        <v>165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</row>
    <row r="7" spans="1:20" ht="91.5" customHeight="1">
      <c r="A7" s="88" t="e">
        <f>#REF!</f>
        <v>#REF!</v>
      </c>
      <c r="B7" s="369" t="e">
        <f>#REF!</f>
        <v>#REF!</v>
      </c>
      <c r="C7" s="370"/>
      <c r="D7" s="369" t="e">
        <f>#REF!</f>
        <v>#REF!</v>
      </c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0"/>
    </row>
    <row r="8" spans="1:20" ht="90.75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20" ht="60" customHeight="1">
      <c r="A9" s="346" t="s">
        <v>64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</row>
    <row r="10" spans="1:20" ht="99.95" customHeight="1">
      <c r="A10" s="347" t="s">
        <v>144</v>
      </c>
      <c r="B10" s="347"/>
      <c r="C10" s="347"/>
      <c r="D10" s="347"/>
      <c r="E10" s="347"/>
      <c r="F10" s="347"/>
      <c r="G10" s="348" t="e">
        <f>#REF!</f>
        <v>#REF!</v>
      </c>
      <c r="H10" s="348"/>
      <c r="I10" s="348"/>
      <c r="J10" s="349" t="s">
        <v>65</v>
      </c>
      <c r="K10" s="350"/>
      <c r="L10" s="350"/>
      <c r="M10" s="350"/>
      <c r="N10" s="350"/>
      <c r="O10" s="350"/>
      <c r="P10" s="350"/>
      <c r="Q10" s="350"/>
      <c r="R10" s="350"/>
      <c r="S10" s="350"/>
      <c r="T10" s="351"/>
    </row>
    <row r="11" spans="1:20" ht="99.95" customHeight="1">
      <c r="A11" s="347" t="s">
        <v>142</v>
      </c>
      <c r="B11" s="347"/>
      <c r="C11" s="347"/>
      <c r="D11" s="347"/>
      <c r="E11" s="347"/>
      <c r="F11" s="347"/>
      <c r="G11" s="352" t="e">
        <f>#REF!</f>
        <v>#REF!</v>
      </c>
      <c r="H11" s="352"/>
      <c r="I11" s="352"/>
      <c r="J11" s="353" t="e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#REF!</v>
      </c>
      <c r="K11" s="354"/>
      <c r="L11" s="354"/>
      <c r="M11" s="354"/>
      <c r="N11" s="354"/>
      <c r="O11" s="354"/>
      <c r="P11" s="354"/>
      <c r="Q11" s="354"/>
      <c r="R11" s="354"/>
      <c r="S11" s="354"/>
      <c r="T11" s="355"/>
    </row>
    <row r="12" spans="1:20" ht="47.25" customHeight="1">
      <c r="A12" s="22"/>
      <c r="B12" s="22"/>
      <c r="C12" s="22"/>
      <c r="D12" s="23"/>
      <c r="E12" s="23"/>
      <c r="F12" s="24"/>
      <c r="G12" s="24"/>
      <c r="H12" s="24"/>
      <c r="I12" s="24"/>
      <c r="J12" s="24"/>
      <c r="K12" s="23"/>
      <c r="L12" s="23"/>
      <c r="M12" s="23"/>
      <c r="N12" s="23"/>
      <c r="O12" s="37"/>
      <c r="P12" s="38"/>
      <c r="Q12" s="38"/>
      <c r="R12" s="38"/>
      <c r="S12" s="38"/>
      <c r="T12" s="38"/>
    </row>
    <row r="13" spans="1:20" ht="73.5" customHeight="1">
      <c r="A13" s="346" t="s">
        <v>75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</row>
    <row r="14" spans="1:20" ht="73.5" customHeight="1">
      <c r="A14" s="441" t="s">
        <v>76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ht="72" customHeight="1">
      <c r="A15" s="445" t="s">
        <v>190</v>
      </c>
      <c r="B15" s="446"/>
      <c r="C15" s="446"/>
      <c r="D15" s="446"/>
      <c r="E15" s="446"/>
      <c r="F15" s="447"/>
      <c r="G15" s="445" t="s">
        <v>171</v>
      </c>
      <c r="H15" s="446"/>
      <c r="I15" s="446"/>
      <c r="J15" s="446"/>
      <c r="K15" s="446"/>
      <c r="L15" s="446"/>
      <c r="M15" s="446"/>
      <c r="N15" s="447"/>
      <c r="O15" s="347" t="s">
        <v>145</v>
      </c>
      <c r="P15" s="347"/>
      <c r="Q15" s="347"/>
      <c r="R15" s="347"/>
      <c r="S15" s="347"/>
      <c r="T15" s="347"/>
    </row>
    <row r="16" spans="1:20" ht="30" customHeight="1">
      <c r="A16" s="448"/>
      <c r="B16" s="449"/>
      <c r="C16" s="449"/>
      <c r="D16" s="449"/>
      <c r="E16" s="449"/>
      <c r="F16" s="450"/>
      <c r="G16" s="448"/>
      <c r="H16" s="449"/>
      <c r="I16" s="449"/>
      <c r="J16" s="449"/>
      <c r="K16" s="449"/>
      <c r="L16" s="449"/>
      <c r="M16" s="449"/>
      <c r="N16" s="450"/>
      <c r="O16" s="439" t="s">
        <v>1</v>
      </c>
      <c r="P16" s="439"/>
      <c r="Q16" s="439"/>
      <c r="R16" s="439" t="s">
        <v>0</v>
      </c>
      <c r="S16" s="439"/>
      <c r="T16" s="439"/>
    </row>
    <row r="17" spans="1:20" ht="54" customHeight="1">
      <c r="A17" s="451"/>
      <c r="B17" s="452"/>
      <c r="C17" s="452"/>
      <c r="D17" s="452"/>
      <c r="E17" s="452"/>
      <c r="F17" s="453"/>
      <c r="G17" s="451"/>
      <c r="H17" s="452"/>
      <c r="I17" s="452"/>
      <c r="J17" s="452"/>
      <c r="K17" s="452"/>
      <c r="L17" s="452"/>
      <c r="M17" s="452"/>
      <c r="N17" s="453"/>
      <c r="O17" s="101" t="s">
        <v>169</v>
      </c>
      <c r="P17" s="101" t="s">
        <v>170</v>
      </c>
      <c r="Q17" s="101" t="s">
        <v>172</v>
      </c>
      <c r="R17" s="101" t="s">
        <v>169</v>
      </c>
      <c r="S17" s="101" t="s">
        <v>170</v>
      </c>
      <c r="T17" s="101" t="s">
        <v>172</v>
      </c>
    </row>
    <row r="18" spans="1:20" ht="49.5" customHeight="1">
      <c r="A18" s="442" t="e">
        <f>#REF!</f>
        <v>#REF!</v>
      </c>
      <c r="B18" s="443"/>
      <c r="C18" s="443"/>
      <c r="D18" s="443"/>
      <c r="E18" s="443"/>
      <c r="F18" s="444"/>
      <c r="G18" s="110" t="s">
        <v>77</v>
      </c>
      <c r="H18" s="442" t="e">
        <f>#REF!</f>
        <v>#REF!</v>
      </c>
      <c r="I18" s="443"/>
      <c r="J18" s="443"/>
      <c r="K18" s="443"/>
      <c r="L18" s="443"/>
      <c r="M18" s="443"/>
      <c r="N18" s="443"/>
      <c r="O18" s="83"/>
      <c r="P18" s="83"/>
      <c r="Q18" s="80"/>
      <c r="R18" s="80"/>
      <c r="S18" s="80"/>
      <c r="T18" s="80"/>
    </row>
    <row r="19" spans="1:20" ht="50.1" customHeight="1">
      <c r="A19" s="442" t="e">
        <f>#REF!</f>
        <v>#REF!</v>
      </c>
      <c r="B19" s="443"/>
      <c r="C19" s="443"/>
      <c r="D19" s="443"/>
      <c r="E19" s="443"/>
      <c r="F19" s="444"/>
      <c r="G19" s="110" t="s">
        <v>78</v>
      </c>
      <c r="H19" s="442" t="e">
        <f>#REF!</f>
        <v>#REF!</v>
      </c>
      <c r="I19" s="443"/>
      <c r="J19" s="443"/>
      <c r="K19" s="443"/>
      <c r="L19" s="443"/>
      <c r="M19" s="443"/>
      <c r="N19" s="443"/>
      <c r="O19" s="83"/>
      <c r="P19" s="83"/>
      <c r="Q19" s="80"/>
      <c r="R19" s="80"/>
      <c r="S19" s="80"/>
      <c r="T19" s="80"/>
    </row>
    <row r="20" spans="1:20" ht="50.1" customHeight="1">
      <c r="A20" s="442" t="e">
        <f>#REF!</f>
        <v>#REF!</v>
      </c>
      <c r="B20" s="443"/>
      <c r="C20" s="443"/>
      <c r="D20" s="443"/>
      <c r="E20" s="443"/>
      <c r="F20" s="444"/>
      <c r="G20" s="110" t="s">
        <v>79</v>
      </c>
      <c r="H20" s="442" t="e">
        <f>#REF!</f>
        <v>#REF!</v>
      </c>
      <c r="I20" s="443"/>
      <c r="J20" s="443"/>
      <c r="K20" s="443"/>
      <c r="L20" s="443"/>
      <c r="M20" s="443"/>
      <c r="N20" s="443"/>
      <c r="O20" s="83"/>
      <c r="P20" s="83"/>
      <c r="Q20" s="80"/>
      <c r="R20" s="80"/>
      <c r="S20" s="80"/>
      <c r="T20" s="80"/>
    </row>
    <row r="21" spans="1:20" ht="50.1" customHeight="1">
      <c r="A21" s="442" t="e">
        <f>#REF!</f>
        <v>#REF!</v>
      </c>
      <c r="B21" s="443"/>
      <c r="C21" s="443"/>
      <c r="D21" s="443"/>
      <c r="E21" s="443"/>
      <c r="F21" s="444"/>
      <c r="G21" s="110" t="s">
        <v>80</v>
      </c>
      <c r="H21" s="442" t="e">
        <f>#REF!</f>
        <v>#REF!</v>
      </c>
      <c r="I21" s="443"/>
      <c r="J21" s="443"/>
      <c r="K21" s="443"/>
      <c r="L21" s="443"/>
      <c r="M21" s="443"/>
      <c r="N21" s="443"/>
      <c r="O21" s="83"/>
      <c r="P21" s="83"/>
      <c r="Q21" s="80"/>
      <c r="R21" s="80"/>
      <c r="S21" s="80"/>
      <c r="T21" s="80"/>
    </row>
    <row r="22" spans="1:20" ht="50.1" customHeight="1">
      <c r="A22" s="442" t="e">
        <f>#REF!</f>
        <v>#REF!</v>
      </c>
      <c r="B22" s="443"/>
      <c r="C22" s="443"/>
      <c r="D22" s="443"/>
      <c r="E22" s="443"/>
      <c r="F22" s="444"/>
      <c r="G22" s="110" t="s">
        <v>81</v>
      </c>
      <c r="H22" s="442" t="e">
        <f>#REF!</f>
        <v>#REF!</v>
      </c>
      <c r="I22" s="443"/>
      <c r="J22" s="443"/>
      <c r="K22" s="443"/>
      <c r="L22" s="443"/>
      <c r="M22" s="443"/>
      <c r="N22" s="443"/>
      <c r="O22" s="83"/>
      <c r="P22" s="83"/>
      <c r="Q22" s="80"/>
      <c r="R22" s="80"/>
      <c r="S22" s="80"/>
      <c r="T22" s="80"/>
    </row>
    <row r="23" spans="1:20" ht="30" customHeight="1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7"/>
      <c r="P23" s="38"/>
      <c r="Q23" s="38"/>
      <c r="R23" s="38"/>
      <c r="S23" s="38"/>
      <c r="T23" s="38"/>
    </row>
    <row r="24" spans="1:20" ht="30" customHeight="1">
      <c r="A24" s="28"/>
      <c r="B24" s="28"/>
      <c r="C24" s="29"/>
      <c r="D24" s="29"/>
      <c r="E24" s="41"/>
      <c r="F24" s="41"/>
      <c r="G24" s="41"/>
      <c r="H24" s="41"/>
      <c r="I24" s="41"/>
      <c r="J24" s="30"/>
      <c r="K24" s="30"/>
      <c r="L24" s="31"/>
      <c r="M24" s="31"/>
      <c r="N24" s="32"/>
      <c r="O24" s="42"/>
      <c r="P24" s="43"/>
      <c r="Q24" s="43"/>
      <c r="R24" s="43"/>
      <c r="S24" s="43"/>
      <c r="T24" s="43"/>
    </row>
    <row r="25" spans="1:20" ht="54" customHeight="1">
      <c r="A25" s="412" t="s">
        <v>173</v>
      </c>
      <c r="B25" s="412"/>
      <c r="C25" s="412"/>
      <c r="D25" s="412"/>
      <c r="E25" s="412"/>
      <c r="F25" s="412"/>
      <c r="G25" s="413"/>
      <c r="H25" s="103">
        <f>COUNTIF(O18:O22,"x")</f>
        <v>0</v>
      </c>
      <c r="I25" s="28"/>
      <c r="J25" s="28"/>
      <c r="K25" s="28"/>
      <c r="L25" s="31"/>
      <c r="M25" s="31"/>
      <c r="N25" s="44"/>
      <c r="O25" s="45"/>
      <c r="P25" s="46"/>
      <c r="Q25" s="46"/>
      <c r="R25" s="46"/>
      <c r="S25" s="46"/>
      <c r="T25" s="46"/>
    </row>
    <row r="26" spans="1:20" ht="54" customHeight="1">
      <c r="A26" s="412" t="s">
        <v>174</v>
      </c>
      <c r="B26" s="412"/>
      <c r="C26" s="412"/>
      <c r="D26" s="412"/>
      <c r="E26" s="412"/>
      <c r="F26" s="412"/>
      <c r="G26" s="413"/>
      <c r="H26" s="103">
        <f>COUNTIF(P18:P22,"x")</f>
        <v>0</v>
      </c>
      <c r="I26" s="28"/>
      <c r="J26" s="28"/>
      <c r="K26" s="28"/>
      <c r="L26" s="31"/>
      <c r="M26" s="31"/>
      <c r="N26" s="44"/>
      <c r="O26" s="45"/>
      <c r="P26" s="46"/>
      <c r="Q26" s="46"/>
      <c r="R26" s="46"/>
      <c r="S26" s="46"/>
      <c r="T26" s="46"/>
    </row>
    <row r="27" spans="1:20" ht="54" customHeight="1">
      <c r="A27" s="412" t="s">
        <v>175</v>
      </c>
      <c r="B27" s="412"/>
      <c r="C27" s="412"/>
      <c r="D27" s="412"/>
      <c r="E27" s="412"/>
      <c r="F27" s="412"/>
      <c r="G27" s="413"/>
      <c r="H27" s="103">
        <f>COUNTIF(Q18:Q22,"x")</f>
        <v>0</v>
      </c>
      <c r="I27" s="28"/>
      <c r="J27" s="28"/>
      <c r="K27" s="28"/>
      <c r="L27" s="31"/>
      <c r="M27" s="31"/>
      <c r="N27" s="44"/>
      <c r="O27" s="45"/>
      <c r="P27" s="46"/>
      <c r="Q27" s="46"/>
      <c r="R27" s="46"/>
      <c r="S27" s="46"/>
      <c r="T27" s="46"/>
    </row>
    <row r="28" spans="1:20" ht="54" customHeight="1">
      <c r="A28" s="412" t="s">
        <v>176</v>
      </c>
      <c r="B28" s="412"/>
      <c r="C28" s="412"/>
      <c r="D28" s="412"/>
      <c r="E28" s="412"/>
      <c r="F28" s="412"/>
      <c r="G28" s="413"/>
      <c r="H28" s="103">
        <f>COUNTIF(R18:R22,"x")</f>
        <v>0</v>
      </c>
      <c r="I28" s="32"/>
      <c r="J28" s="32"/>
      <c r="K28" s="32"/>
      <c r="L28" s="47"/>
      <c r="M28" s="47"/>
      <c r="N28" s="47"/>
      <c r="O28" s="48"/>
      <c r="P28" s="49"/>
      <c r="Q28" s="49"/>
      <c r="R28" s="49"/>
      <c r="S28" s="49"/>
      <c r="T28" s="49"/>
    </row>
    <row r="29" spans="1:20" ht="54" customHeight="1">
      <c r="A29" s="412" t="s">
        <v>177</v>
      </c>
      <c r="B29" s="412"/>
      <c r="C29" s="412"/>
      <c r="D29" s="412"/>
      <c r="E29" s="412"/>
      <c r="F29" s="412"/>
      <c r="G29" s="413"/>
      <c r="H29" s="103">
        <f>COUNTIF(S18:S22,"x")</f>
        <v>0</v>
      </c>
      <c r="I29" s="32"/>
      <c r="J29" s="32"/>
      <c r="K29" s="32"/>
      <c r="L29" s="47"/>
      <c r="M29" s="47"/>
      <c r="N29" s="47"/>
      <c r="O29" s="48"/>
      <c r="P29" s="49"/>
      <c r="Q29" s="49"/>
      <c r="R29" s="49"/>
      <c r="S29" s="49"/>
      <c r="T29" s="49"/>
    </row>
    <row r="30" spans="1:20" ht="54" customHeight="1">
      <c r="A30" s="412" t="s">
        <v>178</v>
      </c>
      <c r="B30" s="412"/>
      <c r="C30" s="412"/>
      <c r="D30" s="412"/>
      <c r="E30" s="412"/>
      <c r="F30" s="412"/>
      <c r="G30" s="413"/>
      <c r="H30" s="103">
        <f>COUNTIF(T18:T22,"x")</f>
        <v>0</v>
      </c>
      <c r="I30" s="32"/>
      <c r="J30" s="32"/>
      <c r="K30" s="32"/>
      <c r="L30" s="47"/>
      <c r="M30" s="47"/>
      <c r="N30" s="47"/>
      <c r="O30" s="48"/>
      <c r="P30" s="49"/>
      <c r="Q30" s="49"/>
      <c r="R30" s="49"/>
      <c r="S30" s="49"/>
      <c r="T30" s="49"/>
    </row>
    <row r="31" spans="1:20" ht="30" customHeight="1">
      <c r="A31" s="67"/>
      <c r="B31" s="67"/>
      <c r="C31" s="67"/>
      <c r="D31" s="67"/>
      <c r="E31" s="67"/>
      <c r="F31" s="67"/>
      <c r="G31" s="67"/>
      <c r="H31" s="53"/>
      <c r="I31" s="32"/>
      <c r="J31" s="32"/>
      <c r="K31" s="32"/>
      <c r="L31" s="47"/>
      <c r="M31" s="47"/>
      <c r="N31" s="47"/>
      <c r="O31" s="48"/>
      <c r="P31" s="49"/>
      <c r="Q31" s="49"/>
      <c r="R31" s="49"/>
      <c r="S31" s="49"/>
      <c r="T31" s="49"/>
    </row>
    <row r="32" spans="1:20" ht="78" customHeight="1">
      <c r="A32" s="414" t="s">
        <v>82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</row>
    <row r="33" spans="1:20" ht="78" customHeight="1">
      <c r="A33" s="415" t="s">
        <v>157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7"/>
    </row>
    <row r="34" spans="1:20" ht="106.5" customHeight="1" thickBot="1">
      <c r="A34" s="391" t="s">
        <v>83</v>
      </c>
      <c r="B34" s="391"/>
      <c r="C34" s="391"/>
      <c r="D34" s="391"/>
      <c r="E34" s="391"/>
      <c r="F34" s="391"/>
      <c r="G34" s="391"/>
      <c r="H34" s="104" t="s">
        <v>84</v>
      </c>
      <c r="I34" s="105" t="s">
        <v>85</v>
      </c>
      <c r="J34" s="101" t="s">
        <v>147</v>
      </c>
      <c r="K34" s="105" t="s">
        <v>86</v>
      </c>
      <c r="L34" s="101" t="s">
        <v>147</v>
      </c>
      <c r="M34" s="105" t="s">
        <v>87</v>
      </c>
      <c r="N34" s="101" t="s">
        <v>147</v>
      </c>
      <c r="O34" s="101" t="s">
        <v>88</v>
      </c>
      <c r="P34" s="392" t="s">
        <v>147</v>
      </c>
      <c r="Q34" s="393"/>
      <c r="R34" s="101" t="s">
        <v>89</v>
      </c>
      <c r="S34" s="394" t="s">
        <v>147</v>
      </c>
      <c r="T34" s="394"/>
    </row>
    <row r="35" spans="1:20" ht="60" customHeight="1">
      <c r="A35" s="395" t="s">
        <v>161</v>
      </c>
      <c r="B35" s="396"/>
      <c r="C35" s="396"/>
      <c r="D35" s="396"/>
      <c r="E35" s="397"/>
      <c r="F35" s="403" t="s">
        <v>112</v>
      </c>
      <c r="G35" s="404"/>
      <c r="H35" s="106">
        <v>15</v>
      </c>
      <c r="I35" s="292"/>
      <c r="J35" s="293"/>
      <c r="K35" s="292"/>
      <c r="L35" s="293"/>
      <c r="M35" s="292"/>
      <c r="N35" s="292"/>
      <c r="O35" s="292"/>
      <c r="P35" s="338"/>
      <c r="Q35" s="292"/>
      <c r="R35" s="292"/>
      <c r="S35" s="338"/>
      <c r="T35" s="292"/>
    </row>
    <row r="36" spans="1:20" ht="60" customHeight="1" thickBot="1">
      <c r="A36" s="400"/>
      <c r="B36" s="401"/>
      <c r="C36" s="401"/>
      <c r="D36" s="401"/>
      <c r="E36" s="402"/>
      <c r="F36" s="407" t="s">
        <v>113</v>
      </c>
      <c r="G36" s="408"/>
      <c r="H36" s="107">
        <v>0</v>
      </c>
      <c r="I36" s="294"/>
      <c r="J36" s="294"/>
      <c r="K36" s="294"/>
      <c r="L36" s="294"/>
      <c r="M36" s="294"/>
      <c r="N36" s="294"/>
      <c r="O36" s="294"/>
      <c r="P36" s="295"/>
      <c r="Q36" s="293"/>
      <c r="R36" s="294"/>
      <c r="S36" s="295"/>
      <c r="T36" s="293"/>
    </row>
    <row r="37" spans="1:20" ht="60" customHeight="1">
      <c r="A37" s="395" t="s">
        <v>164</v>
      </c>
      <c r="B37" s="396"/>
      <c r="C37" s="396"/>
      <c r="D37" s="396"/>
      <c r="E37" s="397"/>
      <c r="F37" s="403" t="s">
        <v>112</v>
      </c>
      <c r="G37" s="404"/>
      <c r="H37" s="106">
        <v>15</v>
      </c>
      <c r="I37" s="292"/>
      <c r="J37" s="292"/>
      <c r="K37" s="292"/>
      <c r="L37" s="292"/>
      <c r="M37" s="292"/>
      <c r="N37" s="292"/>
      <c r="O37" s="292"/>
      <c r="P37" s="338"/>
      <c r="Q37" s="292"/>
      <c r="R37" s="292"/>
      <c r="S37" s="338"/>
      <c r="T37" s="292"/>
    </row>
    <row r="38" spans="1:20" ht="60" customHeight="1" thickBot="1">
      <c r="A38" s="400"/>
      <c r="B38" s="401"/>
      <c r="C38" s="401"/>
      <c r="D38" s="401"/>
      <c r="E38" s="402"/>
      <c r="F38" s="407" t="s">
        <v>113</v>
      </c>
      <c r="G38" s="408"/>
      <c r="H38" s="107">
        <v>0</v>
      </c>
      <c r="I38" s="294"/>
      <c r="J38" s="294"/>
      <c r="K38" s="294"/>
      <c r="L38" s="294"/>
      <c r="M38" s="294"/>
      <c r="N38" s="294"/>
      <c r="O38" s="294"/>
      <c r="P38" s="295"/>
      <c r="Q38" s="293"/>
      <c r="R38" s="294"/>
      <c r="S38" s="295"/>
      <c r="T38" s="293"/>
    </row>
    <row r="39" spans="1:20" ht="60" customHeight="1">
      <c r="A39" s="395" t="s">
        <v>160</v>
      </c>
      <c r="B39" s="396"/>
      <c r="C39" s="396"/>
      <c r="D39" s="396"/>
      <c r="E39" s="397"/>
      <c r="F39" s="403" t="s">
        <v>90</v>
      </c>
      <c r="G39" s="404"/>
      <c r="H39" s="106">
        <v>15</v>
      </c>
      <c r="I39" s="292"/>
      <c r="J39" s="292"/>
      <c r="K39" s="292"/>
      <c r="L39" s="292"/>
      <c r="M39" s="292"/>
      <c r="N39" s="292"/>
      <c r="O39" s="292"/>
      <c r="P39" s="338"/>
      <c r="Q39" s="292"/>
      <c r="R39" s="292"/>
      <c r="S39" s="338"/>
      <c r="T39" s="292"/>
    </row>
    <row r="40" spans="1:20" ht="60" customHeight="1" thickBot="1">
      <c r="A40" s="400"/>
      <c r="B40" s="401"/>
      <c r="C40" s="401"/>
      <c r="D40" s="401"/>
      <c r="E40" s="402"/>
      <c r="F40" s="407" t="s">
        <v>91</v>
      </c>
      <c r="G40" s="408"/>
      <c r="H40" s="107">
        <v>0</v>
      </c>
      <c r="I40" s="294"/>
      <c r="J40" s="294"/>
      <c r="K40" s="294"/>
      <c r="L40" s="294"/>
      <c r="M40" s="294"/>
      <c r="N40" s="294"/>
      <c r="O40" s="294"/>
      <c r="P40" s="295"/>
      <c r="Q40" s="293"/>
      <c r="R40" s="294"/>
      <c r="S40" s="295"/>
      <c r="T40" s="293"/>
    </row>
    <row r="41" spans="1:20" ht="60" customHeight="1">
      <c r="A41" s="395" t="s">
        <v>167</v>
      </c>
      <c r="B41" s="396"/>
      <c r="C41" s="396"/>
      <c r="D41" s="396"/>
      <c r="E41" s="397"/>
      <c r="F41" s="403" t="s">
        <v>92</v>
      </c>
      <c r="G41" s="404"/>
      <c r="H41" s="106">
        <v>15</v>
      </c>
      <c r="I41" s="292"/>
      <c r="J41" s="292"/>
      <c r="K41" s="292"/>
      <c r="L41" s="292"/>
      <c r="M41" s="292"/>
      <c r="N41" s="292"/>
      <c r="O41" s="292"/>
      <c r="P41" s="338"/>
      <c r="Q41" s="292"/>
      <c r="R41" s="292"/>
      <c r="S41" s="338"/>
      <c r="T41" s="292"/>
    </row>
    <row r="42" spans="1:20" ht="60" customHeight="1" thickBot="1">
      <c r="A42" s="409"/>
      <c r="B42" s="410"/>
      <c r="C42" s="410"/>
      <c r="D42" s="410"/>
      <c r="E42" s="411"/>
      <c r="F42" s="407" t="s">
        <v>93</v>
      </c>
      <c r="G42" s="408"/>
      <c r="H42" s="108">
        <v>10</v>
      </c>
      <c r="I42" s="293"/>
      <c r="J42" s="293"/>
      <c r="K42" s="293"/>
      <c r="L42" s="293"/>
      <c r="M42" s="293"/>
      <c r="N42" s="293"/>
      <c r="O42" s="293"/>
      <c r="P42" s="295"/>
      <c r="Q42" s="293"/>
      <c r="R42" s="293"/>
      <c r="S42" s="295"/>
      <c r="T42" s="293"/>
    </row>
    <row r="43" spans="1:20" ht="60" customHeight="1" thickBot="1">
      <c r="A43" s="400"/>
      <c r="B43" s="401"/>
      <c r="C43" s="401"/>
      <c r="D43" s="401"/>
      <c r="E43" s="402"/>
      <c r="F43" s="407" t="s">
        <v>168</v>
      </c>
      <c r="G43" s="408"/>
      <c r="H43" s="107">
        <v>0</v>
      </c>
      <c r="I43" s="294"/>
      <c r="J43" s="294"/>
      <c r="K43" s="294"/>
      <c r="L43" s="294"/>
      <c r="M43" s="294"/>
      <c r="N43" s="294"/>
      <c r="O43" s="294"/>
      <c r="P43" s="295"/>
      <c r="Q43" s="293"/>
      <c r="R43" s="294"/>
      <c r="S43" s="295"/>
      <c r="T43" s="293"/>
    </row>
    <row r="44" spans="1:20" ht="60" customHeight="1">
      <c r="A44" s="395" t="s">
        <v>166</v>
      </c>
      <c r="B44" s="396"/>
      <c r="C44" s="396"/>
      <c r="D44" s="396"/>
      <c r="E44" s="397"/>
      <c r="F44" s="403" t="s">
        <v>112</v>
      </c>
      <c r="G44" s="404"/>
      <c r="H44" s="106">
        <v>15</v>
      </c>
      <c r="I44" s="292"/>
      <c r="J44" s="292"/>
      <c r="K44" s="292"/>
      <c r="L44" s="292"/>
      <c r="M44" s="292"/>
      <c r="N44" s="292"/>
      <c r="O44" s="292"/>
      <c r="P44" s="338"/>
      <c r="Q44" s="292"/>
      <c r="R44" s="292"/>
      <c r="S44" s="338"/>
      <c r="T44" s="292"/>
    </row>
    <row r="45" spans="1:20" ht="60" customHeight="1" thickBot="1">
      <c r="A45" s="400"/>
      <c r="B45" s="401"/>
      <c r="C45" s="401"/>
      <c r="D45" s="401"/>
      <c r="E45" s="402"/>
      <c r="F45" s="407" t="s">
        <v>113</v>
      </c>
      <c r="G45" s="408"/>
      <c r="H45" s="107">
        <v>0</v>
      </c>
      <c r="I45" s="294"/>
      <c r="J45" s="294"/>
      <c r="K45" s="294"/>
      <c r="L45" s="294"/>
      <c r="M45" s="294"/>
      <c r="N45" s="294"/>
      <c r="O45" s="294"/>
      <c r="P45" s="296"/>
      <c r="Q45" s="294"/>
      <c r="R45" s="294"/>
      <c r="S45" s="296"/>
      <c r="T45" s="294"/>
    </row>
    <row r="46" spans="1:20" ht="80.1" customHeight="1">
      <c r="A46" s="395" t="s">
        <v>163</v>
      </c>
      <c r="B46" s="396"/>
      <c r="C46" s="396"/>
      <c r="D46" s="396"/>
      <c r="E46" s="397"/>
      <c r="F46" s="403" t="s">
        <v>94</v>
      </c>
      <c r="G46" s="404"/>
      <c r="H46" s="106">
        <v>15</v>
      </c>
      <c r="I46" s="292"/>
      <c r="J46" s="292"/>
      <c r="K46" s="292"/>
      <c r="L46" s="292"/>
      <c r="M46" s="292"/>
      <c r="N46" s="292"/>
      <c r="O46" s="292"/>
      <c r="P46" s="338"/>
      <c r="Q46" s="292"/>
      <c r="R46" s="292"/>
      <c r="S46" s="338"/>
      <c r="T46" s="292"/>
    </row>
    <row r="47" spans="1:20" ht="80.1" customHeight="1" thickBot="1">
      <c r="A47" s="400"/>
      <c r="B47" s="401"/>
      <c r="C47" s="401"/>
      <c r="D47" s="401"/>
      <c r="E47" s="402"/>
      <c r="F47" s="407" t="s">
        <v>95</v>
      </c>
      <c r="G47" s="408"/>
      <c r="H47" s="107">
        <v>5</v>
      </c>
      <c r="I47" s="294"/>
      <c r="J47" s="294"/>
      <c r="K47" s="294"/>
      <c r="L47" s="294"/>
      <c r="M47" s="294"/>
      <c r="N47" s="294"/>
      <c r="O47" s="294"/>
      <c r="P47" s="296"/>
      <c r="Q47" s="294"/>
      <c r="R47" s="294"/>
      <c r="S47" s="296"/>
      <c r="T47" s="294"/>
    </row>
    <row r="48" spans="1:20" ht="60" customHeight="1">
      <c r="A48" s="395" t="s">
        <v>181</v>
      </c>
      <c r="B48" s="396"/>
      <c r="C48" s="396"/>
      <c r="D48" s="396"/>
      <c r="E48" s="397"/>
      <c r="F48" s="403" t="s">
        <v>96</v>
      </c>
      <c r="G48" s="404"/>
      <c r="H48" s="106">
        <v>10</v>
      </c>
      <c r="I48" s="292"/>
      <c r="J48" s="292"/>
      <c r="K48" s="292"/>
      <c r="L48" s="292"/>
      <c r="M48" s="292"/>
      <c r="N48" s="292"/>
      <c r="O48" s="292"/>
      <c r="P48" s="295"/>
      <c r="Q48" s="293"/>
      <c r="R48" s="292"/>
      <c r="S48" s="295"/>
      <c r="T48" s="293"/>
    </row>
    <row r="49" spans="1:20" ht="60" customHeight="1">
      <c r="A49" s="398"/>
      <c r="B49" s="384"/>
      <c r="C49" s="384"/>
      <c r="D49" s="384"/>
      <c r="E49" s="399"/>
      <c r="F49" s="405" t="s">
        <v>97</v>
      </c>
      <c r="G49" s="406"/>
      <c r="H49" s="109">
        <v>5</v>
      </c>
      <c r="I49" s="293"/>
      <c r="J49" s="293"/>
      <c r="K49" s="293"/>
      <c r="L49" s="293"/>
      <c r="M49" s="293"/>
      <c r="N49" s="293"/>
      <c r="O49" s="293"/>
      <c r="P49" s="295"/>
      <c r="Q49" s="293"/>
      <c r="R49" s="293"/>
      <c r="S49" s="295"/>
      <c r="T49" s="293"/>
    </row>
    <row r="50" spans="1:20" ht="60" customHeight="1" thickBot="1">
      <c r="A50" s="400"/>
      <c r="B50" s="401"/>
      <c r="C50" s="401"/>
      <c r="D50" s="401"/>
      <c r="E50" s="402"/>
      <c r="F50" s="407" t="s">
        <v>98</v>
      </c>
      <c r="G50" s="408"/>
      <c r="H50" s="107">
        <v>0</v>
      </c>
      <c r="I50" s="294"/>
      <c r="J50" s="294"/>
      <c r="K50" s="294"/>
      <c r="L50" s="294"/>
      <c r="M50" s="294"/>
      <c r="N50" s="294"/>
      <c r="O50" s="294"/>
      <c r="P50" s="296"/>
      <c r="Q50" s="294"/>
      <c r="R50" s="294"/>
      <c r="S50" s="296"/>
      <c r="T50" s="294"/>
    </row>
    <row r="51" spans="1:20" ht="30" customHeight="1">
      <c r="A51" s="380" t="s">
        <v>99</v>
      </c>
      <c r="B51" s="380"/>
      <c r="C51" s="380"/>
      <c r="D51" s="380"/>
      <c r="E51" s="380"/>
      <c r="F51" s="380"/>
      <c r="G51" s="380"/>
      <c r="H51" s="76">
        <f>H35+H37+H39+H41+H44+H46+H48</f>
        <v>100</v>
      </c>
      <c r="I51" s="381">
        <f>SUM(I35:I50)</f>
        <v>0</v>
      </c>
      <c r="J51" s="382"/>
      <c r="K51" s="381">
        <f>SUM(K35:K50)</f>
        <v>0</v>
      </c>
      <c r="L51" s="382"/>
      <c r="M51" s="381">
        <f>SUM(M35:M50)</f>
        <v>0</v>
      </c>
      <c r="N51" s="382"/>
      <c r="O51" s="336">
        <f>SUM(O35:O50)</f>
        <v>0</v>
      </c>
      <c r="P51" s="336"/>
      <c r="Q51" s="336"/>
      <c r="R51" s="336">
        <f>SUM(R35:R50)</f>
        <v>0</v>
      </c>
      <c r="S51" s="336"/>
      <c r="T51" s="336"/>
    </row>
    <row r="52" spans="1:20" ht="60" customHeight="1">
      <c r="A52" s="347" t="s">
        <v>158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</row>
    <row r="53" spans="1:20" ht="106.5" customHeight="1">
      <c r="A53" s="391" t="s">
        <v>83</v>
      </c>
      <c r="B53" s="391"/>
      <c r="C53" s="391"/>
      <c r="D53" s="391"/>
      <c r="E53" s="391"/>
      <c r="F53" s="391"/>
      <c r="G53" s="391"/>
      <c r="H53" s="104" t="s">
        <v>84</v>
      </c>
      <c r="I53" s="105" t="s">
        <v>85</v>
      </c>
      <c r="J53" s="101" t="s">
        <v>147</v>
      </c>
      <c r="K53" s="105" t="s">
        <v>86</v>
      </c>
      <c r="L53" s="101" t="s">
        <v>147</v>
      </c>
      <c r="M53" s="105" t="s">
        <v>87</v>
      </c>
      <c r="N53" s="101" t="s">
        <v>147</v>
      </c>
      <c r="O53" s="101" t="s">
        <v>88</v>
      </c>
      <c r="P53" s="392" t="s">
        <v>147</v>
      </c>
      <c r="Q53" s="393"/>
      <c r="R53" s="101" t="s">
        <v>89</v>
      </c>
      <c r="S53" s="394" t="s">
        <v>147</v>
      </c>
      <c r="T53" s="394"/>
    </row>
    <row r="54" spans="1:20" ht="60" customHeight="1">
      <c r="A54" s="384" t="s">
        <v>148</v>
      </c>
      <c r="B54" s="384"/>
      <c r="C54" s="384"/>
      <c r="D54" s="384"/>
      <c r="E54" s="384"/>
      <c r="F54" s="286" t="s">
        <v>162</v>
      </c>
      <c r="G54" s="286"/>
      <c r="H54" s="89">
        <v>100</v>
      </c>
      <c r="I54" s="337"/>
      <c r="J54" s="376"/>
      <c r="K54" s="337"/>
      <c r="L54" s="337"/>
      <c r="M54" s="337"/>
      <c r="N54" s="337"/>
      <c r="O54" s="337"/>
      <c r="P54" s="337"/>
      <c r="Q54" s="337"/>
      <c r="R54" s="337"/>
      <c r="S54" s="337"/>
      <c r="T54" s="337"/>
    </row>
    <row r="55" spans="1:20" ht="60" customHeight="1">
      <c r="A55" s="384"/>
      <c r="B55" s="384"/>
      <c r="C55" s="384"/>
      <c r="D55" s="384"/>
      <c r="E55" s="384"/>
      <c r="F55" s="286" t="s">
        <v>149</v>
      </c>
      <c r="G55" s="286"/>
      <c r="H55" s="89">
        <v>50</v>
      </c>
      <c r="I55" s="337"/>
      <c r="J55" s="377"/>
      <c r="K55" s="337"/>
      <c r="L55" s="337"/>
      <c r="M55" s="337"/>
      <c r="N55" s="337"/>
      <c r="O55" s="337"/>
      <c r="P55" s="337"/>
      <c r="Q55" s="337"/>
      <c r="R55" s="337"/>
      <c r="S55" s="337"/>
      <c r="T55" s="337"/>
    </row>
    <row r="56" spans="1:20" ht="60" customHeight="1">
      <c r="A56" s="384"/>
      <c r="B56" s="384"/>
      <c r="C56" s="384"/>
      <c r="D56" s="384"/>
      <c r="E56" s="384"/>
      <c r="F56" s="286" t="s">
        <v>150</v>
      </c>
      <c r="G56" s="286"/>
      <c r="H56" s="89">
        <v>0</v>
      </c>
      <c r="I56" s="337"/>
      <c r="J56" s="378"/>
      <c r="K56" s="337"/>
      <c r="L56" s="337"/>
      <c r="M56" s="337"/>
      <c r="N56" s="337"/>
      <c r="O56" s="337"/>
      <c r="P56" s="337"/>
      <c r="Q56" s="337"/>
      <c r="R56" s="337"/>
      <c r="S56" s="337"/>
      <c r="T56" s="337"/>
    </row>
    <row r="57" spans="1:20" ht="30" customHeight="1">
      <c r="A57" s="383" t="s">
        <v>99</v>
      </c>
      <c r="B57" s="383"/>
      <c r="C57" s="383"/>
      <c r="D57" s="383"/>
      <c r="E57" s="383"/>
      <c r="F57" s="383"/>
      <c r="G57" s="383"/>
      <c r="H57" s="383"/>
      <c r="I57" s="309">
        <f>I54</f>
        <v>0</v>
      </c>
      <c r="J57" s="309"/>
      <c r="K57" s="309">
        <f>K54</f>
        <v>0</v>
      </c>
      <c r="L57" s="309"/>
      <c r="M57" s="309">
        <f>M54</f>
        <v>0</v>
      </c>
      <c r="N57" s="309"/>
      <c r="O57" s="336">
        <f>O54</f>
        <v>0</v>
      </c>
      <c r="P57" s="336"/>
      <c r="Q57" s="336"/>
      <c r="R57" s="336">
        <f>R54</f>
        <v>0</v>
      </c>
      <c r="S57" s="336"/>
      <c r="T57" s="336"/>
    </row>
    <row r="58" spans="1:20" ht="60" customHeight="1">
      <c r="A58" s="347" t="s">
        <v>156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</row>
    <row r="59" spans="1:20" ht="60" customHeight="1">
      <c r="A59" s="384" t="s">
        <v>159</v>
      </c>
      <c r="B59" s="384"/>
      <c r="C59" s="384"/>
      <c r="D59" s="384"/>
      <c r="E59" s="384"/>
      <c r="F59" s="385" t="s">
        <v>153</v>
      </c>
      <c r="G59" s="386"/>
      <c r="H59" s="387"/>
      <c r="I59" s="278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388"/>
      <c r="K59" s="278">
        <f aca="true" t="shared" si="0" ref="K59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388"/>
      <c r="M59" s="278">
        <f aca="true" t="shared" si="1" ref="M59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388"/>
      <c r="O59" s="278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279"/>
      <c r="Q59" s="279"/>
      <c r="R59" s="278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279"/>
      <c r="T59" s="279"/>
    </row>
    <row r="60" spans="1:20" ht="60" customHeight="1">
      <c r="A60" s="384"/>
      <c r="B60" s="384"/>
      <c r="C60" s="384"/>
      <c r="D60" s="384"/>
      <c r="E60" s="384"/>
      <c r="F60" s="385" t="s">
        <v>154</v>
      </c>
      <c r="G60" s="386"/>
      <c r="H60" s="387"/>
      <c r="I60" s="280"/>
      <c r="J60" s="389"/>
      <c r="K60" s="280"/>
      <c r="L60" s="389"/>
      <c r="M60" s="280"/>
      <c r="N60" s="389"/>
      <c r="O60" s="280"/>
      <c r="P60" s="281"/>
      <c r="Q60" s="281"/>
      <c r="R60" s="280"/>
      <c r="S60" s="281"/>
      <c r="T60" s="281"/>
    </row>
    <row r="61" spans="1:20" ht="60" customHeight="1">
      <c r="A61" s="384"/>
      <c r="B61" s="384"/>
      <c r="C61" s="384"/>
      <c r="D61" s="384"/>
      <c r="E61" s="384"/>
      <c r="F61" s="385" t="s">
        <v>155</v>
      </c>
      <c r="G61" s="386"/>
      <c r="H61" s="387"/>
      <c r="I61" s="282"/>
      <c r="J61" s="390"/>
      <c r="K61" s="282"/>
      <c r="L61" s="390"/>
      <c r="M61" s="282"/>
      <c r="N61" s="390"/>
      <c r="O61" s="282"/>
      <c r="P61" s="283"/>
      <c r="Q61" s="283"/>
      <c r="R61" s="282"/>
      <c r="S61" s="283"/>
      <c r="T61" s="283"/>
    </row>
    <row r="62" spans="1:21" ht="60" customHeight="1">
      <c r="A62" s="347" t="s">
        <v>151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85"/>
    </row>
    <row r="63" spans="1:20" ht="60" customHeight="1">
      <c r="A63" s="384" t="s">
        <v>152</v>
      </c>
      <c r="B63" s="384"/>
      <c r="C63" s="384"/>
      <c r="D63" s="384"/>
      <c r="E63" s="384"/>
      <c r="F63" s="286" t="s">
        <v>153</v>
      </c>
      <c r="G63" s="286"/>
      <c r="H63" s="120">
        <v>100</v>
      </c>
      <c r="I63" s="379" t="str">
        <f>IF(SUM(I59:T61)=0,"BAJO",IF(SUM(I59:T61)/COUNTIF(I59:T61,"&gt;0")&lt;50,"BAJO",IF(SUM(I59:T61)/COUNTIF(I59:T61,"&gt;0")=100,"FUERTE",IF(SUM(I59:T61)/COUNTIF(I59:T61,"&gt;0")&lt;=99,"MODERADO"))))</f>
        <v>BAJO</v>
      </c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</row>
    <row r="64" spans="1:20" ht="60" customHeight="1">
      <c r="A64" s="384"/>
      <c r="B64" s="384"/>
      <c r="C64" s="384"/>
      <c r="D64" s="384"/>
      <c r="E64" s="384"/>
      <c r="F64" s="286" t="s">
        <v>154</v>
      </c>
      <c r="G64" s="286"/>
      <c r="H64" s="120">
        <v>50</v>
      </c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</row>
    <row r="65" spans="1:20" ht="60" customHeight="1">
      <c r="A65" s="384"/>
      <c r="B65" s="384"/>
      <c r="C65" s="384"/>
      <c r="D65" s="384"/>
      <c r="E65" s="384"/>
      <c r="F65" s="286" t="s">
        <v>155</v>
      </c>
      <c r="G65" s="286"/>
      <c r="H65" s="120">
        <v>0</v>
      </c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</row>
    <row r="66" spans="1:20" ht="30" customHeight="1">
      <c r="A66" s="39"/>
      <c r="B66" s="39"/>
      <c r="C66" s="3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7"/>
      <c r="P66" s="38"/>
      <c r="Q66" s="38"/>
      <c r="R66" s="38"/>
      <c r="S66" s="38"/>
      <c r="T66" s="38"/>
    </row>
    <row r="67" spans="1:20" ht="30" customHeight="1">
      <c r="A67" s="33"/>
      <c r="B67" s="33"/>
      <c r="C67" s="34"/>
      <c r="D67" s="34"/>
      <c r="E67" s="34"/>
      <c r="F67" s="34"/>
      <c r="G67" s="34"/>
      <c r="H67" s="34"/>
      <c r="I67" s="34"/>
      <c r="J67" s="87"/>
      <c r="K67" s="87"/>
      <c r="L67" s="50"/>
      <c r="M67" s="50"/>
      <c r="N67" s="42"/>
      <c r="O67" s="51"/>
      <c r="P67" s="40"/>
      <c r="Q67" s="40"/>
      <c r="R67" s="40"/>
      <c r="S67" s="40"/>
      <c r="T67" s="40"/>
    </row>
    <row r="68" spans="1:20" ht="30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52"/>
      <c r="L68" s="52"/>
      <c r="M68" s="42"/>
      <c r="N68" s="42"/>
      <c r="O68" s="51"/>
      <c r="P68" s="51"/>
      <c r="Q68" s="51"/>
      <c r="R68" s="51"/>
      <c r="S68" s="51"/>
      <c r="T68" s="51"/>
    </row>
    <row r="69" spans="1:20" ht="69" customHeight="1">
      <c r="A69" s="284" t="s">
        <v>100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</row>
    <row r="70" spans="1:20" ht="30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2"/>
      <c r="Q70" s="92"/>
      <c r="R70" s="92"/>
      <c r="S70" s="92"/>
      <c r="T70" s="92"/>
    </row>
    <row r="71" spans="1:20" s="84" customFormat="1" ht="50.1" customHeight="1">
      <c r="A71" s="277" t="s">
        <v>1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</row>
    <row r="72" spans="1:20" s="84" customFormat="1" ht="50.1" customHeight="1">
      <c r="A72" s="286" t="s">
        <v>101</v>
      </c>
      <c r="B72" s="286"/>
      <c r="C72" s="286"/>
      <c r="D72" s="286"/>
      <c r="E72" s="286"/>
      <c r="F72" s="286"/>
      <c r="G72" s="286"/>
      <c r="H72" s="286" t="s">
        <v>102</v>
      </c>
      <c r="I72" s="286"/>
      <c r="J72" s="286"/>
      <c r="K72" s="286"/>
      <c r="L72" s="286"/>
      <c r="M72" s="286"/>
      <c r="N72" s="286"/>
      <c r="O72" s="286" t="s">
        <v>103</v>
      </c>
      <c r="P72" s="286"/>
      <c r="Q72" s="286"/>
      <c r="R72" s="286"/>
      <c r="S72" s="286"/>
      <c r="T72" s="286"/>
    </row>
    <row r="73" spans="1:20" s="84" customFormat="1" ht="50.1" customHeight="1">
      <c r="A73" s="287" t="e">
        <f>G10</f>
        <v>#REF!</v>
      </c>
      <c r="B73" s="287"/>
      <c r="C73" s="287"/>
      <c r="D73" s="287"/>
      <c r="E73" s="287"/>
      <c r="F73" s="287"/>
      <c r="G73" s="287"/>
      <c r="H73" s="288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288"/>
      <c r="J73" s="288"/>
      <c r="K73" s="288"/>
      <c r="L73" s="288"/>
      <c r="M73" s="288"/>
      <c r="N73" s="288"/>
      <c r="O73" s="291" t="e">
        <f>IF(A73-H73=0,"1",A73-H73)</f>
        <v>#REF!</v>
      </c>
      <c r="P73" s="291"/>
      <c r="Q73" s="291"/>
      <c r="R73" s="291"/>
      <c r="S73" s="291"/>
      <c r="T73" s="291"/>
    </row>
    <row r="74" spans="1:20" s="84" customFormat="1" ht="50.1" customHeight="1">
      <c r="A74" s="93"/>
      <c r="B74" s="93"/>
      <c r="C74" s="94"/>
      <c r="D74" s="94"/>
      <c r="E74" s="86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97"/>
      <c r="Q74" s="97"/>
      <c r="R74" s="97"/>
      <c r="S74" s="97"/>
      <c r="T74" s="97"/>
    </row>
    <row r="75" spans="1:20" s="84" customFormat="1" ht="50.1" customHeight="1">
      <c r="A75" s="289" t="s">
        <v>104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</row>
    <row r="76" spans="1:20" s="84" customFormat="1" ht="50.1" customHeight="1">
      <c r="A76" s="286" t="s">
        <v>105</v>
      </c>
      <c r="B76" s="286"/>
      <c r="C76" s="286"/>
      <c r="D76" s="286"/>
      <c r="E76" s="286"/>
      <c r="F76" s="286"/>
      <c r="G76" s="286"/>
      <c r="H76" s="286" t="s">
        <v>102</v>
      </c>
      <c r="I76" s="286"/>
      <c r="J76" s="286"/>
      <c r="K76" s="286"/>
      <c r="L76" s="286"/>
      <c r="M76" s="286"/>
      <c r="N76" s="286"/>
      <c r="O76" s="286" t="s">
        <v>106</v>
      </c>
      <c r="P76" s="286"/>
      <c r="Q76" s="286"/>
      <c r="R76" s="286"/>
      <c r="S76" s="286"/>
      <c r="T76" s="286"/>
    </row>
    <row r="77" spans="1:20" s="84" customFormat="1" ht="50.1" customHeight="1">
      <c r="A77" s="287" t="e">
        <f>G11</f>
        <v>#REF!</v>
      </c>
      <c r="B77" s="287"/>
      <c r="C77" s="287"/>
      <c r="D77" s="287"/>
      <c r="E77" s="287"/>
      <c r="F77" s="287"/>
      <c r="G77" s="287"/>
      <c r="H77" s="290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290"/>
      <c r="J77" s="290"/>
      <c r="K77" s="290"/>
      <c r="L77" s="290"/>
      <c r="M77" s="290"/>
      <c r="N77" s="290"/>
      <c r="O77" s="287" t="e">
        <f>IF(A77-H77=0,"1",A77-H77)</f>
        <v>#REF!</v>
      </c>
      <c r="P77" s="287"/>
      <c r="Q77" s="287"/>
      <c r="R77" s="287"/>
      <c r="S77" s="287"/>
      <c r="T77" s="287"/>
    </row>
    <row r="78" spans="1:20" s="84" customFormat="1" ht="50.1" customHeight="1">
      <c r="A78" s="98"/>
      <c r="B78" s="98"/>
      <c r="C78" s="98"/>
      <c r="D78" s="98"/>
      <c r="E78" s="98"/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97"/>
      <c r="Q78" s="97"/>
      <c r="R78" s="97"/>
      <c r="S78" s="97"/>
      <c r="T78" s="97"/>
    </row>
    <row r="79" spans="1:20" s="84" customFormat="1" ht="50.1" customHeight="1">
      <c r="A79" s="277" t="s">
        <v>107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</row>
    <row r="80" spans="1:20" s="84" customFormat="1" ht="50.1" customHeight="1">
      <c r="A80" s="286" t="s">
        <v>103</v>
      </c>
      <c r="B80" s="286"/>
      <c r="C80" s="286"/>
      <c r="D80" s="286"/>
      <c r="E80" s="286"/>
      <c r="F80" s="286"/>
      <c r="G80" s="286"/>
      <c r="H80" s="286" t="s">
        <v>106</v>
      </c>
      <c r="I80" s="286"/>
      <c r="J80" s="286"/>
      <c r="K80" s="286"/>
      <c r="L80" s="286"/>
      <c r="M80" s="286"/>
      <c r="N80" s="286"/>
      <c r="O80" s="286" t="s">
        <v>108</v>
      </c>
      <c r="P80" s="286"/>
      <c r="Q80" s="286"/>
      <c r="R80" s="286"/>
      <c r="S80" s="286"/>
      <c r="T80" s="286"/>
    </row>
    <row r="81" spans="1:20" s="84" customFormat="1" ht="50.1" customHeight="1">
      <c r="A81" s="287" t="e">
        <f>O73</f>
        <v>#REF!</v>
      </c>
      <c r="B81" s="287"/>
      <c r="C81" s="287"/>
      <c r="D81" s="287"/>
      <c r="E81" s="287"/>
      <c r="F81" s="287"/>
      <c r="G81" s="287"/>
      <c r="H81" s="287" t="e">
        <f>O77</f>
        <v>#REF!</v>
      </c>
      <c r="I81" s="287"/>
      <c r="J81" s="287"/>
      <c r="K81" s="287"/>
      <c r="L81" s="287"/>
      <c r="M81" s="287"/>
      <c r="N81" s="287"/>
      <c r="O81" s="288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288"/>
      <c r="Q81" s="288"/>
      <c r="R81" s="288"/>
      <c r="S81" s="288"/>
      <c r="T81" s="288"/>
    </row>
    <row r="82" spans="1:20" ht="15">
      <c r="A82" s="17"/>
      <c r="B82" s="17"/>
      <c r="C82" s="17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54"/>
      <c r="P82" s="55"/>
      <c r="Q82" s="55"/>
      <c r="R82" s="55"/>
      <c r="S82" s="55"/>
      <c r="T82" s="55"/>
    </row>
  </sheetData>
  <sheetProtection algorithmName="SHA-512" hashValue="xRF7/H1lt94nJEmjpIhYBXhJykgyKyJmDNa+n3GYKnUfgh1FDQFJHhfX22QtFW/iWBBT1niFQmxRe0qzG80XYQ==" saltValue="5Z/G+faXaDNL/P6JHGcVtg==" spinCount="100000" sheet="1" objects="1" scenarios="1"/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4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600" verticalDpi="600" orientation="portrait" paperSize="9" scale="1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3"/>
  </sheetPr>
  <dimension ref="A1:U82"/>
  <sheetViews>
    <sheetView view="pageBreakPreview" zoomScale="25" zoomScaleSheetLayoutView="25" workbookViewId="0" topLeftCell="F54">
      <selection activeCell="I59" sqref="I59:T61"/>
    </sheetView>
  </sheetViews>
  <sheetFormatPr defaultColWidth="11.421875" defaultRowHeight="15"/>
  <cols>
    <col min="1" max="1" width="78.140625" style="36" customWidth="1"/>
    <col min="2" max="3" width="50.7109375" style="36" customWidth="1"/>
    <col min="4" max="9" width="35.7109375" style="36" customWidth="1"/>
    <col min="10" max="10" width="70.7109375" style="36" customWidth="1"/>
    <col min="11" max="11" width="35.7109375" style="36" customWidth="1"/>
    <col min="12" max="12" width="70.7109375" style="36" customWidth="1"/>
    <col min="13" max="13" width="35.7109375" style="36" customWidth="1"/>
    <col min="14" max="14" width="70.7109375" style="36" customWidth="1"/>
    <col min="15" max="20" width="43.140625" style="36" customWidth="1"/>
    <col min="21" max="21" width="27.421875" style="36" customWidth="1"/>
    <col min="22" max="16384" width="11.421875" style="36" customWidth="1"/>
  </cols>
  <sheetData>
    <row r="1" spans="1:20" ht="71.25" customHeight="1">
      <c r="A1" s="99" t="s">
        <v>60</v>
      </c>
      <c r="B1" s="361" t="str">
        <f>'MAPA DE RIESGOS'!C9</f>
        <v>16 DE Julio de 2020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71.25" customHeight="1">
      <c r="A2" s="99" t="s">
        <v>61</v>
      </c>
      <c r="B2" s="364" t="str">
        <f>'MAPA DE RIESGOS'!C7</f>
        <v>ATENCIÓN SOCIAL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/>
    </row>
    <row r="3" spans="1:20" ht="71.25" customHeight="1">
      <c r="A3" s="99" t="s">
        <v>62</v>
      </c>
      <c r="B3" s="364" t="str">
        <f>'MAPA DE RIESGOS'!D16</f>
        <v>IMPLEMENTACIÓN DE POLITICAS PUBLICAS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3"/>
    </row>
    <row r="4" spans="1:20" ht="30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7"/>
      <c r="P4" s="38"/>
      <c r="Q4" s="38"/>
      <c r="R4" s="38"/>
      <c r="S4" s="38"/>
      <c r="T4" s="38"/>
    </row>
    <row r="5" spans="1:20" ht="66" customHeight="1">
      <c r="A5" s="346" t="s">
        <v>189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</row>
    <row r="6" spans="1:20" ht="81" customHeight="1">
      <c r="A6" s="100" t="s">
        <v>63</v>
      </c>
      <c r="B6" s="349" t="s">
        <v>35</v>
      </c>
      <c r="C6" s="351"/>
      <c r="D6" s="349" t="s">
        <v>165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</row>
    <row r="7" spans="1:20" ht="91.5" customHeight="1">
      <c r="A7" s="88" t="e">
        <f>#REF!</f>
        <v>#REF!</v>
      </c>
      <c r="B7" s="369" t="e">
        <f>#REF!</f>
        <v>#REF!</v>
      </c>
      <c r="C7" s="370"/>
      <c r="D7" s="369" t="e">
        <f>#REF!</f>
        <v>#REF!</v>
      </c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0"/>
    </row>
    <row r="8" spans="1:20" ht="90.75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20" ht="60" customHeight="1">
      <c r="A9" s="346" t="s">
        <v>64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</row>
    <row r="10" spans="1:20" ht="99.95" customHeight="1">
      <c r="A10" s="347" t="s">
        <v>144</v>
      </c>
      <c r="B10" s="347"/>
      <c r="C10" s="347"/>
      <c r="D10" s="347"/>
      <c r="E10" s="347"/>
      <c r="F10" s="347"/>
      <c r="G10" s="348" t="e">
        <f>#REF!</f>
        <v>#REF!</v>
      </c>
      <c r="H10" s="348"/>
      <c r="I10" s="348"/>
      <c r="J10" s="349" t="s">
        <v>65</v>
      </c>
      <c r="K10" s="350"/>
      <c r="L10" s="350"/>
      <c r="M10" s="350"/>
      <c r="N10" s="350"/>
      <c r="O10" s="350"/>
      <c r="P10" s="350"/>
      <c r="Q10" s="350"/>
      <c r="R10" s="350"/>
      <c r="S10" s="350"/>
      <c r="T10" s="351"/>
    </row>
    <row r="11" spans="1:20" ht="99.95" customHeight="1">
      <c r="A11" s="347" t="s">
        <v>142</v>
      </c>
      <c r="B11" s="347"/>
      <c r="C11" s="347"/>
      <c r="D11" s="347"/>
      <c r="E11" s="347"/>
      <c r="F11" s="347"/>
      <c r="G11" s="352" t="e">
        <f>#REF!</f>
        <v>#REF!</v>
      </c>
      <c r="H11" s="352"/>
      <c r="I11" s="352"/>
      <c r="J11" s="353" t="e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#REF!</v>
      </c>
      <c r="K11" s="354"/>
      <c r="L11" s="354"/>
      <c r="M11" s="354"/>
      <c r="N11" s="354"/>
      <c r="O11" s="354"/>
      <c r="P11" s="354"/>
      <c r="Q11" s="354"/>
      <c r="R11" s="354"/>
      <c r="S11" s="354"/>
      <c r="T11" s="355"/>
    </row>
    <row r="12" spans="1:20" ht="47.25" customHeight="1">
      <c r="A12" s="22"/>
      <c r="B12" s="22"/>
      <c r="C12" s="22"/>
      <c r="D12" s="23"/>
      <c r="E12" s="23"/>
      <c r="F12" s="24"/>
      <c r="G12" s="24"/>
      <c r="H12" s="24"/>
      <c r="I12" s="24"/>
      <c r="J12" s="24"/>
      <c r="K12" s="23"/>
      <c r="L12" s="23"/>
      <c r="M12" s="23"/>
      <c r="N12" s="23"/>
      <c r="O12" s="37"/>
      <c r="P12" s="38"/>
      <c r="Q12" s="38"/>
      <c r="R12" s="38"/>
      <c r="S12" s="38"/>
      <c r="T12" s="38"/>
    </row>
    <row r="13" spans="1:20" ht="73.5" customHeight="1">
      <c r="A13" s="346" t="s">
        <v>75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</row>
    <row r="14" spans="1:20" ht="73.5" customHeight="1">
      <c r="A14" s="441" t="s">
        <v>76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ht="72" customHeight="1">
      <c r="A15" s="445" t="s">
        <v>190</v>
      </c>
      <c r="B15" s="446"/>
      <c r="C15" s="446"/>
      <c r="D15" s="446"/>
      <c r="E15" s="446"/>
      <c r="F15" s="447"/>
      <c r="G15" s="445" t="s">
        <v>171</v>
      </c>
      <c r="H15" s="446"/>
      <c r="I15" s="446"/>
      <c r="J15" s="446"/>
      <c r="K15" s="446"/>
      <c r="L15" s="446"/>
      <c r="M15" s="446"/>
      <c r="N15" s="447"/>
      <c r="O15" s="347" t="s">
        <v>145</v>
      </c>
      <c r="P15" s="347"/>
      <c r="Q15" s="347"/>
      <c r="R15" s="347"/>
      <c r="S15" s="347"/>
      <c r="T15" s="347"/>
    </row>
    <row r="16" spans="1:20" ht="30" customHeight="1">
      <c r="A16" s="448"/>
      <c r="B16" s="449"/>
      <c r="C16" s="449"/>
      <c r="D16" s="449"/>
      <c r="E16" s="449"/>
      <c r="F16" s="450"/>
      <c r="G16" s="448"/>
      <c r="H16" s="449"/>
      <c r="I16" s="449"/>
      <c r="J16" s="449"/>
      <c r="K16" s="449"/>
      <c r="L16" s="449"/>
      <c r="M16" s="449"/>
      <c r="N16" s="450"/>
      <c r="O16" s="439" t="s">
        <v>1</v>
      </c>
      <c r="P16" s="439"/>
      <c r="Q16" s="439"/>
      <c r="R16" s="439" t="s">
        <v>0</v>
      </c>
      <c r="S16" s="439"/>
      <c r="T16" s="439"/>
    </row>
    <row r="17" spans="1:20" ht="54" customHeight="1">
      <c r="A17" s="451"/>
      <c r="B17" s="452"/>
      <c r="C17" s="452"/>
      <c r="D17" s="452"/>
      <c r="E17" s="452"/>
      <c r="F17" s="453"/>
      <c r="G17" s="451"/>
      <c r="H17" s="452"/>
      <c r="I17" s="452"/>
      <c r="J17" s="452"/>
      <c r="K17" s="452"/>
      <c r="L17" s="452"/>
      <c r="M17" s="452"/>
      <c r="N17" s="453"/>
      <c r="O17" s="101" t="s">
        <v>169</v>
      </c>
      <c r="P17" s="101" t="s">
        <v>170</v>
      </c>
      <c r="Q17" s="101" t="s">
        <v>172</v>
      </c>
      <c r="R17" s="101" t="s">
        <v>169</v>
      </c>
      <c r="S17" s="101" t="s">
        <v>170</v>
      </c>
      <c r="T17" s="101" t="s">
        <v>172</v>
      </c>
    </row>
    <row r="18" spans="1:20" ht="49.5" customHeight="1">
      <c r="A18" s="442" t="e">
        <f>#REF!</f>
        <v>#REF!</v>
      </c>
      <c r="B18" s="443"/>
      <c r="C18" s="443"/>
      <c r="D18" s="443"/>
      <c r="E18" s="443"/>
      <c r="F18" s="444"/>
      <c r="G18" s="110" t="s">
        <v>77</v>
      </c>
      <c r="H18" s="442" t="e">
        <f>#REF!</f>
        <v>#REF!</v>
      </c>
      <c r="I18" s="443"/>
      <c r="J18" s="443"/>
      <c r="K18" s="443"/>
      <c r="L18" s="443"/>
      <c r="M18" s="443"/>
      <c r="N18" s="443"/>
      <c r="O18" s="83"/>
      <c r="P18" s="83"/>
      <c r="Q18" s="80"/>
      <c r="R18" s="80"/>
      <c r="S18" s="80"/>
      <c r="T18" s="80"/>
    </row>
    <row r="19" spans="1:20" ht="50.1" customHeight="1">
      <c r="A19" s="442" t="e">
        <f>#REF!</f>
        <v>#REF!</v>
      </c>
      <c r="B19" s="443"/>
      <c r="C19" s="443"/>
      <c r="D19" s="443"/>
      <c r="E19" s="443"/>
      <c r="F19" s="444"/>
      <c r="G19" s="110" t="s">
        <v>78</v>
      </c>
      <c r="H19" s="442" t="e">
        <f>#REF!</f>
        <v>#REF!</v>
      </c>
      <c r="I19" s="443"/>
      <c r="J19" s="443"/>
      <c r="K19" s="443"/>
      <c r="L19" s="443"/>
      <c r="M19" s="443"/>
      <c r="N19" s="443"/>
      <c r="O19" s="83"/>
      <c r="P19" s="83"/>
      <c r="Q19" s="80"/>
      <c r="R19" s="80"/>
      <c r="S19" s="80"/>
      <c r="T19" s="80"/>
    </row>
    <row r="20" spans="1:20" ht="50.1" customHeight="1">
      <c r="A20" s="442" t="e">
        <f>#REF!</f>
        <v>#REF!</v>
      </c>
      <c r="B20" s="443"/>
      <c r="C20" s="443"/>
      <c r="D20" s="443"/>
      <c r="E20" s="443"/>
      <c r="F20" s="444"/>
      <c r="G20" s="110" t="s">
        <v>79</v>
      </c>
      <c r="H20" s="442" t="e">
        <f>#REF!</f>
        <v>#REF!</v>
      </c>
      <c r="I20" s="443"/>
      <c r="J20" s="443"/>
      <c r="K20" s="443"/>
      <c r="L20" s="443"/>
      <c r="M20" s="443"/>
      <c r="N20" s="443"/>
      <c r="O20" s="83"/>
      <c r="P20" s="83"/>
      <c r="Q20" s="80"/>
      <c r="R20" s="80"/>
      <c r="S20" s="80"/>
      <c r="T20" s="80"/>
    </row>
    <row r="21" spans="1:20" ht="50.1" customHeight="1">
      <c r="A21" s="442" t="e">
        <f>#REF!</f>
        <v>#REF!</v>
      </c>
      <c r="B21" s="443"/>
      <c r="C21" s="443"/>
      <c r="D21" s="443"/>
      <c r="E21" s="443"/>
      <c r="F21" s="444"/>
      <c r="G21" s="110" t="s">
        <v>80</v>
      </c>
      <c r="H21" s="442" t="e">
        <f>#REF!</f>
        <v>#REF!</v>
      </c>
      <c r="I21" s="443"/>
      <c r="J21" s="443"/>
      <c r="K21" s="443"/>
      <c r="L21" s="443"/>
      <c r="M21" s="443"/>
      <c r="N21" s="443"/>
      <c r="O21" s="83"/>
      <c r="P21" s="83"/>
      <c r="Q21" s="80"/>
      <c r="R21" s="80"/>
      <c r="S21" s="80"/>
      <c r="T21" s="80"/>
    </row>
    <row r="22" spans="1:20" ht="50.1" customHeight="1">
      <c r="A22" s="442" t="e">
        <f>#REF!</f>
        <v>#REF!</v>
      </c>
      <c r="B22" s="443"/>
      <c r="C22" s="443"/>
      <c r="D22" s="443"/>
      <c r="E22" s="443"/>
      <c r="F22" s="444"/>
      <c r="G22" s="110" t="s">
        <v>81</v>
      </c>
      <c r="H22" s="442" t="e">
        <f>#REF!</f>
        <v>#REF!</v>
      </c>
      <c r="I22" s="443"/>
      <c r="J22" s="443"/>
      <c r="K22" s="443"/>
      <c r="L22" s="443"/>
      <c r="M22" s="443"/>
      <c r="N22" s="443"/>
      <c r="O22" s="83"/>
      <c r="P22" s="83"/>
      <c r="Q22" s="80"/>
      <c r="R22" s="80"/>
      <c r="S22" s="80"/>
      <c r="T22" s="80"/>
    </row>
    <row r="23" spans="1:20" ht="30" customHeight="1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7"/>
      <c r="P23" s="38"/>
      <c r="Q23" s="38"/>
      <c r="R23" s="38"/>
      <c r="S23" s="38"/>
      <c r="T23" s="38"/>
    </row>
    <row r="24" spans="1:20" ht="30" customHeight="1">
      <c r="A24" s="28"/>
      <c r="B24" s="28"/>
      <c r="C24" s="29"/>
      <c r="D24" s="29"/>
      <c r="E24" s="41"/>
      <c r="F24" s="41"/>
      <c r="G24" s="41"/>
      <c r="H24" s="41"/>
      <c r="I24" s="41"/>
      <c r="J24" s="30"/>
      <c r="K24" s="30"/>
      <c r="L24" s="31"/>
      <c r="M24" s="31"/>
      <c r="N24" s="32"/>
      <c r="O24" s="42"/>
      <c r="P24" s="43"/>
      <c r="Q24" s="43"/>
      <c r="R24" s="43"/>
      <c r="S24" s="43"/>
      <c r="T24" s="43"/>
    </row>
    <row r="25" spans="1:20" ht="54" customHeight="1">
      <c r="A25" s="412" t="s">
        <v>173</v>
      </c>
      <c r="B25" s="412"/>
      <c r="C25" s="412"/>
      <c r="D25" s="412"/>
      <c r="E25" s="412"/>
      <c r="F25" s="412"/>
      <c r="G25" s="413"/>
      <c r="H25" s="103">
        <f>COUNTIF(O18:O22,"x")</f>
        <v>0</v>
      </c>
      <c r="I25" s="28"/>
      <c r="J25" s="28"/>
      <c r="K25" s="28"/>
      <c r="L25" s="31"/>
      <c r="M25" s="31"/>
      <c r="N25" s="44"/>
      <c r="O25" s="45"/>
      <c r="P25" s="46"/>
      <c r="Q25" s="46"/>
      <c r="R25" s="46"/>
      <c r="S25" s="46"/>
      <c r="T25" s="46"/>
    </row>
    <row r="26" spans="1:20" ht="54" customHeight="1">
      <c r="A26" s="412" t="s">
        <v>174</v>
      </c>
      <c r="B26" s="412"/>
      <c r="C26" s="412"/>
      <c r="D26" s="412"/>
      <c r="E26" s="412"/>
      <c r="F26" s="412"/>
      <c r="G26" s="413"/>
      <c r="H26" s="103">
        <f>COUNTIF(P18:P22,"x")</f>
        <v>0</v>
      </c>
      <c r="I26" s="28"/>
      <c r="J26" s="28"/>
      <c r="K26" s="28"/>
      <c r="L26" s="31"/>
      <c r="M26" s="31"/>
      <c r="N26" s="44"/>
      <c r="O26" s="45"/>
      <c r="P26" s="46"/>
      <c r="Q26" s="46"/>
      <c r="R26" s="46"/>
      <c r="S26" s="46"/>
      <c r="T26" s="46"/>
    </row>
    <row r="27" spans="1:20" ht="54" customHeight="1">
      <c r="A27" s="412" t="s">
        <v>175</v>
      </c>
      <c r="B27" s="412"/>
      <c r="C27" s="412"/>
      <c r="D27" s="412"/>
      <c r="E27" s="412"/>
      <c r="F27" s="412"/>
      <c r="G27" s="413"/>
      <c r="H27" s="103">
        <f>COUNTIF(Q18:Q22,"x")</f>
        <v>0</v>
      </c>
      <c r="I27" s="28"/>
      <c r="J27" s="28"/>
      <c r="K27" s="28"/>
      <c r="L27" s="31"/>
      <c r="M27" s="31"/>
      <c r="N27" s="44"/>
      <c r="O27" s="45"/>
      <c r="P27" s="46"/>
      <c r="Q27" s="46"/>
      <c r="R27" s="46"/>
      <c r="S27" s="46"/>
      <c r="T27" s="46"/>
    </row>
    <row r="28" spans="1:20" ht="54" customHeight="1">
      <c r="A28" s="412" t="s">
        <v>176</v>
      </c>
      <c r="B28" s="412"/>
      <c r="C28" s="412"/>
      <c r="D28" s="412"/>
      <c r="E28" s="412"/>
      <c r="F28" s="412"/>
      <c r="G28" s="413"/>
      <c r="H28" s="103">
        <f>COUNTIF(R18:R22,"x")</f>
        <v>0</v>
      </c>
      <c r="I28" s="32"/>
      <c r="J28" s="32"/>
      <c r="K28" s="32"/>
      <c r="L28" s="47"/>
      <c r="M28" s="47"/>
      <c r="N28" s="47"/>
      <c r="O28" s="48"/>
      <c r="P28" s="49"/>
      <c r="Q28" s="49"/>
      <c r="R28" s="49"/>
      <c r="S28" s="49"/>
      <c r="T28" s="49"/>
    </row>
    <row r="29" spans="1:20" ht="54" customHeight="1">
      <c r="A29" s="412" t="s">
        <v>177</v>
      </c>
      <c r="B29" s="412"/>
      <c r="C29" s="412"/>
      <c r="D29" s="412"/>
      <c r="E29" s="412"/>
      <c r="F29" s="412"/>
      <c r="G29" s="413"/>
      <c r="H29" s="103">
        <f>COUNTIF(S18:S22,"x")</f>
        <v>0</v>
      </c>
      <c r="I29" s="32"/>
      <c r="J29" s="32"/>
      <c r="K29" s="32"/>
      <c r="L29" s="47"/>
      <c r="M29" s="47"/>
      <c r="N29" s="47"/>
      <c r="O29" s="48"/>
      <c r="P29" s="49"/>
      <c r="Q29" s="49"/>
      <c r="R29" s="49"/>
      <c r="S29" s="49"/>
      <c r="T29" s="49"/>
    </row>
    <row r="30" spans="1:20" ht="54" customHeight="1">
      <c r="A30" s="412" t="s">
        <v>178</v>
      </c>
      <c r="B30" s="412"/>
      <c r="C30" s="412"/>
      <c r="D30" s="412"/>
      <c r="E30" s="412"/>
      <c r="F30" s="412"/>
      <c r="G30" s="413"/>
      <c r="H30" s="103">
        <f>COUNTIF(T18:T22,"x")</f>
        <v>0</v>
      </c>
      <c r="I30" s="32"/>
      <c r="J30" s="32"/>
      <c r="K30" s="32"/>
      <c r="L30" s="47"/>
      <c r="M30" s="47"/>
      <c r="N30" s="47"/>
      <c r="O30" s="48"/>
      <c r="P30" s="49"/>
      <c r="Q30" s="49"/>
      <c r="R30" s="49"/>
      <c r="S30" s="49"/>
      <c r="T30" s="49"/>
    </row>
    <row r="31" spans="1:20" ht="30" customHeight="1">
      <c r="A31" s="67"/>
      <c r="B31" s="67"/>
      <c r="C31" s="67"/>
      <c r="D31" s="67"/>
      <c r="E31" s="67"/>
      <c r="F31" s="67"/>
      <c r="G31" s="67"/>
      <c r="H31" s="53"/>
      <c r="I31" s="32"/>
      <c r="J31" s="32"/>
      <c r="K31" s="32"/>
      <c r="L31" s="47"/>
      <c r="M31" s="47"/>
      <c r="N31" s="47"/>
      <c r="O31" s="48"/>
      <c r="P31" s="49"/>
      <c r="Q31" s="49"/>
      <c r="R31" s="49"/>
      <c r="S31" s="49"/>
      <c r="T31" s="49"/>
    </row>
    <row r="32" spans="1:20" ht="78" customHeight="1">
      <c r="A32" s="414" t="s">
        <v>82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</row>
    <row r="33" spans="1:20" ht="78" customHeight="1">
      <c r="A33" s="415" t="s">
        <v>157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7"/>
    </row>
    <row r="34" spans="1:20" ht="106.5" customHeight="1" thickBot="1">
      <c r="A34" s="391" t="s">
        <v>83</v>
      </c>
      <c r="B34" s="391"/>
      <c r="C34" s="391"/>
      <c r="D34" s="391"/>
      <c r="E34" s="391"/>
      <c r="F34" s="391"/>
      <c r="G34" s="391"/>
      <c r="H34" s="104" t="s">
        <v>84</v>
      </c>
      <c r="I34" s="105" t="s">
        <v>85</v>
      </c>
      <c r="J34" s="101" t="s">
        <v>147</v>
      </c>
      <c r="K34" s="105" t="s">
        <v>86</v>
      </c>
      <c r="L34" s="101" t="s">
        <v>147</v>
      </c>
      <c r="M34" s="105" t="s">
        <v>87</v>
      </c>
      <c r="N34" s="101" t="s">
        <v>147</v>
      </c>
      <c r="O34" s="101" t="s">
        <v>88</v>
      </c>
      <c r="P34" s="392" t="s">
        <v>147</v>
      </c>
      <c r="Q34" s="393"/>
      <c r="R34" s="101" t="s">
        <v>89</v>
      </c>
      <c r="S34" s="394" t="s">
        <v>147</v>
      </c>
      <c r="T34" s="394"/>
    </row>
    <row r="35" spans="1:20" ht="60" customHeight="1">
      <c r="A35" s="395" t="s">
        <v>161</v>
      </c>
      <c r="B35" s="396"/>
      <c r="C35" s="396"/>
      <c r="D35" s="396"/>
      <c r="E35" s="397"/>
      <c r="F35" s="403" t="s">
        <v>112</v>
      </c>
      <c r="G35" s="404"/>
      <c r="H35" s="106">
        <v>15</v>
      </c>
      <c r="I35" s="292"/>
      <c r="J35" s="293"/>
      <c r="K35" s="292"/>
      <c r="L35" s="293"/>
      <c r="M35" s="292"/>
      <c r="N35" s="292"/>
      <c r="O35" s="292"/>
      <c r="P35" s="338"/>
      <c r="Q35" s="292"/>
      <c r="R35" s="292"/>
      <c r="S35" s="338"/>
      <c r="T35" s="292"/>
    </row>
    <row r="36" spans="1:20" ht="60" customHeight="1" thickBot="1">
      <c r="A36" s="400"/>
      <c r="B36" s="401"/>
      <c r="C36" s="401"/>
      <c r="D36" s="401"/>
      <c r="E36" s="402"/>
      <c r="F36" s="407" t="s">
        <v>113</v>
      </c>
      <c r="G36" s="408"/>
      <c r="H36" s="107">
        <v>0</v>
      </c>
      <c r="I36" s="294"/>
      <c r="J36" s="294"/>
      <c r="K36" s="294"/>
      <c r="L36" s="294"/>
      <c r="M36" s="294"/>
      <c r="N36" s="294"/>
      <c r="O36" s="294"/>
      <c r="P36" s="295"/>
      <c r="Q36" s="293"/>
      <c r="R36" s="294"/>
      <c r="S36" s="295"/>
      <c r="T36" s="293"/>
    </row>
    <row r="37" spans="1:20" ht="60" customHeight="1">
      <c r="A37" s="395" t="s">
        <v>164</v>
      </c>
      <c r="B37" s="396"/>
      <c r="C37" s="396"/>
      <c r="D37" s="396"/>
      <c r="E37" s="397"/>
      <c r="F37" s="403" t="s">
        <v>112</v>
      </c>
      <c r="G37" s="404"/>
      <c r="H37" s="106">
        <v>15</v>
      </c>
      <c r="I37" s="292"/>
      <c r="J37" s="292"/>
      <c r="K37" s="292"/>
      <c r="L37" s="292"/>
      <c r="M37" s="292"/>
      <c r="N37" s="292"/>
      <c r="O37" s="292"/>
      <c r="P37" s="338"/>
      <c r="Q37" s="292"/>
      <c r="R37" s="292"/>
      <c r="S37" s="338"/>
      <c r="T37" s="292"/>
    </row>
    <row r="38" spans="1:20" ht="60" customHeight="1" thickBot="1">
      <c r="A38" s="400"/>
      <c r="B38" s="401"/>
      <c r="C38" s="401"/>
      <c r="D38" s="401"/>
      <c r="E38" s="402"/>
      <c r="F38" s="407" t="s">
        <v>113</v>
      </c>
      <c r="G38" s="408"/>
      <c r="H38" s="107">
        <v>0</v>
      </c>
      <c r="I38" s="294"/>
      <c r="J38" s="294"/>
      <c r="K38" s="294"/>
      <c r="L38" s="294"/>
      <c r="M38" s="294"/>
      <c r="N38" s="294"/>
      <c r="O38" s="294"/>
      <c r="P38" s="295"/>
      <c r="Q38" s="293"/>
      <c r="R38" s="294"/>
      <c r="S38" s="295"/>
      <c r="T38" s="293"/>
    </row>
    <row r="39" spans="1:20" ht="60" customHeight="1">
      <c r="A39" s="395" t="s">
        <v>160</v>
      </c>
      <c r="B39" s="396"/>
      <c r="C39" s="396"/>
      <c r="D39" s="396"/>
      <c r="E39" s="397"/>
      <c r="F39" s="403" t="s">
        <v>90</v>
      </c>
      <c r="G39" s="404"/>
      <c r="H39" s="106">
        <v>15</v>
      </c>
      <c r="I39" s="292"/>
      <c r="J39" s="292"/>
      <c r="K39" s="292"/>
      <c r="L39" s="292"/>
      <c r="M39" s="292"/>
      <c r="N39" s="292"/>
      <c r="O39" s="292"/>
      <c r="P39" s="338"/>
      <c r="Q39" s="292"/>
      <c r="R39" s="292"/>
      <c r="S39" s="338"/>
      <c r="T39" s="292"/>
    </row>
    <row r="40" spans="1:20" ht="60" customHeight="1" thickBot="1">
      <c r="A40" s="400"/>
      <c r="B40" s="401"/>
      <c r="C40" s="401"/>
      <c r="D40" s="401"/>
      <c r="E40" s="402"/>
      <c r="F40" s="407" t="s">
        <v>91</v>
      </c>
      <c r="G40" s="408"/>
      <c r="H40" s="107">
        <v>0</v>
      </c>
      <c r="I40" s="294"/>
      <c r="J40" s="294"/>
      <c r="K40" s="294"/>
      <c r="L40" s="294"/>
      <c r="M40" s="294"/>
      <c r="N40" s="294"/>
      <c r="O40" s="294"/>
      <c r="P40" s="295"/>
      <c r="Q40" s="293"/>
      <c r="R40" s="294"/>
      <c r="S40" s="295"/>
      <c r="T40" s="293"/>
    </row>
    <row r="41" spans="1:20" ht="60" customHeight="1">
      <c r="A41" s="395" t="s">
        <v>167</v>
      </c>
      <c r="B41" s="396"/>
      <c r="C41" s="396"/>
      <c r="D41" s="396"/>
      <c r="E41" s="397"/>
      <c r="F41" s="403" t="s">
        <v>92</v>
      </c>
      <c r="G41" s="404"/>
      <c r="H41" s="106">
        <v>15</v>
      </c>
      <c r="I41" s="292"/>
      <c r="J41" s="292"/>
      <c r="K41" s="292"/>
      <c r="L41" s="292"/>
      <c r="M41" s="292"/>
      <c r="N41" s="292"/>
      <c r="O41" s="292"/>
      <c r="P41" s="338"/>
      <c r="Q41" s="292"/>
      <c r="R41" s="292"/>
      <c r="S41" s="338"/>
      <c r="T41" s="292"/>
    </row>
    <row r="42" spans="1:20" ht="60" customHeight="1" thickBot="1">
      <c r="A42" s="409"/>
      <c r="B42" s="410"/>
      <c r="C42" s="410"/>
      <c r="D42" s="410"/>
      <c r="E42" s="411"/>
      <c r="F42" s="407" t="s">
        <v>93</v>
      </c>
      <c r="G42" s="408"/>
      <c r="H42" s="108">
        <v>10</v>
      </c>
      <c r="I42" s="293"/>
      <c r="J42" s="293"/>
      <c r="K42" s="293"/>
      <c r="L42" s="293"/>
      <c r="M42" s="293"/>
      <c r="N42" s="293"/>
      <c r="O42" s="293"/>
      <c r="P42" s="295"/>
      <c r="Q42" s="293"/>
      <c r="R42" s="293"/>
      <c r="S42" s="295"/>
      <c r="T42" s="293"/>
    </row>
    <row r="43" spans="1:20" ht="60" customHeight="1" thickBot="1">
      <c r="A43" s="400"/>
      <c r="B43" s="401"/>
      <c r="C43" s="401"/>
      <c r="D43" s="401"/>
      <c r="E43" s="402"/>
      <c r="F43" s="407" t="s">
        <v>168</v>
      </c>
      <c r="G43" s="408"/>
      <c r="H43" s="107">
        <v>0</v>
      </c>
      <c r="I43" s="294"/>
      <c r="J43" s="294"/>
      <c r="K43" s="294"/>
      <c r="L43" s="294"/>
      <c r="M43" s="294"/>
      <c r="N43" s="294"/>
      <c r="O43" s="294"/>
      <c r="P43" s="295"/>
      <c r="Q43" s="293"/>
      <c r="R43" s="294"/>
      <c r="S43" s="295"/>
      <c r="T43" s="293"/>
    </row>
    <row r="44" spans="1:20" ht="60" customHeight="1">
      <c r="A44" s="395" t="s">
        <v>166</v>
      </c>
      <c r="B44" s="396"/>
      <c r="C44" s="396"/>
      <c r="D44" s="396"/>
      <c r="E44" s="397"/>
      <c r="F44" s="403" t="s">
        <v>112</v>
      </c>
      <c r="G44" s="404"/>
      <c r="H44" s="106">
        <v>15</v>
      </c>
      <c r="I44" s="292"/>
      <c r="J44" s="292"/>
      <c r="K44" s="292"/>
      <c r="L44" s="292"/>
      <c r="M44" s="292"/>
      <c r="N44" s="292"/>
      <c r="O44" s="292"/>
      <c r="P44" s="338"/>
      <c r="Q44" s="292"/>
      <c r="R44" s="292"/>
      <c r="S44" s="338"/>
      <c r="T44" s="292"/>
    </row>
    <row r="45" spans="1:20" ht="60" customHeight="1" thickBot="1">
      <c r="A45" s="400"/>
      <c r="B45" s="401"/>
      <c r="C45" s="401"/>
      <c r="D45" s="401"/>
      <c r="E45" s="402"/>
      <c r="F45" s="407" t="s">
        <v>113</v>
      </c>
      <c r="G45" s="408"/>
      <c r="H45" s="107">
        <v>0</v>
      </c>
      <c r="I45" s="294"/>
      <c r="J45" s="294"/>
      <c r="K45" s="294"/>
      <c r="L45" s="294"/>
      <c r="M45" s="294"/>
      <c r="N45" s="294"/>
      <c r="O45" s="294"/>
      <c r="P45" s="296"/>
      <c r="Q45" s="294"/>
      <c r="R45" s="294"/>
      <c r="S45" s="296"/>
      <c r="T45" s="294"/>
    </row>
    <row r="46" spans="1:20" ht="80.1" customHeight="1">
      <c r="A46" s="395" t="s">
        <v>163</v>
      </c>
      <c r="B46" s="396"/>
      <c r="C46" s="396"/>
      <c r="D46" s="396"/>
      <c r="E46" s="397"/>
      <c r="F46" s="403" t="s">
        <v>94</v>
      </c>
      <c r="G46" s="404"/>
      <c r="H46" s="106">
        <v>15</v>
      </c>
      <c r="I46" s="292"/>
      <c r="J46" s="292"/>
      <c r="K46" s="292"/>
      <c r="L46" s="292"/>
      <c r="M46" s="292"/>
      <c r="N46" s="292"/>
      <c r="O46" s="292"/>
      <c r="P46" s="338"/>
      <c r="Q46" s="292"/>
      <c r="R46" s="292"/>
      <c r="S46" s="338"/>
      <c r="T46" s="292"/>
    </row>
    <row r="47" spans="1:20" ht="80.1" customHeight="1" thickBot="1">
      <c r="A47" s="400"/>
      <c r="B47" s="401"/>
      <c r="C47" s="401"/>
      <c r="D47" s="401"/>
      <c r="E47" s="402"/>
      <c r="F47" s="407" t="s">
        <v>95</v>
      </c>
      <c r="G47" s="408"/>
      <c r="H47" s="107">
        <v>5</v>
      </c>
      <c r="I47" s="294"/>
      <c r="J47" s="294"/>
      <c r="K47" s="294"/>
      <c r="L47" s="294"/>
      <c r="M47" s="294"/>
      <c r="N47" s="294"/>
      <c r="O47" s="294"/>
      <c r="P47" s="296"/>
      <c r="Q47" s="294"/>
      <c r="R47" s="294"/>
      <c r="S47" s="296"/>
      <c r="T47" s="294"/>
    </row>
    <row r="48" spans="1:20" ht="60" customHeight="1">
      <c r="A48" s="395" t="s">
        <v>181</v>
      </c>
      <c r="B48" s="396"/>
      <c r="C48" s="396"/>
      <c r="D48" s="396"/>
      <c r="E48" s="397"/>
      <c r="F48" s="403" t="s">
        <v>96</v>
      </c>
      <c r="G48" s="404"/>
      <c r="H48" s="106">
        <v>10</v>
      </c>
      <c r="I48" s="292"/>
      <c r="J48" s="292"/>
      <c r="K48" s="292"/>
      <c r="L48" s="292"/>
      <c r="M48" s="292"/>
      <c r="N48" s="292"/>
      <c r="O48" s="292"/>
      <c r="P48" s="295"/>
      <c r="Q48" s="293"/>
      <c r="R48" s="292"/>
      <c r="S48" s="295"/>
      <c r="T48" s="293"/>
    </row>
    <row r="49" spans="1:20" ht="60" customHeight="1">
      <c r="A49" s="398"/>
      <c r="B49" s="384"/>
      <c r="C49" s="384"/>
      <c r="D49" s="384"/>
      <c r="E49" s="399"/>
      <c r="F49" s="405" t="s">
        <v>97</v>
      </c>
      <c r="G49" s="406"/>
      <c r="H49" s="109">
        <v>5</v>
      </c>
      <c r="I49" s="293"/>
      <c r="J49" s="293"/>
      <c r="K49" s="293"/>
      <c r="L49" s="293"/>
      <c r="M49" s="293"/>
      <c r="N49" s="293"/>
      <c r="O49" s="293"/>
      <c r="P49" s="295"/>
      <c r="Q49" s="293"/>
      <c r="R49" s="293"/>
      <c r="S49" s="295"/>
      <c r="T49" s="293"/>
    </row>
    <row r="50" spans="1:20" ht="60" customHeight="1" thickBot="1">
      <c r="A50" s="400"/>
      <c r="B50" s="401"/>
      <c r="C50" s="401"/>
      <c r="D50" s="401"/>
      <c r="E50" s="402"/>
      <c r="F50" s="407" t="s">
        <v>98</v>
      </c>
      <c r="G50" s="408"/>
      <c r="H50" s="107">
        <v>0</v>
      </c>
      <c r="I50" s="294"/>
      <c r="J50" s="294"/>
      <c r="K50" s="294"/>
      <c r="L50" s="294"/>
      <c r="M50" s="294"/>
      <c r="N50" s="294"/>
      <c r="O50" s="294"/>
      <c r="P50" s="296"/>
      <c r="Q50" s="294"/>
      <c r="R50" s="294"/>
      <c r="S50" s="296"/>
      <c r="T50" s="294"/>
    </row>
    <row r="51" spans="1:20" ht="30" customHeight="1">
      <c r="A51" s="380" t="s">
        <v>99</v>
      </c>
      <c r="B51" s="380"/>
      <c r="C51" s="380"/>
      <c r="D51" s="380"/>
      <c r="E51" s="380"/>
      <c r="F51" s="380"/>
      <c r="G51" s="380"/>
      <c r="H51" s="76">
        <f>H35+H37+H39+H41+H44+H46+H48</f>
        <v>100</v>
      </c>
      <c r="I51" s="381">
        <f>SUM(I35:I50)</f>
        <v>0</v>
      </c>
      <c r="J51" s="382"/>
      <c r="K51" s="381">
        <f>SUM(K35:K50)</f>
        <v>0</v>
      </c>
      <c r="L51" s="382"/>
      <c r="M51" s="381">
        <f>SUM(M35:M50)</f>
        <v>0</v>
      </c>
      <c r="N51" s="382"/>
      <c r="O51" s="336">
        <f>SUM(O35:O50)</f>
        <v>0</v>
      </c>
      <c r="P51" s="336"/>
      <c r="Q51" s="336"/>
      <c r="R51" s="336">
        <f>SUM(R35:R50)</f>
        <v>0</v>
      </c>
      <c r="S51" s="336"/>
      <c r="T51" s="336"/>
    </row>
    <row r="52" spans="1:20" ht="60" customHeight="1">
      <c r="A52" s="347" t="s">
        <v>158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</row>
    <row r="53" spans="1:20" ht="106.5" customHeight="1">
      <c r="A53" s="391" t="s">
        <v>83</v>
      </c>
      <c r="B53" s="391"/>
      <c r="C53" s="391"/>
      <c r="D53" s="391"/>
      <c r="E53" s="391"/>
      <c r="F53" s="391"/>
      <c r="G53" s="391"/>
      <c r="H53" s="104" t="s">
        <v>84</v>
      </c>
      <c r="I53" s="105" t="s">
        <v>85</v>
      </c>
      <c r="J53" s="101" t="s">
        <v>147</v>
      </c>
      <c r="K53" s="105" t="s">
        <v>86</v>
      </c>
      <c r="L53" s="101" t="s">
        <v>147</v>
      </c>
      <c r="M53" s="105" t="s">
        <v>87</v>
      </c>
      <c r="N53" s="101" t="s">
        <v>147</v>
      </c>
      <c r="O53" s="101" t="s">
        <v>88</v>
      </c>
      <c r="P53" s="392" t="s">
        <v>147</v>
      </c>
      <c r="Q53" s="393"/>
      <c r="R53" s="101" t="s">
        <v>89</v>
      </c>
      <c r="S53" s="394" t="s">
        <v>147</v>
      </c>
      <c r="T53" s="394"/>
    </row>
    <row r="54" spans="1:20" ht="60" customHeight="1">
      <c r="A54" s="384" t="s">
        <v>148</v>
      </c>
      <c r="B54" s="384"/>
      <c r="C54" s="384"/>
      <c r="D54" s="384"/>
      <c r="E54" s="384"/>
      <c r="F54" s="286" t="s">
        <v>162</v>
      </c>
      <c r="G54" s="286"/>
      <c r="H54" s="89">
        <v>100</v>
      </c>
      <c r="I54" s="337"/>
      <c r="J54" s="376"/>
      <c r="K54" s="337"/>
      <c r="L54" s="337"/>
      <c r="M54" s="337"/>
      <c r="N54" s="337"/>
      <c r="O54" s="337"/>
      <c r="P54" s="337"/>
      <c r="Q54" s="337"/>
      <c r="R54" s="337"/>
      <c r="S54" s="337"/>
      <c r="T54" s="337"/>
    </row>
    <row r="55" spans="1:20" ht="60" customHeight="1">
      <c r="A55" s="384"/>
      <c r="B55" s="384"/>
      <c r="C55" s="384"/>
      <c r="D55" s="384"/>
      <c r="E55" s="384"/>
      <c r="F55" s="286" t="s">
        <v>149</v>
      </c>
      <c r="G55" s="286"/>
      <c r="H55" s="89">
        <v>50</v>
      </c>
      <c r="I55" s="337"/>
      <c r="J55" s="377"/>
      <c r="K55" s="337"/>
      <c r="L55" s="337"/>
      <c r="M55" s="337"/>
      <c r="N55" s="337"/>
      <c r="O55" s="337"/>
      <c r="P55" s="337"/>
      <c r="Q55" s="337"/>
      <c r="R55" s="337"/>
      <c r="S55" s="337"/>
      <c r="T55" s="337"/>
    </row>
    <row r="56" spans="1:20" ht="60" customHeight="1">
      <c r="A56" s="384"/>
      <c r="B56" s="384"/>
      <c r="C56" s="384"/>
      <c r="D56" s="384"/>
      <c r="E56" s="384"/>
      <c r="F56" s="286" t="s">
        <v>150</v>
      </c>
      <c r="G56" s="286"/>
      <c r="H56" s="89">
        <v>0</v>
      </c>
      <c r="I56" s="337"/>
      <c r="J56" s="378"/>
      <c r="K56" s="337"/>
      <c r="L56" s="337"/>
      <c r="M56" s="337"/>
      <c r="N56" s="337"/>
      <c r="O56" s="337"/>
      <c r="P56" s="337"/>
      <c r="Q56" s="337"/>
      <c r="R56" s="337"/>
      <c r="S56" s="337"/>
      <c r="T56" s="337"/>
    </row>
    <row r="57" spans="1:20" ht="30" customHeight="1">
      <c r="A57" s="383" t="s">
        <v>99</v>
      </c>
      <c r="B57" s="383"/>
      <c r="C57" s="383"/>
      <c r="D57" s="383"/>
      <c r="E57" s="383"/>
      <c r="F57" s="383"/>
      <c r="G57" s="383"/>
      <c r="H57" s="383"/>
      <c r="I57" s="309">
        <f>I54</f>
        <v>0</v>
      </c>
      <c r="J57" s="309"/>
      <c r="K57" s="309">
        <f>K54</f>
        <v>0</v>
      </c>
      <c r="L57" s="309"/>
      <c r="M57" s="309">
        <f>M54</f>
        <v>0</v>
      </c>
      <c r="N57" s="309"/>
      <c r="O57" s="336">
        <f>O54</f>
        <v>0</v>
      </c>
      <c r="P57" s="336"/>
      <c r="Q57" s="336"/>
      <c r="R57" s="336">
        <f>R54</f>
        <v>0</v>
      </c>
      <c r="S57" s="336"/>
      <c r="T57" s="336"/>
    </row>
    <row r="58" spans="1:20" ht="60" customHeight="1">
      <c r="A58" s="347" t="s">
        <v>156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</row>
    <row r="59" spans="1:20" ht="60" customHeight="1">
      <c r="A59" s="384" t="s">
        <v>159</v>
      </c>
      <c r="B59" s="384"/>
      <c r="C59" s="384"/>
      <c r="D59" s="384"/>
      <c r="E59" s="384"/>
      <c r="F59" s="385" t="s">
        <v>153</v>
      </c>
      <c r="G59" s="386"/>
      <c r="H59" s="387"/>
      <c r="I59" s="278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388"/>
      <c r="K59" s="278">
        <f aca="true" t="shared" si="0" ref="K59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388"/>
      <c r="M59" s="278">
        <f aca="true" t="shared" si="1" ref="M59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388"/>
      <c r="O59" s="278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279"/>
      <c r="Q59" s="279"/>
      <c r="R59" s="278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279"/>
      <c r="T59" s="279"/>
    </row>
    <row r="60" spans="1:20" ht="60" customHeight="1">
      <c r="A60" s="384"/>
      <c r="B60" s="384"/>
      <c r="C60" s="384"/>
      <c r="D60" s="384"/>
      <c r="E60" s="384"/>
      <c r="F60" s="385" t="s">
        <v>154</v>
      </c>
      <c r="G60" s="386"/>
      <c r="H60" s="387"/>
      <c r="I60" s="280"/>
      <c r="J60" s="389"/>
      <c r="K60" s="280"/>
      <c r="L60" s="389"/>
      <c r="M60" s="280"/>
      <c r="N60" s="389"/>
      <c r="O60" s="280"/>
      <c r="P60" s="281"/>
      <c r="Q60" s="281"/>
      <c r="R60" s="280"/>
      <c r="S60" s="281"/>
      <c r="T60" s="281"/>
    </row>
    <row r="61" spans="1:20" ht="60" customHeight="1">
      <c r="A61" s="384"/>
      <c r="B61" s="384"/>
      <c r="C61" s="384"/>
      <c r="D61" s="384"/>
      <c r="E61" s="384"/>
      <c r="F61" s="385" t="s">
        <v>155</v>
      </c>
      <c r="G61" s="386"/>
      <c r="H61" s="387"/>
      <c r="I61" s="282"/>
      <c r="J61" s="390"/>
      <c r="K61" s="282"/>
      <c r="L61" s="390"/>
      <c r="M61" s="282"/>
      <c r="N61" s="390"/>
      <c r="O61" s="282"/>
      <c r="P61" s="283"/>
      <c r="Q61" s="283"/>
      <c r="R61" s="282"/>
      <c r="S61" s="283"/>
      <c r="T61" s="283"/>
    </row>
    <row r="62" spans="1:21" ht="60" customHeight="1">
      <c r="A62" s="347" t="s">
        <v>151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85"/>
    </row>
    <row r="63" spans="1:20" ht="60" customHeight="1">
      <c r="A63" s="384" t="s">
        <v>152</v>
      </c>
      <c r="B63" s="384"/>
      <c r="C63" s="384"/>
      <c r="D63" s="384"/>
      <c r="E63" s="384"/>
      <c r="F63" s="286" t="s">
        <v>153</v>
      </c>
      <c r="G63" s="286"/>
      <c r="H63" s="120">
        <v>100</v>
      </c>
      <c r="I63" s="379" t="str">
        <f>IF(SUM(I59:T61)=0,"BAJO",IF(SUM(I59:T61)/COUNTIF(I59:T61,"&gt;0")&lt;50,"BAJO",IF(SUM(I59:T61)/COUNTIF(I59:T61,"&gt;0")=100,"FUERTE",IF(SUM(I59:T61)/COUNTIF(I59:T61,"&gt;0")&lt;=99,"MODERADO"))))</f>
        <v>BAJO</v>
      </c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</row>
    <row r="64" spans="1:20" ht="60" customHeight="1">
      <c r="A64" s="384"/>
      <c r="B64" s="384"/>
      <c r="C64" s="384"/>
      <c r="D64" s="384"/>
      <c r="E64" s="384"/>
      <c r="F64" s="286" t="s">
        <v>154</v>
      </c>
      <c r="G64" s="286"/>
      <c r="H64" s="120">
        <v>50</v>
      </c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</row>
    <row r="65" spans="1:20" ht="60" customHeight="1">
      <c r="A65" s="384"/>
      <c r="B65" s="384"/>
      <c r="C65" s="384"/>
      <c r="D65" s="384"/>
      <c r="E65" s="384"/>
      <c r="F65" s="286" t="s">
        <v>155</v>
      </c>
      <c r="G65" s="286"/>
      <c r="H65" s="120">
        <v>0</v>
      </c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</row>
    <row r="66" spans="1:20" ht="30" customHeight="1">
      <c r="A66" s="39"/>
      <c r="B66" s="39"/>
      <c r="C66" s="3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7"/>
      <c r="P66" s="38"/>
      <c r="Q66" s="38"/>
      <c r="R66" s="38"/>
      <c r="S66" s="38"/>
      <c r="T66" s="38"/>
    </row>
    <row r="67" spans="1:20" ht="30" customHeight="1">
      <c r="A67" s="33"/>
      <c r="B67" s="33"/>
      <c r="C67" s="34"/>
      <c r="D67" s="34"/>
      <c r="E67" s="34"/>
      <c r="F67" s="34"/>
      <c r="G67" s="34"/>
      <c r="H67" s="34"/>
      <c r="I67" s="34"/>
      <c r="J67" s="87"/>
      <c r="K67" s="87"/>
      <c r="L67" s="50"/>
      <c r="M67" s="50"/>
      <c r="N67" s="42"/>
      <c r="O67" s="51"/>
      <c r="P67" s="40"/>
      <c r="Q67" s="40"/>
      <c r="R67" s="40"/>
      <c r="S67" s="40"/>
      <c r="T67" s="40"/>
    </row>
    <row r="68" spans="1:20" ht="30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52"/>
      <c r="L68" s="52"/>
      <c r="M68" s="42"/>
      <c r="N68" s="42"/>
      <c r="O68" s="51"/>
      <c r="P68" s="51"/>
      <c r="Q68" s="51"/>
      <c r="R68" s="51"/>
      <c r="S68" s="51"/>
      <c r="T68" s="51"/>
    </row>
    <row r="69" spans="1:20" ht="69" customHeight="1">
      <c r="A69" s="284" t="s">
        <v>100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</row>
    <row r="70" spans="1:20" ht="30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2"/>
      <c r="Q70" s="92"/>
      <c r="R70" s="92"/>
      <c r="S70" s="92"/>
      <c r="T70" s="92"/>
    </row>
    <row r="71" spans="1:20" s="84" customFormat="1" ht="50.1" customHeight="1">
      <c r="A71" s="277" t="s">
        <v>1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</row>
    <row r="72" spans="1:20" s="84" customFormat="1" ht="50.1" customHeight="1">
      <c r="A72" s="286" t="s">
        <v>101</v>
      </c>
      <c r="B72" s="286"/>
      <c r="C72" s="286"/>
      <c r="D72" s="286"/>
      <c r="E72" s="286"/>
      <c r="F72" s="286"/>
      <c r="G72" s="286"/>
      <c r="H72" s="286" t="s">
        <v>102</v>
      </c>
      <c r="I72" s="286"/>
      <c r="J72" s="286"/>
      <c r="K72" s="286"/>
      <c r="L72" s="286"/>
      <c r="M72" s="286"/>
      <c r="N72" s="286"/>
      <c r="O72" s="286" t="s">
        <v>103</v>
      </c>
      <c r="P72" s="286"/>
      <c r="Q72" s="286"/>
      <c r="R72" s="286"/>
      <c r="S72" s="286"/>
      <c r="T72" s="286"/>
    </row>
    <row r="73" spans="1:20" s="84" customFormat="1" ht="50.1" customHeight="1">
      <c r="A73" s="287" t="e">
        <f>G10</f>
        <v>#REF!</v>
      </c>
      <c r="B73" s="287"/>
      <c r="C73" s="287"/>
      <c r="D73" s="287"/>
      <c r="E73" s="287"/>
      <c r="F73" s="287"/>
      <c r="G73" s="287"/>
      <c r="H73" s="288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288"/>
      <c r="J73" s="288"/>
      <c r="K73" s="288"/>
      <c r="L73" s="288"/>
      <c r="M73" s="288"/>
      <c r="N73" s="288"/>
      <c r="O73" s="291" t="e">
        <f>IF(A73-H73=0,"1",A73-H73)</f>
        <v>#REF!</v>
      </c>
      <c r="P73" s="291"/>
      <c r="Q73" s="291"/>
      <c r="R73" s="291"/>
      <c r="S73" s="291"/>
      <c r="T73" s="291"/>
    </row>
    <row r="74" spans="1:20" s="84" customFormat="1" ht="50.1" customHeight="1">
      <c r="A74" s="93"/>
      <c r="B74" s="93"/>
      <c r="C74" s="94"/>
      <c r="D74" s="94"/>
      <c r="E74" s="86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97"/>
      <c r="Q74" s="97"/>
      <c r="R74" s="97"/>
      <c r="S74" s="97"/>
      <c r="T74" s="97"/>
    </row>
    <row r="75" spans="1:20" s="84" customFormat="1" ht="50.1" customHeight="1">
      <c r="A75" s="289" t="s">
        <v>104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</row>
    <row r="76" spans="1:20" s="84" customFormat="1" ht="50.1" customHeight="1">
      <c r="A76" s="286" t="s">
        <v>105</v>
      </c>
      <c r="B76" s="286"/>
      <c r="C76" s="286"/>
      <c r="D76" s="286"/>
      <c r="E76" s="286"/>
      <c r="F76" s="286"/>
      <c r="G76" s="286"/>
      <c r="H76" s="286" t="s">
        <v>102</v>
      </c>
      <c r="I76" s="286"/>
      <c r="J76" s="286"/>
      <c r="K76" s="286"/>
      <c r="L76" s="286"/>
      <c r="M76" s="286"/>
      <c r="N76" s="286"/>
      <c r="O76" s="286" t="s">
        <v>106</v>
      </c>
      <c r="P76" s="286"/>
      <c r="Q76" s="286"/>
      <c r="R76" s="286"/>
      <c r="S76" s="286"/>
      <c r="T76" s="286"/>
    </row>
    <row r="77" spans="1:20" s="84" customFormat="1" ht="50.1" customHeight="1">
      <c r="A77" s="287" t="e">
        <f>G11</f>
        <v>#REF!</v>
      </c>
      <c r="B77" s="287"/>
      <c r="C77" s="287"/>
      <c r="D77" s="287"/>
      <c r="E77" s="287"/>
      <c r="F77" s="287"/>
      <c r="G77" s="287"/>
      <c r="H77" s="290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290"/>
      <c r="J77" s="290"/>
      <c r="K77" s="290"/>
      <c r="L77" s="290"/>
      <c r="M77" s="290"/>
      <c r="N77" s="290"/>
      <c r="O77" s="287" t="e">
        <f>IF(A77-H77=0,"1",A77-H77)</f>
        <v>#REF!</v>
      </c>
      <c r="P77" s="287"/>
      <c r="Q77" s="287"/>
      <c r="R77" s="287"/>
      <c r="S77" s="287"/>
      <c r="T77" s="287"/>
    </row>
    <row r="78" spans="1:20" s="84" customFormat="1" ht="50.1" customHeight="1">
      <c r="A78" s="98"/>
      <c r="B78" s="98"/>
      <c r="C78" s="98"/>
      <c r="D78" s="98"/>
      <c r="E78" s="98"/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97"/>
      <c r="Q78" s="97"/>
      <c r="R78" s="97"/>
      <c r="S78" s="97"/>
      <c r="T78" s="97"/>
    </row>
    <row r="79" spans="1:20" s="84" customFormat="1" ht="50.1" customHeight="1">
      <c r="A79" s="277" t="s">
        <v>107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</row>
    <row r="80" spans="1:20" s="84" customFormat="1" ht="50.1" customHeight="1">
      <c r="A80" s="286" t="s">
        <v>103</v>
      </c>
      <c r="B80" s="286"/>
      <c r="C80" s="286"/>
      <c r="D80" s="286"/>
      <c r="E80" s="286"/>
      <c r="F80" s="286"/>
      <c r="G80" s="286"/>
      <c r="H80" s="286" t="s">
        <v>106</v>
      </c>
      <c r="I80" s="286"/>
      <c r="J80" s="286"/>
      <c r="K80" s="286"/>
      <c r="L80" s="286"/>
      <c r="M80" s="286"/>
      <c r="N80" s="286"/>
      <c r="O80" s="286" t="s">
        <v>108</v>
      </c>
      <c r="P80" s="286"/>
      <c r="Q80" s="286"/>
      <c r="R80" s="286"/>
      <c r="S80" s="286"/>
      <c r="T80" s="286"/>
    </row>
    <row r="81" spans="1:20" s="84" customFormat="1" ht="50.1" customHeight="1">
      <c r="A81" s="287" t="e">
        <f>O73</f>
        <v>#REF!</v>
      </c>
      <c r="B81" s="287"/>
      <c r="C81" s="287"/>
      <c r="D81" s="287"/>
      <c r="E81" s="287"/>
      <c r="F81" s="287"/>
      <c r="G81" s="287"/>
      <c r="H81" s="287" t="e">
        <f>O77</f>
        <v>#REF!</v>
      </c>
      <c r="I81" s="287"/>
      <c r="J81" s="287"/>
      <c r="K81" s="287"/>
      <c r="L81" s="287"/>
      <c r="M81" s="287"/>
      <c r="N81" s="287"/>
      <c r="O81" s="288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288"/>
      <c r="Q81" s="288"/>
      <c r="R81" s="288"/>
      <c r="S81" s="288"/>
      <c r="T81" s="288"/>
    </row>
    <row r="82" spans="1:20" ht="15">
      <c r="A82" s="17"/>
      <c r="B82" s="17"/>
      <c r="C82" s="17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54"/>
      <c r="P82" s="55"/>
      <c r="Q82" s="55"/>
      <c r="R82" s="55"/>
      <c r="S82" s="55"/>
      <c r="T82" s="55"/>
    </row>
  </sheetData>
  <sheetProtection algorithmName="SHA-512" hashValue="8R7cKTR4g5GPVT4ZvCqzBSs7EzR+p60rkVGHDhtx80EbLnFSzrh1Il/dXOcuHOQiOVHw8HhhPNY1ZtObPhgfJQ==" saltValue="1DT82yu9Bu5B70f6Nf7y7g==" spinCount="100000" sheet="1" objects="1" scenarios="1"/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4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600" verticalDpi="600" orientation="portrait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5"/>
  </sheetPr>
  <dimension ref="A1:U82"/>
  <sheetViews>
    <sheetView view="pageBreakPreview" zoomScale="25" zoomScaleSheetLayoutView="25" workbookViewId="0" topLeftCell="A43">
      <selection activeCell="M59" sqref="M59:N61"/>
    </sheetView>
  </sheetViews>
  <sheetFormatPr defaultColWidth="11.421875" defaultRowHeight="15"/>
  <cols>
    <col min="1" max="1" width="78.140625" style="36" customWidth="1"/>
    <col min="2" max="3" width="50.7109375" style="36" customWidth="1"/>
    <col min="4" max="9" width="35.7109375" style="36" customWidth="1"/>
    <col min="10" max="10" width="70.7109375" style="36" customWidth="1"/>
    <col min="11" max="11" width="35.7109375" style="36" customWidth="1"/>
    <col min="12" max="12" width="70.7109375" style="36" customWidth="1"/>
    <col min="13" max="13" width="35.7109375" style="36" customWidth="1"/>
    <col min="14" max="14" width="70.7109375" style="36" customWidth="1"/>
    <col min="15" max="20" width="43.140625" style="36" customWidth="1"/>
    <col min="21" max="21" width="27.421875" style="36" customWidth="1"/>
    <col min="22" max="16384" width="11.421875" style="36" customWidth="1"/>
  </cols>
  <sheetData>
    <row r="1" spans="1:20" ht="71.25" customHeight="1">
      <c r="A1" s="99" t="s">
        <v>60</v>
      </c>
      <c r="B1" s="361" t="str">
        <f>'MAPA DE RIESGOS'!C9</f>
        <v>16 DE Julio de 2020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71.25" customHeight="1">
      <c r="A2" s="99" t="s">
        <v>61</v>
      </c>
      <c r="B2" s="364" t="str">
        <f>'MAPA DE RIESGOS'!C7</f>
        <v>ATENCIÓN SOCIAL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/>
    </row>
    <row r="3" spans="1:20" ht="71.25" customHeight="1">
      <c r="A3" s="99" t="s">
        <v>62</v>
      </c>
      <c r="B3" s="364" t="str">
        <f>'MAPA DE RIESGOS'!D16</f>
        <v>IMPLEMENTACIÓN DE POLITICAS PUBLICAS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3"/>
    </row>
    <row r="4" spans="1:20" ht="30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7"/>
      <c r="P4" s="38"/>
      <c r="Q4" s="38"/>
      <c r="R4" s="38"/>
      <c r="S4" s="38"/>
      <c r="T4" s="38"/>
    </row>
    <row r="5" spans="1:20" ht="66" customHeight="1">
      <c r="A5" s="346" t="s">
        <v>189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</row>
    <row r="6" spans="1:20" ht="81" customHeight="1">
      <c r="A6" s="100" t="s">
        <v>63</v>
      </c>
      <c r="B6" s="349" t="s">
        <v>35</v>
      </c>
      <c r="C6" s="351"/>
      <c r="D6" s="349" t="s">
        <v>165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</row>
    <row r="7" spans="1:20" ht="91.5" customHeight="1">
      <c r="A7" s="88">
        <f>'MAPA DE RIESGOS'!A28</f>
        <v>0</v>
      </c>
      <c r="B7" s="369" t="str">
        <f>'MAPA DE RIESGOS'!C28</f>
        <v>Riesgo de Corrupción</v>
      </c>
      <c r="C7" s="370"/>
      <c r="D7" s="369" t="str">
        <f>'MAPA DE RIESGOS'!B28</f>
        <v>Posibilidad de recibir o solicitar cualquier dadiva a beneficio propio o de un tercero, para el acceso a programas o servicios sociales.</v>
      </c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0"/>
    </row>
    <row r="8" spans="1:20" ht="409.6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20" ht="60" customHeight="1">
      <c r="A9" s="346" t="s">
        <v>64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</row>
    <row r="10" spans="1:20" ht="99.95" customHeight="1">
      <c r="A10" s="347" t="s">
        <v>144</v>
      </c>
      <c r="B10" s="347"/>
      <c r="C10" s="347"/>
      <c r="D10" s="347"/>
      <c r="E10" s="347"/>
      <c r="F10" s="347"/>
      <c r="G10" s="348">
        <f>'MAPA DE RIESGOS'!$G$28</f>
        <v>3</v>
      </c>
      <c r="H10" s="348"/>
      <c r="I10" s="348"/>
      <c r="J10" s="349" t="s">
        <v>65</v>
      </c>
      <c r="K10" s="350"/>
      <c r="L10" s="350"/>
      <c r="M10" s="350"/>
      <c r="N10" s="350"/>
      <c r="O10" s="350"/>
      <c r="P10" s="350"/>
      <c r="Q10" s="350"/>
      <c r="R10" s="350"/>
      <c r="S10" s="350"/>
      <c r="T10" s="351"/>
    </row>
    <row r="11" spans="1:20" ht="99.95" customHeight="1">
      <c r="A11" s="347" t="s">
        <v>142</v>
      </c>
      <c r="B11" s="347"/>
      <c r="C11" s="347"/>
      <c r="D11" s="347"/>
      <c r="E11" s="347"/>
      <c r="F11" s="347"/>
      <c r="G11" s="352">
        <f>'MAPA DE RIESGOS'!$H$28</f>
        <v>5</v>
      </c>
      <c r="H11" s="352"/>
      <c r="I11" s="352"/>
      <c r="J11" s="353" t="str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EXTREMO</v>
      </c>
      <c r="K11" s="354"/>
      <c r="L11" s="354"/>
      <c r="M11" s="354"/>
      <c r="N11" s="354"/>
      <c r="O11" s="354"/>
      <c r="P11" s="354"/>
      <c r="Q11" s="354"/>
      <c r="R11" s="354"/>
      <c r="S11" s="354"/>
      <c r="T11" s="355"/>
    </row>
    <row r="12" spans="1:20" ht="47.25" customHeight="1">
      <c r="A12" s="22"/>
      <c r="B12" s="22"/>
      <c r="C12" s="22"/>
      <c r="D12" s="23"/>
      <c r="E12" s="23"/>
      <c r="F12" s="24"/>
      <c r="G12" s="24"/>
      <c r="H12" s="24"/>
      <c r="I12" s="24"/>
      <c r="J12" s="24"/>
      <c r="K12" s="23"/>
      <c r="L12" s="23"/>
      <c r="M12" s="23"/>
      <c r="N12" s="23"/>
      <c r="O12" s="37"/>
      <c r="P12" s="38"/>
      <c r="Q12" s="38"/>
      <c r="R12" s="38"/>
      <c r="S12" s="38"/>
      <c r="T12" s="38"/>
    </row>
    <row r="13" spans="1:20" ht="73.5" customHeight="1">
      <c r="A13" s="346" t="s">
        <v>75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</row>
    <row r="14" spans="1:20" ht="73.5" customHeight="1">
      <c r="A14" s="441" t="s">
        <v>76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ht="72" customHeight="1">
      <c r="A15" s="445" t="s">
        <v>190</v>
      </c>
      <c r="B15" s="446"/>
      <c r="C15" s="446"/>
      <c r="D15" s="446"/>
      <c r="E15" s="446"/>
      <c r="F15" s="447"/>
      <c r="G15" s="445" t="s">
        <v>171</v>
      </c>
      <c r="H15" s="446"/>
      <c r="I15" s="446"/>
      <c r="J15" s="446"/>
      <c r="K15" s="446"/>
      <c r="L15" s="446"/>
      <c r="M15" s="446"/>
      <c r="N15" s="447"/>
      <c r="O15" s="347" t="s">
        <v>145</v>
      </c>
      <c r="P15" s="347"/>
      <c r="Q15" s="347"/>
      <c r="R15" s="347"/>
      <c r="S15" s="347"/>
      <c r="T15" s="347"/>
    </row>
    <row r="16" spans="1:20" ht="30" customHeight="1">
      <c r="A16" s="448"/>
      <c r="B16" s="449"/>
      <c r="C16" s="449"/>
      <c r="D16" s="449"/>
      <c r="E16" s="449"/>
      <c r="F16" s="450"/>
      <c r="G16" s="448"/>
      <c r="H16" s="449"/>
      <c r="I16" s="449"/>
      <c r="J16" s="449"/>
      <c r="K16" s="449"/>
      <c r="L16" s="449"/>
      <c r="M16" s="449"/>
      <c r="N16" s="450"/>
      <c r="O16" s="439" t="s">
        <v>1</v>
      </c>
      <c r="P16" s="439"/>
      <c r="Q16" s="439"/>
      <c r="R16" s="439" t="s">
        <v>0</v>
      </c>
      <c r="S16" s="439"/>
      <c r="T16" s="439"/>
    </row>
    <row r="17" spans="1:20" ht="54" customHeight="1">
      <c r="A17" s="451"/>
      <c r="B17" s="452"/>
      <c r="C17" s="452"/>
      <c r="D17" s="452"/>
      <c r="E17" s="452"/>
      <c r="F17" s="453"/>
      <c r="G17" s="451"/>
      <c r="H17" s="452"/>
      <c r="I17" s="452"/>
      <c r="J17" s="452"/>
      <c r="K17" s="452"/>
      <c r="L17" s="452"/>
      <c r="M17" s="452"/>
      <c r="N17" s="453"/>
      <c r="O17" s="101" t="s">
        <v>169</v>
      </c>
      <c r="P17" s="101" t="s">
        <v>170</v>
      </c>
      <c r="Q17" s="101" t="s">
        <v>172</v>
      </c>
      <c r="R17" s="101" t="s">
        <v>169</v>
      </c>
      <c r="S17" s="101" t="s">
        <v>170</v>
      </c>
      <c r="T17" s="101" t="s">
        <v>172</v>
      </c>
    </row>
    <row r="18" spans="1:20" ht="49.5" customHeight="1">
      <c r="A18" s="442" t="str">
        <f>'MAPA DE RIESGOS'!E28</f>
        <v>Falsificación de documentos</v>
      </c>
      <c r="B18" s="443"/>
      <c r="C18" s="443"/>
      <c r="D18" s="443"/>
      <c r="E18" s="443"/>
      <c r="F18" s="444"/>
      <c r="G18" s="110" t="s">
        <v>77</v>
      </c>
      <c r="H18" s="442" t="str">
        <f>'MAPA DE RIESGOS'!J28</f>
        <v>Cruce de bases de datos</v>
      </c>
      <c r="I18" s="443"/>
      <c r="J18" s="443"/>
      <c r="K18" s="443"/>
      <c r="L18" s="443"/>
      <c r="M18" s="443"/>
      <c r="N18" s="443"/>
      <c r="O18" s="147" t="s">
        <v>228</v>
      </c>
      <c r="P18" s="147"/>
      <c r="Q18" s="148"/>
      <c r="R18" s="148" t="s">
        <v>228</v>
      </c>
      <c r="S18" s="148"/>
      <c r="T18" s="80"/>
    </row>
    <row r="19" spans="1:20" ht="50.1" customHeight="1">
      <c r="A19" s="442">
        <f>'MAPA DE RIESGOS'!E29</f>
        <v>0</v>
      </c>
      <c r="B19" s="443"/>
      <c r="C19" s="443"/>
      <c r="D19" s="443"/>
      <c r="E19" s="443"/>
      <c r="F19" s="444"/>
      <c r="G19" s="110" t="s">
        <v>78</v>
      </c>
      <c r="H19" s="442" t="str">
        <f>'MAPA DE RIESGOS'!J29</f>
        <v>cumplimiento de requisitos normativos para acceso a productos o servicios sociales.</v>
      </c>
      <c r="I19" s="443"/>
      <c r="J19" s="443"/>
      <c r="K19" s="443"/>
      <c r="L19" s="443"/>
      <c r="M19" s="443"/>
      <c r="N19" s="443"/>
      <c r="O19" s="147" t="s">
        <v>228</v>
      </c>
      <c r="P19" s="147"/>
      <c r="Q19" s="148"/>
      <c r="R19" s="148" t="s">
        <v>228</v>
      </c>
      <c r="S19" s="148"/>
      <c r="T19" s="80"/>
    </row>
    <row r="20" spans="1:20" ht="50.1" customHeight="1">
      <c r="A20" s="442" t="str">
        <f>'MAPA DE RIESGOS'!E30</f>
        <v>por desconocimiento normativo</v>
      </c>
      <c r="B20" s="443"/>
      <c r="C20" s="443"/>
      <c r="D20" s="443"/>
      <c r="E20" s="443"/>
      <c r="F20" s="444"/>
      <c r="G20" s="110" t="s">
        <v>79</v>
      </c>
      <c r="H20" s="442" t="str">
        <f>'MAPA DE RIESGOS'!J30</f>
        <v>capacitacion en actividades que ejecuta el proceso</v>
      </c>
      <c r="I20" s="443"/>
      <c r="J20" s="443"/>
      <c r="K20" s="443"/>
      <c r="L20" s="443"/>
      <c r="M20" s="443"/>
      <c r="N20" s="443"/>
      <c r="O20" s="147" t="s">
        <v>228</v>
      </c>
      <c r="P20" s="147"/>
      <c r="Q20" s="148"/>
      <c r="R20" s="148" t="s">
        <v>228</v>
      </c>
      <c r="S20" s="148"/>
      <c r="T20" s="80"/>
    </row>
    <row r="21" spans="1:20" ht="50.1" customHeight="1">
      <c r="A21" s="442" t="str">
        <f>'MAPA DE RIESGOS'!E31</f>
        <v>por intereses particulares</v>
      </c>
      <c r="B21" s="443"/>
      <c r="C21" s="443"/>
      <c r="D21" s="443"/>
      <c r="E21" s="443"/>
      <c r="F21" s="444"/>
      <c r="G21" s="110" t="s">
        <v>80</v>
      </c>
      <c r="H21" s="442">
        <f>'MAPA DE RIESGOS'!J31</f>
        <v>0</v>
      </c>
      <c r="I21" s="443"/>
      <c r="J21" s="443"/>
      <c r="K21" s="443"/>
      <c r="L21" s="443"/>
      <c r="M21" s="443"/>
      <c r="N21" s="443"/>
      <c r="O21" s="147"/>
      <c r="P21" s="147"/>
      <c r="Q21" s="148"/>
      <c r="R21" s="148"/>
      <c r="S21" s="148"/>
      <c r="T21" s="80"/>
    </row>
    <row r="22" spans="1:20" ht="50.1" customHeight="1">
      <c r="A22" s="442">
        <f>'MAPA DE RIESGOS'!E32</f>
        <v>0</v>
      </c>
      <c r="B22" s="443"/>
      <c r="C22" s="443"/>
      <c r="D22" s="443"/>
      <c r="E22" s="443"/>
      <c r="F22" s="444"/>
      <c r="G22" s="110" t="s">
        <v>81</v>
      </c>
      <c r="H22" s="442">
        <f>'MAPA DE RIESGOS'!J32</f>
        <v>0</v>
      </c>
      <c r="I22" s="443"/>
      <c r="J22" s="443"/>
      <c r="K22" s="443"/>
      <c r="L22" s="443"/>
      <c r="M22" s="443"/>
      <c r="N22" s="443"/>
      <c r="O22" s="147"/>
      <c r="P22" s="147"/>
      <c r="Q22" s="148"/>
      <c r="R22" s="148"/>
      <c r="S22" s="148"/>
      <c r="T22" s="80"/>
    </row>
    <row r="23" spans="1:20" ht="30" customHeight="1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7"/>
      <c r="P23" s="38"/>
      <c r="Q23" s="38"/>
      <c r="R23" s="38"/>
      <c r="S23" s="38"/>
      <c r="T23" s="38"/>
    </row>
    <row r="24" spans="1:20" ht="30" customHeight="1">
      <c r="A24" s="28"/>
      <c r="B24" s="28"/>
      <c r="C24" s="29"/>
      <c r="D24" s="29"/>
      <c r="E24" s="41"/>
      <c r="F24" s="41"/>
      <c r="G24" s="41"/>
      <c r="H24" s="41"/>
      <c r="I24" s="41"/>
      <c r="J24" s="30"/>
      <c r="K24" s="30"/>
      <c r="L24" s="31"/>
      <c r="M24" s="31"/>
      <c r="N24" s="32"/>
      <c r="O24" s="42"/>
      <c r="P24" s="43"/>
      <c r="Q24" s="43"/>
      <c r="R24" s="43"/>
      <c r="S24" s="43"/>
      <c r="T24" s="43"/>
    </row>
    <row r="25" spans="1:20" ht="54" customHeight="1">
      <c r="A25" s="412" t="s">
        <v>173</v>
      </c>
      <c r="B25" s="412"/>
      <c r="C25" s="412"/>
      <c r="D25" s="412"/>
      <c r="E25" s="412"/>
      <c r="F25" s="412"/>
      <c r="G25" s="413"/>
      <c r="H25" s="103">
        <f>COUNTIF(O18:O22,"x")</f>
        <v>3</v>
      </c>
      <c r="I25" s="28"/>
      <c r="J25" s="28"/>
      <c r="K25" s="28"/>
      <c r="L25" s="31"/>
      <c r="M25" s="31"/>
      <c r="N25" s="44"/>
      <c r="O25" s="45"/>
      <c r="P25" s="46"/>
      <c r="Q25" s="46"/>
      <c r="R25" s="46"/>
      <c r="S25" s="46"/>
      <c r="T25" s="46"/>
    </row>
    <row r="26" spans="1:20" ht="54" customHeight="1">
      <c r="A26" s="412" t="s">
        <v>174</v>
      </c>
      <c r="B26" s="412"/>
      <c r="C26" s="412"/>
      <c r="D26" s="412"/>
      <c r="E26" s="412"/>
      <c r="F26" s="412"/>
      <c r="G26" s="413"/>
      <c r="H26" s="103">
        <f>COUNTIF(P18:P22,"x")</f>
        <v>0</v>
      </c>
      <c r="I26" s="28"/>
      <c r="J26" s="28"/>
      <c r="K26" s="28"/>
      <c r="L26" s="31"/>
      <c r="M26" s="31"/>
      <c r="N26" s="44"/>
      <c r="O26" s="45"/>
      <c r="P26" s="46"/>
      <c r="Q26" s="46"/>
      <c r="R26" s="46"/>
      <c r="S26" s="46"/>
      <c r="T26" s="46"/>
    </row>
    <row r="27" spans="1:20" ht="54" customHeight="1">
      <c r="A27" s="412" t="s">
        <v>175</v>
      </c>
      <c r="B27" s="412"/>
      <c r="C27" s="412"/>
      <c r="D27" s="412"/>
      <c r="E27" s="412"/>
      <c r="F27" s="412"/>
      <c r="G27" s="413"/>
      <c r="H27" s="103">
        <f>COUNTIF(Q18:Q22,"x")</f>
        <v>0</v>
      </c>
      <c r="I27" s="28"/>
      <c r="J27" s="28"/>
      <c r="K27" s="28"/>
      <c r="L27" s="31"/>
      <c r="M27" s="31"/>
      <c r="N27" s="44"/>
      <c r="O27" s="45"/>
      <c r="P27" s="46"/>
      <c r="Q27" s="46"/>
      <c r="R27" s="46"/>
      <c r="S27" s="46"/>
      <c r="T27" s="46"/>
    </row>
    <row r="28" spans="1:20" ht="54" customHeight="1">
      <c r="A28" s="412" t="s">
        <v>176</v>
      </c>
      <c r="B28" s="412"/>
      <c r="C28" s="412"/>
      <c r="D28" s="412"/>
      <c r="E28" s="412"/>
      <c r="F28" s="412"/>
      <c r="G28" s="413"/>
      <c r="H28" s="103">
        <f>COUNTIF(R18:R22,"x")</f>
        <v>3</v>
      </c>
      <c r="I28" s="32"/>
      <c r="J28" s="32"/>
      <c r="K28" s="32"/>
      <c r="L28" s="47"/>
      <c r="M28" s="47"/>
      <c r="N28" s="47"/>
      <c r="O28" s="48"/>
      <c r="P28" s="49"/>
      <c r="Q28" s="49"/>
      <c r="R28" s="49"/>
      <c r="S28" s="49"/>
      <c r="T28" s="49"/>
    </row>
    <row r="29" spans="1:20" ht="54" customHeight="1">
      <c r="A29" s="412" t="s">
        <v>177</v>
      </c>
      <c r="B29" s="412"/>
      <c r="C29" s="412"/>
      <c r="D29" s="412"/>
      <c r="E29" s="412"/>
      <c r="F29" s="412"/>
      <c r="G29" s="413"/>
      <c r="H29" s="103">
        <f>COUNTIF(S18:S22,"x")</f>
        <v>0</v>
      </c>
      <c r="I29" s="32"/>
      <c r="J29" s="32"/>
      <c r="K29" s="32"/>
      <c r="L29" s="47"/>
      <c r="M29" s="47"/>
      <c r="N29" s="47"/>
      <c r="O29" s="48"/>
      <c r="P29" s="49"/>
      <c r="Q29" s="49"/>
      <c r="R29" s="49"/>
      <c r="S29" s="49"/>
      <c r="T29" s="49"/>
    </row>
    <row r="30" spans="1:20" ht="54" customHeight="1">
      <c r="A30" s="412" t="s">
        <v>178</v>
      </c>
      <c r="B30" s="412"/>
      <c r="C30" s="412"/>
      <c r="D30" s="412"/>
      <c r="E30" s="412"/>
      <c r="F30" s="412"/>
      <c r="G30" s="413"/>
      <c r="H30" s="103">
        <f>COUNTIF(T18:T22,"x")</f>
        <v>0</v>
      </c>
      <c r="I30" s="32"/>
      <c r="J30" s="32"/>
      <c r="K30" s="32"/>
      <c r="L30" s="47"/>
      <c r="M30" s="47"/>
      <c r="N30" s="47"/>
      <c r="O30" s="48"/>
      <c r="P30" s="49"/>
      <c r="Q30" s="49"/>
      <c r="R30" s="49"/>
      <c r="S30" s="49"/>
      <c r="T30" s="49"/>
    </row>
    <row r="31" spans="1:20" ht="30" customHeight="1">
      <c r="A31" s="67"/>
      <c r="B31" s="67"/>
      <c r="C31" s="67"/>
      <c r="D31" s="67"/>
      <c r="E31" s="67"/>
      <c r="F31" s="67"/>
      <c r="G31" s="67"/>
      <c r="H31" s="53"/>
      <c r="I31" s="32"/>
      <c r="J31" s="32"/>
      <c r="K31" s="32"/>
      <c r="L31" s="47"/>
      <c r="M31" s="47"/>
      <c r="N31" s="47"/>
      <c r="O31" s="48"/>
      <c r="P31" s="49"/>
      <c r="Q31" s="49"/>
      <c r="R31" s="49"/>
      <c r="S31" s="49"/>
      <c r="T31" s="49"/>
    </row>
    <row r="32" spans="1:20" ht="78" customHeight="1">
      <c r="A32" s="414" t="s">
        <v>82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</row>
    <row r="33" spans="1:20" ht="78" customHeight="1">
      <c r="A33" s="415" t="s">
        <v>157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7"/>
    </row>
    <row r="34" spans="1:20" ht="106.5" customHeight="1" thickBot="1">
      <c r="A34" s="391" t="s">
        <v>83</v>
      </c>
      <c r="B34" s="391"/>
      <c r="C34" s="391"/>
      <c r="D34" s="391"/>
      <c r="E34" s="391"/>
      <c r="F34" s="391"/>
      <c r="G34" s="391"/>
      <c r="H34" s="104" t="s">
        <v>84</v>
      </c>
      <c r="I34" s="105" t="s">
        <v>85</v>
      </c>
      <c r="J34" s="101" t="s">
        <v>147</v>
      </c>
      <c r="K34" s="105" t="s">
        <v>86</v>
      </c>
      <c r="L34" s="101" t="s">
        <v>147</v>
      </c>
      <c r="M34" s="105" t="s">
        <v>87</v>
      </c>
      <c r="N34" s="101" t="s">
        <v>147</v>
      </c>
      <c r="O34" s="101" t="s">
        <v>88</v>
      </c>
      <c r="P34" s="392" t="s">
        <v>147</v>
      </c>
      <c r="Q34" s="393"/>
      <c r="R34" s="101" t="s">
        <v>89</v>
      </c>
      <c r="S34" s="394" t="s">
        <v>147</v>
      </c>
      <c r="T34" s="394"/>
    </row>
    <row r="35" spans="1:20" ht="60" customHeight="1">
      <c r="A35" s="395" t="s">
        <v>161</v>
      </c>
      <c r="B35" s="396"/>
      <c r="C35" s="396"/>
      <c r="D35" s="396"/>
      <c r="E35" s="397"/>
      <c r="F35" s="403" t="s">
        <v>112</v>
      </c>
      <c r="G35" s="404"/>
      <c r="H35" s="106">
        <v>15</v>
      </c>
      <c r="I35" s="292">
        <v>15</v>
      </c>
      <c r="J35" s="293" t="s">
        <v>230</v>
      </c>
      <c r="K35" s="292">
        <v>15</v>
      </c>
      <c r="L35" s="293" t="s">
        <v>230</v>
      </c>
      <c r="M35" s="292">
        <v>15</v>
      </c>
      <c r="N35" s="292" t="s">
        <v>230</v>
      </c>
      <c r="O35" s="292"/>
      <c r="P35" s="338"/>
      <c r="Q35" s="292"/>
      <c r="R35" s="292"/>
      <c r="S35" s="338"/>
      <c r="T35" s="292"/>
    </row>
    <row r="36" spans="1:20" ht="60" customHeight="1" thickBot="1">
      <c r="A36" s="400"/>
      <c r="B36" s="401"/>
      <c r="C36" s="401"/>
      <c r="D36" s="401"/>
      <c r="E36" s="402"/>
      <c r="F36" s="407" t="s">
        <v>113</v>
      </c>
      <c r="G36" s="408"/>
      <c r="H36" s="107">
        <v>0</v>
      </c>
      <c r="I36" s="294"/>
      <c r="J36" s="294"/>
      <c r="K36" s="294"/>
      <c r="L36" s="294"/>
      <c r="M36" s="294"/>
      <c r="N36" s="294"/>
      <c r="O36" s="294"/>
      <c r="P36" s="295"/>
      <c r="Q36" s="293"/>
      <c r="R36" s="294"/>
      <c r="S36" s="295"/>
      <c r="T36" s="293"/>
    </row>
    <row r="37" spans="1:20" ht="60" customHeight="1">
      <c r="A37" s="395" t="s">
        <v>164</v>
      </c>
      <c r="B37" s="396"/>
      <c r="C37" s="396"/>
      <c r="D37" s="396"/>
      <c r="E37" s="397"/>
      <c r="F37" s="403" t="s">
        <v>112</v>
      </c>
      <c r="G37" s="404"/>
      <c r="H37" s="106">
        <v>15</v>
      </c>
      <c r="I37" s="292">
        <v>15</v>
      </c>
      <c r="J37" s="292" t="s">
        <v>230</v>
      </c>
      <c r="K37" s="292">
        <v>15</v>
      </c>
      <c r="L37" s="292" t="s">
        <v>230</v>
      </c>
      <c r="M37" s="292">
        <v>15</v>
      </c>
      <c r="N37" s="292" t="s">
        <v>230</v>
      </c>
      <c r="O37" s="292"/>
      <c r="P37" s="338"/>
      <c r="Q37" s="292"/>
      <c r="R37" s="292"/>
      <c r="S37" s="338"/>
      <c r="T37" s="292"/>
    </row>
    <row r="38" spans="1:20" ht="60" customHeight="1" thickBot="1">
      <c r="A38" s="400"/>
      <c r="B38" s="401"/>
      <c r="C38" s="401"/>
      <c r="D38" s="401"/>
      <c r="E38" s="402"/>
      <c r="F38" s="407" t="s">
        <v>113</v>
      </c>
      <c r="G38" s="408"/>
      <c r="H38" s="107">
        <v>0</v>
      </c>
      <c r="I38" s="294"/>
      <c r="J38" s="294"/>
      <c r="K38" s="294"/>
      <c r="L38" s="294"/>
      <c r="M38" s="294"/>
      <c r="N38" s="294"/>
      <c r="O38" s="294"/>
      <c r="P38" s="295"/>
      <c r="Q38" s="293"/>
      <c r="R38" s="294"/>
      <c r="S38" s="295"/>
      <c r="T38" s="293"/>
    </row>
    <row r="39" spans="1:20" ht="60" customHeight="1">
      <c r="A39" s="395" t="s">
        <v>160</v>
      </c>
      <c r="B39" s="396"/>
      <c r="C39" s="396"/>
      <c r="D39" s="396"/>
      <c r="E39" s="397"/>
      <c r="F39" s="403" t="s">
        <v>90</v>
      </c>
      <c r="G39" s="404"/>
      <c r="H39" s="106">
        <v>15</v>
      </c>
      <c r="I39" s="292">
        <v>15</v>
      </c>
      <c r="J39" s="292" t="s">
        <v>197</v>
      </c>
      <c r="K39" s="292">
        <v>15</v>
      </c>
      <c r="L39" s="292" t="s">
        <v>197</v>
      </c>
      <c r="M39" s="292">
        <v>15</v>
      </c>
      <c r="N39" s="292" t="s">
        <v>298</v>
      </c>
      <c r="O39" s="292"/>
      <c r="P39" s="338"/>
      <c r="Q39" s="292"/>
      <c r="R39" s="292"/>
      <c r="S39" s="338"/>
      <c r="T39" s="292"/>
    </row>
    <row r="40" spans="1:20" ht="60" customHeight="1" thickBot="1">
      <c r="A40" s="400"/>
      <c r="B40" s="401"/>
      <c r="C40" s="401"/>
      <c r="D40" s="401"/>
      <c r="E40" s="402"/>
      <c r="F40" s="407" t="s">
        <v>91</v>
      </c>
      <c r="G40" s="408"/>
      <c r="H40" s="107">
        <v>0</v>
      </c>
      <c r="I40" s="294"/>
      <c r="J40" s="294"/>
      <c r="K40" s="294"/>
      <c r="L40" s="294"/>
      <c r="M40" s="294"/>
      <c r="N40" s="294"/>
      <c r="O40" s="294"/>
      <c r="P40" s="295"/>
      <c r="Q40" s="293"/>
      <c r="R40" s="294"/>
      <c r="S40" s="295"/>
      <c r="T40" s="293"/>
    </row>
    <row r="41" spans="1:20" ht="60" customHeight="1">
      <c r="A41" s="395" t="s">
        <v>167</v>
      </c>
      <c r="B41" s="396"/>
      <c r="C41" s="396"/>
      <c r="D41" s="396"/>
      <c r="E41" s="397"/>
      <c r="F41" s="403" t="s">
        <v>92</v>
      </c>
      <c r="G41" s="404"/>
      <c r="H41" s="106">
        <v>15</v>
      </c>
      <c r="I41" s="292">
        <v>15</v>
      </c>
      <c r="J41" s="292" t="s">
        <v>197</v>
      </c>
      <c r="K41" s="292">
        <v>15</v>
      </c>
      <c r="L41" s="292" t="s">
        <v>197</v>
      </c>
      <c r="M41" s="292">
        <v>15</v>
      </c>
      <c r="N41" s="292" t="s">
        <v>298</v>
      </c>
      <c r="O41" s="292"/>
      <c r="P41" s="338"/>
      <c r="Q41" s="292"/>
      <c r="R41" s="292"/>
      <c r="S41" s="338"/>
      <c r="T41" s="292"/>
    </row>
    <row r="42" spans="1:20" ht="60" customHeight="1" thickBot="1">
      <c r="A42" s="409"/>
      <c r="B42" s="410"/>
      <c r="C42" s="410"/>
      <c r="D42" s="410"/>
      <c r="E42" s="411"/>
      <c r="F42" s="407" t="s">
        <v>93</v>
      </c>
      <c r="G42" s="408"/>
      <c r="H42" s="108">
        <v>10</v>
      </c>
      <c r="I42" s="293"/>
      <c r="J42" s="293"/>
      <c r="K42" s="293"/>
      <c r="L42" s="293"/>
      <c r="M42" s="293"/>
      <c r="N42" s="293"/>
      <c r="O42" s="293"/>
      <c r="P42" s="295"/>
      <c r="Q42" s="293"/>
      <c r="R42" s="293"/>
      <c r="S42" s="295"/>
      <c r="T42" s="293"/>
    </row>
    <row r="43" spans="1:20" ht="60" customHeight="1" thickBot="1">
      <c r="A43" s="400"/>
      <c r="B43" s="401"/>
      <c r="C43" s="401"/>
      <c r="D43" s="401"/>
      <c r="E43" s="402"/>
      <c r="F43" s="407" t="s">
        <v>168</v>
      </c>
      <c r="G43" s="408"/>
      <c r="H43" s="107">
        <v>0</v>
      </c>
      <c r="I43" s="294"/>
      <c r="J43" s="294"/>
      <c r="K43" s="294"/>
      <c r="L43" s="294"/>
      <c r="M43" s="294"/>
      <c r="N43" s="294"/>
      <c r="O43" s="294"/>
      <c r="P43" s="295"/>
      <c r="Q43" s="293"/>
      <c r="R43" s="294"/>
      <c r="S43" s="295"/>
      <c r="T43" s="293"/>
    </row>
    <row r="44" spans="1:20" ht="60" customHeight="1">
      <c r="A44" s="395" t="s">
        <v>166</v>
      </c>
      <c r="B44" s="396"/>
      <c r="C44" s="396"/>
      <c r="D44" s="396"/>
      <c r="E44" s="397"/>
      <c r="F44" s="403" t="s">
        <v>112</v>
      </c>
      <c r="G44" s="404"/>
      <c r="H44" s="106">
        <v>15</v>
      </c>
      <c r="I44" s="292">
        <v>15</v>
      </c>
      <c r="J44" s="292" t="s">
        <v>301</v>
      </c>
      <c r="K44" s="292">
        <v>15</v>
      </c>
      <c r="L44" s="292" t="s">
        <v>303</v>
      </c>
      <c r="M44" s="292">
        <v>15</v>
      </c>
      <c r="N44" s="292" t="s">
        <v>252</v>
      </c>
      <c r="O44" s="292"/>
      <c r="P44" s="338"/>
      <c r="Q44" s="292"/>
      <c r="R44" s="292"/>
      <c r="S44" s="338"/>
      <c r="T44" s="292"/>
    </row>
    <row r="45" spans="1:20" ht="60" customHeight="1" thickBot="1">
      <c r="A45" s="400"/>
      <c r="B45" s="401"/>
      <c r="C45" s="401"/>
      <c r="D45" s="401"/>
      <c r="E45" s="402"/>
      <c r="F45" s="407" t="s">
        <v>113</v>
      </c>
      <c r="G45" s="408"/>
      <c r="H45" s="107">
        <v>0</v>
      </c>
      <c r="I45" s="294"/>
      <c r="J45" s="294"/>
      <c r="K45" s="294"/>
      <c r="L45" s="294"/>
      <c r="M45" s="294"/>
      <c r="N45" s="294"/>
      <c r="O45" s="294"/>
      <c r="P45" s="296"/>
      <c r="Q45" s="294"/>
      <c r="R45" s="294"/>
      <c r="S45" s="296"/>
      <c r="T45" s="294"/>
    </row>
    <row r="46" spans="1:20" ht="80.1" customHeight="1">
      <c r="A46" s="395" t="s">
        <v>163</v>
      </c>
      <c r="B46" s="396"/>
      <c r="C46" s="396"/>
      <c r="D46" s="396"/>
      <c r="E46" s="397"/>
      <c r="F46" s="403" t="s">
        <v>94</v>
      </c>
      <c r="G46" s="404"/>
      <c r="H46" s="106">
        <v>15</v>
      </c>
      <c r="I46" s="292">
        <v>5</v>
      </c>
      <c r="J46" s="292" t="s">
        <v>197</v>
      </c>
      <c r="K46" s="292">
        <v>5</v>
      </c>
      <c r="L46" s="292" t="s">
        <v>197</v>
      </c>
      <c r="M46" s="292">
        <v>5</v>
      </c>
      <c r="N46" s="292" t="s">
        <v>252</v>
      </c>
      <c r="O46" s="292"/>
      <c r="P46" s="338"/>
      <c r="Q46" s="292"/>
      <c r="R46" s="292"/>
      <c r="S46" s="338"/>
      <c r="T46" s="292"/>
    </row>
    <row r="47" spans="1:20" ht="80.1" customHeight="1" thickBot="1">
      <c r="A47" s="400"/>
      <c r="B47" s="401"/>
      <c r="C47" s="401"/>
      <c r="D47" s="401"/>
      <c r="E47" s="402"/>
      <c r="F47" s="407" t="s">
        <v>95</v>
      </c>
      <c r="G47" s="408"/>
      <c r="H47" s="107">
        <v>5</v>
      </c>
      <c r="I47" s="294"/>
      <c r="J47" s="294"/>
      <c r="K47" s="294"/>
      <c r="L47" s="294"/>
      <c r="M47" s="294"/>
      <c r="N47" s="294"/>
      <c r="O47" s="294"/>
      <c r="P47" s="296"/>
      <c r="Q47" s="294"/>
      <c r="R47" s="294"/>
      <c r="S47" s="296"/>
      <c r="T47" s="294"/>
    </row>
    <row r="48" spans="1:20" ht="60" customHeight="1">
      <c r="A48" s="395" t="s">
        <v>181</v>
      </c>
      <c r="B48" s="396"/>
      <c r="C48" s="396"/>
      <c r="D48" s="396"/>
      <c r="E48" s="397"/>
      <c r="F48" s="403" t="s">
        <v>96</v>
      </c>
      <c r="G48" s="404"/>
      <c r="H48" s="106">
        <v>10</v>
      </c>
      <c r="I48" s="292">
        <v>10</v>
      </c>
      <c r="J48" s="292" t="s">
        <v>302</v>
      </c>
      <c r="K48" s="292">
        <v>10</v>
      </c>
      <c r="L48" s="292" t="s">
        <v>302</v>
      </c>
      <c r="M48" s="292">
        <v>10</v>
      </c>
      <c r="N48" s="292" t="s">
        <v>298</v>
      </c>
      <c r="O48" s="292"/>
      <c r="P48" s="295"/>
      <c r="Q48" s="293"/>
      <c r="R48" s="292"/>
      <c r="S48" s="295"/>
      <c r="T48" s="293"/>
    </row>
    <row r="49" spans="1:20" ht="60" customHeight="1">
      <c r="A49" s="398"/>
      <c r="B49" s="384"/>
      <c r="C49" s="384"/>
      <c r="D49" s="384"/>
      <c r="E49" s="399"/>
      <c r="F49" s="405" t="s">
        <v>97</v>
      </c>
      <c r="G49" s="406"/>
      <c r="H49" s="109">
        <v>5</v>
      </c>
      <c r="I49" s="293"/>
      <c r="J49" s="293"/>
      <c r="K49" s="293"/>
      <c r="L49" s="293"/>
      <c r="M49" s="293"/>
      <c r="N49" s="293"/>
      <c r="O49" s="293"/>
      <c r="P49" s="295"/>
      <c r="Q49" s="293"/>
      <c r="R49" s="293"/>
      <c r="S49" s="295"/>
      <c r="T49" s="293"/>
    </row>
    <row r="50" spans="1:20" ht="60" customHeight="1" thickBot="1">
      <c r="A50" s="400"/>
      <c r="B50" s="401"/>
      <c r="C50" s="401"/>
      <c r="D50" s="401"/>
      <c r="E50" s="402"/>
      <c r="F50" s="407" t="s">
        <v>98</v>
      </c>
      <c r="G50" s="408"/>
      <c r="H50" s="107">
        <v>0</v>
      </c>
      <c r="I50" s="294"/>
      <c r="J50" s="294"/>
      <c r="K50" s="294"/>
      <c r="L50" s="294"/>
      <c r="M50" s="294"/>
      <c r="N50" s="294"/>
      <c r="O50" s="294"/>
      <c r="P50" s="296"/>
      <c r="Q50" s="294"/>
      <c r="R50" s="294"/>
      <c r="S50" s="296"/>
      <c r="T50" s="294"/>
    </row>
    <row r="51" spans="1:20" ht="30" customHeight="1">
      <c r="A51" s="380" t="s">
        <v>99</v>
      </c>
      <c r="B51" s="380"/>
      <c r="C51" s="380"/>
      <c r="D51" s="380"/>
      <c r="E51" s="380"/>
      <c r="F51" s="380"/>
      <c r="G51" s="380"/>
      <c r="H51" s="76">
        <f>H35+H37+H39+H41+H44+H46+H48</f>
        <v>100</v>
      </c>
      <c r="I51" s="381">
        <f>SUM(I35:I50)</f>
        <v>90</v>
      </c>
      <c r="J51" s="382"/>
      <c r="K51" s="381">
        <f>SUM(K35:K50)</f>
        <v>90</v>
      </c>
      <c r="L51" s="382"/>
      <c r="M51" s="381">
        <f>SUM(M35:M50)</f>
        <v>90</v>
      </c>
      <c r="N51" s="382"/>
      <c r="O51" s="336">
        <f>SUM(O35:O50)</f>
        <v>0</v>
      </c>
      <c r="P51" s="336"/>
      <c r="Q51" s="336"/>
      <c r="R51" s="336">
        <f>SUM(R35:R50)</f>
        <v>0</v>
      </c>
      <c r="S51" s="336"/>
      <c r="T51" s="336"/>
    </row>
    <row r="52" spans="1:20" ht="60" customHeight="1">
      <c r="A52" s="347" t="s">
        <v>158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</row>
    <row r="53" spans="1:20" ht="106.5" customHeight="1">
      <c r="A53" s="391" t="s">
        <v>83</v>
      </c>
      <c r="B53" s="391"/>
      <c r="C53" s="391"/>
      <c r="D53" s="391"/>
      <c r="E53" s="391"/>
      <c r="F53" s="391"/>
      <c r="G53" s="391"/>
      <c r="H53" s="104" t="s">
        <v>84</v>
      </c>
      <c r="I53" s="105" t="s">
        <v>85</v>
      </c>
      <c r="J53" s="101" t="s">
        <v>147</v>
      </c>
      <c r="K53" s="105" t="s">
        <v>86</v>
      </c>
      <c r="L53" s="101" t="s">
        <v>147</v>
      </c>
      <c r="M53" s="105" t="s">
        <v>87</v>
      </c>
      <c r="N53" s="101" t="s">
        <v>147</v>
      </c>
      <c r="O53" s="101" t="s">
        <v>88</v>
      </c>
      <c r="P53" s="392" t="s">
        <v>147</v>
      </c>
      <c r="Q53" s="393"/>
      <c r="R53" s="101" t="s">
        <v>89</v>
      </c>
      <c r="S53" s="394" t="s">
        <v>147</v>
      </c>
      <c r="T53" s="394"/>
    </row>
    <row r="54" spans="1:20" ht="60" customHeight="1">
      <c r="A54" s="384" t="s">
        <v>148</v>
      </c>
      <c r="B54" s="384"/>
      <c r="C54" s="384"/>
      <c r="D54" s="384"/>
      <c r="E54" s="384"/>
      <c r="F54" s="286" t="s">
        <v>162</v>
      </c>
      <c r="G54" s="286"/>
      <c r="H54" s="89">
        <v>100</v>
      </c>
      <c r="I54" s="337">
        <v>100</v>
      </c>
      <c r="J54" s="376" t="s">
        <v>304</v>
      </c>
      <c r="K54" s="337">
        <v>100</v>
      </c>
      <c r="L54" s="337" t="s">
        <v>252</v>
      </c>
      <c r="M54" s="337">
        <v>100</v>
      </c>
      <c r="N54" s="337" t="s">
        <v>298</v>
      </c>
      <c r="O54" s="337"/>
      <c r="P54" s="337"/>
      <c r="Q54" s="337"/>
      <c r="R54" s="337"/>
      <c r="S54" s="337"/>
      <c r="T54" s="337"/>
    </row>
    <row r="55" spans="1:20" ht="60" customHeight="1">
      <c r="A55" s="384"/>
      <c r="B55" s="384"/>
      <c r="C55" s="384"/>
      <c r="D55" s="384"/>
      <c r="E55" s="384"/>
      <c r="F55" s="286" t="s">
        <v>149</v>
      </c>
      <c r="G55" s="286"/>
      <c r="H55" s="89">
        <v>50</v>
      </c>
      <c r="I55" s="337"/>
      <c r="J55" s="377"/>
      <c r="K55" s="337"/>
      <c r="L55" s="337"/>
      <c r="M55" s="337"/>
      <c r="N55" s="337"/>
      <c r="O55" s="337"/>
      <c r="P55" s="337"/>
      <c r="Q55" s="337"/>
      <c r="R55" s="337"/>
      <c r="S55" s="337"/>
      <c r="T55" s="337"/>
    </row>
    <row r="56" spans="1:20" ht="60" customHeight="1">
      <c r="A56" s="384"/>
      <c r="B56" s="384"/>
      <c r="C56" s="384"/>
      <c r="D56" s="384"/>
      <c r="E56" s="384"/>
      <c r="F56" s="286" t="s">
        <v>150</v>
      </c>
      <c r="G56" s="286"/>
      <c r="H56" s="89">
        <v>0</v>
      </c>
      <c r="I56" s="337"/>
      <c r="J56" s="378"/>
      <c r="K56" s="337"/>
      <c r="L56" s="337"/>
      <c r="M56" s="337"/>
      <c r="N56" s="337"/>
      <c r="O56" s="337"/>
      <c r="P56" s="337"/>
      <c r="Q56" s="337"/>
      <c r="R56" s="337"/>
      <c r="S56" s="337"/>
      <c r="T56" s="337"/>
    </row>
    <row r="57" spans="1:20" ht="30" customHeight="1">
      <c r="A57" s="383" t="s">
        <v>99</v>
      </c>
      <c r="B57" s="383"/>
      <c r="C57" s="383"/>
      <c r="D57" s="383"/>
      <c r="E57" s="383"/>
      <c r="F57" s="383"/>
      <c r="G57" s="383"/>
      <c r="H57" s="383"/>
      <c r="I57" s="309">
        <f>I54</f>
        <v>100</v>
      </c>
      <c r="J57" s="309"/>
      <c r="K57" s="309">
        <f>K54</f>
        <v>100</v>
      </c>
      <c r="L57" s="309"/>
      <c r="M57" s="309">
        <f>M54</f>
        <v>100</v>
      </c>
      <c r="N57" s="309"/>
      <c r="O57" s="336">
        <f>O54</f>
        <v>0</v>
      </c>
      <c r="P57" s="336"/>
      <c r="Q57" s="336"/>
      <c r="R57" s="336">
        <f>R54</f>
        <v>0</v>
      </c>
      <c r="S57" s="336"/>
      <c r="T57" s="336"/>
    </row>
    <row r="58" spans="1:20" ht="60" customHeight="1">
      <c r="A58" s="347" t="s">
        <v>156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</row>
    <row r="59" spans="1:20" ht="60" customHeight="1">
      <c r="A59" s="384" t="s">
        <v>159</v>
      </c>
      <c r="B59" s="384"/>
      <c r="C59" s="384"/>
      <c r="D59" s="384"/>
      <c r="E59" s="384"/>
      <c r="F59" s="385" t="s">
        <v>153</v>
      </c>
      <c r="G59" s="386"/>
      <c r="H59" s="387"/>
      <c r="I59" s="278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50</v>
      </c>
      <c r="J59" s="388"/>
      <c r="K59" s="278">
        <f aca="true" t="shared" si="0" ref="K59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50</v>
      </c>
      <c r="L59" s="388"/>
      <c r="M59" s="278">
        <f aca="true" t="shared" si="1" ref="M59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50</v>
      </c>
      <c r="N59" s="388"/>
      <c r="O59" s="278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279"/>
      <c r="Q59" s="279"/>
      <c r="R59" s="278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279"/>
      <c r="T59" s="279"/>
    </row>
    <row r="60" spans="1:20" ht="60" customHeight="1">
      <c r="A60" s="384"/>
      <c r="B60" s="384"/>
      <c r="C60" s="384"/>
      <c r="D60" s="384"/>
      <c r="E60" s="384"/>
      <c r="F60" s="385" t="s">
        <v>154</v>
      </c>
      <c r="G60" s="386"/>
      <c r="H60" s="387"/>
      <c r="I60" s="280"/>
      <c r="J60" s="389"/>
      <c r="K60" s="280"/>
      <c r="L60" s="389"/>
      <c r="M60" s="280"/>
      <c r="N60" s="389"/>
      <c r="O60" s="280"/>
      <c r="P60" s="281"/>
      <c r="Q60" s="281"/>
      <c r="R60" s="280"/>
      <c r="S60" s="281"/>
      <c r="T60" s="281"/>
    </row>
    <row r="61" spans="1:20" ht="60" customHeight="1">
      <c r="A61" s="384"/>
      <c r="B61" s="384"/>
      <c r="C61" s="384"/>
      <c r="D61" s="384"/>
      <c r="E61" s="384"/>
      <c r="F61" s="385" t="s">
        <v>155</v>
      </c>
      <c r="G61" s="386"/>
      <c r="H61" s="387"/>
      <c r="I61" s="282"/>
      <c r="J61" s="390"/>
      <c r="K61" s="282"/>
      <c r="L61" s="390"/>
      <c r="M61" s="282"/>
      <c r="N61" s="390"/>
      <c r="O61" s="282"/>
      <c r="P61" s="283"/>
      <c r="Q61" s="283"/>
      <c r="R61" s="282"/>
      <c r="S61" s="283"/>
      <c r="T61" s="283"/>
    </row>
    <row r="62" spans="1:21" ht="60" customHeight="1">
      <c r="A62" s="347" t="s">
        <v>151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85"/>
    </row>
    <row r="63" spans="1:20" ht="60" customHeight="1">
      <c r="A63" s="384" t="s">
        <v>152</v>
      </c>
      <c r="B63" s="384"/>
      <c r="C63" s="384"/>
      <c r="D63" s="384"/>
      <c r="E63" s="384"/>
      <c r="F63" s="286" t="s">
        <v>153</v>
      </c>
      <c r="G63" s="286"/>
      <c r="H63" s="120">
        <v>100</v>
      </c>
      <c r="I63" s="379" t="str">
        <f>IF(SUM(I59:T61)=0,"BAJO",IF(SUM(I59:T61)/COUNTIF(I59:T61,"&gt;0")&lt;50,"BAJO",IF(SUM(I59:T61)/COUNTIF(I59:T61,"&gt;0")=100,"FUERTE",IF(SUM(I59:T61)/COUNTIF(I59:T61,"&gt;0")&lt;=99,"MODERADO"))))</f>
        <v>MODERADO</v>
      </c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</row>
    <row r="64" spans="1:20" ht="60" customHeight="1">
      <c r="A64" s="384"/>
      <c r="B64" s="384"/>
      <c r="C64" s="384"/>
      <c r="D64" s="384"/>
      <c r="E64" s="384"/>
      <c r="F64" s="286" t="s">
        <v>154</v>
      </c>
      <c r="G64" s="286"/>
      <c r="H64" s="120">
        <v>50</v>
      </c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</row>
    <row r="65" spans="1:20" ht="60" customHeight="1">
      <c r="A65" s="384"/>
      <c r="B65" s="384"/>
      <c r="C65" s="384"/>
      <c r="D65" s="384"/>
      <c r="E65" s="384"/>
      <c r="F65" s="286" t="s">
        <v>155</v>
      </c>
      <c r="G65" s="286"/>
      <c r="H65" s="120">
        <v>0</v>
      </c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</row>
    <row r="66" spans="1:20" ht="30" customHeight="1">
      <c r="A66" s="39"/>
      <c r="B66" s="39"/>
      <c r="C66" s="3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7"/>
      <c r="P66" s="38"/>
      <c r="Q66" s="38"/>
      <c r="R66" s="38"/>
      <c r="S66" s="38"/>
      <c r="T66" s="38"/>
    </row>
    <row r="67" spans="1:20" ht="30" customHeight="1">
      <c r="A67" s="33"/>
      <c r="B67" s="33"/>
      <c r="C67" s="34"/>
      <c r="D67" s="34"/>
      <c r="E67" s="34"/>
      <c r="F67" s="34"/>
      <c r="G67" s="34"/>
      <c r="H67" s="34"/>
      <c r="I67" s="34"/>
      <c r="J67" s="87"/>
      <c r="K67" s="87"/>
      <c r="L67" s="50"/>
      <c r="M67" s="50"/>
      <c r="N67" s="42"/>
      <c r="O67" s="51"/>
      <c r="P67" s="40"/>
      <c r="Q67" s="40"/>
      <c r="R67" s="40"/>
      <c r="S67" s="40"/>
      <c r="T67" s="40"/>
    </row>
    <row r="68" spans="1:20" ht="30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52"/>
      <c r="L68" s="52"/>
      <c r="M68" s="42"/>
      <c r="N68" s="42"/>
      <c r="O68" s="51"/>
      <c r="P68" s="51"/>
      <c r="Q68" s="51"/>
      <c r="R68" s="51"/>
      <c r="S68" s="51"/>
      <c r="T68" s="51"/>
    </row>
    <row r="69" spans="1:20" ht="69" customHeight="1">
      <c r="A69" s="284" t="s">
        <v>100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</row>
    <row r="70" spans="1:20" ht="30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2"/>
      <c r="Q70" s="92"/>
      <c r="R70" s="92"/>
      <c r="S70" s="92"/>
      <c r="T70" s="92"/>
    </row>
    <row r="71" spans="1:20" s="84" customFormat="1" ht="50.1" customHeight="1">
      <c r="A71" s="277" t="s">
        <v>1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</row>
    <row r="72" spans="1:20" s="84" customFormat="1" ht="50.1" customHeight="1">
      <c r="A72" s="286" t="s">
        <v>101</v>
      </c>
      <c r="B72" s="286"/>
      <c r="C72" s="286"/>
      <c r="D72" s="286"/>
      <c r="E72" s="286"/>
      <c r="F72" s="286"/>
      <c r="G72" s="286"/>
      <c r="H72" s="286" t="s">
        <v>102</v>
      </c>
      <c r="I72" s="286"/>
      <c r="J72" s="286"/>
      <c r="K72" s="286"/>
      <c r="L72" s="286"/>
      <c r="M72" s="286"/>
      <c r="N72" s="286"/>
      <c r="O72" s="286" t="s">
        <v>103</v>
      </c>
      <c r="P72" s="286"/>
      <c r="Q72" s="286"/>
      <c r="R72" s="286"/>
      <c r="S72" s="286"/>
      <c r="T72" s="286"/>
    </row>
    <row r="73" spans="1:20" s="84" customFormat="1" ht="50.1" customHeight="1">
      <c r="A73" s="287">
        <f>G10</f>
        <v>3</v>
      </c>
      <c r="B73" s="287"/>
      <c r="C73" s="287"/>
      <c r="D73" s="287"/>
      <c r="E73" s="287"/>
      <c r="F73" s="287"/>
      <c r="G73" s="287"/>
      <c r="H73" s="288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3" s="288"/>
      <c r="J73" s="288"/>
      <c r="K73" s="288"/>
      <c r="L73" s="288"/>
      <c r="M73" s="288"/>
      <c r="N73" s="288"/>
      <c r="O73" s="291">
        <f>IF(A73-H73=0,"1",A73-H73)</f>
        <v>2</v>
      </c>
      <c r="P73" s="291"/>
      <c r="Q73" s="291"/>
      <c r="R73" s="291"/>
      <c r="S73" s="291"/>
      <c r="T73" s="291"/>
    </row>
    <row r="74" spans="1:20" s="84" customFormat="1" ht="50.1" customHeight="1">
      <c r="A74" s="93"/>
      <c r="B74" s="93"/>
      <c r="C74" s="94"/>
      <c r="D74" s="94"/>
      <c r="E74" s="86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97"/>
      <c r="Q74" s="97"/>
      <c r="R74" s="97"/>
      <c r="S74" s="97"/>
      <c r="T74" s="97"/>
    </row>
    <row r="75" spans="1:20" s="84" customFormat="1" ht="50.1" customHeight="1">
      <c r="A75" s="289" t="s">
        <v>104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</row>
    <row r="76" spans="1:20" s="84" customFormat="1" ht="50.1" customHeight="1">
      <c r="A76" s="286" t="s">
        <v>105</v>
      </c>
      <c r="B76" s="286"/>
      <c r="C76" s="286"/>
      <c r="D76" s="286"/>
      <c r="E76" s="286"/>
      <c r="F76" s="286"/>
      <c r="G76" s="286"/>
      <c r="H76" s="286" t="s">
        <v>102</v>
      </c>
      <c r="I76" s="286"/>
      <c r="J76" s="286"/>
      <c r="K76" s="286"/>
      <c r="L76" s="286"/>
      <c r="M76" s="286"/>
      <c r="N76" s="286"/>
      <c r="O76" s="286" t="s">
        <v>106</v>
      </c>
      <c r="P76" s="286"/>
      <c r="Q76" s="286"/>
      <c r="R76" s="286"/>
      <c r="S76" s="286"/>
      <c r="T76" s="286"/>
    </row>
    <row r="77" spans="1:20" s="84" customFormat="1" ht="50.1" customHeight="1">
      <c r="A77" s="287">
        <f>G11</f>
        <v>5</v>
      </c>
      <c r="B77" s="287"/>
      <c r="C77" s="287"/>
      <c r="D77" s="287"/>
      <c r="E77" s="287"/>
      <c r="F77" s="287"/>
      <c r="G77" s="287"/>
      <c r="H77" s="290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7" s="290"/>
      <c r="J77" s="290"/>
      <c r="K77" s="290"/>
      <c r="L77" s="290"/>
      <c r="M77" s="290"/>
      <c r="N77" s="290"/>
      <c r="O77" s="287">
        <f>IF(A77-H77=0,"1",A77-H77)</f>
        <v>4</v>
      </c>
      <c r="P77" s="287"/>
      <c r="Q77" s="287"/>
      <c r="R77" s="287"/>
      <c r="S77" s="287"/>
      <c r="T77" s="287"/>
    </row>
    <row r="78" spans="1:20" s="84" customFormat="1" ht="50.1" customHeight="1">
      <c r="A78" s="98"/>
      <c r="B78" s="98"/>
      <c r="C78" s="98"/>
      <c r="D78" s="98"/>
      <c r="E78" s="98"/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97"/>
      <c r="Q78" s="97"/>
      <c r="R78" s="97"/>
      <c r="S78" s="97"/>
      <c r="T78" s="97"/>
    </row>
    <row r="79" spans="1:20" s="84" customFormat="1" ht="50.1" customHeight="1">
      <c r="A79" s="277" t="s">
        <v>107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</row>
    <row r="80" spans="1:20" s="84" customFormat="1" ht="50.1" customHeight="1">
      <c r="A80" s="286" t="s">
        <v>103</v>
      </c>
      <c r="B80" s="286"/>
      <c r="C80" s="286"/>
      <c r="D80" s="286"/>
      <c r="E80" s="286"/>
      <c r="F80" s="286"/>
      <c r="G80" s="286"/>
      <c r="H80" s="286" t="s">
        <v>106</v>
      </c>
      <c r="I80" s="286"/>
      <c r="J80" s="286"/>
      <c r="K80" s="286"/>
      <c r="L80" s="286"/>
      <c r="M80" s="286"/>
      <c r="N80" s="286"/>
      <c r="O80" s="286" t="s">
        <v>108</v>
      </c>
      <c r="P80" s="286"/>
      <c r="Q80" s="286"/>
      <c r="R80" s="286"/>
      <c r="S80" s="286"/>
      <c r="T80" s="286"/>
    </row>
    <row r="81" spans="1:20" s="84" customFormat="1" ht="50.1" customHeight="1">
      <c r="A81" s="287">
        <f>O73</f>
        <v>2</v>
      </c>
      <c r="B81" s="287"/>
      <c r="C81" s="287"/>
      <c r="D81" s="287"/>
      <c r="E81" s="287"/>
      <c r="F81" s="287"/>
      <c r="G81" s="287"/>
      <c r="H81" s="287">
        <f>O77</f>
        <v>4</v>
      </c>
      <c r="I81" s="287"/>
      <c r="J81" s="287"/>
      <c r="K81" s="287"/>
      <c r="L81" s="287"/>
      <c r="M81" s="287"/>
      <c r="N81" s="287"/>
      <c r="O81" s="288" t="str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ALTO</v>
      </c>
      <c r="P81" s="288"/>
      <c r="Q81" s="288"/>
      <c r="R81" s="288"/>
      <c r="S81" s="288"/>
      <c r="T81" s="288"/>
    </row>
    <row r="82" spans="1:20" ht="15">
      <c r="A82" s="17"/>
      <c r="B82" s="17"/>
      <c r="C82" s="17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54"/>
      <c r="P82" s="55"/>
      <c r="Q82" s="55"/>
      <c r="R82" s="55"/>
      <c r="S82" s="55"/>
      <c r="T82" s="55"/>
    </row>
  </sheetData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4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600" verticalDpi="600" orientation="portrait" paperSize="9" scale="1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5" tint="0.7999799847602844"/>
  </sheetPr>
  <dimension ref="A1:N27"/>
  <sheetViews>
    <sheetView workbookViewId="0" topLeftCell="A1">
      <selection activeCell="N27" sqref="N27"/>
    </sheetView>
  </sheetViews>
  <sheetFormatPr defaultColWidth="11.421875" defaultRowHeight="15"/>
  <sheetData>
    <row r="1" spans="1:13" ht="17.25" thickBot="1">
      <c r="A1" s="461" t="s">
        <v>109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3"/>
    </row>
    <row r="2" spans="1:13" ht="25.5" customHeight="1">
      <c r="A2" s="464" t="s">
        <v>15</v>
      </c>
      <c r="B2" s="466" t="s">
        <v>110</v>
      </c>
      <c r="C2" s="467"/>
      <c r="D2" s="467"/>
      <c r="E2" s="467"/>
      <c r="F2" s="467"/>
      <c r="G2" s="467"/>
      <c r="H2" s="467"/>
      <c r="I2" s="467"/>
      <c r="J2" s="467"/>
      <c r="K2" s="467"/>
      <c r="L2" s="470" t="s">
        <v>111</v>
      </c>
      <c r="M2" s="471"/>
    </row>
    <row r="3" spans="1:13" ht="25.5" customHeight="1">
      <c r="A3" s="465"/>
      <c r="B3" s="468"/>
      <c r="C3" s="469"/>
      <c r="D3" s="469"/>
      <c r="E3" s="469"/>
      <c r="F3" s="469"/>
      <c r="G3" s="469"/>
      <c r="H3" s="469"/>
      <c r="I3" s="469"/>
      <c r="J3" s="469"/>
      <c r="K3" s="469"/>
      <c r="L3" s="111" t="s">
        <v>112</v>
      </c>
      <c r="M3" s="112" t="s">
        <v>113</v>
      </c>
    </row>
    <row r="4" spans="1:13" ht="30" customHeight="1">
      <c r="A4" s="57">
        <v>1</v>
      </c>
      <c r="B4" s="455" t="s">
        <v>114</v>
      </c>
      <c r="C4" s="456"/>
      <c r="D4" s="456"/>
      <c r="E4" s="456"/>
      <c r="F4" s="456"/>
      <c r="G4" s="456"/>
      <c r="H4" s="456"/>
      <c r="I4" s="456"/>
      <c r="J4" s="456"/>
      <c r="K4" s="457"/>
      <c r="L4" s="58" t="s">
        <v>228</v>
      </c>
      <c r="M4" s="59"/>
    </row>
    <row r="5" spans="1:13" ht="30" customHeight="1">
      <c r="A5" s="57">
        <v>2</v>
      </c>
      <c r="B5" s="455" t="s">
        <v>115</v>
      </c>
      <c r="C5" s="456"/>
      <c r="D5" s="456"/>
      <c r="E5" s="456"/>
      <c r="F5" s="456"/>
      <c r="G5" s="456"/>
      <c r="H5" s="456"/>
      <c r="I5" s="456"/>
      <c r="J5" s="456"/>
      <c r="K5" s="457"/>
      <c r="L5" s="58" t="s">
        <v>228</v>
      </c>
      <c r="M5" s="59"/>
    </row>
    <row r="6" spans="1:13" ht="30" customHeight="1">
      <c r="A6" s="57">
        <v>3</v>
      </c>
      <c r="B6" s="455" t="s">
        <v>116</v>
      </c>
      <c r="C6" s="456"/>
      <c r="D6" s="456"/>
      <c r="E6" s="456"/>
      <c r="F6" s="456"/>
      <c r="G6" s="456"/>
      <c r="H6" s="456"/>
      <c r="I6" s="456"/>
      <c r="J6" s="456"/>
      <c r="K6" s="457"/>
      <c r="L6" s="58" t="s">
        <v>228</v>
      </c>
      <c r="M6" s="59"/>
    </row>
    <row r="7" spans="1:13" ht="30" customHeight="1">
      <c r="A7" s="57">
        <v>4</v>
      </c>
      <c r="B7" s="455" t="s">
        <v>117</v>
      </c>
      <c r="C7" s="456"/>
      <c r="D7" s="456"/>
      <c r="E7" s="456"/>
      <c r="F7" s="456"/>
      <c r="G7" s="456"/>
      <c r="H7" s="456"/>
      <c r="I7" s="456"/>
      <c r="J7" s="456"/>
      <c r="K7" s="457"/>
      <c r="L7" s="58" t="s">
        <v>228</v>
      </c>
      <c r="M7" s="59"/>
    </row>
    <row r="8" spans="1:13" ht="30" customHeight="1">
      <c r="A8" s="57">
        <v>5</v>
      </c>
      <c r="B8" s="455" t="s">
        <v>118</v>
      </c>
      <c r="C8" s="456"/>
      <c r="D8" s="456"/>
      <c r="E8" s="456"/>
      <c r="F8" s="456"/>
      <c r="G8" s="456"/>
      <c r="H8" s="456"/>
      <c r="I8" s="456"/>
      <c r="J8" s="456"/>
      <c r="K8" s="457"/>
      <c r="L8" s="58" t="s">
        <v>228</v>
      </c>
      <c r="M8" s="59"/>
    </row>
    <row r="9" spans="1:13" ht="30" customHeight="1">
      <c r="A9" s="57">
        <v>6</v>
      </c>
      <c r="B9" s="455" t="s">
        <v>119</v>
      </c>
      <c r="C9" s="456"/>
      <c r="D9" s="456"/>
      <c r="E9" s="456"/>
      <c r="F9" s="456"/>
      <c r="G9" s="456"/>
      <c r="H9" s="456"/>
      <c r="I9" s="456"/>
      <c r="J9" s="456"/>
      <c r="K9" s="457"/>
      <c r="L9" s="58" t="s">
        <v>228</v>
      </c>
      <c r="M9" s="59"/>
    </row>
    <row r="10" spans="1:13" ht="30" customHeight="1">
      <c r="A10" s="57">
        <v>7</v>
      </c>
      <c r="B10" s="455" t="s">
        <v>120</v>
      </c>
      <c r="C10" s="456"/>
      <c r="D10" s="456"/>
      <c r="E10" s="456"/>
      <c r="F10" s="456"/>
      <c r="G10" s="456"/>
      <c r="H10" s="456"/>
      <c r="I10" s="456"/>
      <c r="J10" s="456"/>
      <c r="K10" s="457"/>
      <c r="L10" s="58" t="s">
        <v>228</v>
      </c>
      <c r="M10" s="59"/>
    </row>
    <row r="11" spans="1:13" ht="30" customHeight="1">
      <c r="A11" s="57">
        <v>8</v>
      </c>
      <c r="B11" s="455" t="s">
        <v>121</v>
      </c>
      <c r="C11" s="456"/>
      <c r="D11" s="456"/>
      <c r="E11" s="456"/>
      <c r="F11" s="456"/>
      <c r="G11" s="456"/>
      <c r="H11" s="456"/>
      <c r="I11" s="456"/>
      <c r="J11" s="456"/>
      <c r="K11" s="457"/>
      <c r="L11" s="58" t="s">
        <v>228</v>
      </c>
      <c r="M11" s="59"/>
    </row>
    <row r="12" spans="1:13" ht="30" customHeight="1">
      <c r="A12" s="57">
        <v>9</v>
      </c>
      <c r="B12" s="455" t="s">
        <v>122</v>
      </c>
      <c r="C12" s="456"/>
      <c r="D12" s="456"/>
      <c r="E12" s="456"/>
      <c r="F12" s="456"/>
      <c r="G12" s="456"/>
      <c r="H12" s="456"/>
      <c r="I12" s="456"/>
      <c r="J12" s="456"/>
      <c r="K12" s="457"/>
      <c r="L12" s="58"/>
      <c r="M12" s="59" t="s">
        <v>228</v>
      </c>
    </row>
    <row r="13" spans="1:13" ht="30" customHeight="1">
      <c r="A13" s="57">
        <v>10</v>
      </c>
      <c r="B13" s="455" t="s">
        <v>123</v>
      </c>
      <c r="C13" s="456"/>
      <c r="D13" s="456"/>
      <c r="E13" s="456"/>
      <c r="F13" s="456"/>
      <c r="G13" s="456"/>
      <c r="H13" s="456"/>
      <c r="I13" s="456"/>
      <c r="J13" s="456"/>
      <c r="K13" s="457"/>
      <c r="L13" s="58" t="s">
        <v>228</v>
      </c>
      <c r="M13" s="59"/>
    </row>
    <row r="14" spans="1:13" ht="30" customHeight="1">
      <c r="A14" s="57">
        <v>11</v>
      </c>
      <c r="B14" s="455" t="s">
        <v>124</v>
      </c>
      <c r="C14" s="456"/>
      <c r="D14" s="456"/>
      <c r="E14" s="456"/>
      <c r="F14" s="456"/>
      <c r="G14" s="456"/>
      <c r="H14" s="456"/>
      <c r="I14" s="456"/>
      <c r="J14" s="456"/>
      <c r="K14" s="457"/>
      <c r="L14" s="58" t="s">
        <v>228</v>
      </c>
      <c r="M14" s="59"/>
    </row>
    <row r="15" spans="1:13" ht="30" customHeight="1">
      <c r="A15" s="57">
        <v>12</v>
      </c>
      <c r="B15" s="455" t="s">
        <v>125</v>
      </c>
      <c r="C15" s="456"/>
      <c r="D15" s="456"/>
      <c r="E15" s="456"/>
      <c r="F15" s="456"/>
      <c r="G15" s="456"/>
      <c r="H15" s="456"/>
      <c r="I15" s="456"/>
      <c r="J15" s="456"/>
      <c r="K15" s="457"/>
      <c r="L15" s="58" t="s">
        <v>228</v>
      </c>
      <c r="M15" s="59"/>
    </row>
    <row r="16" spans="1:13" ht="30" customHeight="1">
      <c r="A16" s="57">
        <v>13</v>
      </c>
      <c r="B16" s="455" t="s">
        <v>126</v>
      </c>
      <c r="C16" s="456"/>
      <c r="D16" s="456"/>
      <c r="E16" s="456"/>
      <c r="F16" s="456"/>
      <c r="G16" s="456"/>
      <c r="H16" s="456"/>
      <c r="I16" s="456"/>
      <c r="J16" s="456"/>
      <c r="K16" s="457"/>
      <c r="L16" s="58" t="s">
        <v>228</v>
      </c>
      <c r="M16" s="59"/>
    </row>
    <row r="17" spans="1:13" ht="30" customHeight="1">
      <c r="A17" s="57">
        <v>14</v>
      </c>
      <c r="B17" s="455" t="s">
        <v>127</v>
      </c>
      <c r="C17" s="456"/>
      <c r="D17" s="456"/>
      <c r="E17" s="456"/>
      <c r="F17" s="456"/>
      <c r="G17" s="456"/>
      <c r="H17" s="456"/>
      <c r="I17" s="456"/>
      <c r="J17" s="456"/>
      <c r="K17" s="457"/>
      <c r="L17" s="58" t="s">
        <v>228</v>
      </c>
      <c r="M17" s="59"/>
    </row>
    <row r="18" spans="1:13" ht="30" customHeight="1">
      <c r="A18" s="57">
        <v>15</v>
      </c>
      <c r="B18" s="455" t="s">
        <v>128</v>
      </c>
      <c r="C18" s="456"/>
      <c r="D18" s="456"/>
      <c r="E18" s="456"/>
      <c r="F18" s="456"/>
      <c r="G18" s="456"/>
      <c r="H18" s="456"/>
      <c r="I18" s="456"/>
      <c r="J18" s="456"/>
      <c r="K18" s="457"/>
      <c r="L18" s="58" t="s">
        <v>228</v>
      </c>
      <c r="M18" s="59"/>
    </row>
    <row r="19" spans="1:13" ht="30" customHeight="1">
      <c r="A19" s="57">
        <v>16</v>
      </c>
      <c r="B19" s="455" t="s">
        <v>129</v>
      </c>
      <c r="C19" s="456"/>
      <c r="D19" s="456"/>
      <c r="E19" s="456"/>
      <c r="F19" s="456"/>
      <c r="G19" s="456"/>
      <c r="H19" s="456"/>
      <c r="I19" s="456"/>
      <c r="J19" s="456"/>
      <c r="K19" s="457"/>
      <c r="L19" s="58"/>
      <c r="M19" s="59" t="s">
        <v>228</v>
      </c>
    </row>
    <row r="20" spans="1:13" ht="30" customHeight="1">
      <c r="A20" s="57">
        <v>17</v>
      </c>
      <c r="B20" s="455" t="s">
        <v>130</v>
      </c>
      <c r="C20" s="456"/>
      <c r="D20" s="456"/>
      <c r="E20" s="456"/>
      <c r="F20" s="456"/>
      <c r="G20" s="456"/>
      <c r="H20" s="456"/>
      <c r="I20" s="456"/>
      <c r="J20" s="456"/>
      <c r="K20" s="457"/>
      <c r="L20" s="58" t="s">
        <v>228</v>
      </c>
      <c r="M20" s="59"/>
    </row>
    <row r="21" spans="1:13" ht="30" customHeight="1">
      <c r="A21" s="57">
        <v>18</v>
      </c>
      <c r="B21" s="455" t="s">
        <v>131</v>
      </c>
      <c r="C21" s="456"/>
      <c r="D21" s="456"/>
      <c r="E21" s="456"/>
      <c r="F21" s="456"/>
      <c r="G21" s="456"/>
      <c r="H21" s="456"/>
      <c r="I21" s="456"/>
      <c r="J21" s="456"/>
      <c r="K21" s="457"/>
      <c r="L21" s="58" t="s">
        <v>228</v>
      </c>
      <c r="M21" s="59"/>
    </row>
    <row r="22" spans="1:13" ht="30" customHeight="1">
      <c r="A22" s="57">
        <v>19</v>
      </c>
      <c r="B22" s="455" t="s">
        <v>132</v>
      </c>
      <c r="C22" s="456"/>
      <c r="D22" s="456"/>
      <c r="E22" s="456"/>
      <c r="F22" s="456"/>
      <c r="G22" s="456"/>
      <c r="H22" s="456"/>
      <c r="I22" s="456"/>
      <c r="J22" s="456"/>
      <c r="K22" s="457"/>
      <c r="L22" s="58"/>
      <c r="M22" s="59" t="s">
        <v>228</v>
      </c>
    </row>
    <row r="23" spans="1:13" ht="16.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2"/>
      <c r="L23" s="62"/>
      <c r="M23" s="62"/>
    </row>
    <row r="24" spans="1:14" ht="36.75" customHeight="1">
      <c r="A24" s="458" t="s">
        <v>133</v>
      </c>
      <c r="B24" s="458"/>
      <c r="C24" s="113">
        <f>COUNTIF(L4:L22,"X")</f>
        <v>16</v>
      </c>
      <c r="D24" s="114"/>
      <c r="E24" s="458" t="s">
        <v>134</v>
      </c>
      <c r="F24" s="458"/>
      <c r="G24" s="458"/>
      <c r="H24" s="113">
        <f>COUNTIF(M4:M22,"X")</f>
        <v>3</v>
      </c>
      <c r="I24" s="459" t="s">
        <v>191</v>
      </c>
      <c r="J24" s="459"/>
      <c r="K24" s="459"/>
      <c r="L24" s="459"/>
      <c r="M24" s="459"/>
      <c r="N24" s="119"/>
    </row>
    <row r="25" spans="1:13" ht="16.5">
      <c r="A25" s="116"/>
      <c r="B25" s="116"/>
      <c r="C25" s="117"/>
      <c r="D25" s="117"/>
      <c r="E25" s="118"/>
      <c r="F25" s="118"/>
      <c r="G25" s="118"/>
      <c r="H25" s="115"/>
      <c r="I25" s="459"/>
      <c r="J25" s="459"/>
      <c r="K25" s="459"/>
      <c r="L25" s="459"/>
      <c r="M25" s="459"/>
    </row>
    <row r="26" spans="1:13" ht="36" customHeight="1">
      <c r="A26" s="460" t="s">
        <v>135</v>
      </c>
      <c r="B26" s="460"/>
      <c r="C26" s="454">
        <f>IF(OR(F26="Moderado"),"3",IF(OR(F26="Alto"),"4",IF(OR(F26="Catastrofico"),5,)))</f>
        <v>5</v>
      </c>
      <c r="D26" s="454"/>
      <c r="E26" s="454"/>
      <c r="F26" s="454" t="str">
        <f>IF(OR(L19="X"),"CATASTROFICO",IF(OR(C24=1,C24=2,C24=3,C24=4,C24=5),"MODERADO",IF(OR(C24=6,C24=7,C24=8,C24=9,C24=10,C24=11),"ALTO",IF(OR(C24=12,C24=13,C24=14,C24=15,C24=16,C24=17,C24=18,C24=19),"CATASTROFICO",""))))</f>
        <v>CATASTROFICO</v>
      </c>
      <c r="G26" s="454"/>
      <c r="I26" s="459"/>
      <c r="J26" s="459"/>
      <c r="K26" s="459"/>
      <c r="L26" s="459"/>
      <c r="M26" s="459"/>
    </row>
    <row r="27" spans="1:13" ht="16.5">
      <c r="A27" s="64"/>
      <c r="B27" s="64"/>
      <c r="C27" s="65"/>
      <c r="D27" s="65"/>
      <c r="E27" s="64"/>
      <c r="F27" s="65"/>
      <c r="G27" s="65"/>
      <c r="H27" s="66"/>
      <c r="I27" s="66"/>
      <c r="J27" s="63"/>
      <c r="K27" s="62"/>
      <c r="L27" s="62"/>
      <c r="M27" s="62"/>
    </row>
  </sheetData>
  <mergeCells count="29">
    <mergeCell ref="A1:M1"/>
    <mergeCell ref="A2:A3"/>
    <mergeCell ref="B2:K3"/>
    <mergeCell ref="L2:M2"/>
    <mergeCell ref="B4:K4"/>
    <mergeCell ref="B5:K5"/>
    <mergeCell ref="I24:M26"/>
    <mergeCell ref="B6:K6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A26:B26"/>
    <mergeCell ref="C26:E26"/>
    <mergeCell ref="F26:G26"/>
    <mergeCell ref="B18:K18"/>
    <mergeCell ref="B19:K19"/>
    <mergeCell ref="B20:K20"/>
    <mergeCell ref="B21:K21"/>
    <mergeCell ref="B22:K22"/>
    <mergeCell ref="A24:B24"/>
    <mergeCell ref="E24:G24"/>
  </mergeCells>
  <conditionalFormatting sqref="F26:G26">
    <cfRule type="containsText" priority="1" dxfId="2" operator="containsText" stopIfTrue="1" text="Moderado">
      <formula>NOT(ISERROR(SEARCH("Moderado",F26)))</formula>
    </cfRule>
    <cfRule type="containsText" priority="2" dxfId="56" operator="containsText" stopIfTrue="1" text="CATASTROFICO">
      <formula>NOT(ISERROR(SEARCH("CATASTROFICO",F26)))</formula>
    </cfRule>
    <cfRule type="containsText" priority="3" dxfId="55" operator="containsText" stopIfTrue="1" text="ALTO">
      <formula>NOT(ISERROR(SEARCH("ALTO",F26)))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5"/>
  </sheetPr>
  <dimension ref="A1:U82"/>
  <sheetViews>
    <sheetView view="pageBreakPreview" zoomScale="25" zoomScaleSheetLayoutView="25" workbookViewId="0" topLeftCell="E55">
      <selection activeCell="I59" sqref="I59:T61"/>
    </sheetView>
  </sheetViews>
  <sheetFormatPr defaultColWidth="11.421875" defaultRowHeight="15"/>
  <cols>
    <col min="1" max="1" width="78.140625" style="36" customWidth="1"/>
    <col min="2" max="3" width="50.7109375" style="36" customWidth="1"/>
    <col min="4" max="9" width="35.7109375" style="36" customWidth="1"/>
    <col min="10" max="10" width="70.7109375" style="36" customWidth="1"/>
    <col min="11" max="11" width="35.7109375" style="36" customWidth="1"/>
    <col min="12" max="12" width="70.7109375" style="36" customWidth="1"/>
    <col min="13" max="13" width="35.7109375" style="36" customWidth="1"/>
    <col min="14" max="14" width="70.7109375" style="36" customWidth="1"/>
    <col min="15" max="20" width="43.140625" style="36" customWidth="1"/>
    <col min="21" max="21" width="27.421875" style="36" customWidth="1"/>
    <col min="22" max="16384" width="11.421875" style="36" customWidth="1"/>
  </cols>
  <sheetData>
    <row r="1" spans="1:20" ht="71.25" customHeight="1">
      <c r="A1" s="99" t="s">
        <v>60</v>
      </c>
      <c r="B1" s="361" t="str">
        <f>'MAPA DE RIESGOS'!C9</f>
        <v>16 DE Julio de 2020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71.25" customHeight="1">
      <c r="A2" s="99" t="s">
        <v>61</v>
      </c>
      <c r="B2" s="364" t="str">
        <f>'MAPA DE RIESGOS'!C7</f>
        <v>ATENCIÓN SOCIAL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/>
    </row>
    <row r="3" spans="1:20" ht="71.25" customHeight="1">
      <c r="A3" s="99" t="s">
        <v>62</v>
      </c>
      <c r="B3" s="364" t="str">
        <f>'MAPA DE RIESGOS'!D16</f>
        <v>IMPLEMENTACIÓN DE POLITICAS PUBLICAS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3"/>
    </row>
    <row r="4" spans="1:20" ht="30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7"/>
      <c r="P4" s="38"/>
      <c r="Q4" s="38"/>
      <c r="R4" s="38"/>
      <c r="S4" s="38"/>
      <c r="T4" s="38"/>
    </row>
    <row r="5" spans="1:20" ht="66" customHeight="1">
      <c r="A5" s="346" t="s">
        <v>189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</row>
    <row r="6" spans="1:20" ht="81" customHeight="1">
      <c r="A6" s="100" t="s">
        <v>63</v>
      </c>
      <c r="B6" s="349" t="s">
        <v>35</v>
      </c>
      <c r="C6" s="351"/>
      <c r="D6" s="349" t="s">
        <v>165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</row>
    <row r="7" spans="1:20" ht="91.5" customHeight="1">
      <c r="A7" s="88" t="e">
        <f>#REF!</f>
        <v>#REF!</v>
      </c>
      <c r="B7" s="369" t="e">
        <f>#REF!</f>
        <v>#REF!</v>
      </c>
      <c r="C7" s="370"/>
      <c r="D7" s="369" t="e">
        <f>#REF!</f>
        <v>#REF!</v>
      </c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0"/>
    </row>
    <row r="8" spans="1:20" ht="409.6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20" ht="60" customHeight="1">
      <c r="A9" s="346" t="s">
        <v>64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</row>
    <row r="10" spans="1:20" ht="99.95" customHeight="1">
      <c r="A10" s="347" t="s">
        <v>144</v>
      </c>
      <c r="B10" s="347"/>
      <c r="C10" s="347"/>
      <c r="D10" s="347"/>
      <c r="E10" s="347"/>
      <c r="F10" s="347"/>
      <c r="G10" s="348" t="e">
        <f>#REF!</f>
        <v>#REF!</v>
      </c>
      <c r="H10" s="348"/>
      <c r="I10" s="348"/>
      <c r="J10" s="349" t="s">
        <v>65</v>
      </c>
      <c r="K10" s="350"/>
      <c r="L10" s="350"/>
      <c r="M10" s="350"/>
      <c r="N10" s="350"/>
      <c r="O10" s="350"/>
      <c r="P10" s="350"/>
      <c r="Q10" s="350"/>
      <c r="R10" s="350"/>
      <c r="S10" s="350"/>
      <c r="T10" s="351"/>
    </row>
    <row r="11" spans="1:20" ht="99.95" customHeight="1">
      <c r="A11" s="347" t="s">
        <v>142</v>
      </c>
      <c r="B11" s="347"/>
      <c r="C11" s="347"/>
      <c r="D11" s="347"/>
      <c r="E11" s="347"/>
      <c r="F11" s="347"/>
      <c r="G11" s="352" t="e">
        <f>#REF!</f>
        <v>#REF!</v>
      </c>
      <c r="H11" s="352"/>
      <c r="I11" s="352"/>
      <c r="J11" s="353" t="e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#REF!</v>
      </c>
      <c r="K11" s="354"/>
      <c r="L11" s="354"/>
      <c r="M11" s="354"/>
      <c r="N11" s="354"/>
      <c r="O11" s="354"/>
      <c r="P11" s="354"/>
      <c r="Q11" s="354"/>
      <c r="R11" s="354"/>
      <c r="S11" s="354"/>
      <c r="T11" s="355"/>
    </row>
    <row r="12" spans="1:20" ht="47.25" customHeight="1">
      <c r="A12" s="22"/>
      <c r="B12" s="22"/>
      <c r="C12" s="22"/>
      <c r="D12" s="23"/>
      <c r="E12" s="23"/>
      <c r="F12" s="24"/>
      <c r="G12" s="24"/>
      <c r="H12" s="24"/>
      <c r="I12" s="24"/>
      <c r="J12" s="24"/>
      <c r="K12" s="23"/>
      <c r="L12" s="23"/>
      <c r="M12" s="23"/>
      <c r="N12" s="23"/>
      <c r="O12" s="37"/>
      <c r="P12" s="38"/>
      <c r="Q12" s="38"/>
      <c r="R12" s="38"/>
      <c r="S12" s="38"/>
      <c r="T12" s="38"/>
    </row>
    <row r="13" spans="1:20" ht="73.5" customHeight="1">
      <c r="A13" s="346" t="s">
        <v>75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</row>
    <row r="14" spans="1:20" ht="73.5" customHeight="1">
      <c r="A14" s="441" t="s">
        <v>76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ht="72" customHeight="1">
      <c r="A15" s="445" t="s">
        <v>190</v>
      </c>
      <c r="B15" s="446"/>
      <c r="C15" s="446"/>
      <c r="D15" s="446"/>
      <c r="E15" s="446"/>
      <c r="F15" s="447"/>
      <c r="G15" s="445" t="s">
        <v>171</v>
      </c>
      <c r="H15" s="446"/>
      <c r="I15" s="446"/>
      <c r="J15" s="446"/>
      <c r="K15" s="446"/>
      <c r="L15" s="446"/>
      <c r="M15" s="446"/>
      <c r="N15" s="447"/>
      <c r="O15" s="347" t="s">
        <v>145</v>
      </c>
      <c r="P15" s="347"/>
      <c r="Q15" s="347"/>
      <c r="R15" s="347"/>
      <c r="S15" s="347"/>
      <c r="T15" s="347"/>
    </row>
    <row r="16" spans="1:20" ht="30" customHeight="1">
      <c r="A16" s="448"/>
      <c r="B16" s="449"/>
      <c r="C16" s="449"/>
      <c r="D16" s="449"/>
      <c r="E16" s="449"/>
      <c r="F16" s="450"/>
      <c r="G16" s="448"/>
      <c r="H16" s="449"/>
      <c r="I16" s="449"/>
      <c r="J16" s="449"/>
      <c r="K16" s="449"/>
      <c r="L16" s="449"/>
      <c r="M16" s="449"/>
      <c r="N16" s="450"/>
      <c r="O16" s="439" t="s">
        <v>1</v>
      </c>
      <c r="P16" s="439"/>
      <c r="Q16" s="439"/>
      <c r="R16" s="439" t="s">
        <v>0</v>
      </c>
      <c r="S16" s="439"/>
      <c r="T16" s="439"/>
    </row>
    <row r="17" spans="1:20" ht="54" customHeight="1">
      <c r="A17" s="451"/>
      <c r="B17" s="452"/>
      <c r="C17" s="452"/>
      <c r="D17" s="452"/>
      <c r="E17" s="452"/>
      <c r="F17" s="453"/>
      <c r="G17" s="451"/>
      <c r="H17" s="452"/>
      <c r="I17" s="452"/>
      <c r="J17" s="452"/>
      <c r="K17" s="452"/>
      <c r="L17" s="452"/>
      <c r="M17" s="452"/>
      <c r="N17" s="453"/>
      <c r="O17" s="101" t="s">
        <v>169</v>
      </c>
      <c r="P17" s="101" t="s">
        <v>170</v>
      </c>
      <c r="Q17" s="101" t="s">
        <v>172</v>
      </c>
      <c r="R17" s="101" t="s">
        <v>169</v>
      </c>
      <c r="S17" s="101" t="s">
        <v>170</v>
      </c>
      <c r="T17" s="101" t="s">
        <v>172</v>
      </c>
    </row>
    <row r="18" spans="1:20" ht="49.5" customHeight="1">
      <c r="A18" s="442" t="e">
        <f>#REF!</f>
        <v>#REF!</v>
      </c>
      <c r="B18" s="443"/>
      <c r="C18" s="443"/>
      <c r="D18" s="443"/>
      <c r="E18" s="443"/>
      <c r="F18" s="444"/>
      <c r="G18" s="110" t="s">
        <v>77</v>
      </c>
      <c r="H18" s="442" t="e">
        <f>#REF!</f>
        <v>#REF!</v>
      </c>
      <c r="I18" s="443"/>
      <c r="J18" s="443"/>
      <c r="K18" s="443"/>
      <c r="L18" s="443"/>
      <c r="M18" s="443"/>
      <c r="N18" s="443"/>
      <c r="O18" s="83"/>
      <c r="P18" s="83"/>
      <c r="Q18" s="80"/>
      <c r="R18" s="80"/>
      <c r="S18" s="80"/>
      <c r="T18" s="80"/>
    </row>
    <row r="19" spans="1:20" ht="50.1" customHeight="1">
      <c r="A19" s="442" t="e">
        <f>#REF!</f>
        <v>#REF!</v>
      </c>
      <c r="B19" s="443"/>
      <c r="C19" s="443"/>
      <c r="D19" s="443"/>
      <c r="E19" s="443"/>
      <c r="F19" s="444"/>
      <c r="G19" s="110" t="s">
        <v>78</v>
      </c>
      <c r="H19" s="442" t="e">
        <f>#REF!</f>
        <v>#REF!</v>
      </c>
      <c r="I19" s="443"/>
      <c r="J19" s="443"/>
      <c r="K19" s="443"/>
      <c r="L19" s="443"/>
      <c r="M19" s="443"/>
      <c r="N19" s="443"/>
      <c r="O19" s="83"/>
      <c r="P19" s="83"/>
      <c r="Q19" s="80"/>
      <c r="R19" s="80"/>
      <c r="S19" s="80"/>
      <c r="T19" s="80"/>
    </row>
    <row r="20" spans="1:20" ht="50.1" customHeight="1">
      <c r="A20" s="442" t="e">
        <f>#REF!</f>
        <v>#REF!</v>
      </c>
      <c r="B20" s="443"/>
      <c r="C20" s="443"/>
      <c r="D20" s="443"/>
      <c r="E20" s="443"/>
      <c r="F20" s="444"/>
      <c r="G20" s="110" t="s">
        <v>79</v>
      </c>
      <c r="H20" s="442" t="e">
        <f>#REF!</f>
        <v>#REF!</v>
      </c>
      <c r="I20" s="443"/>
      <c r="J20" s="443"/>
      <c r="K20" s="443"/>
      <c r="L20" s="443"/>
      <c r="M20" s="443"/>
      <c r="N20" s="443"/>
      <c r="O20" s="83"/>
      <c r="P20" s="83"/>
      <c r="Q20" s="80"/>
      <c r="R20" s="80"/>
      <c r="S20" s="80"/>
      <c r="T20" s="80"/>
    </row>
    <row r="21" spans="1:20" ht="50.1" customHeight="1">
      <c r="A21" s="442" t="e">
        <f>#REF!</f>
        <v>#REF!</v>
      </c>
      <c r="B21" s="443"/>
      <c r="C21" s="443"/>
      <c r="D21" s="443"/>
      <c r="E21" s="443"/>
      <c r="F21" s="444"/>
      <c r="G21" s="110" t="s">
        <v>80</v>
      </c>
      <c r="H21" s="442" t="e">
        <f>#REF!</f>
        <v>#REF!</v>
      </c>
      <c r="I21" s="443"/>
      <c r="J21" s="443"/>
      <c r="K21" s="443"/>
      <c r="L21" s="443"/>
      <c r="M21" s="443"/>
      <c r="N21" s="443"/>
      <c r="O21" s="83"/>
      <c r="P21" s="83"/>
      <c r="Q21" s="80"/>
      <c r="R21" s="80"/>
      <c r="S21" s="80"/>
      <c r="T21" s="80"/>
    </row>
    <row r="22" spans="1:20" ht="50.1" customHeight="1">
      <c r="A22" s="442" t="e">
        <f>#REF!</f>
        <v>#REF!</v>
      </c>
      <c r="B22" s="443"/>
      <c r="C22" s="443"/>
      <c r="D22" s="443"/>
      <c r="E22" s="443"/>
      <c r="F22" s="444"/>
      <c r="G22" s="110" t="s">
        <v>81</v>
      </c>
      <c r="H22" s="442" t="e">
        <f>#REF!</f>
        <v>#REF!</v>
      </c>
      <c r="I22" s="443"/>
      <c r="J22" s="443"/>
      <c r="K22" s="443"/>
      <c r="L22" s="443"/>
      <c r="M22" s="443"/>
      <c r="N22" s="443"/>
      <c r="O22" s="83"/>
      <c r="P22" s="83"/>
      <c r="Q22" s="80"/>
      <c r="R22" s="80"/>
      <c r="S22" s="80"/>
      <c r="T22" s="80"/>
    </row>
    <row r="23" spans="1:20" ht="30" customHeight="1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7"/>
      <c r="P23" s="38"/>
      <c r="Q23" s="38"/>
      <c r="R23" s="38"/>
      <c r="S23" s="38"/>
      <c r="T23" s="38"/>
    </row>
    <row r="24" spans="1:20" ht="30" customHeight="1">
      <c r="A24" s="28"/>
      <c r="B24" s="28"/>
      <c r="C24" s="29"/>
      <c r="D24" s="29"/>
      <c r="E24" s="41"/>
      <c r="F24" s="41"/>
      <c r="G24" s="41"/>
      <c r="H24" s="41"/>
      <c r="I24" s="41"/>
      <c r="J24" s="30"/>
      <c r="K24" s="30"/>
      <c r="L24" s="31"/>
      <c r="M24" s="31"/>
      <c r="N24" s="32"/>
      <c r="O24" s="42"/>
      <c r="P24" s="43"/>
      <c r="Q24" s="43"/>
      <c r="R24" s="43"/>
      <c r="S24" s="43"/>
      <c r="T24" s="43"/>
    </row>
    <row r="25" spans="1:20" ht="54" customHeight="1">
      <c r="A25" s="412" t="s">
        <v>173</v>
      </c>
      <c r="B25" s="412"/>
      <c r="C25" s="412"/>
      <c r="D25" s="412"/>
      <c r="E25" s="412"/>
      <c r="F25" s="412"/>
      <c r="G25" s="413"/>
      <c r="H25" s="103">
        <f>COUNTIF(O18:O22,"x")</f>
        <v>0</v>
      </c>
      <c r="I25" s="28"/>
      <c r="J25" s="28"/>
      <c r="K25" s="28"/>
      <c r="L25" s="31"/>
      <c r="M25" s="31"/>
      <c r="N25" s="44"/>
      <c r="O25" s="45"/>
      <c r="P25" s="46"/>
      <c r="Q25" s="46"/>
      <c r="R25" s="46"/>
      <c r="S25" s="46"/>
      <c r="T25" s="46"/>
    </row>
    <row r="26" spans="1:20" ht="54" customHeight="1">
      <c r="A26" s="412" t="s">
        <v>174</v>
      </c>
      <c r="B26" s="412"/>
      <c r="C26" s="412"/>
      <c r="D26" s="412"/>
      <c r="E26" s="412"/>
      <c r="F26" s="412"/>
      <c r="G26" s="413"/>
      <c r="H26" s="103">
        <f>COUNTIF(P18:P22,"x")</f>
        <v>0</v>
      </c>
      <c r="I26" s="28"/>
      <c r="J26" s="28"/>
      <c r="K26" s="28"/>
      <c r="L26" s="31"/>
      <c r="M26" s="31"/>
      <c r="N26" s="44"/>
      <c r="O26" s="45"/>
      <c r="P26" s="46"/>
      <c r="Q26" s="46"/>
      <c r="R26" s="46"/>
      <c r="S26" s="46"/>
      <c r="T26" s="46"/>
    </row>
    <row r="27" spans="1:20" ht="54" customHeight="1">
      <c r="A27" s="412" t="s">
        <v>175</v>
      </c>
      <c r="B27" s="412"/>
      <c r="C27" s="412"/>
      <c r="D27" s="412"/>
      <c r="E27" s="412"/>
      <c r="F27" s="412"/>
      <c r="G27" s="413"/>
      <c r="H27" s="103">
        <f>COUNTIF(Q18:Q22,"x")</f>
        <v>0</v>
      </c>
      <c r="I27" s="28"/>
      <c r="J27" s="28"/>
      <c r="K27" s="28"/>
      <c r="L27" s="31"/>
      <c r="M27" s="31"/>
      <c r="N27" s="44"/>
      <c r="O27" s="45"/>
      <c r="P27" s="46"/>
      <c r="Q27" s="46"/>
      <c r="R27" s="46"/>
      <c r="S27" s="46"/>
      <c r="T27" s="46"/>
    </row>
    <row r="28" spans="1:20" ht="54" customHeight="1">
      <c r="A28" s="412" t="s">
        <v>176</v>
      </c>
      <c r="B28" s="412"/>
      <c r="C28" s="412"/>
      <c r="D28" s="412"/>
      <c r="E28" s="412"/>
      <c r="F28" s="412"/>
      <c r="G28" s="413"/>
      <c r="H28" s="103">
        <f>COUNTIF(R18:R22,"x")</f>
        <v>0</v>
      </c>
      <c r="I28" s="32"/>
      <c r="J28" s="32"/>
      <c r="K28" s="32"/>
      <c r="L28" s="47"/>
      <c r="M28" s="47"/>
      <c r="N28" s="47"/>
      <c r="O28" s="48"/>
      <c r="P28" s="49"/>
      <c r="Q28" s="49"/>
      <c r="R28" s="49"/>
      <c r="S28" s="49"/>
      <c r="T28" s="49"/>
    </row>
    <row r="29" spans="1:20" ht="54" customHeight="1">
      <c r="A29" s="412" t="s">
        <v>177</v>
      </c>
      <c r="B29" s="412"/>
      <c r="C29" s="412"/>
      <c r="D29" s="412"/>
      <c r="E29" s="412"/>
      <c r="F29" s="412"/>
      <c r="G29" s="413"/>
      <c r="H29" s="103">
        <f>COUNTIF(S18:S22,"x")</f>
        <v>0</v>
      </c>
      <c r="I29" s="32"/>
      <c r="J29" s="32"/>
      <c r="K29" s="32"/>
      <c r="L29" s="47"/>
      <c r="M29" s="47"/>
      <c r="N29" s="47"/>
      <c r="O29" s="48"/>
      <c r="P29" s="49"/>
      <c r="Q29" s="49"/>
      <c r="R29" s="49"/>
      <c r="S29" s="49"/>
      <c r="T29" s="49"/>
    </row>
    <row r="30" spans="1:20" ht="54" customHeight="1">
      <c r="A30" s="412" t="s">
        <v>178</v>
      </c>
      <c r="B30" s="412"/>
      <c r="C30" s="412"/>
      <c r="D30" s="412"/>
      <c r="E30" s="412"/>
      <c r="F30" s="412"/>
      <c r="G30" s="413"/>
      <c r="H30" s="103">
        <f>COUNTIF(T18:T22,"x")</f>
        <v>0</v>
      </c>
      <c r="I30" s="32"/>
      <c r="J30" s="32"/>
      <c r="K30" s="32"/>
      <c r="L30" s="47"/>
      <c r="M30" s="47"/>
      <c r="N30" s="47"/>
      <c r="O30" s="48"/>
      <c r="P30" s="49"/>
      <c r="Q30" s="49"/>
      <c r="R30" s="49"/>
      <c r="S30" s="49"/>
      <c r="T30" s="49"/>
    </row>
    <row r="31" spans="1:20" ht="30" customHeight="1">
      <c r="A31" s="67"/>
      <c r="B31" s="67"/>
      <c r="C31" s="67"/>
      <c r="D31" s="67"/>
      <c r="E31" s="67"/>
      <c r="F31" s="67"/>
      <c r="G31" s="67"/>
      <c r="H31" s="53"/>
      <c r="I31" s="32"/>
      <c r="J31" s="32"/>
      <c r="K31" s="32"/>
      <c r="L31" s="47"/>
      <c r="M31" s="47"/>
      <c r="N31" s="47"/>
      <c r="O31" s="48"/>
      <c r="P31" s="49"/>
      <c r="Q31" s="49"/>
      <c r="R31" s="49"/>
      <c r="S31" s="49"/>
      <c r="T31" s="49"/>
    </row>
    <row r="32" spans="1:20" ht="78" customHeight="1">
      <c r="A32" s="414" t="s">
        <v>82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</row>
    <row r="33" spans="1:20" ht="78" customHeight="1">
      <c r="A33" s="415" t="s">
        <v>157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7"/>
    </row>
    <row r="34" spans="1:20" ht="106.5" customHeight="1" thickBot="1">
      <c r="A34" s="391" t="s">
        <v>83</v>
      </c>
      <c r="B34" s="391"/>
      <c r="C34" s="391"/>
      <c r="D34" s="391"/>
      <c r="E34" s="391"/>
      <c r="F34" s="391"/>
      <c r="G34" s="391"/>
      <c r="H34" s="104" t="s">
        <v>84</v>
      </c>
      <c r="I34" s="105" t="s">
        <v>85</v>
      </c>
      <c r="J34" s="101" t="s">
        <v>147</v>
      </c>
      <c r="K34" s="105" t="s">
        <v>86</v>
      </c>
      <c r="L34" s="101" t="s">
        <v>147</v>
      </c>
      <c r="M34" s="105" t="s">
        <v>87</v>
      </c>
      <c r="N34" s="101" t="s">
        <v>147</v>
      </c>
      <c r="O34" s="101" t="s">
        <v>88</v>
      </c>
      <c r="P34" s="392" t="s">
        <v>147</v>
      </c>
      <c r="Q34" s="393"/>
      <c r="R34" s="101" t="s">
        <v>89</v>
      </c>
      <c r="S34" s="394" t="s">
        <v>147</v>
      </c>
      <c r="T34" s="394"/>
    </row>
    <row r="35" spans="1:20" ht="60" customHeight="1">
      <c r="A35" s="395" t="s">
        <v>161</v>
      </c>
      <c r="B35" s="396"/>
      <c r="C35" s="396"/>
      <c r="D35" s="396"/>
      <c r="E35" s="397"/>
      <c r="F35" s="403" t="s">
        <v>112</v>
      </c>
      <c r="G35" s="404"/>
      <c r="H35" s="106">
        <v>15</v>
      </c>
      <c r="I35" s="292"/>
      <c r="J35" s="293"/>
      <c r="K35" s="292"/>
      <c r="L35" s="293"/>
      <c r="M35" s="292"/>
      <c r="N35" s="292"/>
      <c r="O35" s="292"/>
      <c r="P35" s="338"/>
      <c r="Q35" s="292"/>
      <c r="R35" s="292"/>
      <c r="S35" s="338"/>
      <c r="T35" s="292"/>
    </row>
    <row r="36" spans="1:20" ht="60" customHeight="1" thickBot="1">
      <c r="A36" s="400"/>
      <c r="B36" s="401"/>
      <c r="C36" s="401"/>
      <c r="D36" s="401"/>
      <c r="E36" s="402"/>
      <c r="F36" s="407" t="s">
        <v>113</v>
      </c>
      <c r="G36" s="408"/>
      <c r="H36" s="107">
        <v>0</v>
      </c>
      <c r="I36" s="294"/>
      <c r="J36" s="294"/>
      <c r="K36" s="294"/>
      <c r="L36" s="294"/>
      <c r="M36" s="294"/>
      <c r="N36" s="294"/>
      <c r="O36" s="294"/>
      <c r="P36" s="295"/>
      <c r="Q36" s="293"/>
      <c r="R36" s="294"/>
      <c r="S36" s="295"/>
      <c r="T36" s="293"/>
    </row>
    <row r="37" spans="1:20" ht="60" customHeight="1">
      <c r="A37" s="395" t="s">
        <v>164</v>
      </c>
      <c r="B37" s="396"/>
      <c r="C37" s="396"/>
      <c r="D37" s="396"/>
      <c r="E37" s="397"/>
      <c r="F37" s="403" t="s">
        <v>112</v>
      </c>
      <c r="G37" s="404"/>
      <c r="H37" s="106">
        <v>15</v>
      </c>
      <c r="I37" s="292"/>
      <c r="J37" s="292"/>
      <c r="K37" s="292"/>
      <c r="L37" s="292"/>
      <c r="M37" s="292"/>
      <c r="N37" s="292"/>
      <c r="O37" s="292"/>
      <c r="P37" s="338"/>
      <c r="Q37" s="292"/>
      <c r="R37" s="292"/>
      <c r="S37" s="338"/>
      <c r="T37" s="292"/>
    </row>
    <row r="38" spans="1:20" ht="60" customHeight="1" thickBot="1">
      <c r="A38" s="400"/>
      <c r="B38" s="401"/>
      <c r="C38" s="401"/>
      <c r="D38" s="401"/>
      <c r="E38" s="402"/>
      <c r="F38" s="407" t="s">
        <v>113</v>
      </c>
      <c r="G38" s="408"/>
      <c r="H38" s="107">
        <v>0</v>
      </c>
      <c r="I38" s="294"/>
      <c r="J38" s="294"/>
      <c r="K38" s="294"/>
      <c r="L38" s="294"/>
      <c r="M38" s="294"/>
      <c r="N38" s="294"/>
      <c r="O38" s="294"/>
      <c r="P38" s="295"/>
      <c r="Q38" s="293"/>
      <c r="R38" s="294"/>
      <c r="S38" s="295"/>
      <c r="T38" s="293"/>
    </row>
    <row r="39" spans="1:20" ht="60" customHeight="1">
      <c r="A39" s="395" t="s">
        <v>160</v>
      </c>
      <c r="B39" s="396"/>
      <c r="C39" s="396"/>
      <c r="D39" s="396"/>
      <c r="E39" s="397"/>
      <c r="F39" s="403" t="s">
        <v>90</v>
      </c>
      <c r="G39" s="404"/>
      <c r="H39" s="106">
        <v>15</v>
      </c>
      <c r="I39" s="292"/>
      <c r="J39" s="292"/>
      <c r="K39" s="292"/>
      <c r="L39" s="292"/>
      <c r="M39" s="292"/>
      <c r="N39" s="292"/>
      <c r="O39" s="292"/>
      <c r="P39" s="338"/>
      <c r="Q39" s="292"/>
      <c r="R39" s="292"/>
      <c r="S39" s="338"/>
      <c r="T39" s="292"/>
    </row>
    <row r="40" spans="1:20" ht="60" customHeight="1" thickBot="1">
      <c r="A40" s="400"/>
      <c r="B40" s="401"/>
      <c r="C40" s="401"/>
      <c r="D40" s="401"/>
      <c r="E40" s="402"/>
      <c r="F40" s="407" t="s">
        <v>91</v>
      </c>
      <c r="G40" s="408"/>
      <c r="H40" s="107">
        <v>0</v>
      </c>
      <c r="I40" s="294"/>
      <c r="J40" s="294"/>
      <c r="K40" s="294"/>
      <c r="L40" s="294"/>
      <c r="M40" s="294"/>
      <c r="N40" s="294"/>
      <c r="O40" s="294"/>
      <c r="P40" s="295"/>
      <c r="Q40" s="293"/>
      <c r="R40" s="294"/>
      <c r="S40" s="295"/>
      <c r="T40" s="293"/>
    </row>
    <row r="41" spans="1:20" ht="60" customHeight="1">
      <c r="A41" s="395" t="s">
        <v>167</v>
      </c>
      <c r="B41" s="396"/>
      <c r="C41" s="396"/>
      <c r="D41" s="396"/>
      <c r="E41" s="397"/>
      <c r="F41" s="403" t="s">
        <v>92</v>
      </c>
      <c r="G41" s="404"/>
      <c r="H41" s="106">
        <v>15</v>
      </c>
      <c r="I41" s="292"/>
      <c r="J41" s="292"/>
      <c r="K41" s="292"/>
      <c r="L41" s="292"/>
      <c r="M41" s="292"/>
      <c r="N41" s="292"/>
      <c r="O41" s="292"/>
      <c r="P41" s="338"/>
      <c r="Q41" s="292"/>
      <c r="R41" s="292"/>
      <c r="S41" s="338"/>
      <c r="T41" s="292"/>
    </row>
    <row r="42" spans="1:20" ht="60" customHeight="1" thickBot="1">
      <c r="A42" s="409"/>
      <c r="B42" s="410"/>
      <c r="C42" s="410"/>
      <c r="D42" s="410"/>
      <c r="E42" s="411"/>
      <c r="F42" s="407" t="s">
        <v>93</v>
      </c>
      <c r="G42" s="408"/>
      <c r="H42" s="108">
        <v>10</v>
      </c>
      <c r="I42" s="293"/>
      <c r="J42" s="293"/>
      <c r="K42" s="293"/>
      <c r="L42" s="293"/>
      <c r="M42" s="293"/>
      <c r="N42" s="293"/>
      <c r="O42" s="293"/>
      <c r="P42" s="295"/>
      <c r="Q42" s="293"/>
      <c r="R42" s="293"/>
      <c r="S42" s="295"/>
      <c r="T42" s="293"/>
    </row>
    <row r="43" spans="1:20" ht="60" customHeight="1" thickBot="1">
      <c r="A43" s="400"/>
      <c r="B43" s="401"/>
      <c r="C43" s="401"/>
      <c r="D43" s="401"/>
      <c r="E43" s="402"/>
      <c r="F43" s="407" t="s">
        <v>168</v>
      </c>
      <c r="G43" s="408"/>
      <c r="H43" s="107">
        <v>0</v>
      </c>
      <c r="I43" s="294"/>
      <c r="J43" s="294"/>
      <c r="K43" s="294"/>
      <c r="L43" s="294"/>
      <c r="M43" s="294"/>
      <c r="N43" s="294"/>
      <c r="O43" s="294"/>
      <c r="P43" s="295"/>
      <c r="Q43" s="293"/>
      <c r="R43" s="294"/>
      <c r="S43" s="295"/>
      <c r="T43" s="293"/>
    </row>
    <row r="44" spans="1:20" ht="60" customHeight="1">
      <c r="A44" s="395" t="s">
        <v>166</v>
      </c>
      <c r="B44" s="396"/>
      <c r="C44" s="396"/>
      <c r="D44" s="396"/>
      <c r="E44" s="397"/>
      <c r="F44" s="403" t="s">
        <v>112</v>
      </c>
      <c r="G44" s="404"/>
      <c r="H44" s="106">
        <v>15</v>
      </c>
      <c r="I44" s="292"/>
      <c r="J44" s="292"/>
      <c r="K44" s="292"/>
      <c r="L44" s="292"/>
      <c r="M44" s="292"/>
      <c r="N44" s="292"/>
      <c r="O44" s="292"/>
      <c r="P44" s="338"/>
      <c r="Q44" s="292"/>
      <c r="R44" s="292"/>
      <c r="S44" s="338"/>
      <c r="T44" s="292"/>
    </row>
    <row r="45" spans="1:20" ht="60" customHeight="1" thickBot="1">
      <c r="A45" s="400"/>
      <c r="B45" s="401"/>
      <c r="C45" s="401"/>
      <c r="D45" s="401"/>
      <c r="E45" s="402"/>
      <c r="F45" s="407" t="s">
        <v>113</v>
      </c>
      <c r="G45" s="408"/>
      <c r="H45" s="107">
        <v>0</v>
      </c>
      <c r="I45" s="294"/>
      <c r="J45" s="294"/>
      <c r="K45" s="294"/>
      <c r="L45" s="294"/>
      <c r="M45" s="294"/>
      <c r="N45" s="294"/>
      <c r="O45" s="294"/>
      <c r="P45" s="296"/>
      <c r="Q45" s="294"/>
      <c r="R45" s="294"/>
      <c r="S45" s="296"/>
      <c r="T45" s="294"/>
    </row>
    <row r="46" spans="1:20" ht="80.1" customHeight="1">
      <c r="A46" s="395" t="s">
        <v>163</v>
      </c>
      <c r="B46" s="396"/>
      <c r="C46" s="396"/>
      <c r="D46" s="396"/>
      <c r="E46" s="397"/>
      <c r="F46" s="403" t="s">
        <v>94</v>
      </c>
      <c r="G46" s="404"/>
      <c r="H46" s="106">
        <v>15</v>
      </c>
      <c r="I46" s="292"/>
      <c r="J46" s="292"/>
      <c r="K46" s="292"/>
      <c r="L46" s="292"/>
      <c r="M46" s="292"/>
      <c r="N46" s="292"/>
      <c r="O46" s="292"/>
      <c r="P46" s="338"/>
      <c r="Q46" s="292"/>
      <c r="R46" s="292"/>
      <c r="S46" s="338"/>
      <c r="T46" s="292"/>
    </row>
    <row r="47" spans="1:20" ht="80.1" customHeight="1" thickBot="1">
      <c r="A47" s="400"/>
      <c r="B47" s="401"/>
      <c r="C47" s="401"/>
      <c r="D47" s="401"/>
      <c r="E47" s="402"/>
      <c r="F47" s="407" t="s">
        <v>95</v>
      </c>
      <c r="G47" s="408"/>
      <c r="H47" s="107">
        <v>5</v>
      </c>
      <c r="I47" s="294"/>
      <c r="J47" s="294"/>
      <c r="K47" s="294"/>
      <c r="L47" s="294"/>
      <c r="M47" s="294"/>
      <c r="N47" s="294"/>
      <c r="O47" s="294"/>
      <c r="P47" s="296"/>
      <c r="Q47" s="294"/>
      <c r="R47" s="294"/>
      <c r="S47" s="296"/>
      <c r="T47" s="294"/>
    </row>
    <row r="48" spans="1:20" ht="60" customHeight="1">
      <c r="A48" s="395" t="s">
        <v>181</v>
      </c>
      <c r="B48" s="396"/>
      <c r="C48" s="396"/>
      <c r="D48" s="396"/>
      <c r="E48" s="397"/>
      <c r="F48" s="403" t="s">
        <v>96</v>
      </c>
      <c r="G48" s="404"/>
      <c r="H48" s="106">
        <v>10</v>
      </c>
      <c r="I48" s="292"/>
      <c r="J48" s="292"/>
      <c r="K48" s="292"/>
      <c r="L48" s="292"/>
      <c r="M48" s="292"/>
      <c r="N48" s="292"/>
      <c r="O48" s="292"/>
      <c r="P48" s="295"/>
      <c r="Q48" s="293"/>
      <c r="R48" s="292"/>
      <c r="S48" s="295"/>
      <c r="T48" s="293"/>
    </row>
    <row r="49" spans="1:20" ht="60" customHeight="1">
      <c r="A49" s="398"/>
      <c r="B49" s="384"/>
      <c r="C49" s="384"/>
      <c r="D49" s="384"/>
      <c r="E49" s="399"/>
      <c r="F49" s="405" t="s">
        <v>97</v>
      </c>
      <c r="G49" s="406"/>
      <c r="H49" s="109">
        <v>5</v>
      </c>
      <c r="I49" s="293"/>
      <c r="J49" s="293"/>
      <c r="K49" s="293"/>
      <c r="L49" s="293"/>
      <c r="M49" s="293"/>
      <c r="N49" s="293"/>
      <c r="O49" s="293"/>
      <c r="P49" s="295"/>
      <c r="Q49" s="293"/>
      <c r="R49" s="293"/>
      <c r="S49" s="295"/>
      <c r="T49" s="293"/>
    </row>
    <row r="50" spans="1:20" ht="60" customHeight="1" thickBot="1">
      <c r="A50" s="400"/>
      <c r="B50" s="401"/>
      <c r="C50" s="401"/>
      <c r="D50" s="401"/>
      <c r="E50" s="402"/>
      <c r="F50" s="407" t="s">
        <v>98</v>
      </c>
      <c r="G50" s="408"/>
      <c r="H50" s="107">
        <v>0</v>
      </c>
      <c r="I50" s="294"/>
      <c r="J50" s="294"/>
      <c r="K50" s="294"/>
      <c r="L50" s="294"/>
      <c r="M50" s="294"/>
      <c r="N50" s="294"/>
      <c r="O50" s="294"/>
      <c r="P50" s="296"/>
      <c r="Q50" s="294"/>
      <c r="R50" s="294"/>
      <c r="S50" s="296"/>
      <c r="T50" s="294"/>
    </row>
    <row r="51" spans="1:20" ht="30" customHeight="1">
      <c r="A51" s="380" t="s">
        <v>99</v>
      </c>
      <c r="B51" s="380"/>
      <c r="C51" s="380"/>
      <c r="D51" s="380"/>
      <c r="E51" s="380"/>
      <c r="F51" s="380"/>
      <c r="G51" s="380"/>
      <c r="H51" s="76">
        <f>H35+H37+H39+H41+H44+H46+H48</f>
        <v>100</v>
      </c>
      <c r="I51" s="381">
        <f>SUM(I35:I50)</f>
        <v>0</v>
      </c>
      <c r="J51" s="382"/>
      <c r="K51" s="381">
        <f>SUM(K35:K50)</f>
        <v>0</v>
      </c>
      <c r="L51" s="382"/>
      <c r="M51" s="381">
        <f>SUM(M35:M50)</f>
        <v>0</v>
      </c>
      <c r="N51" s="382"/>
      <c r="O51" s="336">
        <f>SUM(O35:O50)</f>
        <v>0</v>
      </c>
      <c r="P51" s="336"/>
      <c r="Q51" s="336"/>
      <c r="R51" s="336">
        <f>SUM(R35:R50)</f>
        <v>0</v>
      </c>
      <c r="S51" s="336"/>
      <c r="T51" s="336"/>
    </row>
    <row r="52" spans="1:20" ht="60" customHeight="1">
      <c r="A52" s="347" t="s">
        <v>158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</row>
    <row r="53" spans="1:20" ht="106.5" customHeight="1">
      <c r="A53" s="391" t="s">
        <v>83</v>
      </c>
      <c r="B53" s="391"/>
      <c r="C53" s="391"/>
      <c r="D53" s="391"/>
      <c r="E53" s="391"/>
      <c r="F53" s="391"/>
      <c r="G53" s="391"/>
      <c r="H53" s="104" t="s">
        <v>84</v>
      </c>
      <c r="I53" s="105" t="s">
        <v>85</v>
      </c>
      <c r="J53" s="101" t="s">
        <v>147</v>
      </c>
      <c r="K53" s="105" t="s">
        <v>86</v>
      </c>
      <c r="L53" s="101" t="s">
        <v>147</v>
      </c>
      <c r="M53" s="105" t="s">
        <v>87</v>
      </c>
      <c r="N53" s="101" t="s">
        <v>147</v>
      </c>
      <c r="O53" s="101" t="s">
        <v>88</v>
      </c>
      <c r="P53" s="392" t="s">
        <v>147</v>
      </c>
      <c r="Q53" s="393"/>
      <c r="R53" s="101" t="s">
        <v>89</v>
      </c>
      <c r="S53" s="394" t="s">
        <v>147</v>
      </c>
      <c r="T53" s="394"/>
    </row>
    <row r="54" spans="1:20" ht="60" customHeight="1">
      <c r="A54" s="384" t="s">
        <v>148</v>
      </c>
      <c r="B54" s="384"/>
      <c r="C54" s="384"/>
      <c r="D54" s="384"/>
      <c r="E54" s="384"/>
      <c r="F54" s="286" t="s">
        <v>162</v>
      </c>
      <c r="G54" s="286"/>
      <c r="H54" s="89">
        <v>100</v>
      </c>
      <c r="I54" s="337"/>
      <c r="J54" s="376"/>
      <c r="K54" s="337"/>
      <c r="L54" s="337"/>
      <c r="M54" s="337"/>
      <c r="N54" s="337"/>
      <c r="O54" s="337"/>
      <c r="P54" s="337"/>
      <c r="Q54" s="337"/>
      <c r="R54" s="337"/>
      <c r="S54" s="337"/>
      <c r="T54" s="337"/>
    </row>
    <row r="55" spans="1:20" ht="60" customHeight="1">
      <c r="A55" s="384"/>
      <c r="B55" s="384"/>
      <c r="C55" s="384"/>
      <c r="D55" s="384"/>
      <c r="E55" s="384"/>
      <c r="F55" s="286" t="s">
        <v>149</v>
      </c>
      <c r="G55" s="286"/>
      <c r="H55" s="89">
        <v>50</v>
      </c>
      <c r="I55" s="337"/>
      <c r="J55" s="377"/>
      <c r="K55" s="337"/>
      <c r="L55" s="337"/>
      <c r="M55" s="337"/>
      <c r="N55" s="337"/>
      <c r="O55" s="337"/>
      <c r="P55" s="337"/>
      <c r="Q55" s="337"/>
      <c r="R55" s="337"/>
      <c r="S55" s="337"/>
      <c r="T55" s="337"/>
    </row>
    <row r="56" spans="1:20" ht="60" customHeight="1">
      <c r="A56" s="384"/>
      <c r="B56" s="384"/>
      <c r="C56" s="384"/>
      <c r="D56" s="384"/>
      <c r="E56" s="384"/>
      <c r="F56" s="286" t="s">
        <v>150</v>
      </c>
      <c r="G56" s="286"/>
      <c r="H56" s="89">
        <v>0</v>
      </c>
      <c r="I56" s="337"/>
      <c r="J56" s="378"/>
      <c r="K56" s="337"/>
      <c r="L56" s="337"/>
      <c r="M56" s="337"/>
      <c r="N56" s="337"/>
      <c r="O56" s="337"/>
      <c r="P56" s="337"/>
      <c r="Q56" s="337"/>
      <c r="R56" s="337"/>
      <c r="S56" s="337"/>
      <c r="T56" s="337"/>
    </row>
    <row r="57" spans="1:20" ht="30" customHeight="1">
      <c r="A57" s="383" t="s">
        <v>99</v>
      </c>
      <c r="B57" s="383"/>
      <c r="C57" s="383"/>
      <c r="D57" s="383"/>
      <c r="E57" s="383"/>
      <c r="F57" s="383"/>
      <c r="G57" s="383"/>
      <c r="H57" s="383"/>
      <c r="I57" s="309">
        <f>I54</f>
        <v>0</v>
      </c>
      <c r="J57" s="309"/>
      <c r="K57" s="309">
        <f>K54</f>
        <v>0</v>
      </c>
      <c r="L57" s="309"/>
      <c r="M57" s="309">
        <f>M54</f>
        <v>0</v>
      </c>
      <c r="N57" s="309"/>
      <c r="O57" s="336">
        <f>O54</f>
        <v>0</v>
      </c>
      <c r="P57" s="336"/>
      <c r="Q57" s="336"/>
      <c r="R57" s="336">
        <f>R54</f>
        <v>0</v>
      </c>
      <c r="S57" s="336"/>
      <c r="T57" s="336"/>
    </row>
    <row r="58" spans="1:20" ht="60" customHeight="1">
      <c r="A58" s="347" t="s">
        <v>156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</row>
    <row r="59" spans="1:20" ht="60" customHeight="1">
      <c r="A59" s="384" t="s">
        <v>159</v>
      </c>
      <c r="B59" s="384"/>
      <c r="C59" s="384"/>
      <c r="D59" s="384"/>
      <c r="E59" s="384"/>
      <c r="F59" s="385" t="s">
        <v>153</v>
      </c>
      <c r="G59" s="386"/>
      <c r="H59" s="387"/>
      <c r="I59" s="278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388"/>
      <c r="K59" s="278">
        <f aca="true" t="shared" si="0" ref="K59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388"/>
      <c r="M59" s="278">
        <f aca="true" t="shared" si="1" ref="M59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388"/>
      <c r="O59" s="278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279"/>
      <c r="Q59" s="279"/>
      <c r="R59" s="278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279"/>
      <c r="T59" s="279"/>
    </row>
    <row r="60" spans="1:20" ht="60" customHeight="1">
      <c r="A60" s="384"/>
      <c r="B60" s="384"/>
      <c r="C60" s="384"/>
      <c r="D60" s="384"/>
      <c r="E60" s="384"/>
      <c r="F60" s="385" t="s">
        <v>154</v>
      </c>
      <c r="G60" s="386"/>
      <c r="H60" s="387"/>
      <c r="I60" s="280"/>
      <c r="J60" s="389"/>
      <c r="K60" s="280"/>
      <c r="L60" s="389"/>
      <c r="M60" s="280"/>
      <c r="N60" s="389"/>
      <c r="O60" s="280"/>
      <c r="P60" s="281"/>
      <c r="Q60" s="281"/>
      <c r="R60" s="280"/>
      <c r="S60" s="281"/>
      <c r="T60" s="281"/>
    </row>
    <row r="61" spans="1:20" ht="60" customHeight="1">
      <c r="A61" s="384"/>
      <c r="B61" s="384"/>
      <c r="C61" s="384"/>
      <c r="D61" s="384"/>
      <c r="E61" s="384"/>
      <c r="F61" s="385" t="s">
        <v>155</v>
      </c>
      <c r="G61" s="386"/>
      <c r="H61" s="387"/>
      <c r="I61" s="282"/>
      <c r="J61" s="390"/>
      <c r="K61" s="282"/>
      <c r="L61" s="390"/>
      <c r="M61" s="282"/>
      <c r="N61" s="390"/>
      <c r="O61" s="282"/>
      <c r="P61" s="283"/>
      <c r="Q61" s="283"/>
      <c r="R61" s="282"/>
      <c r="S61" s="283"/>
      <c r="T61" s="283"/>
    </row>
    <row r="62" spans="1:21" ht="60" customHeight="1">
      <c r="A62" s="347" t="s">
        <v>151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85"/>
    </row>
    <row r="63" spans="1:20" ht="60" customHeight="1">
      <c r="A63" s="384" t="s">
        <v>152</v>
      </c>
      <c r="B63" s="384"/>
      <c r="C63" s="384"/>
      <c r="D63" s="384"/>
      <c r="E63" s="384"/>
      <c r="F63" s="286" t="s">
        <v>153</v>
      </c>
      <c r="G63" s="286"/>
      <c r="H63" s="120">
        <v>100</v>
      </c>
      <c r="I63" s="379" t="str">
        <f>IF(SUM(I59:T61)=0,"BAJO",IF(SUM(I59:T61)/COUNTIF(I59:T61,"&gt;0")&lt;50,"BAJO",IF(SUM(I59:T61)/COUNTIF(I59:T61,"&gt;0")=100,"FUERTE",IF(SUM(I59:T61)/COUNTIF(I59:T61,"&gt;0")&lt;=99,"MODERADO"))))</f>
        <v>BAJO</v>
      </c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</row>
    <row r="64" spans="1:20" ht="60" customHeight="1">
      <c r="A64" s="384"/>
      <c r="B64" s="384"/>
      <c r="C64" s="384"/>
      <c r="D64" s="384"/>
      <c r="E64" s="384"/>
      <c r="F64" s="286" t="s">
        <v>154</v>
      </c>
      <c r="G64" s="286"/>
      <c r="H64" s="120">
        <v>50</v>
      </c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</row>
    <row r="65" spans="1:20" ht="60" customHeight="1">
      <c r="A65" s="384"/>
      <c r="B65" s="384"/>
      <c r="C65" s="384"/>
      <c r="D65" s="384"/>
      <c r="E65" s="384"/>
      <c r="F65" s="286" t="s">
        <v>155</v>
      </c>
      <c r="G65" s="286"/>
      <c r="H65" s="120">
        <v>0</v>
      </c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</row>
    <row r="66" spans="1:20" ht="30" customHeight="1">
      <c r="A66" s="39"/>
      <c r="B66" s="39"/>
      <c r="C66" s="3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7"/>
      <c r="P66" s="38"/>
      <c r="Q66" s="38"/>
      <c r="R66" s="38"/>
      <c r="S66" s="38"/>
      <c r="T66" s="38"/>
    </row>
    <row r="67" spans="1:20" ht="30" customHeight="1">
      <c r="A67" s="33"/>
      <c r="B67" s="33"/>
      <c r="C67" s="34"/>
      <c r="D67" s="34"/>
      <c r="E67" s="34"/>
      <c r="F67" s="34"/>
      <c r="G67" s="34"/>
      <c r="H67" s="34"/>
      <c r="I67" s="34"/>
      <c r="J67" s="87"/>
      <c r="K67" s="87"/>
      <c r="L67" s="50"/>
      <c r="M67" s="50"/>
      <c r="N67" s="42"/>
      <c r="O67" s="51"/>
      <c r="P67" s="40"/>
      <c r="Q67" s="40"/>
      <c r="R67" s="40"/>
      <c r="S67" s="40"/>
      <c r="T67" s="40"/>
    </row>
    <row r="68" spans="1:20" ht="30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52"/>
      <c r="L68" s="52"/>
      <c r="M68" s="42"/>
      <c r="N68" s="42"/>
      <c r="O68" s="51"/>
      <c r="P68" s="51"/>
      <c r="Q68" s="51"/>
      <c r="R68" s="51"/>
      <c r="S68" s="51"/>
      <c r="T68" s="51"/>
    </row>
    <row r="69" spans="1:20" ht="69" customHeight="1">
      <c r="A69" s="284" t="s">
        <v>100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</row>
    <row r="70" spans="1:20" ht="30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2"/>
      <c r="Q70" s="92"/>
      <c r="R70" s="92"/>
      <c r="S70" s="92"/>
      <c r="T70" s="92"/>
    </row>
    <row r="71" spans="1:20" s="84" customFormat="1" ht="50.1" customHeight="1">
      <c r="A71" s="277" t="s">
        <v>1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</row>
    <row r="72" spans="1:20" s="84" customFormat="1" ht="50.1" customHeight="1">
      <c r="A72" s="286" t="s">
        <v>101</v>
      </c>
      <c r="B72" s="286"/>
      <c r="C72" s="286"/>
      <c r="D72" s="286"/>
      <c r="E72" s="286"/>
      <c r="F72" s="286"/>
      <c r="G72" s="286"/>
      <c r="H72" s="286" t="s">
        <v>102</v>
      </c>
      <c r="I72" s="286"/>
      <c r="J72" s="286"/>
      <c r="K72" s="286"/>
      <c r="L72" s="286"/>
      <c r="M72" s="286"/>
      <c r="N72" s="286"/>
      <c r="O72" s="286" t="s">
        <v>103</v>
      </c>
      <c r="P72" s="286"/>
      <c r="Q72" s="286"/>
      <c r="R72" s="286"/>
      <c r="S72" s="286"/>
      <c r="T72" s="286"/>
    </row>
    <row r="73" spans="1:20" s="84" customFormat="1" ht="50.1" customHeight="1">
      <c r="A73" s="287" t="e">
        <f>G10</f>
        <v>#REF!</v>
      </c>
      <c r="B73" s="287"/>
      <c r="C73" s="287"/>
      <c r="D73" s="287"/>
      <c r="E73" s="287"/>
      <c r="F73" s="287"/>
      <c r="G73" s="287"/>
      <c r="H73" s="288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288"/>
      <c r="J73" s="288"/>
      <c r="K73" s="288"/>
      <c r="L73" s="288"/>
      <c r="M73" s="288"/>
      <c r="N73" s="288"/>
      <c r="O73" s="291" t="e">
        <f>IF(A73-H73=0,"1",A73-H73)</f>
        <v>#REF!</v>
      </c>
      <c r="P73" s="291"/>
      <c r="Q73" s="291"/>
      <c r="R73" s="291"/>
      <c r="S73" s="291"/>
      <c r="T73" s="291"/>
    </row>
    <row r="74" spans="1:20" s="84" customFormat="1" ht="50.1" customHeight="1">
      <c r="A74" s="93"/>
      <c r="B74" s="93"/>
      <c r="C74" s="94"/>
      <c r="D74" s="94"/>
      <c r="E74" s="86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97"/>
      <c r="Q74" s="97"/>
      <c r="R74" s="97"/>
      <c r="S74" s="97"/>
      <c r="T74" s="97"/>
    </row>
    <row r="75" spans="1:20" s="84" customFormat="1" ht="50.1" customHeight="1">
      <c r="A75" s="289" t="s">
        <v>104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</row>
    <row r="76" spans="1:20" s="84" customFormat="1" ht="50.1" customHeight="1">
      <c r="A76" s="286" t="s">
        <v>105</v>
      </c>
      <c r="B76" s="286"/>
      <c r="C76" s="286"/>
      <c r="D76" s="286"/>
      <c r="E76" s="286"/>
      <c r="F76" s="286"/>
      <c r="G76" s="286"/>
      <c r="H76" s="286" t="s">
        <v>102</v>
      </c>
      <c r="I76" s="286"/>
      <c r="J76" s="286"/>
      <c r="K76" s="286"/>
      <c r="L76" s="286"/>
      <c r="M76" s="286"/>
      <c r="N76" s="286"/>
      <c r="O76" s="286" t="s">
        <v>106</v>
      </c>
      <c r="P76" s="286"/>
      <c r="Q76" s="286"/>
      <c r="R76" s="286"/>
      <c r="S76" s="286"/>
      <c r="T76" s="286"/>
    </row>
    <row r="77" spans="1:20" s="84" customFormat="1" ht="50.1" customHeight="1">
      <c r="A77" s="287" t="e">
        <f>G11</f>
        <v>#REF!</v>
      </c>
      <c r="B77" s="287"/>
      <c r="C77" s="287"/>
      <c r="D77" s="287"/>
      <c r="E77" s="287"/>
      <c r="F77" s="287"/>
      <c r="G77" s="287"/>
      <c r="H77" s="290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290"/>
      <c r="J77" s="290"/>
      <c r="K77" s="290"/>
      <c r="L77" s="290"/>
      <c r="M77" s="290"/>
      <c r="N77" s="290"/>
      <c r="O77" s="287" t="e">
        <f>IF(A77-H77=0,"1",A77-H77)</f>
        <v>#REF!</v>
      </c>
      <c r="P77" s="287"/>
      <c r="Q77" s="287"/>
      <c r="R77" s="287"/>
      <c r="S77" s="287"/>
      <c r="T77" s="287"/>
    </row>
    <row r="78" spans="1:20" s="84" customFormat="1" ht="50.1" customHeight="1">
      <c r="A78" s="98"/>
      <c r="B78" s="98"/>
      <c r="C78" s="98"/>
      <c r="D78" s="98"/>
      <c r="E78" s="98"/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97"/>
      <c r="Q78" s="97"/>
      <c r="R78" s="97"/>
      <c r="S78" s="97"/>
      <c r="T78" s="97"/>
    </row>
    <row r="79" spans="1:20" s="84" customFormat="1" ht="50.1" customHeight="1">
      <c r="A79" s="277" t="s">
        <v>107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</row>
    <row r="80" spans="1:20" s="84" customFormat="1" ht="50.1" customHeight="1">
      <c r="A80" s="286" t="s">
        <v>103</v>
      </c>
      <c r="B80" s="286"/>
      <c r="C80" s="286"/>
      <c r="D80" s="286"/>
      <c r="E80" s="286"/>
      <c r="F80" s="286"/>
      <c r="G80" s="286"/>
      <c r="H80" s="286" t="s">
        <v>106</v>
      </c>
      <c r="I80" s="286"/>
      <c r="J80" s="286"/>
      <c r="K80" s="286"/>
      <c r="L80" s="286"/>
      <c r="M80" s="286"/>
      <c r="N80" s="286"/>
      <c r="O80" s="286" t="s">
        <v>108</v>
      </c>
      <c r="P80" s="286"/>
      <c r="Q80" s="286"/>
      <c r="R80" s="286"/>
      <c r="S80" s="286"/>
      <c r="T80" s="286"/>
    </row>
    <row r="81" spans="1:20" s="84" customFormat="1" ht="50.1" customHeight="1">
      <c r="A81" s="287" t="e">
        <f>O73</f>
        <v>#REF!</v>
      </c>
      <c r="B81" s="287"/>
      <c r="C81" s="287"/>
      <c r="D81" s="287"/>
      <c r="E81" s="287"/>
      <c r="F81" s="287"/>
      <c r="G81" s="287"/>
      <c r="H81" s="287" t="e">
        <f>O77</f>
        <v>#REF!</v>
      </c>
      <c r="I81" s="287"/>
      <c r="J81" s="287"/>
      <c r="K81" s="287"/>
      <c r="L81" s="287"/>
      <c r="M81" s="287"/>
      <c r="N81" s="287"/>
      <c r="O81" s="288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288"/>
      <c r="Q81" s="288"/>
      <c r="R81" s="288"/>
      <c r="S81" s="288"/>
      <c r="T81" s="288"/>
    </row>
    <row r="82" spans="1:20" ht="15">
      <c r="A82" s="17"/>
      <c r="B82" s="17"/>
      <c r="C82" s="17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54"/>
      <c r="P82" s="55"/>
      <c r="Q82" s="55"/>
      <c r="R82" s="55"/>
      <c r="S82" s="55"/>
      <c r="T82" s="55"/>
    </row>
  </sheetData>
  <sheetProtection algorithmName="SHA-512" hashValue="WONjsqTX/zInO8lI9Ii3t0RWRQU6xLgWb3c9pMIOsBXvg6hWor3vRUW+7QwhmKFC/a56PxWcMj6QSpDl/u3K6w==" saltValue="SlPjn5umAwGF24EFLW7FCA==" spinCount="100000" sheet="1" objects="1" scenarios="1"/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4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600" verticalDpi="600" orientation="portrait" paperSize="9" scale="1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5" tint="0.7999799847602844"/>
  </sheetPr>
  <dimension ref="A1:N27"/>
  <sheetViews>
    <sheetView workbookViewId="0" topLeftCell="A19">
      <selection activeCell="A7" sqref="A7:T7"/>
    </sheetView>
  </sheetViews>
  <sheetFormatPr defaultColWidth="11.421875" defaultRowHeight="15"/>
  <sheetData>
    <row r="1" spans="1:13" ht="17.25" thickBot="1">
      <c r="A1" s="461" t="s">
        <v>109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3"/>
    </row>
    <row r="2" spans="1:13" ht="25.5" customHeight="1">
      <c r="A2" s="464" t="s">
        <v>15</v>
      </c>
      <c r="B2" s="466" t="s">
        <v>110</v>
      </c>
      <c r="C2" s="467"/>
      <c r="D2" s="467"/>
      <c r="E2" s="467"/>
      <c r="F2" s="467"/>
      <c r="G2" s="467"/>
      <c r="H2" s="467"/>
      <c r="I2" s="467"/>
      <c r="J2" s="467"/>
      <c r="K2" s="467"/>
      <c r="L2" s="470" t="s">
        <v>111</v>
      </c>
      <c r="M2" s="471"/>
    </row>
    <row r="3" spans="1:13" ht="25.5" customHeight="1">
      <c r="A3" s="465"/>
      <c r="B3" s="468"/>
      <c r="C3" s="469"/>
      <c r="D3" s="469"/>
      <c r="E3" s="469"/>
      <c r="F3" s="469"/>
      <c r="G3" s="469"/>
      <c r="H3" s="469"/>
      <c r="I3" s="469"/>
      <c r="J3" s="469"/>
      <c r="K3" s="469"/>
      <c r="L3" s="111" t="s">
        <v>112</v>
      </c>
      <c r="M3" s="112" t="s">
        <v>113</v>
      </c>
    </row>
    <row r="4" spans="1:13" ht="30" customHeight="1">
      <c r="A4" s="57">
        <v>1</v>
      </c>
      <c r="B4" s="455" t="s">
        <v>114</v>
      </c>
      <c r="C4" s="456"/>
      <c r="D4" s="456"/>
      <c r="E4" s="456"/>
      <c r="F4" s="456"/>
      <c r="G4" s="456"/>
      <c r="H4" s="456"/>
      <c r="I4" s="456"/>
      <c r="J4" s="456"/>
      <c r="K4" s="457"/>
      <c r="L4" s="58"/>
      <c r="M4" s="59"/>
    </row>
    <row r="5" spans="1:13" ht="30" customHeight="1">
      <c r="A5" s="57">
        <v>2</v>
      </c>
      <c r="B5" s="455" t="s">
        <v>115</v>
      </c>
      <c r="C5" s="456"/>
      <c r="D5" s="456"/>
      <c r="E5" s="456"/>
      <c r="F5" s="456"/>
      <c r="G5" s="456"/>
      <c r="H5" s="456"/>
      <c r="I5" s="456"/>
      <c r="J5" s="456"/>
      <c r="K5" s="457"/>
      <c r="L5" s="58"/>
      <c r="M5" s="59"/>
    </row>
    <row r="6" spans="1:13" ht="30" customHeight="1">
      <c r="A6" s="57">
        <v>3</v>
      </c>
      <c r="B6" s="455" t="s">
        <v>116</v>
      </c>
      <c r="C6" s="456"/>
      <c r="D6" s="456"/>
      <c r="E6" s="456"/>
      <c r="F6" s="456"/>
      <c r="G6" s="456"/>
      <c r="H6" s="456"/>
      <c r="I6" s="456"/>
      <c r="J6" s="456"/>
      <c r="K6" s="457"/>
      <c r="L6" s="58"/>
      <c r="M6" s="59"/>
    </row>
    <row r="7" spans="1:13" ht="30" customHeight="1">
      <c r="A7" s="57">
        <v>4</v>
      </c>
      <c r="B7" s="455" t="s">
        <v>117</v>
      </c>
      <c r="C7" s="456"/>
      <c r="D7" s="456"/>
      <c r="E7" s="456"/>
      <c r="F7" s="456"/>
      <c r="G7" s="456"/>
      <c r="H7" s="456"/>
      <c r="I7" s="456"/>
      <c r="J7" s="456"/>
      <c r="K7" s="457"/>
      <c r="L7" s="58"/>
      <c r="M7" s="59"/>
    </row>
    <row r="8" spans="1:13" ht="30" customHeight="1">
      <c r="A8" s="57">
        <v>5</v>
      </c>
      <c r="B8" s="455" t="s">
        <v>118</v>
      </c>
      <c r="C8" s="456"/>
      <c r="D8" s="456"/>
      <c r="E8" s="456"/>
      <c r="F8" s="456"/>
      <c r="G8" s="456"/>
      <c r="H8" s="456"/>
      <c r="I8" s="456"/>
      <c r="J8" s="456"/>
      <c r="K8" s="457"/>
      <c r="L8" s="58"/>
      <c r="M8" s="59"/>
    </row>
    <row r="9" spans="1:13" ht="30" customHeight="1">
      <c r="A9" s="57">
        <v>6</v>
      </c>
      <c r="B9" s="455" t="s">
        <v>119</v>
      </c>
      <c r="C9" s="456"/>
      <c r="D9" s="456"/>
      <c r="E9" s="456"/>
      <c r="F9" s="456"/>
      <c r="G9" s="456"/>
      <c r="H9" s="456"/>
      <c r="I9" s="456"/>
      <c r="J9" s="456"/>
      <c r="K9" s="457"/>
      <c r="L9" s="58"/>
      <c r="M9" s="59"/>
    </row>
    <row r="10" spans="1:13" ht="30" customHeight="1">
      <c r="A10" s="57">
        <v>7</v>
      </c>
      <c r="B10" s="455" t="s">
        <v>120</v>
      </c>
      <c r="C10" s="456"/>
      <c r="D10" s="456"/>
      <c r="E10" s="456"/>
      <c r="F10" s="456"/>
      <c r="G10" s="456"/>
      <c r="H10" s="456"/>
      <c r="I10" s="456"/>
      <c r="J10" s="456"/>
      <c r="K10" s="457"/>
      <c r="L10" s="58"/>
      <c r="M10" s="59"/>
    </row>
    <row r="11" spans="1:13" ht="30" customHeight="1">
      <c r="A11" s="57">
        <v>8</v>
      </c>
      <c r="B11" s="455" t="s">
        <v>121</v>
      </c>
      <c r="C11" s="456"/>
      <c r="D11" s="456"/>
      <c r="E11" s="456"/>
      <c r="F11" s="456"/>
      <c r="G11" s="456"/>
      <c r="H11" s="456"/>
      <c r="I11" s="456"/>
      <c r="J11" s="456"/>
      <c r="K11" s="457"/>
      <c r="L11" s="58"/>
      <c r="M11" s="59"/>
    </row>
    <row r="12" spans="1:13" ht="30" customHeight="1">
      <c r="A12" s="57">
        <v>9</v>
      </c>
      <c r="B12" s="455" t="s">
        <v>122</v>
      </c>
      <c r="C12" s="456"/>
      <c r="D12" s="456"/>
      <c r="E12" s="456"/>
      <c r="F12" s="456"/>
      <c r="G12" s="456"/>
      <c r="H12" s="456"/>
      <c r="I12" s="456"/>
      <c r="J12" s="456"/>
      <c r="K12" s="457"/>
      <c r="L12" s="58"/>
      <c r="M12" s="59"/>
    </row>
    <row r="13" spans="1:13" ht="30" customHeight="1">
      <c r="A13" s="57">
        <v>10</v>
      </c>
      <c r="B13" s="455" t="s">
        <v>123</v>
      </c>
      <c r="C13" s="456"/>
      <c r="D13" s="456"/>
      <c r="E13" s="456"/>
      <c r="F13" s="456"/>
      <c r="G13" s="456"/>
      <c r="H13" s="456"/>
      <c r="I13" s="456"/>
      <c r="J13" s="456"/>
      <c r="K13" s="457"/>
      <c r="L13" s="58"/>
      <c r="M13" s="59"/>
    </row>
    <row r="14" spans="1:13" ht="30" customHeight="1">
      <c r="A14" s="57">
        <v>11</v>
      </c>
      <c r="B14" s="455" t="s">
        <v>124</v>
      </c>
      <c r="C14" s="456"/>
      <c r="D14" s="456"/>
      <c r="E14" s="456"/>
      <c r="F14" s="456"/>
      <c r="G14" s="456"/>
      <c r="H14" s="456"/>
      <c r="I14" s="456"/>
      <c r="J14" s="456"/>
      <c r="K14" s="457"/>
      <c r="L14" s="58"/>
      <c r="M14" s="59"/>
    </row>
    <row r="15" spans="1:13" ht="30" customHeight="1">
      <c r="A15" s="57">
        <v>12</v>
      </c>
      <c r="B15" s="455" t="s">
        <v>125</v>
      </c>
      <c r="C15" s="456"/>
      <c r="D15" s="456"/>
      <c r="E15" s="456"/>
      <c r="F15" s="456"/>
      <c r="G15" s="456"/>
      <c r="H15" s="456"/>
      <c r="I15" s="456"/>
      <c r="J15" s="456"/>
      <c r="K15" s="457"/>
      <c r="L15" s="58"/>
      <c r="M15" s="59"/>
    </row>
    <row r="16" spans="1:13" ht="30" customHeight="1">
      <c r="A16" s="57">
        <v>13</v>
      </c>
      <c r="B16" s="455" t="s">
        <v>126</v>
      </c>
      <c r="C16" s="456"/>
      <c r="D16" s="456"/>
      <c r="E16" s="456"/>
      <c r="F16" s="456"/>
      <c r="G16" s="456"/>
      <c r="H16" s="456"/>
      <c r="I16" s="456"/>
      <c r="J16" s="456"/>
      <c r="K16" s="457"/>
      <c r="L16" s="58"/>
      <c r="M16" s="59"/>
    </row>
    <row r="17" spans="1:13" ht="30" customHeight="1">
      <c r="A17" s="57">
        <v>14</v>
      </c>
      <c r="B17" s="455" t="s">
        <v>127</v>
      </c>
      <c r="C17" s="456"/>
      <c r="D17" s="456"/>
      <c r="E17" s="456"/>
      <c r="F17" s="456"/>
      <c r="G17" s="456"/>
      <c r="H17" s="456"/>
      <c r="I17" s="456"/>
      <c r="J17" s="456"/>
      <c r="K17" s="457"/>
      <c r="L17" s="58"/>
      <c r="M17" s="59"/>
    </row>
    <row r="18" spans="1:13" ht="30" customHeight="1">
      <c r="A18" s="57">
        <v>15</v>
      </c>
      <c r="B18" s="455" t="s">
        <v>128</v>
      </c>
      <c r="C18" s="456"/>
      <c r="D18" s="456"/>
      <c r="E18" s="456"/>
      <c r="F18" s="456"/>
      <c r="G18" s="456"/>
      <c r="H18" s="456"/>
      <c r="I18" s="456"/>
      <c r="J18" s="456"/>
      <c r="K18" s="457"/>
      <c r="L18" s="58"/>
      <c r="M18" s="59"/>
    </row>
    <row r="19" spans="1:13" ht="30" customHeight="1">
      <c r="A19" s="57">
        <v>16</v>
      </c>
      <c r="B19" s="455" t="s">
        <v>129</v>
      </c>
      <c r="C19" s="456"/>
      <c r="D19" s="456"/>
      <c r="E19" s="456"/>
      <c r="F19" s="456"/>
      <c r="G19" s="456"/>
      <c r="H19" s="456"/>
      <c r="I19" s="456"/>
      <c r="J19" s="456"/>
      <c r="K19" s="457"/>
      <c r="L19" s="58"/>
      <c r="M19" s="59"/>
    </row>
    <row r="20" spans="1:13" ht="30" customHeight="1">
      <c r="A20" s="57">
        <v>17</v>
      </c>
      <c r="B20" s="455" t="s">
        <v>130</v>
      </c>
      <c r="C20" s="456"/>
      <c r="D20" s="456"/>
      <c r="E20" s="456"/>
      <c r="F20" s="456"/>
      <c r="G20" s="456"/>
      <c r="H20" s="456"/>
      <c r="I20" s="456"/>
      <c r="J20" s="456"/>
      <c r="K20" s="457"/>
      <c r="L20" s="58"/>
      <c r="M20" s="59"/>
    </row>
    <row r="21" spans="1:13" ht="30" customHeight="1">
      <c r="A21" s="57">
        <v>18</v>
      </c>
      <c r="B21" s="455" t="s">
        <v>131</v>
      </c>
      <c r="C21" s="456"/>
      <c r="D21" s="456"/>
      <c r="E21" s="456"/>
      <c r="F21" s="456"/>
      <c r="G21" s="456"/>
      <c r="H21" s="456"/>
      <c r="I21" s="456"/>
      <c r="J21" s="456"/>
      <c r="K21" s="457"/>
      <c r="L21" s="58"/>
      <c r="M21" s="59"/>
    </row>
    <row r="22" spans="1:13" ht="30" customHeight="1">
      <c r="A22" s="57">
        <v>19</v>
      </c>
      <c r="B22" s="455" t="s">
        <v>132</v>
      </c>
      <c r="C22" s="456"/>
      <c r="D22" s="456"/>
      <c r="E22" s="456"/>
      <c r="F22" s="456"/>
      <c r="G22" s="456"/>
      <c r="H22" s="456"/>
      <c r="I22" s="456"/>
      <c r="J22" s="456"/>
      <c r="K22" s="457"/>
      <c r="L22" s="58"/>
      <c r="M22" s="59"/>
    </row>
    <row r="23" spans="1:13" ht="16.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2"/>
      <c r="L23" s="62"/>
      <c r="M23" s="62"/>
    </row>
    <row r="24" spans="1:14" ht="36.75" customHeight="1">
      <c r="A24" s="458" t="s">
        <v>133</v>
      </c>
      <c r="B24" s="458"/>
      <c r="C24" s="113">
        <f>COUNTIF(L4:L22,"X")</f>
        <v>0</v>
      </c>
      <c r="D24" s="114"/>
      <c r="E24" s="458" t="s">
        <v>134</v>
      </c>
      <c r="F24" s="458"/>
      <c r="G24" s="458"/>
      <c r="H24" s="113">
        <f>COUNTIF(M4:M22,"X")</f>
        <v>0</v>
      </c>
      <c r="I24" s="459" t="s">
        <v>191</v>
      </c>
      <c r="J24" s="459"/>
      <c r="K24" s="459"/>
      <c r="L24" s="459"/>
      <c r="M24" s="459"/>
      <c r="N24" s="119"/>
    </row>
    <row r="25" spans="1:13" ht="16.5">
      <c r="A25" s="116"/>
      <c r="B25" s="116"/>
      <c r="C25" s="117"/>
      <c r="D25" s="117"/>
      <c r="E25" s="118"/>
      <c r="F25" s="118"/>
      <c r="G25" s="118"/>
      <c r="H25" s="115"/>
      <c r="I25" s="459"/>
      <c r="J25" s="459"/>
      <c r="K25" s="459"/>
      <c r="L25" s="459"/>
      <c r="M25" s="459"/>
    </row>
    <row r="26" spans="1:13" ht="36" customHeight="1">
      <c r="A26" s="460" t="s">
        <v>135</v>
      </c>
      <c r="B26" s="460"/>
      <c r="C26" s="454">
        <f>IF(OR(F26="Moderado"),"3",IF(OR(F26="Alto"),"4",IF(OR(F26="Catastrofico"),5,)))</f>
        <v>0</v>
      </c>
      <c r="D26" s="454"/>
      <c r="E26" s="454"/>
      <c r="F26" s="454" t="str">
        <f>IF(OR(L19="X"),"CATASTROFICO",IF(OR(C24=1,C24=2,C24=3,C24=4,C24=5),"MODERADO",IF(OR(C24=6,C24=7,C24=8,C24=9,C24=10,C24=11),"ALTO",IF(OR(C24=12,C24=13,C24=14,C24=15,C24=17,C24=18,C24=19),"CATASTROFICO",""))))</f>
        <v/>
      </c>
      <c r="G26" s="454"/>
      <c r="I26" s="459"/>
      <c r="J26" s="459"/>
      <c r="K26" s="459"/>
      <c r="L26" s="459"/>
      <c r="M26" s="459"/>
    </row>
    <row r="27" spans="1:13" ht="16.5">
      <c r="A27" s="64"/>
      <c r="B27" s="64"/>
      <c r="C27" s="65"/>
      <c r="D27" s="65"/>
      <c r="E27" s="64"/>
      <c r="F27" s="65"/>
      <c r="G27" s="65"/>
      <c r="H27" s="66"/>
      <c r="I27" s="66"/>
      <c r="J27" s="63"/>
      <c r="K27" s="62"/>
      <c r="L27" s="62"/>
      <c r="M27" s="62"/>
    </row>
  </sheetData>
  <sheetProtection algorithmName="SHA-512" hashValue="y6p7paO0y0P5kMl0U49YtjaosN9OS7Sc1A71fgStgG5t5oqeNhIbAAe9zVyP7aDVf7eBwyKbaFlxEiWuKI7V8A==" saltValue="tThXNGbEt5cRXclYNqZb4w==" spinCount="100000" sheet="1" objects="1" scenarios="1"/>
  <mergeCells count="29">
    <mergeCell ref="B10:K10"/>
    <mergeCell ref="B11:K11"/>
    <mergeCell ref="C26:E26"/>
    <mergeCell ref="B5:K5"/>
    <mergeCell ref="B6:K6"/>
    <mergeCell ref="B7:K7"/>
    <mergeCell ref="B8:K8"/>
    <mergeCell ref="B9:K9"/>
    <mergeCell ref="B12:K12"/>
    <mergeCell ref="B13:K13"/>
    <mergeCell ref="B14:K14"/>
    <mergeCell ref="B15:K15"/>
    <mergeCell ref="B16:K16"/>
    <mergeCell ref="B17:K17"/>
    <mergeCell ref="F26:G26"/>
    <mergeCell ref="B18:K18"/>
    <mergeCell ref="A1:M1"/>
    <mergeCell ref="A2:A3"/>
    <mergeCell ref="B2:K3"/>
    <mergeCell ref="L2:M2"/>
    <mergeCell ref="B4:K4"/>
    <mergeCell ref="B19:K19"/>
    <mergeCell ref="B20:K20"/>
    <mergeCell ref="B21:K21"/>
    <mergeCell ref="B22:K22"/>
    <mergeCell ref="A24:B24"/>
    <mergeCell ref="E24:G24"/>
    <mergeCell ref="I24:M26"/>
    <mergeCell ref="A26:B26"/>
  </mergeCells>
  <conditionalFormatting sqref="F26:G26">
    <cfRule type="containsText" priority="1" dxfId="2" operator="containsText" stopIfTrue="1" text="Moderado">
      <formula>NOT(ISERROR(SEARCH("Moderado",F26)))</formula>
    </cfRule>
    <cfRule type="containsText" priority="2" dxfId="56" operator="containsText" stopIfTrue="1" text="CATASTROFICO">
      <formula>NOT(ISERROR(SEARCH("CATASTROFICO",F26)))</formula>
    </cfRule>
    <cfRule type="containsText" priority="3" dxfId="55" operator="containsText" stopIfTrue="1" text="ALTO">
      <formula>NOT(ISERROR(SEARCH("ALTO",F26)))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5"/>
  </sheetPr>
  <dimension ref="A1:U82"/>
  <sheetViews>
    <sheetView view="pageBreakPreview" zoomScale="25" zoomScaleSheetLayoutView="25" workbookViewId="0" topLeftCell="E53">
      <selection activeCell="I59" sqref="I59:T61"/>
    </sheetView>
  </sheetViews>
  <sheetFormatPr defaultColWidth="11.421875" defaultRowHeight="15"/>
  <cols>
    <col min="1" max="1" width="78.140625" style="36" customWidth="1"/>
    <col min="2" max="3" width="50.7109375" style="36" customWidth="1"/>
    <col min="4" max="9" width="35.7109375" style="36" customWidth="1"/>
    <col min="10" max="10" width="70.7109375" style="36" customWidth="1"/>
    <col min="11" max="11" width="35.7109375" style="36" customWidth="1"/>
    <col min="12" max="12" width="70.7109375" style="36" customWidth="1"/>
    <col min="13" max="13" width="35.7109375" style="36" customWidth="1"/>
    <col min="14" max="14" width="70.7109375" style="36" customWidth="1"/>
    <col min="15" max="20" width="43.140625" style="36" customWidth="1"/>
    <col min="21" max="21" width="27.421875" style="36" customWidth="1"/>
    <col min="22" max="16384" width="11.421875" style="36" customWidth="1"/>
  </cols>
  <sheetData>
    <row r="1" spans="1:20" ht="71.25" customHeight="1">
      <c r="A1" s="99" t="s">
        <v>60</v>
      </c>
      <c r="B1" s="361" t="str">
        <f>'MAPA DE RIESGOS'!C9</f>
        <v>16 DE Julio de 2020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71.25" customHeight="1">
      <c r="A2" s="99" t="s">
        <v>61</v>
      </c>
      <c r="B2" s="364" t="str">
        <f>'MAPA DE RIESGOS'!C7</f>
        <v>ATENCIÓN SOCIAL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/>
    </row>
    <row r="3" spans="1:20" ht="71.25" customHeight="1">
      <c r="A3" s="99" t="s">
        <v>62</v>
      </c>
      <c r="B3" s="364" t="str">
        <f>'MAPA DE RIESGOS'!D16</f>
        <v>IMPLEMENTACIÓN DE POLITICAS PUBLICAS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3"/>
    </row>
    <row r="4" spans="1:20" ht="30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7"/>
      <c r="P4" s="38"/>
      <c r="Q4" s="38"/>
      <c r="R4" s="38"/>
      <c r="S4" s="38"/>
      <c r="T4" s="38"/>
    </row>
    <row r="5" spans="1:20" ht="66" customHeight="1">
      <c r="A5" s="346" t="s">
        <v>189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</row>
    <row r="6" spans="1:20" ht="81" customHeight="1">
      <c r="A6" s="100" t="s">
        <v>63</v>
      </c>
      <c r="B6" s="349" t="s">
        <v>35</v>
      </c>
      <c r="C6" s="351"/>
      <c r="D6" s="349" t="s">
        <v>165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</row>
    <row r="7" spans="1:20" ht="91.5" customHeight="1">
      <c r="A7" s="88" t="e">
        <f>#REF!</f>
        <v>#REF!</v>
      </c>
      <c r="B7" s="369" t="e">
        <f>#REF!</f>
        <v>#REF!</v>
      </c>
      <c r="C7" s="370"/>
      <c r="D7" s="369" t="e">
        <f>#REF!</f>
        <v>#REF!</v>
      </c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0"/>
    </row>
    <row r="8" spans="1:20" ht="409.6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20" ht="60" customHeight="1">
      <c r="A9" s="346" t="s">
        <v>64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</row>
    <row r="10" spans="1:20" ht="99.95" customHeight="1">
      <c r="A10" s="347" t="s">
        <v>144</v>
      </c>
      <c r="B10" s="347"/>
      <c r="C10" s="347"/>
      <c r="D10" s="347"/>
      <c r="E10" s="347"/>
      <c r="F10" s="347"/>
      <c r="G10" s="348" t="e">
        <f>#REF!</f>
        <v>#REF!</v>
      </c>
      <c r="H10" s="348"/>
      <c r="I10" s="348"/>
      <c r="J10" s="349" t="s">
        <v>65</v>
      </c>
      <c r="K10" s="350"/>
      <c r="L10" s="350"/>
      <c r="M10" s="350"/>
      <c r="N10" s="350"/>
      <c r="O10" s="350"/>
      <c r="P10" s="350"/>
      <c r="Q10" s="350"/>
      <c r="R10" s="350"/>
      <c r="S10" s="350"/>
      <c r="T10" s="351"/>
    </row>
    <row r="11" spans="1:20" ht="99.95" customHeight="1">
      <c r="A11" s="347" t="s">
        <v>142</v>
      </c>
      <c r="B11" s="347"/>
      <c r="C11" s="347"/>
      <c r="D11" s="347"/>
      <c r="E11" s="347"/>
      <c r="F11" s="347"/>
      <c r="G11" s="352" t="e">
        <f>#REF!</f>
        <v>#REF!</v>
      </c>
      <c r="H11" s="352"/>
      <c r="I11" s="352"/>
      <c r="J11" s="353" t="e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#REF!</v>
      </c>
      <c r="K11" s="354"/>
      <c r="L11" s="354"/>
      <c r="M11" s="354"/>
      <c r="N11" s="354"/>
      <c r="O11" s="354"/>
      <c r="P11" s="354"/>
      <c r="Q11" s="354"/>
      <c r="R11" s="354"/>
      <c r="S11" s="354"/>
      <c r="T11" s="355"/>
    </row>
    <row r="12" spans="1:20" ht="47.25" customHeight="1">
      <c r="A12" s="22"/>
      <c r="B12" s="22"/>
      <c r="C12" s="22"/>
      <c r="D12" s="23"/>
      <c r="E12" s="23"/>
      <c r="F12" s="24"/>
      <c r="G12" s="24"/>
      <c r="H12" s="24"/>
      <c r="I12" s="24"/>
      <c r="J12" s="24"/>
      <c r="K12" s="23"/>
      <c r="L12" s="23"/>
      <c r="M12" s="23"/>
      <c r="N12" s="23"/>
      <c r="O12" s="37"/>
      <c r="P12" s="38"/>
      <c r="Q12" s="38"/>
      <c r="R12" s="38"/>
      <c r="S12" s="38"/>
      <c r="T12" s="38"/>
    </row>
    <row r="13" spans="1:20" ht="73.5" customHeight="1">
      <c r="A13" s="346" t="s">
        <v>75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</row>
    <row r="14" spans="1:20" ht="73.5" customHeight="1">
      <c r="A14" s="441" t="s">
        <v>76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ht="72" customHeight="1">
      <c r="A15" s="445" t="s">
        <v>190</v>
      </c>
      <c r="B15" s="446"/>
      <c r="C15" s="446"/>
      <c r="D15" s="446"/>
      <c r="E15" s="446"/>
      <c r="F15" s="447"/>
      <c r="G15" s="445" t="s">
        <v>171</v>
      </c>
      <c r="H15" s="446"/>
      <c r="I15" s="446"/>
      <c r="J15" s="446"/>
      <c r="K15" s="446"/>
      <c r="L15" s="446"/>
      <c r="M15" s="446"/>
      <c r="N15" s="447"/>
      <c r="O15" s="347" t="s">
        <v>145</v>
      </c>
      <c r="P15" s="347"/>
      <c r="Q15" s="347"/>
      <c r="R15" s="347"/>
      <c r="S15" s="347"/>
      <c r="T15" s="347"/>
    </row>
    <row r="16" spans="1:20" ht="30" customHeight="1">
      <c r="A16" s="448"/>
      <c r="B16" s="449"/>
      <c r="C16" s="449"/>
      <c r="D16" s="449"/>
      <c r="E16" s="449"/>
      <c r="F16" s="450"/>
      <c r="G16" s="448"/>
      <c r="H16" s="449"/>
      <c r="I16" s="449"/>
      <c r="J16" s="449"/>
      <c r="K16" s="449"/>
      <c r="L16" s="449"/>
      <c r="M16" s="449"/>
      <c r="N16" s="450"/>
      <c r="O16" s="439" t="s">
        <v>1</v>
      </c>
      <c r="P16" s="439"/>
      <c r="Q16" s="439"/>
      <c r="R16" s="439" t="s">
        <v>0</v>
      </c>
      <c r="S16" s="439"/>
      <c r="T16" s="439"/>
    </row>
    <row r="17" spans="1:20" ht="54" customHeight="1">
      <c r="A17" s="451"/>
      <c r="B17" s="452"/>
      <c r="C17" s="452"/>
      <c r="D17" s="452"/>
      <c r="E17" s="452"/>
      <c r="F17" s="453"/>
      <c r="G17" s="451"/>
      <c r="H17" s="452"/>
      <c r="I17" s="452"/>
      <c r="J17" s="452"/>
      <c r="K17" s="452"/>
      <c r="L17" s="452"/>
      <c r="M17" s="452"/>
      <c r="N17" s="453"/>
      <c r="O17" s="101" t="s">
        <v>169</v>
      </c>
      <c r="P17" s="101" t="s">
        <v>170</v>
      </c>
      <c r="Q17" s="101" t="s">
        <v>172</v>
      </c>
      <c r="R17" s="101" t="s">
        <v>169</v>
      </c>
      <c r="S17" s="101" t="s">
        <v>170</v>
      </c>
      <c r="T17" s="101" t="s">
        <v>172</v>
      </c>
    </row>
    <row r="18" spans="1:20" ht="49.5" customHeight="1">
      <c r="A18" s="442" t="e">
        <f>#REF!</f>
        <v>#REF!</v>
      </c>
      <c r="B18" s="443"/>
      <c r="C18" s="443"/>
      <c r="D18" s="443"/>
      <c r="E18" s="443"/>
      <c r="F18" s="444"/>
      <c r="G18" s="110" t="s">
        <v>77</v>
      </c>
      <c r="H18" s="442" t="e">
        <f>#REF!</f>
        <v>#REF!</v>
      </c>
      <c r="I18" s="443"/>
      <c r="J18" s="443"/>
      <c r="K18" s="443"/>
      <c r="L18" s="443"/>
      <c r="M18" s="443"/>
      <c r="N18" s="443"/>
      <c r="O18" s="83"/>
      <c r="P18" s="83"/>
      <c r="Q18" s="80"/>
      <c r="R18" s="80"/>
      <c r="S18" s="80"/>
      <c r="T18" s="80"/>
    </row>
    <row r="19" spans="1:20" ht="50.1" customHeight="1">
      <c r="A19" s="442" t="e">
        <f>#REF!</f>
        <v>#REF!</v>
      </c>
      <c r="B19" s="443"/>
      <c r="C19" s="443"/>
      <c r="D19" s="443"/>
      <c r="E19" s="443"/>
      <c r="F19" s="444"/>
      <c r="G19" s="110" t="s">
        <v>78</v>
      </c>
      <c r="H19" s="442" t="e">
        <f>#REF!</f>
        <v>#REF!</v>
      </c>
      <c r="I19" s="443"/>
      <c r="J19" s="443"/>
      <c r="K19" s="443"/>
      <c r="L19" s="443"/>
      <c r="M19" s="443"/>
      <c r="N19" s="443"/>
      <c r="O19" s="83"/>
      <c r="P19" s="83"/>
      <c r="Q19" s="80"/>
      <c r="R19" s="80"/>
      <c r="S19" s="80"/>
      <c r="T19" s="80"/>
    </row>
    <row r="20" spans="1:20" ht="50.1" customHeight="1">
      <c r="A20" s="442" t="e">
        <f>#REF!</f>
        <v>#REF!</v>
      </c>
      <c r="B20" s="443"/>
      <c r="C20" s="443"/>
      <c r="D20" s="443"/>
      <c r="E20" s="443"/>
      <c r="F20" s="444"/>
      <c r="G20" s="110" t="s">
        <v>79</v>
      </c>
      <c r="H20" s="442" t="e">
        <f>#REF!</f>
        <v>#REF!</v>
      </c>
      <c r="I20" s="443"/>
      <c r="J20" s="443"/>
      <c r="K20" s="443"/>
      <c r="L20" s="443"/>
      <c r="M20" s="443"/>
      <c r="N20" s="443"/>
      <c r="O20" s="83"/>
      <c r="P20" s="83"/>
      <c r="Q20" s="80"/>
      <c r="R20" s="80"/>
      <c r="S20" s="80"/>
      <c r="T20" s="80"/>
    </row>
    <row r="21" spans="1:20" ht="50.1" customHeight="1">
      <c r="A21" s="442" t="e">
        <f>#REF!</f>
        <v>#REF!</v>
      </c>
      <c r="B21" s="443"/>
      <c r="C21" s="443"/>
      <c r="D21" s="443"/>
      <c r="E21" s="443"/>
      <c r="F21" s="444"/>
      <c r="G21" s="110" t="s">
        <v>80</v>
      </c>
      <c r="H21" s="442" t="e">
        <f>#REF!</f>
        <v>#REF!</v>
      </c>
      <c r="I21" s="443"/>
      <c r="J21" s="443"/>
      <c r="K21" s="443"/>
      <c r="L21" s="443"/>
      <c r="M21" s="443"/>
      <c r="N21" s="443"/>
      <c r="O21" s="83"/>
      <c r="P21" s="83"/>
      <c r="Q21" s="80"/>
      <c r="R21" s="80"/>
      <c r="S21" s="80"/>
      <c r="T21" s="80"/>
    </row>
    <row r="22" spans="1:20" ht="50.1" customHeight="1">
      <c r="A22" s="442" t="e">
        <f>#REF!</f>
        <v>#REF!</v>
      </c>
      <c r="B22" s="443"/>
      <c r="C22" s="443"/>
      <c r="D22" s="443"/>
      <c r="E22" s="443"/>
      <c r="F22" s="444"/>
      <c r="G22" s="110" t="s">
        <v>81</v>
      </c>
      <c r="H22" s="442" t="e">
        <f>#REF!</f>
        <v>#REF!</v>
      </c>
      <c r="I22" s="443"/>
      <c r="J22" s="443"/>
      <c r="K22" s="443"/>
      <c r="L22" s="443"/>
      <c r="M22" s="443"/>
      <c r="N22" s="443"/>
      <c r="O22" s="83"/>
      <c r="P22" s="83"/>
      <c r="Q22" s="80"/>
      <c r="R22" s="80"/>
      <c r="S22" s="80"/>
      <c r="T22" s="80"/>
    </row>
    <row r="23" spans="1:20" ht="30" customHeight="1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7"/>
      <c r="P23" s="38"/>
      <c r="Q23" s="38"/>
      <c r="R23" s="38"/>
      <c r="S23" s="38"/>
      <c r="T23" s="38"/>
    </row>
    <row r="24" spans="1:20" ht="30" customHeight="1">
      <c r="A24" s="28"/>
      <c r="B24" s="28"/>
      <c r="C24" s="29"/>
      <c r="D24" s="29"/>
      <c r="E24" s="41"/>
      <c r="F24" s="41"/>
      <c r="G24" s="41"/>
      <c r="H24" s="41"/>
      <c r="I24" s="41"/>
      <c r="J24" s="30"/>
      <c r="K24" s="30"/>
      <c r="L24" s="31"/>
      <c r="M24" s="31"/>
      <c r="N24" s="32"/>
      <c r="O24" s="42"/>
      <c r="P24" s="43"/>
      <c r="Q24" s="43"/>
      <c r="R24" s="43"/>
      <c r="S24" s="43"/>
      <c r="T24" s="43"/>
    </row>
    <row r="25" spans="1:20" ht="54" customHeight="1">
      <c r="A25" s="412" t="s">
        <v>173</v>
      </c>
      <c r="B25" s="412"/>
      <c r="C25" s="412"/>
      <c r="D25" s="412"/>
      <c r="E25" s="412"/>
      <c r="F25" s="412"/>
      <c r="G25" s="413"/>
      <c r="H25" s="103">
        <f>COUNTIF(O18:O22,"x")</f>
        <v>0</v>
      </c>
      <c r="I25" s="28"/>
      <c r="J25" s="28"/>
      <c r="K25" s="28"/>
      <c r="L25" s="31"/>
      <c r="M25" s="31"/>
      <c r="N25" s="44"/>
      <c r="O25" s="45"/>
      <c r="P25" s="46"/>
      <c r="Q25" s="46"/>
      <c r="R25" s="46"/>
      <c r="S25" s="46"/>
      <c r="T25" s="46"/>
    </row>
    <row r="26" spans="1:20" ht="54" customHeight="1">
      <c r="A26" s="412" t="s">
        <v>174</v>
      </c>
      <c r="B26" s="412"/>
      <c r="C26" s="412"/>
      <c r="D26" s="412"/>
      <c r="E26" s="412"/>
      <c r="F26" s="412"/>
      <c r="G26" s="413"/>
      <c r="H26" s="103">
        <f>COUNTIF(P18:P22,"x")</f>
        <v>0</v>
      </c>
      <c r="I26" s="28"/>
      <c r="J26" s="28"/>
      <c r="K26" s="28"/>
      <c r="L26" s="31"/>
      <c r="M26" s="31"/>
      <c r="N26" s="44"/>
      <c r="O26" s="45"/>
      <c r="P26" s="46"/>
      <c r="Q26" s="46"/>
      <c r="R26" s="46"/>
      <c r="S26" s="46"/>
      <c r="T26" s="46"/>
    </row>
    <row r="27" spans="1:20" ht="54" customHeight="1">
      <c r="A27" s="412" t="s">
        <v>175</v>
      </c>
      <c r="B27" s="412"/>
      <c r="C27" s="412"/>
      <c r="D27" s="412"/>
      <c r="E27" s="412"/>
      <c r="F27" s="412"/>
      <c r="G27" s="413"/>
      <c r="H27" s="103">
        <f>COUNTIF(Q18:Q22,"x")</f>
        <v>0</v>
      </c>
      <c r="I27" s="28"/>
      <c r="J27" s="28"/>
      <c r="K27" s="28"/>
      <c r="L27" s="31"/>
      <c r="M27" s="31"/>
      <c r="N27" s="44"/>
      <c r="O27" s="45"/>
      <c r="P27" s="46"/>
      <c r="Q27" s="46"/>
      <c r="R27" s="46"/>
      <c r="S27" s="46"/>
      <c r="T27" s="46"/>
    </row>
    <row r="28" spans="1:20" ht="54" customHeight="1">
      <c r="A28" s="412" t="s">
        <v>176</v>
      </c>
      <c r="B28" s="412"/>
      <c r="C28" s="412"/>
      <c r="D28" s="412"/>
      <c r="E28" s="412"/>
      <c r="F28" s="412"/>
      <c r="G28" s="413"/>
      <c r="H28" s="103">
        <f>COUNTIF(R18:R22,"x")</f>
        <v>0</v>
      </c>
      <c r="I28" s="32"/>
      <c r="J28" s="32"/>
      <c r="K28" s="32"/>
      <c r="L28" s="47"/>
      <c r="M28" s="47"/>
      <c r="N28" s="47"/>
      <c r="O28" s="48"/>
      <c r="P28" s="49"/>
      <c r="Q28" s="49"/>
      <c r="R28" s="49"/>
      <c r="S28" s="49"/>
      <c r="T28" s="49"/>
    </row>
    <row r="29" spans="1:20" ht="54" customHeight="1">
      <c r="A29" s="412" t="s">
        <v>177</v>
      </c>
      <c r="B29" s="412"/>
      <c r="C29" s="412"/>
      <c r="D29" s="412"/>
      <c r="E29" s="412"/>
      <c r="F29" s="412"/>
      <c r="G29" s="413"/>
      <c r="H29" s="103">
        <f>COUNTIF(S18:S22,"x")</f>
        <v>0</v>
      </c>
      <c r="I29" s="32"/>
      <c r="J29" s="32"/>
      <c r="K29" s="32"/>
      <c r="L29" s="47"/>
      <c r="M29" s="47"/>
      <c r="N29" s="47"/>
      <c r="O29" s="48"/>
      <c r="P29" s="49"/>
      <c r="Q29" s="49"/>
      <c r="R29" s="49"/>
      <c r="S29" s="49"/>
      <c r="T29" s="49"/>
    </row>
    <row r="30" spans="1:20" ht="54" customHeight="1">
      <c r="A30" s="412" t="s">
        <v>178</v>
      </c>
      <c r="B30" s="412"/>
      <c r="C30" s="412"/>
      <c r="D30" s="412"/>
      <c r="E30" s="412"/>
      <c r="F30" s="412"/>
      <c r="G30" s="413"/>
      <c r="H30" s="103">
        <f>COUNTIF(T18:T22,"x")</f>
        <v>0</v>
      </c>
      <c r="I30" s="32"/>
      <c r="J30" s="32"/>
      <c r="K30" s="32"/>
      <c r="L30" s="47"/>
      <c r="M30" s="47"/>
      <c r="N30" s="47"/>
      <c r="O30" s="48"/>
      <c r="P30" s="49"/>
      <c r="Q30" s="49"/>
      <c r="R30" s="49"/>
      <c r="S30" s="49"/>
      <c r="T30" s="49"/>
    </row>
    <row r="31" spans="1:20" ht="30" customHeight="1">
      <c r="A31" s="67"/>
      <c r="B31" s="67"/>
      <c r="C31" s="67"/>
      <c r="D31" s="67"/>
      <c r="E31" s="67"/>
      <c r="F31" s="67"/>
      <c r="G31" s="67"/>
      <c r="H31" s="53"/>
      <c r="I31" s="32"/>
      <c r="J31" s="32"/>
      <c r="K31" s="32"/>
      <c r="L31" s="47"/>
      <c r="M31" s="47"/>
      <c r="N31" s="47"/>
      <c r="O31" s="48"/>
      <c r="P31" s="49"/>
      <c r="Q31" s="49"/>
      <c r="R31" s="49"/>
      <c r="S31" s="49"/>
      <c r="T31" s="49"/>
    </row>
    <row r="32" spans="1:20" ht="78" customHeight="1">
      <c r="A32" s="414" t="s">
        <v>82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</row>
    <row r="33" spans="1:20" ht="78" customHeight="1">
      <c r="A33" s="415" t="s">
        <v>157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7"/>
    </row>
    <row r="34" spans="1:20" ht="106.5" customHeight="1" thickBot="1">
      <c r="A34" s="391" t="s">
        <v>83</v>
      </c>
      <c r="B34" s="391"/>
      <c r="C34" s="391"/>
      <c r="D34" s="391"/>
      <c r="E34" s="391"/>
      <c r="F34" s="391"/>
      <c r="G34" s="391"/>
      <c r="H34" s="104" t="s">
        <v>84</v>
      </c>
      <c r="I34" s="105" t="s">
        <v>85</v>
      </c>
      <c r="J34" s="101" t="s">
        <v>147</v>
      </c>
      <c r="K34" s="105" t="s">
        <v>86</v>
      </c>
      <c r="L34" s="101" t="s">
        <v>147</v>
      </c>
      <c r="M34" s="105" t="s">
        <v>87</v>
      </c>
      <c r="N34" s="101" t="s">
        <v>147</v>
      </c>
      <c r="O34" s="101" t="s">
        <v>88</v>
      </c>
      <c r="P34" s="392" t="s">
        <v>147</v>
      </c>
      <c r="Q34" s="393"/>
      <c r="R34" s="101" t="s">
        <v>89</v>
      </c>
      <c r="S34" s="394" t="s">
        <v>147</v>
      </c>
      <c r="T34" s="394"/>
    </row>
    <row r="35" spans="1:20" ht="60" customHeight="1">
      <c r="A35" s="395" t="s">
        <v>161</v>
      </c>
      <c r="B35" s="396"/>
      <c r="C35" s="396"/>
      <c r="D35" s="396"/>
      <c r="E35" s="397"/>
      <c r="F35" s="403" t="s">
        <v>112</v>
      </c>
      <c r="G35" s="404"/>
      <c r="H35" s="106">
        <v>15</v>
      </c>
      <c r="I35" s="292"/>
      <c r="J35" s="293"/>
      <c r="K35" s="292"/>
      <c r="L35" s="293"/>
      <c r="M35" s="292"/>
      <c r="N35" s="292"/>
      <c r="O35" s="292"/>
      <c r="P35" s="338"/>
      <c r="Q35" s="292"/>
      <c r="R35" s="292"/>
      <c r="S35" s="338"/>
      <c r="T35" s="292"/>
    </row>
    <row r="36" spans="1:20" ht="60" customHeight="1" thickBot="1">
      <c r="A36" s="400"/>
      <c r="B36" s="401"/>
      <c r="C36" s="401"/>
      <c r="D36" s="401"/>
      <c r="E36" s="402"/>
      <c r="F36" s="407" t="s">
        <v>113</v>
      </c>
      <c r="G36" s="408"/>
      <c r="H36" s="107">
        <v>0</v>
      </c>
      <c r="I36" s="294"/>
      <c r="J36" s="294"/>
      <c r="K36" s="294"/>
      <c r="L36" s="294"/>
      <c r="M36" s="294"/>
      <c r="N36" s="294"/>
      <c r="O36" s="294"/>
      <c r="P36" s="295"/>
      <c r="Q36" s="293"/>
      <c r="R36" s="294"/>
      <c r="S36" s="295"/>
      <c r="T36" s="293"/>
    </row>
    <row r="37" spans="1:20" ht="60" customHeight="1">
      <c r="A37" s="395" t="s">
        <v>164</v>
      </c>
      <c r="B37" s="396"/>
      <c r="C37" s="396"/>
      <c r="D37" s="396"/>
      <c r="E37" s="397"/>
      <c r="F37" s="403" t="s">
        <v>112</v>
      </c>
      <c r="G37" s="404"/>
      <c r="H37" s="106">
        <v>15</v>
      </c>
      <c r="I37" s="292"/>
      <c r="J37" s="292"/>
      <c r="K37" s="292"/>
      <c r="L37" s="292"/>
      <c r="M37" s="292"/>
      <c r="N37" s="292"/>
      <c r="O37" s="292"/>
      <c r="P37" s="338"/>
      <c r="Q37" s="292"/>
      <c r="R37" s="292"/>
      <c r="S37" s="338"/>
      <c r="T37" s="292"/>
    </row>
    <row r="38" spans="1:20" ht="60" customHeight="1" thickBot="1">
      <c r="A38" s="400"/>
      <c r="B38" s="401"/>
      <c r="C38" s="401"/>
      <c r="D38" s="401"/>
      <c r="E38" s="402"/>
      <c r="F38" s="407" t="s">
        <v>113</v>
      </c>
      <c r="G38" s="408"/>
      <c r="H38" s="107">
        <v>0</v>
      </c>
      <c r="I38" s="294"/>
      <c r="J38" s="294"/>
      <c r="K38" s="294"/>
      <c r="L38" s="294"/>
      <c r="M38" s="294"/>
      <c r="N38" s="294"/>
      <c r="O38" s="294"/>
      <c r="P38" s="295"/>
      <c r="Q38" s="293"/>
      <c r="R38" s="294"/>
      <c r="S38" s="295"/>
      <c r="T38" s="293"/>
    </row>
    <row r="39" spans="1:20" ht="60" customHeight="1">
      <c r="A39" s="395" t="s">
        <v>160</v>
      </c>
      <c r="B39" s="396"/>
      <c r="C39" s="396"/>
      <c r="D39" s="396"/>
      <c r="E39" s="397"/>
      <c r="F39" s="403" t="s">
        <v>90</v>
      </c>
      <c r="G39" s="404"/>
      <c r="H39" s="106">
        <v>15</v>
      </c>
      <c r="I39" s="292"/>
      <c r="J39" s="292"/>
      <c r="K39" s="292"/>
      <c r="L39" s="292"/>
      <c r="M39" s="292"/>
      <c r="N39" s="292"/>
      <c r="O39" s="292"/>
      <c r="P39" s="338"/>
      <c r="Q39" s="292"/>
      <c r="R39" s="292"/>
      <c r="S39" s="338"/>
      <c r="T39" s="292"/>
    </row>
    <row r="40" spans="1:20" ht="60" customHeight="1" thickBot="1">
      <c r="A40" s="400"/>
      <c r="B40" s="401"/>
      <c r="C40" s="401"/>
      <c r="D40" s="401"/>
      <c r="E40" s="402"/>
      <c r="F40" s="407" t="s">
        <v>91</v>
      </c>
      <c r="G40" s="408"/>
      <c r="H40" s="107">
        <v>0</v>
      </c>
      <c r="I40" s="294"/>
      <c r="J40" s="294"/>
      <c r="K40" s="294"/>
      <c r="L40" s="294"/>
      <c r="M40" s="294"/>
      <c r="N40" s="294"/>
      <c r="O40" s="294"/>
      <c r="P40" s="295"/>
      <c r="Q40" s="293"/>
      <c r="R40" s="294"/>
      <c r="S40" s="295"/>
      <c r="T40" s="293"/>
    </row>
    <row r="41" spans="1:20" ht="60" customHeight="1">
      <c r="A41" s="395" t="s">
        <v>167</v>
      </c>
      <c r="B41" s="396"/>
      <c r="C41" s="396"/>
      <c r="D41" s="396"/>
      <c r="E41" s="397"/>
      <c r="F41" s="403" t="s">
        <v>92</v>
      </c>
      <c r="G41" s="404"/>
      <c r="H41" s="106">
        <v>15</v>
      </c>
      <c r="I41" s="292"/>
      <c r="J41" s="292"/>
      <c r="K41" s="292"/>
      <c r="L41" s="292"/>
      <c r="M41" s="292"/>
      <c r="N41" s="292"/>
      <c r="O41" s="292"/>
      <c r="P41" s="338"/>
      <c r="Q41" s="292"/>
      <c r="R41" s="292"/>
      <c r="S41" s="338"/>
      <c r="T41" s="292"/>
    </row>
    <row r="42" spans="1:20" ht="60" customHeight="1" thickBot="1">
      <c r="A42" s="409"/>
      <c r="B42" s="410"/>
      <c r="C42" s="410"/>
      <c r="D42" s="410"/>
      <c r="E42" s="411"/>
      <c r="F42" s="407" t="s">
        <v>93</v>
      </c>
      <c r="G42" s="408"/>
      <c r="H42" s="108">
        <v>10</v>
      </c>
      <c r="I42" s="293"/>
      <c r="J42" s="293"/>
      <c r="K42" s="293"/>
      <c r="L42" s="293"/>
      <c r="M42" s="293"/>
      <c r="N42" s="293"/>
      <c r="O42" s="293"/>
      <c r="P42" s="295"/>
      <c r="Q42" s="293"/>
      <c r="R42" s="293"/>
      <c r="S42" s="295"/>
      <c r="T42" s="293"/>
    </row>
    <row r="43" spans="1:20" ht="60" customHeight="1" thickBot="1">
      <c r="A43" s="400"/>
      <c r="B43" s="401"/>
      <c r="C43" s="401"/>
      <c r="D43" s="401"/>
      <c r="E43" s="402"/>
      <c r="F43" s="407" t="s">
        <v>168</v>
      </c>
      <c r="G43" s="408"/>
      <c r="H43" s="107">
        <v>0</v>
      </c>
      <c r="I43" s="294"/>
      <c r="J43" s="294"/>
      <c r="K43" s="294"/>
      <c r="L43" s="294"/>
      <c r="M43" s="294"/>
      <c r="N43" s="294"/>
      <c r="O43" s="294"/>
      <c r="P43" s="295"/>
      <c r="Q43" s="293"/>
      <c r="R43" s="294"/>
      <c r="S43" s="295"/>
      <c r="T43" s="293"/>
    </row>
    <row r="44" spans="1:20" ht="60" customHeight="1">
      <c r="A44" s="395" t="s">
        <v>166</v>
      </c>
      <c r="B44" s="396"/>
      <c r="C44" s="396"/>
      <c r="D44" s="396"/>
      <c r="E44" s="397"/>
      <c r="F44" s="403" t="s">
        <v>112</v>
      </c>
      <c r="G44" s="404"/>
      <c r="H44" s="106">
        <v>15</v>
      </c>
      <c r="I44" s="292"/>
      <c r="J44" s="292"/>
      <c r="K44" s="292"/>
      <c r="L44" s="292"/>
      <c r="M44" s="292"/>
      <c r="N44" s="292"/>
      <c r="O44" s="292"/>
      <c r="P44" s="338"/>
      <c r="Q44" s="292"/>
      <c r="R44" s="292"/>
      <c r="S44" s="338"/>
      <c r="T44" s="292"/>
    </row>
    <row r="45" spans="1:20" ht="60" customHeight="1" thickBot="1">
      <c r="A45" s="400"/>
      <c r="B45" s="401"/>
      <c r="C45" s="401"/>
      <c r="D45" s="401"/>
      <c r="E45" s="402"/>
      <c r="F45" s="407" t="s">
        <v>113</v>
      </c>
      <c r="G45" s="408"/>
      <c r="H45" s="107">
        <v>0</v>
      </c>
      <c r="I45" s="294"/>
      <c r="J45" s="294"/>
      <c r="K45" s="294"/>
      <c r="L45" s="294"/>
      <c r="M45" s="294"/>
      <c r="N45" s="294"/>
      <c r="O45" s="294"/>
      <c r="P45" s="296"/>
      <c r="Q45" s="294"/>
      <c r="R45" s="294"/>
      <c r="S45" s="296"/>
      <c r="T45" s="294"/>
    </row>
    <row r="46" spans="1:20" ht="80.1" customHeight="1">
      <c r="A46" s="395" t="s">
        <v>163</v>
      </c>
      <c r="B46" s="396"/>
      <c r="C46" s="396"/>
      <c r="D46" s="396"/>
      <c r="E46" s="397"/>
      <c r="F46" s="403" t="s">
        <v>94</v>
      </c>
      <c r="G46" s="404"/>
      <c r="H46" s="106">
        <v>15</v>
      </c>
      <c r="I46" s="292"/>
      <c r="J46" s="292"/>
      <c r="K46" s="292"/>
      <c r="L46" s="292"/>
      <c r="M46" s="292"/>
      <c r="N46" s="292"/>
      <c r="O46" s="292"/>
      <c r="P46" s="338"/>
      <c r="Q46" s="292"/>
      <c r="R46" s="292"/>
      <c r="S46" s="338"/>
      <c r="T46" s="292"/>
    </row>
    <row r="47" spans="1:20" ht="80.1" customHeight="1" thickBot="1">
      <c r="A47" s="400"/>
      <c r="B47" s="401"/>
      <c r="C47" s="401"/>
      <c r="D47" s="401"/>
      <c r="E47" s="402"/>
      <c r="F47" s="407" t="s">
        <v>95</v>
      </c>
      <c r="G47" s="408"/>
      <c r="H47" s="107">
        <v>5</v>
      </c>
      <c r="I47" s="294"/>
      <c r="J47" s="294"/>
      <c r="K47" s="294"/>
      <c r="L47" s="294"/>
      <c r="M47" s="294"/>
      <c r="N47" s="294"/>
      <c r="O47" s="294"/>
      <c r="P47" s="296"/>
      <c r="Q47" s="294"/>
      <c r="R47" s="294"/>
      <c r="S47" s="296"/>
      <c r="T47" s="294"/>
    </row>
    <row r="48" spans="1:20" ht="60" customHeight="1">
      <c r="A48" s="395" t="s">
        <v>181</v>
      </c>
      <c r="B48" s="396"/>
      <c r="C48" s="396"/>
      <c r="D48" s="396"/>
      <c r="E48" s="397"/>
      <c r="F48" s="403" t="s">
        <v>96</v>
      </c>
      <c r="G48" s="404"/>
      <c r="H48" s="106">
        <v>10</v>
      </c>
      <c r="I48" s="292"/>
      <c r="J48" s="292"/>
      <c r="K48" s="292"/>
      <c r="L48" s="292"/>
      <c r="M48" s="292"/>
      <c r="N48" s="292"/>
      <c r="O48" s="292"/>
      <c r="P48" s="295"/>
      <c r="Q48" s="293"/>
      <c r="R48" s="292"/>
      <c r="S48" s="295"/>
      <c r="T48" s="293"/>
    </row>
    <row r="49" spans="1:20" ht="60" customHeight="1">
      <c r="A49" s="398"/>
      <c r="B49" s="384"/>
      <c r="C49" s="384"/>
      <c r="D49" s="384"/>
      <c r="E49" s="399"/>
      <c r="F49" s="405" t="s">
        <v>97</v>
      </c>
      <c r="G49" s="406"/>
      <c r="H49" s="109">
        <v>5</v>
      </c>
      <c r="I49" s="293"/>
      <c r="J49" s="293"/>
      <c r="K49" s="293"/>
      <c r="L49" s="293"/>
      <c r="M49" s="293"/>
      <c r="N49" s="293"/>
      <c r="O49" s="293"/>
      <c r="P49" s="295"/>
      <c r="Q49" s="293"/>
      <c r="R49" s="293"/>
      <c r="S49" s="295"/>
      <c r="T49" s="293"/>
    </row>
    <row r="50" spans="1:20" ht="60" customHeight="1" thickBot="1">
      <c r="A50" s="400"/>
      <c r="B50" s="401"/>
      <c r="C50" s="401"/>
      <c r="D50" s="401"/>
      <c r="E50" s="402"/>
      <c r="F50" s="407" t="s">
        <v>98</v>
      </c>
      <c r="G50" s="408"/>
      <c r="H50" s="107">
        <v>0</v>
      </c>
      <c r="I50" s="294"/>
      <c r="J50" s="294"/>
      <c r="K50" s="294"/>
      <c r="L50" s="294"/>
      <c r="M50" s="294"/>
      <c r="N50" s="294"/>
      <c r="O50" s="294"/>
      <c r="P50" s="296"/>
      <c r="Q50" s="294"/>
      <c r="R50" s="294"/>
      <c r="S50" s="296"/>
      <c r="T50" s="294"/>
    </row>
    <row r="51" spans="1:20" ht="30" customHeight="1">
      <c r="A51" s="380" t="s">
        <v>99</v>
      </c>
      <c r="B51" s="380"/>
      <c r="C51" s="380"/>
      <c r="D51" s="380"/>
      <c r="E51" s="380"/>
      <c r="F51" s="380"/>
      <c r="G51" s="380"/>
      <c r="H51" s="76">
        <f>H35+H37+H39+H41+H44+H46+H48</f>
        <v>100</v>
      </c>
      <c r="I51" s="381">
        <f>SUM(I35:I50)</f>
        <v>0</v>
      </c>
      <c r="J51" s="382"/>
      <c r="K51" s="381">
        <f>SUM(K35:K50)</f>
        <v>0</v>
      </c>
      <c r="L51" s="382"/>
      <c r="M51" s="381">
        <f>SUM(M35:M50)</f>
        <v>0</v>
      </c>
      <c r="N51" s="382"/>
      <c r="O51" s="336">
        <f>SUM(O35:O50)</f>
        <v>0</v>
      </c>
      <c r="P51" s="336"/>
      <c r="Q51" s="336"/>
      <c r="R51" s="336">
        <f>SUM(R35:R50)</f>
        <v>0</v>
      </c>
      <c r="S51" s="336"/>
      <c r="T51" s="336"/>
    </row>
    <row r="52" spans="1:20" ht="60" customHeight="1">
      <c r="A52" s="347" t="s">
        <v>158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</row>
    <row r="53" spans="1:20" ht="106.5" customHeight="1">
      <c r="A53" s="391" t="s">
        <v>83</v>
      </c>
      <c r="B53" s="391"/>
      <c r="C53" s="391"/>
      <c r="D53" s="391"/>
      <c r="E53" s="391"/>
      <c r="F53" s="391"/>
      <c r="G53" s="391"/>
      <c r="H53" s="104" t="s">
        <v>84</v>
      </c>
      <c r="I53" s="105" t="s">
        <v>85</v>
      </c>
      <c r="J53" s="101" t="s">
        <v>147</v>
      </c>
      <c r="K53" s="105" t="s">
        <v>86</v>
      </c>
      <c r="L53" s="101" t="s">
        <v>147</v>
      </c>
      <c r="M53" s="105" t="s">
        <v>87</v>
      </c>
      <c r="N53" s="101" t="s">
        <v>147</v>
      </c>
      <c r="O53" s="101" t="s">
        <v>88</v>
      </c>
      <c r="P53" s="392" t="s">
        <v>147</v>
      </c>
      <c r="Q53" s="393"/>
      <c r="R53" s="101" t="s">
        <v>89</v>
      </c>
      <c r="S53" s="394" t="s">
        <v>147</v>
      </c>
      <c r="T53" s="394"/>
    </row>
    <row r="54" spans="1:20" ht="60" customHeight="1">
      <c r="A54" s="384" t="s">
        <v>148</v>
      </c>
      <c r="B54" s="384"/>
      <c r="C54" s="384"/>
      <c r="D54" s="384"/>
      <c r="E54" s="384"/>
      <c r="F54" s="286" t="s">
        <v>162</v>
      </c>
      <c r="G54" s="286"/>
      <c r="H54" s="89">
        <v>100</v>
      </c>
      <c r="I54" s="337"/>
      <c r="J54" s="376"/>
      <c r="K54" s="337"/>
      <c r="L54" s="337"/>
      <c r="M54" s="337"/>
      <c r="N54" s="337"/>
      <c r="O54" s="337"/>
      <c r="P54" s="337"/>
      <c r="Q54" s="337"/>
      <c r="R54" s="337"/>
      <c r="S54" s="337"/>
      <c r="T54" s="337"/>
    </row>
    <row r="55" spans="1:20" ht="60" customHeight="1">
      <c r="A55" s="384"/>
      <c r="B55" s="384"/>
      <c r="C55" s="384"/>
      <c r="D55" s="384"/>
      <c r="E55" s="384"/>
      <c r="F55" s="286" t="s">
        <v>149</v>
      </c>
      <c r="G55" s="286"/>
      <c r="H55" s="89">
        <v>50</v>
      </c>
      <c r="I55" s="337"/>
      <c r="J55" s="377"/>
      <c r="K55" s="337"/>
      <c r="L55" s="337"/>
      <c r="M55" s="337"/>
      <c r="N55" s="337"/>
      <c r="O55" s="337"/>
      <c r="P55" s="337"/>
      <c r="Q55" s="337"/>
      <c r="R55" s="337"/>
      <c r="S55" s="337"/>
      <c r="T55" s="337"/>
    </row>
    <row r="56" spans="1:20" ht="60" customHeight="1">
      <c r="A56" s="384"/>
      <c r="B56" s="384"/>
      <c r="C56" s="384"/>
      <c r="D56" s="384"/>
      <c r="E56" s="384"/>
      <c r="F56" s="286" t="s">
        <v>150</v>
      </c>
      <c r="G56" s="286"/>
      <c r="H56" s="89">
        <v>0</v>
      </c>
      <c r="I56" s="337"/>
      <c r="J56" s="378"/>
      <c r="K56" s="337"/>
      <c r="L56" s="337"/>
      <c r="M56" s="337"/>
      <c r="N56" s="337"/>
      <c r="O56" s="337"/>
      <c r="P56" s="337"/>
      <c r="Q56" s="337"/>
      <c r="R56" s="337"/>
      <c r="S56" s="337"/>
      <c r="T56" s="337"/>
    </row>
    <row r="57" spans="1:20" ht="30" customHeight="1">
      <c r="A57" s="383" t="s">
        <v>99</v>
      </c>
      <c r="B57" s="383"/>
      <c r="C57" s="383"/>
      <c r="D57" s="383"/>
      <c r="E57" s="383"/>
      <c r="F57" s="383"/>
      <c r="G57" s="383"/>
      <c r="H57" s="383"/>
      <c r="I57" s="309">
        <f>I54</f>
        <v>0</v>
      </c>
      <c r="J57" s="309"/>
      <c r="K57" s="309">
        <f>K54</f>
        <v>0</v>
      </c>
      <c r="L57" s="309"/>
      <c r="M57" s="309">
        <f>M54</f>
        <v>0</v>
      </c>
      <c r="N57" s="309"/>
      <c r="O57" s="336">
        <f>O54</f>
        <v>0</v>
      </c>
      <c r="P57" s="336"/>
      <c r="Q57" s="336"/>
      <c r="R57" s="336">
        <f>R54</f>
        <v>0</v>
      </c>
      <c r="S57" s="336"/>
      <c r="T57" s="336"/>
    </row>
    <row r="58" spans="1:20" ht="60" customHeight="1">
      <c r="A58" s="347" t="s">
        <v>156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</row>
    <row r="59" spans="1:20" ht="60" customHeight="1">
      <c r="A59" s="384" t="s">
        <v>159</v>
      </c>
      <c r="B59" s="384"/>
      <c r="C59" s="384"/>
      <c r="D59" s="384"/>
      <c r="E59" s="384"/>
      <c r="F59" s="385" t="s">
        <v>153</v>
      </c>
      <c r="G59" s="386"/>
      <c r="H59" s="387"/>
      <c r="I59" s="278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388"/>
      <c r="K59" s="278">
        <f aca="true" t="shared" si="0" ref="K59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388"/>
      <c r="M59" s="278">
        <f aca="true" t="shared" si="1" ref="M59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388"/>
      <c r="O59" s="278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279"/>
      <c r="Q59" s="279"/>
      <c r="R59" s="278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279"/>
      <c r="T59" s="279"/>
    </row>
    <row r="60" spans="1:20" ht="60" customHeight="1">
      <c r="A60" s="384"/>
      <c r="B60" s="384"/>
      <c r="C60" s="384"/>
      <c r="D60" s="384"/>
      <c r="E60" s="384"/>
      <c r="F60" s="385" t="s">
        <v>154</v>
      </c>
      <c r="G60" s="386"/>
      <c r="H60" s="387"/>
      <c r="I60" s="280"/>
      <c r="J60" s="389"/>
      <c r="K60" s="280"/>
      <c r="L60" s="389"/>
      <c r="M60" s="280"/>
      <c r="N60" s="389"/>
      <c r="O60" s="280"/>
      <c r="P60" s="281"/>
      <c r="Q60" s="281"/>
      <c r="R60" s="280"/>
      <c r="S60" s="281"/>
      <c r="T60" s="281"/>
    </row>
    <row r="61" spans="1:20" ht="60" customHeight="1">
      <c r="A61" s="384"/>
      <c r="B61" s="384"/>
      <c r="C61" s="384"/>
      <c r="D61" s="384"/>
      <c r="E61" s="384"/>
      <c r="F61" s="385" t="s">
        <v>155</v>
      </c>
      <c r="G61" s="386"/>
      <c r="H61" s="387"/>
      <c r="I61" s="282"/>
      <c r="J61" s="390"/>
      <c r="K61" s="282"/>
      <c r="L61" s="390"/>
      <c r="M61" s="282"/>
      <c r="N61" s="390"/>
      <c r="O61" s="282"/>
      <c r="P61" s="283"/>
      <c r="Q61" s="283"/>
      <c r="R61" s="282"/>
      <c r="S61" s="283"/>
      <c r="T61" s="283"/>
    </row>
    <row r="62" spans="1:21" ht="60" customHeight="1">
      <c r="A62" s="347" t="s">
        <v>151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85"/>
    </row>
    <row r="63" spans="1:20" ht="60" customHeight="1">
      <c r="A63" s="384" t="s">
        <v>152</v>
      </c>
      <c r="B63" s="384"/>
      <c r="C63" s="384"/>
      <c r="D63" s="384"/>
      <c r="E63" s="384"/>
      <c r="F63" s="286" t="s">
        <v>153</v>
      </c>
      <c r="G63" s="286"/>
      <c r="H63" s="120">
        <v>100</v>
      </c>
      <c r="I63" s="379" t="str">
        <f>IF(SUM(I59:T61)=0,"BAJO",IF(SUM(I59:T61)/COUNTIF(I59:T61,"&gt;0")&lt;50,"BAJO",IF(SUM(I59:T61)/COUNTIF(I59:T61,"&gt;0")=100,"FUERTE",IF(SUM(I59:T61)/COUNTIF(I59:T61,"&gt;0")&lt;=99,"MODERADO"))))</f>
        <v>BAJO</v>
      </c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</row>
    <row r="64" spans="1:20" ht="60" customHeight="1">
      <c r="A64" s="384"/>
      <c r="B64" s="384"/>
      <c r="C64" s="384"/>
      <c r="D64" s="384"/>
      <c r="E64" s="384"/>
      <c r="F64" s="286" t="s">
        <v>154</v>
      </c>
      <c r="G64" s="286"/>
      <c r="H64" s="120">
        <v>50</v>
      </c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</row>
    <row r="65" spans="1:20" ht="60" customHeight="1">
      <c r="A65" s="384"/>
      <c r="B65" s="384"/>
      <c r="C65" s="384"/>
      <c r="D65" s="384"/>
      <c r="E65" s="384"/>
      <c r="F65" s="286" t="s">
        <v>155</v>
      </c>
      <c r="G65" s="286"/>
      <c r="H65" s="120">
        <v>0</v>
      </c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</row>
    <row r="66" spans="1:20" ht="30" customHeight="1">
      <c r="A66" s="39"/>
      <c r="B66" s="39"/>
      <c r="C66" s="3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7"/>
      <c r="P66" s="38"/>
      <c r="Q66" s="38"/>
      <c r="R66" s="38"/>
      <c r="S66" s="38"/>
      <c r="T66" s="38"/>
    </row>
    <row r="67" spans="1:20" ht="30" customHeight="1">
      <c r="A67" s="33"/>
      <c r="B67" s="33"/>
      <c r="C67" s="34"/>
      <c r="D67" s="34"/>
      <c r="E67" s="34"/>
      <c r="F67" s="34"/>
      <c r="G67" s="34"/>
      <c r="H67" s="34"/>
      <c r="I67" s="34"/>
      <c r="J67" s="87"/>
      <c r="K67" s="87"/>
      <c r="L67" s="50"/>
      <c r="M67" s="50"/>
      <c r="N67" s="42"/>
      <c r="O67" s="51"/>
      <c r="P67" s="40"/>
      <c r="Q67" s="40"/>
      <c r="R67" s="40"/>
      <c r="S67" s="40"/>
      <c r="T67" s="40"/>
    </row>
    <row r="68" spans="1:20" ht="30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52"/>
      <c r="L68" s="52"/>
      <c r="M68" s="42"/>
      <c r="N68" s="42"/>
      <c r="O68" s="51"/>
      <c r="P68" s="51"/>
      <c r="Q68" s="51"/>
      <c r="R68" s="51"/>
      <c r="S68" s="51"/>
      <c r="T68" s="51"/>
    </row>
    <row r="69" spans="1:20" ht="69" customHeight="1">
      <c r="A69" s="284" t="s">
        <v>100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</row>
    <row r="70" spans="1:20" ht="30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2"/>
      <c r="Q70" s="92"/>
      <c r="R70" s="92"/>
      <c r="S70" s="92"/>
      <c r="T70" s="92"/>
    </row>
    <row r="71" spans="1:20" s="84" customFormat="1" ht="50.1" customHeight="1">
      <c r="A71" s="277" t="s">
        <v>1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</row>
    <row r="72" spans="1:20" s="84" customFormat="1" ht="50.1" customHeight="1">
      <c r="A72" s="286" t="s">
        <v>101</v>
      </c>
      <c r="B72" s="286"/>
      <c r="C72" s="286"/>
      <c r="D72" s="286"/>
      <c r="E72" s="286"/>
      <c r="F72" s="286"/>
      <c r="G72" s="286"/>
      <c r="H72" s="286" t="s">
        <v>102</v>
      </c>
      <c r="I72" s="286"/>
      <c r="J72" s="286"/>
      <c r="K72" s="286"/>
      <c r="L72" s="286"/>
      <c r="M72" s="286"/>
      <c r="N72" s="286"/>
      <c r="O72" s="286" t="s">
        <v>103</v>
      </c>
      <c r="P72" s="286"/>
      <c r="Q72" s="286"/>
      <c r="R72" s="286"/>
      <c r="S72" s="286"/>
      <c r="T72" s="286"/>
    </row>
    <row r="73" spans="1:20" s="84" customFormat="1" ht="50.1" customHeight="1">
      <c r="A73" s="287" t="e">
        <f>G10</f>
        <v>#REF!</v>
      </c>
      <c r="B73" s="287"/>
      <c r="C73" s="287"/>
      <c r="D73" s="287"/>
      <c r="E73" s="287"/>
      <c r="F73" s="287"/>
      <c r="G73" s="287"/>
      <c r="H73" s="288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288"/>
      <c r="J73" s="288"/>
      <c r="K73" s="288"/>
      <c r="L73" s="288"/>
      <c r="M73" s="288"/>
      <c r="N73" s="288"/>
      <c r="O73" s="291" t="e">
        <f>IF(A73-H73=0,"1",A73-H73)</f>
        <v>#REF!</v>
      </c>
      <c r="P73" s="291"/>
      <c r="Q73" s="291"/>
      <c r="R73" s="291"/>
      <c r="S73" s="291"/>
      <c r="T73" s="291"/>
    </row>
    <row r="74" spans="1:20" s="84" customFormat="1" ht="50.1" customHeight="1">
      <c r="A74" s="93"/>
      <c r="B74" s="93"/>
      <c r="C74" s="94"/>
      <c r="D74" s="94"/>
      <c r="E74" s="86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97"/>
      <c r="Q74" s="97"/>
      <c r="R74" s="97"/>
      <c r="S74" s="97"/>
      <c r="T74" s="97"/>
    </row>
    <row r="75" spans="1:20" s="84" customFormat="1" ht="50.1" customHeight="1">
      <c r="A75" s="289" t="s">
        <v>104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</row>
    <row r="76" spans="1:20" s="84" customFormat="1" ht="50.1" customHeight="1">
      <c r="A76" s="286" t="s">
        <v>105</v>
      </c>
      <c r="B76" s="286"/>
      <c r="C76" s="286"/>
      <c r="D76" s="286"/>
      <c r="E76" s="286"/>
      <c r="F76" s="286"/>
      <c r="G76" s="286"/>
      <c r="H76" s="286" t="s">
        <v>102</v>
      </c>
      <c r="I76" s="286"/>
      <c r="J76" s="286"/>
      <c r="K76" s="286"/>
      <c r="L76" s="286"/>
      <c r="M76" s="286"/>
      <c r="N76" s="286"/>
      <c r="O76" s="286" t="s">
        <v>106</v>
      </c>
      <c r="P76" s="286"/>
      <c r="Q76" s="286"/>
      <c r="R76" s="286"/>
      <c r="S76" s="286"/>
      <c r="T76" s="286"/>
    </row>
    <row r="77" spans="1:20" s="84" customFormat="1" ht="50.1" customHeight="1">
      <c r="A77" s="287" t="e">
        <f>G11</f>
        <v>#REF!</v>
      </c>
      <c r="B77" s="287"/>
      <c r="C77" s="287"/>
      <c r="D77" s="287"/>
      <c r="E77" s="287"/>
      <c r="F77" s="287"/>
      <c r="G77" s="287"/>
      <c r="H77" s="290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290"/>
      <c r="J77" s="290"/>
      <c r="K77" s="290"/>
      <c r="L77" s="290"/>
      <c r="M77" s="290"/>
      <c r="N77" s="290"/>
      <c r="O77" s="287" t="e">
        <f>IF(A77-H77=0,"1",A77-H77)</f>
        <v>#REF!</v>
      </c>
      <c r="P77" s="287"/>
      <c r="Q77" s="287"/>
      <c r="R77" s="287"/>
      <c r="S77" s="287"/>
      <c r="T77" s="287"/>
    </row>
    <row r="78" spans="1:20" s="84" customFormat="1" ht="50.1" customHeight="1">
      <c r="A78" s="98"/>
      <c r="B78" s="98"/>
      <c r="C78" s="98"/>
      <c r="D78" s="98"/>
      <c r="E78" s="98"/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97"/>
      <c r="Q78" s="97"/>
      <c r="R78" s="97"/>
      <c r="S78" s="97"/>
      <c r="T78" s="97"/>
    </row>
    <row r="79" spans="1:20" s="84" customFormat="1" ht="50.1" customHeight="1">
      <c r="A79" s="277" t="s">
        <v>107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</row>
    <row r="80" spans="1:20" s="84" customFormat="1" ht="50.1" customHeight="1">
      <c r="A80" s="286" t="s">
        <v>103</v>
      </c>
      <c r="B80" s="286"/>
      <c r="C80" s="286"/>
      <c r="D80" s="286"/>
      <c r="E80" s="286"/>
      <c r="F80" s="286"/>
      <c r="G80" s="286"/>
      <c r="H80" s="286" t="s">
        <v>106</v>
      </c>
      <c r="I80" s="286"/>
      <c r="J80" s="286"/>
      <c r="K80" s="286"/>
      <c r="L80" s="286"/>
      <c r="M80" s="286"/>
      <c r="N80" s="286"/>
      <c r="O80" s="286" t="s">
        <v>108</v>
      </c>
      <c r="P80" s="286"/>
      <c r="Q80" s="286"/>
      <c r="R80" s="286"/>
      <c r="S80" s="286"/>
      <c r="T80" s="286"/>
    </row>
    <row r="81" spans="1:20" s="84" customFormat="1" ht="50.1" customHeight="1">
      <c r="A81" s="287" t="e">
        <f>O73</f>
        <v>#REF!</v>
      </c>
      <c r="B81" s="287"/>
      <c r="C81" s="287"/>
      <c r="D81" s="287"/>
      <c r="E81" s="287"/>
      <c r="F81" s="287"/>
      <c r="G81" s="287"/>
      <c r="H81" s="287" t="e">
        <f>O77</f>
        <v>#REF!</v>
      </c>
      <c r="I81" s="287"/>
      <c r="J81" s="287"/>
      <c r="K81" s="287"/>
      <c r="L81" s="287"/>
      <c r="M81" s="287"/>
      <c r="N81" s="287"/>
      <c r="O81" s="288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288"/>
      <c r="Q81" s="288"/>
      <c r="R81" s="288"/>
      <c r="S81" s="288"/>
      <c r="T81" s="288"/>
    </row>
    <row r="82" spans="1:20" ht="15">
      <c r="A82" s="17"/>
      <c r="B82" s="17"/>
      <c r="C82" s="17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54"/>
      <c r="P82" s="55"/>
      <c r="Q82" s="55"/>
      <c r="R82" s="55"/>
      <c r="S82" s="55"/>
      <c r="T82" s="55"/>
    </row>
  </sheetData>
  <sheetProtection algorithmName="SHA-512" hashValue="cnmu7pFGHB+kyawJl4aAW394aLHyoBhMZNUibH0cnizH59WtRl9FW93Mo2wjGHQ/jvmE+4rzSsS/SMEais0IXA==" saltValue="EbNoyryUG+Sk66tD74XBMA==" spinCount="100000" sheet="1" objects="1" scenarios="1"/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4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600" verticalDpi="600" orientation="portrait" paperSize="9" scale="1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5" tint="0.7999799847602844"/>
  </sheetPr>
  <dimension ref="A1:N27"/>
  <sheetViews>
    <sheetView workbookViewId="0" topLeftCell="A19">
      <selection activeCell="A7" sqref="A7:T7"/>
    </sheetView>
  </sheetViews>
  <sheetFormatPr defaultColWidth="11.421875" defaultRowHeight="15"/>
  <sheetData>
    <row r="1" spans="1:13" ht="17.25" thickBot="1">
      <c r="A1" s="461" t="s">
        <v>109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3"/>
    </row>
    <row r="2" spans="1:13" ht="25.5" customHeight="1">
      <c r="A2" s="464" t="s">
        <v>15</v>
      </c>
      <c r="B2" s="466" t="s">
        <v>110</v>
      </c>
      <c r="C2" s="467"/>
      <c r="D2" s="467"/>
      <c r="E2" s="467"/>
      <c r="F2" s="467"/>
      <c r="G2" s="467"/>
      <c r="H2" s="467"/>
      <c r="I2" s="467"/>
      <c r="J2" s="467"/>
      <c r="K2" s="467"/>
      <c r="L2" s="470" t="s">
        <v>111</v>
      </c>
      <c r="M2" s="471"/>
    </row>
    <row r="3" spans="1:13" ht="25.5" customHeight="1">
      <c r="A3" s="465"/>
      <c r="B3" s="468"/>
      <c r="C3" s="469"/>
      <c r="D3" s="469"/>
      <c r="E3" s="469"/>
      <c r="F3" s="469"/>
      <c r="G3" s="469"/>
      <c r="H3" s="469"/>
      <c r="I3" s="469"/>
      <c r="J3" s="469"/>
      <c r="K3" s="469"/>
      <c r="L3" s="111" t="s">
        <v>112</v>
      </c>
      <c r="M3" s="112" t="s">
        <v>113</v>
      </c>
    </row>
    <row r="4" spans="1:13" ht="30" customHeight="1">
      <c r="A4" s="57">
        <v>1</v>
      </c>
      <c r="B4" s="455" t="s">
        <v>114</v>
      </c>
      <c r="C4" s="456"/>
      <c r="D4" s="456"/>
      <c r="E4" s="456"/>
      <c r="F4" s="456"/>
      <c r="G4" s="456"/>
      <c r="H4" s="456"/>
      <c r="I4" s="456"/>
      <c r="J4" s="456"/>
      <c r="K4" s="457"/>
      <c r="L4" s="58"/>
      <c r="M4" s="59"/>
    </row>
    <row r="5" spans="1:13" ht="30" customHeight="1">
      <c r="A5" s="57">
        <v>2</v>
      </c>
      <c r="B5" s="455" t="s">
        <v>115</v>
      </c>
      <c r="C5" s="456"/>
      <c r="D5" s="456"/>
      <c r="E5" s="456"/>
      <c r="F5" s="456"/>
      <c r="G5" s="456"/>
      <c r="H5" s="456"/>
      <c r="I5" s="456"/>
      <c r="J5" s="456"/>
      <c r="K5" s="457"/>
      <c r="L5" s="58"/>
      <c r="M5" s="59"/>
    </row>
    <row r="6" spans="1:13" ht="30" customHeight="1">
      <c r="A6" s="57">
        <v>3</v>
      </c>
      <c r="B6" s="455" t="s">
        <v>116</v>
      </c>
      <c r="C6" s="456"/>
      <c r="D6" s="456"/>
      <c r="E6" s="456"/>
      <c r="F6" s="456"/>
      <c r="G6" s="456"/>
      <c r="H6" s="456"/>
      <c r="I6" s="456"/>
      <c r="J6" s="456"/>
      <c r="K6" s="457"/>
      <c r="L6" s="58"/>
      <c r="M6" s="59"/>
    </row>
    <row r="7" spans="1:13" ht="30" customHeight="1">
      <c r="A7" s="57">
        <v>4</v>
      </c>
      <c r="B7" s="455" t="s">
        <v>117</v>
      </c>
      <c r="C7" s="456"/>
      <c r="D7" s="456"/>
      <c r="E7" s="456"/>
      <c r="F7" s="456"/>
      <c r="G7" s="456"/>
      <c r="H7" s="456"/>
      <c r="I7" s="456"/>
      <c r="J7" s="456"/>
      <c r="K7" s="457"/>
      <c r="L7" s="58"/>
      <c r="M7" s="59"/>
    </row>
    <row r="8" spans="1:13" ht="30" customHeight="1">
      <c r="A8" s="57">
        <v>5</v>
      </c>
      <c r="B8" s="455" t="s">
        <v>118</v>
      </c>
      <c r="C8" s="456"/>
      <c r="D8" s="456"/>
      <c r="E8" s="456"/>
      <c r="F8" s="456"/>
      <c r="G8" s="456"/>
      <c r="H8" s="456"/>
      <c r="I8" s="456"/>
      <c r="J8" s="456"/>
      <c r="K8" s="457"/>
      <c r="L8" s="58"/>
      <c r="M8" s="59"/>
    </row>
    <row r="9" spans="1:13" ht="30" customHeight="1">
      <c r="A9" s="57">
        <v>6</v>
      </c>
      <c r="B9" s="455" t="s">
        <v>119</v>
      </c>
      <c r="C9" s="456"/>
      <c r="D9" s="456"/>
      <c r="E9" s="456"/>
      <c r="F9" s="456"/>
      <c r="G9" s="456"/>
      <c r="H9" s="456"/>
      <c r="I9" s="456"/>
      <c r="J9" s="456"/>
      <c r="K9" s="457"/>
      <c r="L9" s="58"/>
      <c r="M9" s="59"/>
    </row>
    <row r="10" spans="1:13" ht="30" customHeight="1">
      <c r="A10" s="57">
        <v>7</v>
      </c>
      <c r="B10" s="455" t="s">
        <v>120</v>
      </c>
      <c r="C10" s="456"/>
      <c r="D10" s="456"/>
      <c r="E10" s="456"/>
      <c r="F10" s="456"/>
      <c r="G10" s="456"/>
      <c r="H10" s="456"/>
      <c r="I10" s="456"/>
      <c r="J10" s="456"/>
      <c r="K10" s="457"/>
      <c r="L10" s="58"/>
      <c r="M10" s="59"/>
    </row>
    <row r="11" spans="1:13" ht="30" customHeight="1">
      <c r="A11" s="57">
        <v>8</v>
      </c>
      <c r="B11" s="455" t="s">
        <v>121</v>
      </c>
      <c r="C11" s="456"/>
      <c r="D11" s="456"/>
      <c r="E11" s="456"/>
      <c r="F11" s="456"/>
      <c r="G11" s="456"/>
      <c r="H11" s="456"/>
      <c r="I11" s="456"/>
      <c r="J11" s="456"/>
      <c r="K11" s="457"/>
      <c r="L11" s="58"/>
      <c r="M11" s="59"/>
    </row>
    <row r="12" spans="1:13" ht="30" customHeight="1">
      <c r="A12" s="57">
        <v>9</v>
      </c>
      <c r="B12" s="455" t="s">
        <v>122</v>
      </c>
      <c r="C12" s="456"/>
      <c r="D12" s="456"/>
      <c r="E12" s="456"/>
      <c r="F12" s="456"/>
      <c r="G12" s="456"/>
      <c r="H12" s="456"/>
      <c r="I12" s="456"/>
      <c r="J12" s="456"/>
      <c r="K12" s="457"/>
      <c r="L12" s="58"/>
      <c r="M12" s="59"/>
    </row>
    <row r="13" spans="1:13" ht="30" customHeight="1">
      <c r="A13" s="57">
        <v>10</v>
      </c>
      <c r="B13" s="455" t="s">
        <v>123</v>
      </c>
      <c r="C13" s="456"/>
      <c r="D13" s="456"/>
      <c r="E13" s="456"/>
      <c r="F13" s="456"/>
      <c r="G13" s="456"/>
      <c r="H13" s="456"/>
      <c r="I13" s="456"/>
      <c r="J13" s="456"/>
      <c r="K13" s="457"/>
      <c r="L13" s="58"/>
      <c r="M13" s="59"/>
    </row>
    <row r="14" spans="1:13" ht="30" customHeight="1">
      <c r="A14" s="57">
        <v>11</v>
      </c>
      <c r="B14" s="455" t="s">
        <v>124</v>
      </c>
      <c r="C14" s="456"/>
      <c r="D14" s="456"/>
      <c r="E14" s="456"/>
      <c r="F14" s="456"/>
      <c r="G14" s="456"/>
      <c r="H14" s="456"/>
      <c r="I14" s="456"/>
      <c r="J14" s="456"/>
      <c r="K14" s="457"/>
      <c r="L14" s="58"/>
      <c r="M14" s="59"/>
    </row>
    <row r="15" spans="1:13" ht="30" customHeight="1">
      <c r="A15" s="57">
        <v>12</v>
      </c>
      <c r="B15" s="455" t="s">
        <v>125</v>
      </c>
      <c r="C15" s="456"/>
      <c r="D15" s="456"/>
      <c r="E15" s="456"/>
      <c r="F15" s="456"/>
      <c r="G15" s="456"/>
      <c r="H15" s="456"/>
      <c r="I15" s="456"/>
      <c r="J15" s="456"/>
      <c r="K15" s="457"/>
      <c r="L15" s="58"/>
      <c r="M15" s="59"/>
    </row>
    <row r="16" spans="1:13" ht="30" customHeight="1">
      <c r="A16" s="57">
        <v>13</v>
      </c>
      <c r="B16" s="455" t="s">
        <v>126</v>
      </c>
      <c r="C16" s="456"/>
      <c r="D16" s="456"/>
      <c r="E16" s="456"/>
      <c r="F16" s="456"/>
      <c r="G16" s="456"/>
      <c r="H16" s="456"/>
      <c r="I16" s="456"/>
      <c r="J16" s="456"/>
      <c r="K16" s="457"/>
      <c r="L16" s="58"/>
      <c r="M16" s="59"/>
    </row>
    <row r="17" spans="1:13" ht="30" customHeight="1">
      <c r="A17" s="57">
        <v>14</v>
      </c>
      <c r="B17" s="455" t="s">
        <v>127</v>
      </c>
      <c r="C17" s="456"/>
      <c r="D17" s="456"/>
      <c r="E17" s="456"/>
      <c r="F17" s="456"/>
      <c r="G17" s="456"/>
      <c r="H17" s="456"/>
      <c r="I17" s="456"/>
      <c r="J17" s="456"/>
      <c r="K17" s="457"/>
      <c r="L17" s="58"/>
      <c r="M17" s="59"/>
    </row>
    <row r="18" spans="1:13" ht="30" customHeight="1">
      <c r="A18" s="57">
        <v>15</v>
      </c>
      <c r="B18" s="455" t="s">
        <v>128</v>
      </c>
      <c r="C18" s="456"/>
      <c r="D18" s="456"/>
      <c r="E18" s="456"/>
      <c r="F18" s="456"/>
      <c r="G18" s="456"/>
      <c r="H18" s="456"/>
      <c r="I18" s="456"/>
      <c r="J18" s="456"/>
      <c r="K18" s="457"/>
      <c r="L18" s="58"/>
      <c r="M18" s="59"/>
    </row>
    <row r="19" spans="1:13" ht="30" customHeight="1">
      <c r="A19" s="57">
        <v>16</v>
      </c>
      <c r="B19" s="455" t="s">
        <v>129</v>
      </c>
      <c r="C19" s="456"/>
      <c r="D19" s="456"/>
      <c r="E19" s="456"/>
      <c r="F19" s="456"/>
      <c r="G19" s="456"/>
      <c r="H19" s="456"/>
      <c r="I19" s="456"/>
      <c r="J19" s="456"/>
      <c r="K19" s="457"/>
      <c r="L19" s="58"/>
      <c r="M19" s="59"/>
    </row>
    <row r="20" spans="1:13" ht="30" customHeight="1">
      <c r="A20" s="57">
        <v>17</v>
      </c>
      <c r="B20" s="455" t="s">
        <v>130</v>
      </c>
      <c r="C20" s="456"/>
      <c r="D20" s="456"/>
      <c r="E20" s="456"/>
      <c r="F20" s="456"/>
      <c r="G20" s="456"/>
      <c r="H20" s="456"/>
      <c r="I20" s="456"/>
      <c r="J20" s="456"/>
      <c r="K20" s="457"/>
      <c r="L20" s="58"/>
      <c r="M20" s="59"/>
    </row>
    <row r="21" spans="1:13" ht="30" customHeight="1">
      <c r="A21" s="57">
        <v>18</v>
      </c>
      <c r="B21" s="455" t="s">
        <v>131</v>
      </c>
      <c r="C21" s="456"/>
      <c r="D21" s="456"/>
      <c r="E21" s="456"/>
      <c r="F21" s="456"/>
      <c r="G21" s="456"/>
      <c r="H21" s="456"/>
      <c r="I21" s="456"/>
      <c r="J21" s="456"/>
      <c r="K21" s="457"/>
      <c r="L21" s="58"/>
      <c r="M21" s="59"/>
    </row>
    <row r="22" spans="1:13" ht="30" customHeight="1">
      <c r="A22" s="57">
        <v>19</v>
      </c>
      <c r="B22" s="455" t="s">
        <v>132</v>
      </c>
      <c r="C22" s="456"/>
      <c r="D22" s="456"/>
      <c r="E22" s="456"/>
      <c r="F22" s="456"/>
      <c r="G22" s="456"/>
      <c r="H22" s="456"/>
      <c r="I22" s="456"/>
      <c r="J22" s="456"/>
      <c r="K22" s="457"/>
      <c r="L22" s="58"/>
      <c r="M22" s="59"/>
    </row>
    <row r="23" spans="1:13" ht="16.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2"/>
      <c r="L23" s="62"/>
      <c r="M23" s="62"/>
    </row>
    <row r="24" spans="1:14" ht="36.75" customHeight="1">
      <c r="A24" s="458" t="s">
        <v>133</v>
      </c>
      <c r="B24" s="458"/>
      <c r="C24" s="113">
        <f>COUNTIF(L4:L22,"X")</f>
        <v>0</v>
      </c>
      <c r="D24" s="114"/>
      <c r="E24" s="458" t="s">
        <v>134</v>
      </c>
      <c r="F24" s="458"/>
      <c r="G24" s="458"/>
      <c r="H24" s="113">
        <f>COUNTIF(M4:M22,"X")</f>
        <v>0</v>
      </c>
      <c r="I24" s="459" t="s">
        <v>191</v>
      </c>
      <c r="J24" s="459"/>
      <c r="K24" s="459"/>
      <c r="L24" s="459"/>
      <c r="M24" s="459"/>
      <c r="N24" s="119"/>
    </row>
    <row r="25" spans="1:13" ht="16.5">
      <c r="A25" s="116"/>
      <c r="B25" s="116"/>
      <c r="C25" s="117"/>
      <c r="D25" s="117"/>
      <c r="E25" s="118"/>
      <c r="F25" s="118"/>
      <c r="G25" s="118"/>
      <c r="H25" s="115"/>
      <c r="I25" s="459"/>
      <c r="J25" s="459"/>
      <c r="K25" s="459"/>
      <c r="L25" s="459"/>
      <c r="M25" s="459"/>
    </row>
    <row r="26" spans="1:13" ht="36" customHeight="1">
      <c r="A26" s="460" t="s">
        <v>135</v>
      </c>
      <c r="B26" s="460"/>
      <c r="C26" s="454">
        <f>IF(OR(F26="Moderado"),"3",IF(OR(F26="Alto"),"4",IF(OR(F26="Catastrofico"),5,)))</f>
        <v>0</v>
      </c>
      <c r="D26" s="454"/>
      <c r="E26" s="454"/>
      <c r="F26" s="454" t="str">
        <f>IF(OR(L19="X"),"CATASTROFICO",IF(OR(C24=1,C24=2,C24=3,C24=4,C24=5),"MODERADO",IF(OR(C24=6,C24=7,C24=8,C24=9,C24=10,C24=11),"ALTO",IF(OR(C24=12,C24=13,C24=14,C24=15,C24=17,C24=18,C24=19),"CATASTROFICO",""))))</f>
        <v/>
      </c>
      <c r="G26" s="454"/>
      <c r="I26" s="459"/>
      <c r="J26" s="459"/>
      <c r="K26" s="459"/>
      <c r="L26" s="459"/>
      <c r="M26" s="459"/>
    </row>
    <row r="27" spans="1:13" ht="16.5">
      <c r="A27" s="64"/>
      <c r="B27" s="64"/>
      <c r="C27" s="65"/>
      <c r="D27" s="65"/>
      <c r="E27" s="64"/>
      <c r="F27" s="65"/>
      <c r="G27" s="65"/>
      <c r="H27" s="66"/>
      <c r="I27" s="66"/>
      <c r="J27" s="63"/>
      <c r="K27" s="62"/>
      <c r="L27" s="62"/>
      <c r="M27" s="62"/>
    </row>
  </sheetData>
  <sheetProtection algorithmName="SHA-512" hashValue="aUaDRaRNjGKket+SkoGWw6r+wFlvXhboTZsj/MfGGexf2AZx3WVtWZlWPi9zwGlAYELpfqfbhy9AuHnC3UKoPA==" saltValue="R3VKrNl3LQ0MCFo2WhGXpA==" spinCount="100000" sheet="1" objects="1" scenarios="1"/>
  <mergeCells count="29">
    <mergeCell ref="B10:K10"/>
    <mergeCell ref="B11:K11"/>
    <mergeCell ref="C26:E26"/>
    <mergeCell ref="B5:K5"/>
    <mergeCell ref="B6:K6"/>
    <mergeCell ref="B7:K7"/>
    <mergeCell ref="B8:K8"/>
    <mergeCell ref="B9:K9"/>
    <mergeCell ref="B12:K12"/>
    <mergeCell ref="B13:K13"/>
    <mergeCell ref="B14:K14"/>
    <mergeCell ref="B15:K15"/>
    <mergeCell ref="B16:K16"/>
    <mergeCell ref="B17:K17"/>
    <mergeCell ref="F26:G26"/>
    <mergeCell ref="B18:K18"/>
    <mergeCell ref="A1:M1"/>
    <mergeCell ref="A2:A3"/>
    <mergeCell ref="B2:K3"/>
    <mergeCell ref="L2:M2"/>
    <mergeCell ref="B4:K4"/>
    <mergeCell ref="B19:K19"/>
    <mergeCell ref="B20:K20"/>
    <mergeCell ref="B21:K21"/>
    <mergeCell ref="B22:K22"/>
    <mergeCell ref="A24:B24"/>
    <mergeCell ref="E24:G24"/>
    <mergeCell ref="I24:M26"/>
    <mergeCell ref="A26:B26"/>
  </mergeCells>
  <conditionalFormatting sqref="F26:G26">
    <cfRule type="containsText" priority="1" dxfId="2" operator="containsText" stopIfTrue="1" text="Moderado">
      <formula>NOT(ISERROR(SEARCH("Moderado",F26)))</formula>
    </cfRule>
    <cfRule type="containsText" priority="2" dxfId="56" operator="containsText" stopIfTrue="1" text="CATASTROFICO">
      <formula>NOT(ISERROR(SEARCH("CATASTROFICO",F26)))</formula>
    </cfRule>
    <cfRule type="containsText" priority="3" dxfId="55" operator="containsText" stopIfTrue="1" text="ALTO">
      <formula>NOT(ISERROR(SEARCH("ALTO",F26)))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5"/>
  </sheetPr>
  <dimension ref="A1:U82"/>
  <sheetViews>
    <sheetView view="pageBreakPreview" zoomScale="25" zoomScaleSheetLayoutView="25" workbookViewId="0" topLeftCell="C52">
      <selection activeCell="I59" sqref="I59:T61"/>
    </sheetView>
  </sheetViews>
  <sheetFormatPr defaultColWidth="11.421875" defaultRowHeight="15"/>
  <cols>
    <col min="1" max="1" width="78.140625" style="36" customWidth="1"/>
    <col min="2" max="3" width="50.7109375" style="36" customWidth="1"/>
    <col min="4" max="9" width="35.7109375" style="36" customWidth="1"/>
    <col min="10" max="10" width="70.7109375" style="36" customWidth="1"/>
    <col min="11" max="11" width="35.7109375" style="36" customWidth="1"/>
    <col min="12" max="12" width="70.7109375" style="36" customWidth="1"/>
    <col min="13" max="13" width="35.7109375" style="36" customWidth="1"/>
    <col min="14" max="14" width="70.7109375" style="36" customWidth="1"/>
    <col min="15" max="20" width="43.140625" style="36" customWidth="1"/>
    <col min="21" max="21" width="27.421875" style="36" customWidth="1"/>
    <col min="22" max="16384" width="11.421875" style="36" customWidth="1"/>
  </cols>
  <sheetData>
    <row r="1" spans="1:20" ht="71.25" customHeight="1">
      <c r="A1" s="99" t="s">
        <v>60</v>
      </c>
      <c r="B1" s="361" t="str">
        <f>'MAPA DE RIESGOS'!C9</f>
        <v>16 DE Julio de 2020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71.25" customHeight="1">
      <c r="A2" s="99" t="s">
        <v>61</v>
      </c>
      <c r="B2" s="364" t="str">
        <f>'MAPA DE RIESGOS'!C7</f>
        <v>ATENCIÓN SOCIAL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/>
    </row>
    <row r="3" spans="1:20" ht="71.25" customHeight="1">
      <c r="A3" s="99" t="s">
        <v>62</v>
      </c>
      <c r="B3" s="364" t="str">
        <f>'MAPA DE RIESGOS'!D16</f>
        <v>IMPLEMENTACIÓN DE POLITICAS PUBLICAS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3"/>
    </row>
    <row r="4" spans="1:20" ht="30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7"/>
      <c r="P4" s="38"/>
      <c r="Q4" s="38"/>
      <c r="R4" s="38"/>
      <c r="S4" s="38"/>
      <c r="T4" s="38"/>
    </row>
    <row r="5" spans="1:20" ht="66" customHeight="1">
      <c r="A5" s="346" t="s">
        <v>189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</row>
    <row r="6" spans="1:20" ht="81" customHeight="1">
      <c r="A6" s="100" t="s">
        <v>63</v>
      </c>
      <c r="B6" s="349" t="s">
        <v>35</v>
      </c>
      <c r="C6" s="351"/>
      <c r="D6" s="349" t="s">
        <v>165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</row>
    <row r="7" spans="1:20" ht="91.5" customHeight="1">
      <c r="A7" s="88" t="e">
        <f>#REF!</f>
        <v>#REF!</v>
      </c>
      <c r="B7" s="369" t="e">
        <f>#REF!</f>
        <v>#REF!</v>
      </c>
      <c r="C7" s="370"/>
      <c r="D7" s="369" t="e">
        <f>#REF!</f>
        <v>#REF!</v>
      </c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0"/>
    </row>
    <row r="8" spans="1:20" ht="409.6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20" ht="60" customHeight="1">
      <c r="A9" s="346" t="s">
        <v>64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</row>
    <row r="10" spans="1:20" ht="99.95" customHeight="1">
      <c r="A10" s="347" t="s">
        <v>144</v>
      </c>
      <c r="B10" s="347"/>
      <c r="C10" s="347"/>
      <c r="D10" s="347"/>
      <c r="E10" s="347"/>
      <c r="F10" s="347"/>
      <c r="G10" s="348" t="e">
        <f>#REF!</f>
        <v>#REF!</v>
      </c>
      <c r="H10" s="348"/>
      <c r="I10" s="348"/>
      <c r="J10" s="349" t="s">
        <v>65</v>
      </c>
      <c r="K10" s="350"/>
      <c r="L10" s="350"/>
      <c r="M10" s="350"/>
      <c r="N10" s="350"/>
      <c r="O10" s="350"/>
      <c r="P10" s="350"/>
      <c r="Q10" s="350"/>
      <c r="R10" s="350"/>
      <c r="S10" s="350"/>
      <c r="T10" s="351"/>
    </row>
    <row r="11" spans="1:20" ht="99.95" customHeight="1">
      <c r="A11" s="347" t="s">
        <v>142</v>
      </c>
      <c r="B11" s="347"/>
      <c r="C11" s="347"/>
      <c r="D11" s="347"/>
      <c r="E11" s="347"/>
      <c r="F11" s="347"/>
      <c r="G11" s="352" t="e">
        <f>#REF!</f>
        <v>#REF!</v>
      </c>
      <c r="H11" s="352"/>
      <c r="I11" s="352"/>
      <c r="J11" s="353" t="e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#REF!</v>
      </c>
      <c r="K11" s="354"/>
      <c r="L11" s="354"/>
      <c r="M11" s="354"/>
      <c r="N11" s="354"/>
      <c r="O11" s="354"/>
      <c r="P11" s="354"/>
      <c r="Q11" s="354"/>
      <c r="R11" s="354"/>
      <c r="S11" s="354"/>
      <c r="T11" s="355"/>
    </row>
    <row r="12" spans="1:20" ht="47.25" customHeight="1">
      <c r="A12" s="22"/>
      <c r="B12" s="22"/>
      <c r="C12" s="22"/>
      <c r="D12" s="23"/>
      <c r="E12" s="23"/>
      <c r="F12" s="24"/>
      <c r="G12" s="24"/>
      <c r="H12" s="24"/>
      <c r="I12" s="24"/>
      <c r="J12" s="24"/>
      <c r="K12" s="23"/>
      <c r="L12" s="23"/>
      <c r="M12" s="23"/>
      <c r="N12" s="23"/>
      <c r="O12" s="37"/>
      <c r="P12" s="38"/>
      <c r="Q12" s="38"/>
      <c r="R12" s="38"/>
      <c r="S12" s="38"/>
      <c r="T12" s="38"/>
    </row>
    <row r="13" spans="1:20" ht="73.5" customHeight="1">
      <c r="A13" s="346" t="s">
        <v>75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</row>
    <row r="14" spans="1:20" ht="73.5" customHeight="1">
      <c r="A14" s="441" t="s">
        <v>76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ht="72" customHeight="1">
      <c r="A15" s="445" t="s">
        <v>190</v>
      </c>
      <c r="B15" s="446"/>
      <c r="C15" s="446"/>
      <c r="D15" s="446"/>
      <c r="E15" s="446"/>
      <c r="F15" s="447"/>
      <c r="G15" s="445" t="s">
        <v>171</v>
      </c>
      <c r="H15" s="446"/>
      <c r="I15" s="446"/>
      <c r="J15" s="446"/>
      <c r="K15" s="446"/>
      <c r="L15" s="446"/>
      <c r="M15" s="446"/>
      <c r="N15" s="447"/>
      <c r="O15" s="347" t="s">
        <v>145</v>
      </c>
      <c r="P15" s="347"/>
      <c r="Q15" s="347"/>
      <c r="R15" s="347"/>
      <c r="S15" s="347"/>
      <c r="T15" s="347"/>
    </row>
    <row r="16" spans="1:20" ht="30" customHeight="1">
      <c r="A16" s="448"/>
      <c r="B16" s="449"/>
      <c r="C16" s="449"/>
      <c r="D16" s="449"/>
      <c r="E16" s="449"/>
      <c r="F16" s="450"/>
      <c r="G16" s="448"/>
      <c r="H16" s="449"/>
      <c r="I16" s="449"/>
      <c r="J16" s="449"/>
      <c r="K16" s="449"/>
      <c r="L16" s="449"/>
      <c r="M16" s="449"/>
      <c r="N16" s="450"/>
      <c r="O16" s="439" t="s">
        <v>1</v>
      </c>
      <c r="P16" s="439"/>
      <c r="Q16" s="439"/>
      <c r="R16" s="439" t="s">
        <v>0</v>
      </c>
      <c r="S16" s="439"/>
      <c r="T16" s="439"/>
    </row>
    <row r="17" spans="1:20" ht="54" customHeight="1">
      <c r="A17" s="451"/>
      <c r="B17" s="452"/>
      <c r="C17" s="452"/>
      <c r="D17" s="452"/>
      <c r="E17" s="452"/>
      <c r="F17" s="453"/>
      <c r="G17" s="451"/>
      <c r="H17" s="452"/>
      <c r="I17" s="452"/>
      <c r="J17" s="452"/>
      <c r="K17" s="452"/>
      <c r="L17" s="452"/>
      <c r="M17" s="452"/>
      <c r="N17" s="453"/>
      <c r="O17" s="101" t="s">
        <v>169</v>
      </c>
      <c r="P17" s="101" t="s">
        <v>170</v>
      </c>
      <c r="Q17" s="101" t="s">
        <v>172</v>
      </c>
      <c r="R17" s="101" t="s">
        <v>169</v>
      </c>
      <c r="S17" s="101" t="s">
        <v>170</v>
      </c>
      <c r="T17" s="101" t="s">
        <v>172</v>
      </c>
    </row>
    <row r="18" spans="1:20" ht="49.5" customHeight="1">
      <c r="A18" s="442" t="e">
        <f>#REF!</f>
        <v>#REF!</v>
      </c>
      <c r="B18" s="443"/>
      <c r="C18" s="443"/>
      <c r="D18" s="443"/>
      <c r="E18" s="443"/>
      <c r="F18" s="444"/>
      <c r="G18" s="110" t="s">
        <v>77</v>
      </c>
      <c r="H18" s="442" t="e">
        <f>#REF!</f>
        <v>#REF!</v>
      </c>
      <c r="I18" s="443"/>
      <c r="J18" s="443"/>
      <c r="K18" s="443"/>
      <c r="L18" s="443"/>
      <c r="M18" s="443"/>
      <c r="N18" s="443"/>
      <c r="O18" s="83"/>
      <c r="P18" s="83"/>
      <c r="Q18" s="80"/>
      <c r="R18" s="80"/>
      <c r="S18" s="80"/>
      <c r="T18" s="80"/>
    </row>
    <row r="19" spans="1:20" ht="50.1" customHeight="1">
      <c r="A19" s="442" t="e">
        <f>#REF!</f>
        <v>#REF!</v>
      </c>
      <c r="B19" s="443"/>
      <c r="C19" s="443"/>
      <c r="D19" s="443"/>
      <c r="E19" s="443"/>
      <c r="F19" s="444"/>
      <c r="G19" s="110" t="s">
        <v>78</v>
      </c>
      <c r="H19" s="442" t="e">
        <f>#REF!</f>
        <v>#REF!</v>
      </c>
      <c r="I19" s="443"/>
      <c r="J19" s="443"/>
      <c r="K19" s="443"/>
      <c r="L19" s="443"/>
      <c r="M19" s="443"/>
      <c r="N19" s="443"/>
      <c r="O19" s="83"/>
      <c r="P19" s="83"/>
      <c r="Q19" s="80"/>
      <c r="R19" s="80"/>
      <c r="S19" s="80"/>
      <c r="T19" s="80"/>
    </row>
    <row r="20" spans="1:20" ht="50.1" customHeight="1">
      <c r="A20" s="442" t="e">
        <f>#REF!</f>
        <v>#REF!</v>
      </c>
      <c r="B20" s="443"/>
      <c r="C20" s="443"/>
      <c r="D20" s="443"/>
      <c r="E20" s="443"/>
      <c r="F20" s="444"/>
      <c r="G20" s="110" t="s">
        <v>79</v>
      </c>
      <c r="H20" s="442" t="e">
        <f>#REF!</f>
        <v>#REF!</v>
      </c>
      <c r="I20" s="443"/>
      <c r="J20" s="443"/>
      <c r="K20" s="443"/>
      <c r="L20" s="443"/>
      <c r="M20" s="443"/>
      <c r="N20" s="443"/>
      <c r="O20" s="83"/>
      <c r="P20" s="83"/>
      <c r="Q20" s="80"/>
      <c r="R20" s="80"/>
      <c r="S20" s="80"/>
      <c r="T20" s="80"/>
    </row>
    <row r="21" spans="1:20" ht="50.1" customHeight="1">
      <c r="A21" s="442" t="e">
        <f>#REF!</f>
        <v>#REF!</v>
      </c>
      <c r="B21" s="443"/>
      <c r="C21" s="443"/>
      <c r="D21" s="443"/>
      <c r="E21" s="443"/>
      <c r="F21" s="444"/>
      <c r="G21" s="110" t="s">
        <v>80</v>
      </c>
      <c r="H21" s="442" t="e">
        <f>#REF!</f>
        <v>#REF!</v>
      </c>
      <c r="I21" s="443"/>
      <c r="J21" s="443"/>
      <c r="K21" s="443"/>
      <c r="L21" s="443"/>
      <c r="M21" s="443"/>
      <c r="N21" s="443"/>
      <c r="O21" s="83"/>
      <c r="P21" s="83"/>
      <c r="Q21" s="80"/>
      <c r="R21" s="80"/>
      <c r="S21" s="80"/>
      <c r="T21" s="80"/>
    </row>
    <row r="22" spans="1:20" ht="50.1" customHeight="1">
      <c r="A22" s="442" t="e">
        <f>#REF!</f>
        <v>#REF!</v>
      </c>
      <c r="B22" s="443"/>
      <c r="C22" s="443"/>
      <c r="D22" s="443"/>
      <c r="E22" s="443"/>
      <c r="F22" s="444"/>
      <c r="G22" s="110" t="s">
        <v>81</v>
      </c>
      <c r="H22" s="442" t="e">
        <f>#REF!</f>
        <v>#REF!</v>
      </c>
      <c r="I22" s="443"/>
      <c r="J22" s="443"/>
      <c r="K22" s="443"/>
      <c r="L22" s="443"/>
      <c r="M22" s="443"/>
      <c r="N22" s="443"/>
      <c r="O22" s="83"/>
      <c r="P22" s="83"/>
      <c r="Q22" s="80"/>
      <c r="R22" s="80"/>
      <c r="S22" s="80"/>
      <c r="T22" s="80"/>
    </row>
    <row r="23" spans="1:20" ht="30" customHeight="1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7"/>
      <c r="P23" s="38"/>
      <c r="Q23" s="38"/>
      <c r="R23" s="38"/>
      <c r="S23" s="38"/>
      <c r="T23" s="38"/>
    </row>
    <row r="24" spans="1:20" ht="30" customHeight="1">
      <c r="A24" s="28"/>
      <c r="B24" s="28"/>
      <c r="C24" s="29"/>
      <c r="D24" s="29"/>
      <c r="E24" s="41"/>
      <c r="F24" s="41"/>
      <c r="G24" s="41"/>
      <c r="H24" s="41"/>
      <c r="I24" s="41"/>
      <c r="J24" s="30"/>
      <c r="K24" s="30"/>
      <c r="L24" s="31"/>
      <c r="M24" s="31"/>
      <c r="N24" s="32"/>
      <c r="O24" s="42"/>
      <c r="P24" s="43"/>
      <c r="Q24" s="43"/>
      <c r="R24" s="43"/>
      <c r="S24" s="43"/>
      <c r="T24" s="43"/>
    </row>
    <row r="25" spans="1:20" ht="54" customHeight="1">
      <c r="A25" s="412" t="s">
        <v>173</v>
      </c>
      <c r="B25" s="412"/>
      <c r="C25" s="412"/>
      <c r="D25" s="412"/>
      <c r="E25" s="412"/>
      <c r="F25" s="412"/>
      <c r="G25" s="413"/>
      <c r="H25" s="103">
        <f>COUNTIF(O18:O22,"x")</f>
        <v>0</v>
      </c>
      <c r="I25" s="28"/>
      <c r="J25" s="28"/>
      <c r="K25" s="28"/>
      <c r="L25" s="31"/>
      <c r="M25" s="31"/>
      <c r="N25" s="44"/>
      <c r="O25" s="45"/>
      <c r="P25" s="46"/>
      <c r="Q25" s="46"/>
      <c r="R25" s="46"/>
      <c r="S25" s="46"/>
      <c r="T25" s="46"/>
    </row>
    <row r="26" spans="1:20" ht="54" customHeight="1">
      <c r="A26" s="412" t="s">
        <v>174</v>
      </c>
      <c r="B26" s="412"/>
      <c r="C26" s="412"/>
      <c r="D26" s="412"/>
      <c r="E26" s="412"/>
      <c r="F26" s="412"/>
      <c r="G26" s="413"/>
      <c r="H26" s="103">
        <f>COUNTIF(P18:P22,"x")</f>
        <v>0</v>
      </c>
      <c r="I26" s="28"/>
      <c r="J26" s="28"/>
      <c r="K26" s="28"/>
      <c r="L26" s="31"/>
      <c r="M26" s="31"/>
      <c r="N26" s="44"/>
      <c r="O26" s="45"/>
      <c r="P26" s="46"/>
      <c r="Q26" s="46"/>
      <c r="R26" s="46"/>
      <c r="S26" s="46"/>
      <c r="T26" s="46"/>
    </row>
    <row r="27" spans="1:20" ht="54" customHeight="1">
      <c r="A27" s="412" t="s">
        <v>175</v>
      </c>
      <c r="B27" s="412"/>
      <c r="C27" s="412"/>
      <c r="D27" s="412"/>
      <c r="E27" s="412"/>
      <c r="F27" s="412"/>
      <c r="G27" s="413"/>
      <c r="H27" s="103">
        <f>COUNTIF(Q18:Q22,"x")</f>
        <v>0</v>
      </c>
      <c r="I27" s="28"/>
      <c r="J27" s="28"/>
      <c r="K27" s="28"/>
      <c r="L27" s="31"/>
      <c r="M27" s="31"/>
      <c r="N27" s="44"/>
      <c r="O27" s="45"/>
      <c r="P27" s="46"/>
      <c r="Q27" s="46"/>
      <c r="R27" s="46"/>
      <c r="S27" s="46"/>
      <c r="T27" s="46"/>
    </row>
    <row r="28" spans="1:20" ht="54" customHeight="1">
      <c r="A28" s="412" t="s">
        <v>176</v>
      </c>
      <c r="B28" s="412"/>
      <c r="C28" s="412"/>
      <c r="D28" s="412"/>
      <c r="E28" s="412"/>
      <c r="F28" s="412"/>
      <c r="G28" s="413"/>
      <c r="H28" s="103">
        <f>COUNTIF(R18:R22,"x")</f>
        <v>0</v>
      </c>
      <c r="I28" s="32"/>
      <c r="J28" s="32"/>
      <c r="K28" s="32"/>
      <c r="L28" s="47"/>
      <c r="M28" s="47"/>
      <c r="N28" s="47"/>
      <c r="O28" s="48"/>
      <c r="P28" s="49"/>
      <c r="Q28" s="49"/>
      <c r="R28" s="49"/>
      <c r="S28" s="49"/>
      <c r="T28" s="49"/>
    </row>
    <row r="29" spans="1:20" ht="54" customHeight="1">
      <c r="A29" s="412" t="s">
        <v>177</v>
      </c>
      <c r="B29" s="412"/>
      <c r="C29" s="412"/>
      <c r="D29" s="412"/>
      <c r="E29" s="412"/>
      <c r="F29" s="412"/>
      <c r="G29" s="413"/>
      <c r="H29" s="103">
        <f>COUNTIF(S18:S22,"x")</f>
        <v>0</v>
      </c>
      <c r="I29" s="32"/>
      <c r="J29" s="32"/>
      <c r="K29" s="32"/>
      <c r="L29" s="47"/>
      <c r="M29" s="47"/>
      <c r="N29" s="47"/>
      <c r="O29" s="48"/>
      <c r="P29" s="49"/>
      <c r="Q29" s="49"/>
      <c r="R29" s="49"/>
      <c r="S29" s="49"/>
      <c r="T29" s="49"/>
    </row>
    <row r="30" spans="1:20" ht="54" customHeight="1">
      <c r="A30" s="412" t="s">
        <v>178</v>
      </c>
      <c r="B30" s="412"/>
      <c r="C30" s="412"/>
      <c r="D30" s="412"/>
      <c r="E30" s="412"/>
      <c r="F30" s="412"/>
      <c r="G30" s="413"/>
      <c r="H30" s="103">
        <f>COUNTIF(T18:T22,"x")</f>
        <v>0</v>
      </c>
      <c r="I30" s="32"/>
      <c r="J30" s="32"/>
      <c r="K30" s="32"/>
      <c r="L30" s="47"/>
      <c r="M30" s="47"/>
      <c r="N30" s="47"/>
      <c r="O30" s="48"/>
      <c r="P30" s="49"/>
      <c r="Q30" s="49"/>
      <c r="R30" s="49"/>
      <c r="S30" s="49"/>
      <c r="T30" s="49"/>
    </row>
    <row r="31" spans="1:20" ht="30" customHeight="1">
      <c r="A31" s="67"/>
      <c r="B31" s="67"/>
      <c r="C31" s="67"/>
      <c r="D31" s="67"/>
      <c r="E31" s="67"/>
      <c r="F31" s="67"/>
      <c r="G31" s="67"/>
      <c r="H31" s="53"/>
      <c r="I31" s="32"/>
      <c r="J31" s="32"/>
      <c r="K31" s="32"/>
      <c r="L31" s="47"/>
      <c r="M31" s="47"/>
      <c r="N31" s="47"/>
      <c r="O31" s="48"/>
      <c r="P31" s="49"/>
      <c r="Q31" s="49"/>
      <c r="R31" s="49"/>
      <c r="S31" s="49"/>
      <c r="T31" s="49"/>
    </row>
    <row r="32" spans="1:20" ht="78" customHeight="1">
      <c r="A32" s="414" t="s">
        <v>82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</row>
    <row r="33" spans="1:20" ht="78" customHeight="1">
      <c r="A33" s="415" t="s">
        <v>157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7"/>
    </row>
    <row r="34" spans="1:20" ht="106.5" customHeight="1" thickBot="1">
      <c r="A34" s="391" t="s">
        <v>83</v>
      </c>
      <c r="B34" s="391"/>
      <c r="C34" s="391"/>
      <c r="D34" s="391"/>
      <c r="E34" s="391"/>
      <c r="F34" s="391"/>
      <c r="G34" s="391"/>
      <c r="H34" s="104" t="s">
        <v>84</v>
      </c>
      <c r="I34" s="105" t="s">
        <v>85</v>
      </c>
      <c r="J34" s="101" t="s">
        <v>147</v>
      </c>
      <c r="K34" s="105" t="s">
        <v>86</v>
      </c>
      <c r="L34" s="101" t="s">
        <v>147</v>
      </c>
      <c r="M34" s="105" t="s">
        <v>87</v>
      </c>
      <c r="N34" s="101" t="s">
        <v>147</v>
      </c>
      <c r="O34" s="101" t="s">
        <v>88</v>
      </c>
      <c r="P34" s="392" t="s">
        <v>147</v>
      </c>
      <c r="Q34" s="393"/>
      <c r="R34" s="101" t="s">
        <v>89</v>
      </c>
      <c r="S34" s="394" t="s">
        <v>147</v>
      </c>
      <c r="T34" s="394"/>
    </row>
    <row r="35" spans="1:20" ht="60" customHeight="1">
      <c r="A35" s="395" t="s">
        <v>161</v>
      </c>
      <c r="B35" s="396"/>
      <c r="C35" s="396"/>
      <c r="D35" s="396"/>
      <c r="E35" s="397"/>
      <c r="F35" s="403" t="s">
        <v>112</v>
      </c>
      <c r="G35" s="404"/>
      <c r="H35" s="106">
        <v>15</v>
      </c>
      <c r="I35" s="292"/>
      <c r="J35" s="293"/>
      <c r="K35" s="292"/>
      <c r="L35" s="293"/>
      <c r="M35" s="292"/>
      <c r="N35" s="292"/>
      <c r="O35" s="292"/>
      <c r="P35" s="338"/>
      <c r="Q35" s="292"/>
      <c r="R35" s="292"/>
      <c r="S35" s="338"/>
      <c r="T35" s="292"/>
    </row>
    <row r="36" spans="1:20" ht="60" customHeight="1" thickBot="1">
      <c r="A36" s="400"/>
      <c r="B36" s="401"/>
      <c r="C36" s="401"/>
      <c r="D36" s="401"/>
      <c r="E36" s="402"/>
      <c r="F36" s="407" t="s">
        <v>113</v>
      </c>
      <c r="G36" s="408"/>
      <c r="H36" s="107">
        <v>0</v>
      </c>
      <c r="I36" s="294"/>
      <c r="J36" s="294"/>
      <c r="K36" s="294"/>
      <c r="L36" s="294"/>
      <c r="M36" s="294"/>
      <c r="N36" s="294"/>
      <c r="O36" s="294"/>
      <c r="P36" s="295"/>
      <c r="Q36" s="293"/>
      <c r="R36" s="294"/>
      <c r="S36" s="295"/>
      <c r="T36" s="293"/>
    </row>
    <row r="37" spans="1:20" ht="60" customHeight="1">
      <c r="A37" s="395" t="s">
        <v>164</v>
      </c>
      <c r="B37" s="396"/>
      <c r="C37" s="396"/>
      <c r="D37" s="396"/>
      <c r="E37" s="397"/>
      <c r="F37" s="403" t="s">
        <v>112</v>
      </c>
      <c r="G37" s="404"/>
      <c r="H37" s="106">
        <v>15</v>
      </c>
      <c r="I37" s="292"/>
      <c r="J37" s="292"/>
      <c r="K37" s="292"/>
      <c r="L37" s="292"/>
      <c r="M37" s="292"/>
      <c r="N37" s="292"/>
      <c r="O37" s="292"/>
      <c r="P37" s="338"/>
      <c r="Q37" s="292"/>
      <c r="R37" s="292"/>
      <c r="S37" s="338"/>
      <c r="T37" s="292"/>
    </row>
    <row r="38" spans="1:20" ht="60" customHeight="1" thickBot="1">
      <c r="A38" s="400"/>
      <c r="B38" s="401"/>
      <c r="C38" s="401"/>
      <c r="D38" s="401"/>
      <c r="E38" s="402"/>
      <c r="F38" s="407" t="s">
        <v>113</v>
      </c>
      <c r="G38" s="408"/>
      <c r="H38" s="107">
        <v>0</v>
      </c>
      <c r="I38" s="294"/>
      <c r="J38" s="294"/>
      <c r="K38" s="294"/>
      <c r="L38" s="294"/>
      <c r="M38" s="294"/>
      <c r="N38" s="294"/>
      <c r="O38" s="294"/>
      <c r="P38" s="295"/>
      <c r="Q38" s="293"/>
      <c r="R38" s="294"/>
      <c r="S38" s="295"/>
      <c r="T38" s="293"/>
    </row>
    <row r="39" spans="1:20" ht="60" customHeight="1">
      <c r="A39" s="395" t="s">
        <v>160</v>
      </c>
      <c r="B39" s="396"/>
      <c r="C39" s="396"/>
      <c r="D39" s="396"/>
      <c r="E39" s="397"/>
      <c r="F39" s="403" t="s">
        <v>90</v>
      </c>
      <c r="G39" s="404"/>
      <c r="H39" s="106">
        <v>15</v>
      </c>
      <c r="I39" s="292"/>
      <c r="J39" s="292"/>
      <c r="K39" s="292"/>
      <c r="L39" s="292"/>
      <c r="M39" s="292"/>
      <c r="N39" s="292"/>
      <c r="O39" s="292"/>
      <c r="P39" s="338"/>
      <c r="Q39" s="292"/>
      <c r="R39" s="292"/>
      <c r="S39" s="338"/>
      <c r="T39" s="292"/>
    </row>
    <row r="40" spans="1:20" ht="60" customHeight="1" thickBot="1">
      <c r="A40" s="400"/>
      <c r="B40" s="401"/>
      <c r="C40" s="401"/>
      <c r="D40" s="401"/>
      <c r="E40" s="402"/>
      <c r="F40" s="407" t="s">
        <v>91</v>
      </c>
      <c r="G40" s="408"/>
      <c r="H40" s="107">
        <v>0</v>
      </c>
      <c r="I40" s="294"/>
      <c r="J40" s="294"/>
      <c r="K40" s="294"/>
      <c r="L40" s="294"/>
      <c r="M40" s="294"/>
      <c r="N40" s="294"/>
      <c r="O40" s="294"/>
      <c r="P40" s="295"/>
      <c r="Q40" s="293"/>
      <c r="R40" s="294"/>
      <c r="S40" s="295"/>
      <c r="T40" s="293"/>
    </row>
    <row r="41" spans="1:20" ht="60" customHeight="1">
      <c r="A41" s="395" t="s">
        <v>167</v>
      </c>
      <c r="B41" s="396"/>
      <c r="C41" s="396"/>
      <c r="D41" s="396"/>
      <c r="E41" s="397"/>
      <c r="F41" s="403" t="s">
        <v>92</v>
      </c>
      <c r="G41" s="404"/>
      <c r="H41" s="106">
        <v>15</v>
      </c>
      <c r="I41" s="292"/>
      <c r="J41" s="292"/>
      <c r="K41" s="292"/>
      <c r="L41" s="292"/>
      <c r="M41" s="292"/>
      <c r="N41" s="292"/>
      <c r="O41" s="292"/>
      <c r="P41" s="338"/>
      <c r="Q41" s="292"/>
      <c r="R41" s="292"/>
      <c r="S41" s="338"/>
      <c r="T41" s="292"/>
    </row>
    <row r="42" spans="1:20" ht="60" customHeight="1" thickBot="1">
      <c r="A42" s="409"/>
      <c r="B42" s="410"/>
      <c r="C42" s="410"/>
      <c r="D42" s="410"/>
      <c r="E42" s="411"/>
      <c r="F42" s="407" t="s">
        <v>93</v>
      </c>
      <c r="G42" s="408"/>
      <c r="H42" s="108">
        <v>10</v>
      </c>
      <c r="I42" s="293"/>
      <c r="J42" s="293"/>
      <c r="K42" s="293"/>
      <c r="L42" s="293"/>
      <c r="M42" s="293"/>
      <c r="N42" s="293"/>
      <c r="O42" s="293"/>
      <c r="P42" s="295"/>
      <c r="Q42" s="293"/>
      <c r="R42" s="293"/>
      <c r="S42" s="295"/>
      <c r="T42" s="293"/>
    </row>
    <row r="43" spans="1:20" ht="60" customHeight="1" thickBot="1">
      <c r="A43" s="400"/>
      <c r="B43" s="401"/>
      <c r="C43" s="401"/>
      <c r="D43" s="401"/>
      <c r="E43" s="402"/>
      <c r="F43" s="407" t="s">
        <v>168</v>
      </c>
      <c r="G43" s="408"/>
      <c r="H43" s="107">
        <v>0</v>
      </c>
      <c r="I43" s="294"/>
      <c r="J43" s="294"/>
      <c r="K43" s="294"/>
      <c r="L43" s="294"/>
      <c r="M43" s="294"/>
      <c r="N43" s="294"/>
      <c r="O43" s="294"/>
      <c r="P43" s="295"/>
      <c r="Q43" s="293"/>
      <c r="R43" s="294"/>
      <c r="S43" s="295"/>
      <c r="T43" s="293"/>
    </row>
    <row r="44" spans="1:20" ht="60" customHeight="1">
      <c r="A44" s="395" t="s">
        <v>166</v>
      </c>
      <c r="B44" s="396"/>
      <c r="C44" s="396"/>
      <c r="D44" s="396"/>
      <c r="E44" s="397"/>
      <c r="F44" s="403" t="s">
        <v>112</v>
      </c>
      <c r="G44" s="404"/>
      <c r="H44" s="106">
        <v>15</v>
      </c>
      <c r="I44" s="292"/>
      <c r="J44" s="292"/>
      <c r="K44" s="292"/>
      <c r="L44" s="292"/>
      <c r="M44" s="292"/>
      <c r="N44" s="292"/>
      <c r="O44" s="292"/>
      <c r="P44" s="338"/>
      <c r="Q44" s="292"/>
      <c r="R44" s="292"/>
      <c r="S44" s="338"/>
      <c r="T44" s="292"/>
    </row>
    <row r="45" spans="1:20" ht="60" customHeight="1" thickBot="1">
      <c r="A45" s="400"/>
      <c r="B45" s="401"/>
      <c r="C45" s="401"/>
      <c r="D45" s="401"/>
      <c r="E45" s="402"/>
      <c r="F45" s="407" t="s">
        <v>113</v>
      </c>
      <c r="G45" s="408"/>
      <c r="H45" s="107">
        <v>0</v>
      </c>
      <c r="I45" s="294"/>
      <c r="J45" s="294"/>
      <c r="K45" s="294"/>
      <c r="L45" s="294"/>
      <c r="M45" s="294"/>
      <c r="N45" s="294"/>
      <c r="O45" s="294"/>
      <c r="P45" s="296"/>
      <c r="Q45" s="294"/>
      <c r="R45" s="294"/>
      <c r="S45" s="296"/>
      <c r="T45" s="294"/>
    </row>
    <row r="46" spans="1:20" ht="80.1" customHeight="1">
      <c r="A46" s="395" t="s">
        <v>163</v>
      </c>
      <c r="B46" s="396"/>
      <c r="C46" s="396"/>
      <c r="D46" s="396"/>
      <c r="E46" s="397"/>
      <c r="F46" s="403" t="s">
        <v>94</v>
      </c>
      <c r="G46" s="404"/>
      <c r="H46" s="106">
        <v>15</v>
      </c>
      <c r="I46" s="292"/>
      <c r="J46" s="292"/>
      <c r="K46" s="292"/>
      <c r="L46" s="292"/>
      <c r="M46" s="292"/>
      <c r="N46" s="292"/>
      <c r="O46" s="292"/>
      <c r="P46" s="338"/>
      <c r="Q46" s="292"/>
      <c r="R46" s="292"/>
      <c r="S46" s="338"/>
      <c r="T46" s="292"/>
    </row>
    <row r="47" spans="1:20" ht="80.1" customHeight="1" thickBot="1">
      <c r="A47" s="400"/>
      <c r="B47" s="401"/>
      <c r="C47" s="401"/>
      <c r="D47" s="401"/>
      <c r="E47" s="402"/>
      <c r="F47" s="407" t="s">
        <v>95</v>
      </c>
      <c r="G47" s="408"/>
      <c r="H47" s="107">
        <v>5</v>
      </c>
      <c r="I47" s="294"/>
      <c r="J47" s="294"/>
      <c r="K47" s="294"/>
      <c r="L47" s="294"/>
      <c r="M47" s="294"/>
      <c r="N47" s="294"/>
      <c r="O47" s="294"/>
      <c r="P47" s="296"/>
      <c r="Q47" s="294"/>
      <c r="R47" s="294"/>
      <c r="S47" s="296"/>
      <c r="T47" s="294"/>
    </row>
    <row r="48" spans="1:20" ht="60" customHeight="1">
      <c r="A48" s="395" t="s">
        <v>181</v>
      </c>
      <c r="B48" s="396"/>
      <c r="C48" s="396"/>
      <c r="D48" s="396"/>
      <c r="E48" s="397"/>
      <c r="F48" s="403" t="s">
        <v>96</v>
      </c>
      <c r="G48" s="404"/>
      <c r="H48" s="106">
        <v>10</v>
      </c>
      <c r="I48" s="292"/>
      <c r="J48" s="292"/>
      <c r="K48" s="292"/>
      <c r="L48" s="292"/>
      <c r="M48" s="292"/>
      <c r="N48" s="292"/>
      <c r="O48" s="292"/>
      <c r="P48" s="295"/>
      <c r="Q48" s="293"/>
      <c r="R48" s="292"/>
      <c r="S48" s="295"/>
      <c r="T48" s="293"/>
    </row>
    <row r="49" spans="1:20" ht="60" customHeight="1">
      <c r="A49" s="398"/>
      <c r="B49" s="384"/>
      <c r="C49" s="384"/>
      <c r="D49" s="384"/>
      <c r="E49" s="399"/>
      <c r="F49" s="405" t="s">
        <v>97</v>
      </c>
      <c r="G49" s="406"/>
      <c r="H49" s="109">
        <v>5</v>
      </c>
      <c r="I49" s="293"/>
      <c r="J49" s="293"/>
      <c r="K49" s="293"/>
      <c r="L49" s="293"/>
      <c r="M49" s="293"/>
      <c r="N49" s="293"/>
      <c r="O49" s="293"/>
      <c r="P49" s="295"/>
      <c r="Q49" s="293"/>
      <c r="R49" s="293"/>
      <c r="S49" s="295"/>
      <c r="T49" s="293"/>
    </row>
    <row r="50" spans="1:20" ht="60" customHeight="1" thickBot="1">
      <c r="A50" s="400"/>
      <c r="B50" s="401"/>
      <c r="C50" s="401"/>
      <c r="D50" s="401"/>
      <c r="E50" s="402"/>
      <c r="F50" s="407" t="s">
        <v>98</v>
      </c>
      <c r="G50" s="408"/>
      <c r="H50" s="107">
        <v>0</v>
      </c>
      <c r="I50" s="294"/>
      <c r="J50" s="294"/>
      <c r="K50" s="294"/>
      <c r="L50" s="294"/>
      <c r="M50" s="294"/>
      <c r="N50" s="294"/>
      <c r="O50" s="294"/>
      <c r="P50" s="296"/>
      <c r="Q50" s="294"/>
      <c r="R50" s="294"/>
      <c r="S50" s="296"/>
      <c r="T50" s="294"/>
    </row>
    <row r="51" spans="1:20" ht="30" customHeight="1">
      <c r="A51" s="380" t="s">
        <v>99</v>
      </c>
      <c r="B51" s="380"/>
      <c r="C51" s="380"/>
      <c r="D51" s="380"/>
      <c r="E51" s="380"/>
      <c r="F51" s="380"/>
      <c r="G51" s="380"/>
      <c r="H51" s="76">
        <f>H35+H37+H39+H41+H44+H46+H48</f>
        <v>100</v>
      </c>
      <c r="I51" s="381">
        <f>SUM(I35:I50)</f>
        <v>0</v>
      </c>
      <c r="J51" s="382"/>
      <c r="K51" s="381">
        <f>SUM(K35:K50)</f>
        <v>0</v>
      </c>
      <c r="L51" s="382"/>
      <c r="M51" s="381">
        <f>SUM(M35:M50)</f>
        <v>0</v>
      </c>
      <c r="N51" s="382"/>
      <c r="O51" s="336">
        <f>SUM(O35:O50)</f>
        <v>0</v>
      </c>
      <c r="P51" s="336"/>
      <c r="Q51" s="336"/>
      <c r="R51" s="336">
        <f>SUM(R35:R50)</f>
        <v>0</v>
      </c>
      <c r="S51" s="336"/>
      <c r="T51" s="336"/>
    </row>
    <row r="52" spans="1:20" ht="60" customHeight="1">
      <c r="A52" s="347" t="s">
        <v>158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</row>
    <row r="53" spans="1:20" ht="106.5" customHeight="1">
      <c r="A53" s="391" t="s">
        <v>83</v>
      </c>
      <c r="B53" s="391"/>
      <c r="C53" s="391"/>
      <c r="D53" s="391"/>
      <c r="E53" s="391"/>
      <c r="F53" s="391"/>
      <c r="G53" s="391"/>
      <c r="H53" s="104" t="s">
        <v>84</v>
      </c>
      <c r="I53" s="105" t="s">
        <v>85</v>
      </c>
      <c r="J53" s="101" t="s">
        <v>147</v>
      </c>
      <c r="K53" s="105" t="s">
        <v>86</v>
      </c>
      <c r="L53" s="101" t="s">
        <v>147</v>
      </c>
      <c r="M53" s="105" t="s">
        <v>87</v>
      </c>
      <c r="N53" s="101" t="s">
        <v>147</v>
      </c>
      <c r="O53" s="101" t="s">
        <v>88</v>
      </c>
      <c r="P53" s="392" t="s">
        <v>147</v>
      </c>
      <c r="Q53" s="393"/>
      <c r="R53" s="101" t="s">
        <v>89</v>
      </c>
      <c r="S53" s="394" t="s">
        <v>147</v>
      </c>
      <c r="T53" s="394"/>
    </row>
    <row r="54" spans="1:20" ht="60" customHeight="1">
      <c r="A54" s="384" t="s">
        <v>148</v>
      </c>
      <c r="B54" s="384"/>
      <c r="C54" s="384"/>
      <c r="D54" s="384"/>
      <c r="E54" s="384"/>
      <c r="F54" s="286" t="s">
        <v>162</v>
      </c>
      <c r="G54" s="286"/>
      <c r="H54" s="89">
        <v>100</v>
      </c>
      <c r="I54" s="337"/>
      <c r="J54" s="376"/>
      <c r="K54" s="337"/>
      <c r="L54" s="337"/>
      <c r="M54" s="337"/>
      <c r="N54" s="337"/>
      <c r="O54" s="337"/>
      <c r="P54" s="337"/>
      <c r="Q54" s="337"/>
      <c r="R54" s="337"/>
      <c r="S54" s="337"/>
      <c r="T54" s="337"/>
    </row>
    <row r="55" spans="1:20" ht="60" customHeight="1">
      <c r="A55" s="384"/>
      <c r="B55" s="384"/>
      <c r="C55" s="384"/>
      <c r="D55" s="384"/>
      <c r="E55" s="384"/>
      <c r="F55" s="286" t="s">
        <v>149</v>
      </c>
      <c r="G55" s="286"/>
      <c r="H55" s="89">
        <v>50</v>
      </c>
      <c r="I55" s="337"/>
      <c r="J55" s="377"/>
      <c r="K55" s="337"/>
      <c r="L55" s="337"/>
      <c r="M55" s="337"/>
      <c r="N55" s="337"/>
      <c r="O55" s="337"/>
      <c r="P55" s="337"/>
      <c r="Q55" s="337"/>
      <c r="R55" s="337"/>
      <c r="S55" s="337"/>
      <c r="T55" s="337"/>
    </row>
    <row r="56" spans="1:20" ht="60" customHeight="1">
      <c r="A56" s="384"/>
      <c r="B56" s="384"/>
      <c r="C56" s="384"/>
      <c r="D56" s="384"/>
      <c r="E56" s="384"/>
      <c r="F56" s="286" t="s">
        <v>150</v>
      </c>
      <c r="G56" s="286"/>
      <c r="H56" s="89">
        <v>0</v>
      </c>
      <c r="I56" s="337"/>
      <c r="J56" s="378"/>
      <c r="K56" s="337"/>
      <c r="L56" s="337"/>
      <c r="M56" s="337"/>
      <c r="N56" s="337"/>
      <c r="O56" s="337"/>
      <c r="P56" s="337"/>
      <c r="Q56" s="337"/>
      <c r="R56" s="337"/>
      <c r="S56" s="337"/>
      <c r="T56" s="337"/>
    </row>
    <row r="57" spans="1:20" ht="30" customHeight="1">
      <c r="A57" s="383" t="s">
        <v>99</v>
      </c>
      <c r="B57" s="383"/>
      <c r="C57" s="383"/>
      <c r="D57" s="383"/>
      <c r="E57" s="383"/>
      <c r="F57" s="383"/>
      <c r="G57" s="383"/>
      <c r="H57" s="383"/>
      <c r="I57" s="309">
        <f>I54</f>
        <v>0</v>
      </c>
      <c r="J57" s="309"/>
      <c r="K57" s="309">
        <f>K54</f>
        <v>0</v>
      </c>
      <c r="L57" s="309"/>
      <c r="M57" s="309">
        <f>M54</f>
        <v>0</v>
      </c>
      <c r="N57" s="309"/>
      <c r="O57" s="336">
        <f>O54</f>
        <v>0</v>
      </c>
      <c r="P57" s="336"/>
      <c r="Q57" s="336"/>
      <c r="R57" s="336">
        <f>R54</f>
        <v>0</v>
      </c>
      <c r="S57" s="336"/>
      <c r="T57" s="336"/>
    </row>
    <row r="58" spans="1:20" ht="60" customHeight="1">
      <c r="A58" s="347" t="s">
        <v>156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</row>
    <row r="59" spans="1:20" ht="60" customHeight="1">
      <c r="A59" s="384" t="s">
        <v>159</v>
      </c>
      <c r="B59" s="384"/>
      <c r="C59" s="384"/>
      <c r="D59" s="384"/>
      <c r="E59" s="384"/>
      <c r="F59" s="385" t="s">
        <v>153</v>
      </c>
      <c r="G59" s="386"/>
      <c r="H59" s="387"/>
      <c r="I59" s="278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388"/>
      <c r="K59" s="278">
        <f aca="true" t="shared" si="0" ref="K59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388"/>
      <c r="M59" s="278">
        <f aca="true" t="shared" si="1" ref="M59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388"/>
      <c r="O59" s="278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279"/>
      <c r="Q59" s="279"/>
      <c r="R59" s="278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279"/>
      <c r="T59" s="279"/>
    </row>
    <row r="60" spans="1:20" ht="60" customHeight="1">
      <c r="A60" s="384"/>
      <c r="B60" s="384"/>
      <c r="C60" s="384"/>
      <c r="D60" s="384"/>
      <c r="E60" s="384"/>
      <c r="F60" s="385" t="s">
        <v>154</v>
      </c>
      <c r="G60" s="386"/>
      <c r="H60" s="387"/>
      <c r="I60" s="280"/>
      <c r="J60" s="389"/>
      <c r="K60" s="280"/>
      <c r="L60" s="389"/>
      <c r="M60" s="280"/>
      <c r="N60" s="389"/>
      <c r="O60" s="280"/>
      <c r="P60" s="281"/>
      <c r="Q60" s="281"/>
      <c r="R60" s="280"/>
      <c r="S60" s="281"/>
      <c r="T60" s="281"/>
    </row>
    <row r="61" spans="1:20" ht="60" customHeight="1">
      <c r="A61" s="384"/>
      <c r="B61" s="384"/>
      <c r="C61" s="384"/>
      <c r="D61" s="384"/>
      <c r="E61" s="384"/>
      <c r="F61" s="385" t="s">
        <v>155</v>
      </c>
      <c r="G61" s="386"/>
      <c r="H61" s="387"/>
      <c r="I61" s="282"/>
      <c r="J61" s="390"/>
      <c r="K61" s="282"/>
      <c r="L61" s="390"/>
      <c r="M61" s="282"/>
      <c r="N61" s="390"/>
      <c r="O61" s="282"/>
      <c r="P61" s="283"/>
      <c r="Q61" s="283"/>
      <c r="R61" s="282"/>
      <c r="S61" s="283"/>
      <c r="T61" s="283"/>
    </row>
    <row r="62" spans="1:21" ht="60" customHeight="1">
      <c r="A62" s="347" t="s">
        <v>151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85"/>
    </row>
    <row r="63" spans="1:20" ht="60" customHeight="1">
      <c r="A63" s="384" t="s">
        <v>152</v>
      </c>
      <c r="B63" s="384"/>
      <c r="C63" s="384"/>
      <c r="D63" s="384"/>
      <c r="E63" s="384"/>
      <c r="F63" s="286" t="s">
        <v>153</v>
      </c>
      <c r="G63" s="286"/>
      <c r="H63" s="120">
        <v>100</v>
      </c>
      <c r="I63" s="379" t="str">
        <f>IF(SUM(I59:T61)=0,"BAJO",IF(SUM(I59:T61)/COUNTIF(I59:T61,"&gt;0")&lt;50,"BAJO",IF(SUM(I59:T61)/COUNTIF(I59:T61,"&gt;0")=100,"FUERTE",IF(SUM(I59:T61)/COUNTIF(I59:T61,"&gt;0")&lt;=99,"MODERADO"))))</f>
        <v>BAJO</v>
      </c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</row>
    <row r="64" spans="1:20" ht="60" customHeight="1">
      <c r="A64" s="384"/>
      <c r="B64" s="384"/>
      <c r="C64" s="384"/>
      <c r="D64" s="384"/>
      <c r="E64" s="384"/>
      <c r="F64" s="286" t="s">
        <v>154</v>
      </c>
      <c r="G64" s="286"/>
      <c r="H64" s="120">
        <v>50</v>
      </c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</row>
    <row r="65" spans="1:20" ht="60" customHeight="1">
      <c r="A65" s="384"/>
      <c r="B65" s="384"/>
      <c r="C65" s="384"/>
      <c r="D65" s="384"/>
      <c r="E65" s="384"/>
      <c r="F65" s="286" t="s">
        <v>155</v>
      </c>
      <c r="G65" s="286"/>
      <c r="H65" s="120">
        <v>0</v>
      </c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</row>
    <row r="66" spans="1:20" ht="30" customHeight="1">
      <c r="A66" s="39"/>
      <c r="B66" s="39"/>
      <c r="C66" s="3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7"/>
      <c r="P66" s="38"/>
      <c r="Q66" s="38"/>
      <c r="R66" s="38"/>
      <c r="S66" s="38"/>
      <c r="T66" s="38"/>
    </row>
    <row r="67" spans="1:20" ht="30" customHeight="1">
      <c r="A67" s="33"/>
      <c r="B67" s="33"/>
      <c r="C67" s="34"/>
      <c r="D67" s="34"/>
      <c r="E67" s="34"/>
      <c r="F67" s="34"/>
      <c r="G67" s="34"/>
      <c r="H67" s="34"/>
      <c r="I67" s="34"/>
      <c r="J67" s="87"/>
      <c r="K67" s="87"/>
      <c r="L67" s="50"/>
      <c r="M67" s="50"/>
      <c r="N67" s="42"/>
      <c r="O67" s="51"/>
      <c r="P67" s="40"/>
      <c r="Q67" s="40"/>
      <c r="R67" s="40"/>
      <c r="S67" s="40"/>
      <c r="T67" s="40"/>
    </row>
    <row r="68" spans="1:20" ht="30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52"/>
      <c r="L68" s="52"/>
      <c r="M68" s="42"/>
      <c r="N68" s="42"/>
      <c r="O68" s="51"/>
      <c r="P68" s="51"/>
      <c r="Q68" s="51"/>
      <c r="R68" s="51"/>
      <c r="S68" s="51"/>
      <c r="T68" s="51"/>
    </row>
    <row r="69" spans="1:20" ht="69" customHeight="1">
      <c r="A69" s="284" t="s">
        <v>100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</row>
    <row r="70" spans="1:20" ht="30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2"/>
      <c r="Q70" s="92"/>
      <c r="R70" s="92"/>
      <c r="S70" s="92"/>
      <c r="T70" s="92"/>
    </row>
    <row r="71" spans="1:20" s="84" customFormat="1" ht="50.1" customHeight="1">
      <c r="A71" s="277" t="s">
        <v>1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</row>
    <row r="72" spans="1:20" s="84" customFormat="1" ht="50.1" customHeight="1">
      <c r="A72" s="286" t="s">
        <v>101</v>
      </c>
      <c r="B72" s="286"/>
      <c r="C72" s="286"/>
      <c r="D72" s="286"/>
      <c r="E72" s="286"/>
      <c r="F72" s="286"/>
      <c r="G72" s="286"/>
      <c r="H72" s="286" t="s">
        <v>102</v>
      </c>
      <c r="I72" s="286"/>
      <c r="J72" s="286"/>
      <c r="K72" s="286"/>
      <c r="L72" s="286"/>
      <c r="M72" s="286"/>
      <c r="N72" s="286"/>
      <c r="O72" s="286" t="s">
        <v>103</v>
      </c>
      <c r="P72" s="286"/>
      <c r="Q72" s="286"/>
      <c r="R72" s="286"/>
      <c r="S72" s="286"/>
      <c r="T72" s="286"/>
    </row>
    <row r="73" spans="1:20" s="84" customFormat="1" ht="50.1" customHeight="1">
      <c r="A73" s="287" t="e">
        <f>G10</f>
        <v>#REF!</v>
      </c>
      <c r="B73" s="287"/>
      <c r="C73" s="287"/>
      <c r="D73" s="287"/>
      <c r="E73" s="287"/>
      <c r="F73" s="287"/>
      <c r="G73" s="287"/>
      <c r="H73" s="288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288"/>
      <c r="J73" s="288"/>
      <c r="K73" s="288"/>
      <c r="L73" s="288"/>
      <c r="M73" s="288"/>
      <c r="N73" s="288"/>
      <c r="O73" s="291" t="e">
        <f>IF(A73-H73=0,"1",A73-H73)</f>
        <v>#REF!</v>
      </c>
      <c r="P73" s="291"/>
      <c r="Q73" s="291"/>
      <c r="R73" s="291"/>
      <c r="S73" s="291"/>
      <c r="T73" s="291"/>
    </row>
    <row r="74" spans="1:20" s="84" customFormat="1" ht="50.1" customHeight="1">
      <c r="A74" s="93"/>
      <c r="B74" s="93"/>
      <c r="C74" s="94"/>
      <c r="D74" s="94"/>
      <c r="E74" s="86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97"/>
      <c r="Q74" s="97"/>
      <c r="R74" s="97"/>
      <c r="S74" s="97"/>
      <c r="T74" s="97"/>
    </row>
    <row r="75" spans="1:20" s="84" customFormat="1" ht="50.1" customHeight="1">
      <c r="A75" s="289" t="s">
        <v>104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</row>
    <row r="76" spans="1:20" s="84" customFormat="1" ht="50.1" customHeight="1">
      <c r="A76" s="286" t="s">
        <v>105</v>
      </c>
      <c r="B76" s="286"/>
      <c r="C76" s="286"/>
      <c r="D76" s="286"/>
      <c r="E76" s="286"/>
      <c r="F76" s="286"/>
      <c r="G76" s="286"/>
      <c r="H76" s="286" t="s">
        <v>102</v>
      </c>
      <c r="I76" s="286"/>
      <c r="J76" s="286"/>
      <c r="K76" s="286"/>
      <c r="L76" s="286"/>
      <c r="M76" s="286"/>
      <c r="N76" s="286"/>
      <c r="O76" s="286" t="s">
        <v>106</v>
      </c>
      <c r="P76" s="286"/>
      <c r="Q76" s="286"/>
      <c r="R76" s="286"/>
      <c r="S76" s="286"/>
      <c r="T76" s="286"/>
    </row>
    <row r="77" spans="1:20" s="84" customFormat="1" ht="50.1" customHeight="1">
      <c r="A77" s="287" t="e">
        <f>G11</f>
        <v>#REF!</v>
      </c>
      <c r="B77" s="287"/>
      <c r="C77" s="287"/>
      <c r="D77" s="287"/>
      <c r="E77" s="287"/>
      <c r="F77" s="287"/>
      <c r="G77" s="287"/>
      <c r="H77" s="290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290"/>
      <c r="J77" s="290"/>
      <c r="K77" s="290"/>
      <c r="L77" s="290"/>
      <c r="M77" s="290"/>
      <c r="N77" s="290"/>
      <c r="O77" s="287" t="e">
        <f>IF(A77-H77=0,"1",A77-H77)</f>
        <v>#REF!</v>
      </c>
      <c r="P77" s="287"/>
      <c r="Q77" s="287"/>
      <c r="R77" s="287"/>
      <c r="S77" s="287"/>
      <c r="T77" s="287"/>
    </row>
    <row r="78" spans="1:20" s="84" customFormat="1" ht="50.1" customHeight="1">
      <c r="A78" s="98"/>
      <c r="B78" s="98"/>
      <c r="C78" s="98"/>
      <c r="D78" s="98"/>
      <c r="E78" s="98"/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97"/>
      <c r="Q78" s="97"/>
      <c r="R78" s="97"/>
      <c r="S78" s="97"/>
      <c r="T78" s="97"/>
    </row>
    <row r="79" spans="1:20" s="84" customFormat="1" ht="50.1" customHeight="1">
      <c r="A79" s="277" t="s">
        <v>107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</row>
    <row r="80" spans="1:20" s="84" customFormat="1" ht="50.1" customHeight="1">
      <c r="A80" s="286" t="s">
        <v>103</v>
      </c>
      <c r="B80" s="286"/>
      <c r="C80" s="286"/>
      <c r="D80" s="286"/>
      <c r="E80" s="286"/>
      <c r="F80" s="286"/>
      <c r="G80" s="286"/>
      <c r="H80" s="286" t="s">
        <v>106</v>
      </c>
      <c r="I80" s="286"/>
      <c r="J80" s="286"/>
      <c r="K80" s="286"/>
      <c r="L80" s="286"/>
      <c r="M80" s="286"/>
      <c r="N80" s="286"/>
      <c r="O80" s="286" t="s">
        <v>108</v>
      </c>
      <c r="P80" s="286"/>
      <c r="Q80" s="286"/>
      <c r="R80" s="286"/>
      <c r="S80" s="286"/>
      <c r="T80" s="286"/>
    </row>
    <row r="81" spans="1:20" s="84" customFormat="1" ht="50.1" customHeight="1">
      <c r="A81" s="287" t="e">
        <f>O73</f>
        <v>#REF!</v>
      </c>
      <c r="B81" s="287"/>
      <c r="C81" s="287"/>
      <c r="D81" s="287"/>
      <c r="E81" s="287"/>
      <c r="F81" s="287"/>
      <c r="G81" s="287"/>
      <c r="H81" s="287" t="e">
        <f>O77</f>
        <v>#REF!</v>
      </c>
      <c r="I81" s="287"/>
      <c r="J81" s="287"/>
      <c r="K81" s="287"/>
      <c r="L81" s="287"/>
      <c r="M81" s="287"/>
      <c r="N81" s="287"/>
      <c r="O81" s="288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288"/>
      <c r="Q81" s="288"/>
      <c r="R81" s="288"/>
      <c r="S81" s="288"/>
      <c r="T81" s="288"/>
    </row>
    <row r="82" spans="1:20" ht="15">
      <c r="A82" s="17"/>
      <c r="B82" s="17"/>
      <c r="C82" s="17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54"/>
      <c r="P82" s="55"/>
      <c r="Q82" s="55"/>
      <c r="R82" s="55"/>
      <c r="S82" s="55"/>
      <c r="T82" s="55"/>
    </row>
  </sheetData>
  <sheetProtection algorithmName="SHA-512" hashValue="sNcuOr02QJ4klI80ggg4iXzAm4gxC1YD3iplykQkScOFTt/YG6PGBHtIsjQtxbqnaokzf7rFqtY7ojrwSFe22w==" saltValue="qKML5M9pw6qTFW2pc2Bkiw==" spinCount="100000" sheet="1" objects="1" scenarios="1"/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4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600" verticalDpi="600" orientation="portrait" paperSize="9" scale="1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5" tint="0.7999799847602844"/>
  </sheetPr>
  <dimension ref="A1:N27"/>
  <sheetViews>
    <sheetView workbookViewId="0" topLeftCell="A19">
      <selection activeCell="A7" sqref="A7:T7"/>
    </sheetView>
  </sheetViews>
  <sheetFormatPr defaultColWidth="11.421875" defaultRowHeight="15"/>
  <sheetData>
    <row r="1" spans="1:13" ht="17.25" thickBot="1">
      <c r="A1" s="461" t="s">
        <v>109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3"/>
    </row>
    <row r="2" spans="1:13" ht="25.5" customHeight="1">
      <c r="A2" s="464" t="s">
        <v>15</v>
      </c>
      <c r="B2" s="466" t="s">
        <v>110</v>
      </c>
      <c r="C2" s="467"/>
      <c r="D2" s="467"/>
      <c r="E2" s="467"/>
      <c r="F2" s="467"/>
      <c r="G2" s="467"/>
      <c r="H2" s="467"/>
      <c r="I2" s="467"/>
      <c r="J2" s="467"/>
      <c r="K2" s="467"/>
      <c r="L2" s="470" t="s">
        <v>111</v>
      </c>
      <c r="M2" s="471"/>
    </row>
    <row r="3" spans="1:13" ht="25.5" customHeight="1">
      <c r="A3" s="465"/>
      <c r="B3" s="468"/>
      <c r="C3" s="469"/>
      <c r="D3" s="469"/>
      <c r="E3" s="469"/>
      <c r="F3" s="469"/>
      <c r="G3" s="469"/>
      <c r="H3" s="469"/>
      <c r="I3" s="469"/>
      <c r="J3" s="469"/>
      <c r="K3" s="469"/>
      <c r="L3" s="111" t="s">
        <v>112</v>
      </c>
      <c r="M3" s="112" t="s">
        <v>113</v>
      </c>
    </row>
    <row r="4" spans="1:13" ht="30" customHeight="1">
      <c r="A4" s="57">
        <v>1</v>
      </c>
      <c r="B4" s="455" t="s">
        <v>114</v>
      </c>
      <c r="C4" s="456"/>
      <c r="D4" s="456"/>
      <c r="E4" s="456"/>
      <c r="F4" s="456"/>
      <c r="G4" s="456"/>
      <c r="H4" s="456"/>
      <c r="I4" s="456"/>
      <c r="J4" s="456"/>
      <c r="K4" s="457"/>
      <c r="L4" s="58"/>
      <c r="M4" s="59"/>
    </row>
    <row r="5" spans="1:13" ht="30" customHeight="1">
      <c r="A5" s="57">
        <v>2</v>
      </c>
      <c r="B5" s="455" t="s">
        <v>115</v>
      </c>
      <c r="C5" s="456"/>
      <c r="D5" s="456"/>
      <c r="E5" s="456"/>
      <c r="F5" s="456"/>
      <c r="G5" s="456"/>
      <c r="H5" s="456"/>
      <c r="I5" s="456"/>
      <c r="J5" s="456"/>
      <c r="K5" s="457"/>
      <c r="L5" s="58"/>
      <c r="M5" s="59"/>
    </row>
    <row r="6" spans="1:13" ht="30" customHeight="1">
      <c r="A6" s="57">
        <v>3</v>
      </c>
      <c r="B6" s="455" t="s">
        <v>116</v>
      </c>
      <c r="C6" s="456"/>
      <c r="D6" s="456"/>
      <c r="E6" s="456"/>
      <c r="F6" s="456"/>
      <c r="G6" s="456"/>
      <c r="H6" s="456"/>
      <c r="I6" s="456"/>
      <c r="J6" s="456"/>
      <c r="K6" s="457"/>
      <c r="L6" s="58"/>
      <c r="M6" s="59"/>
    </row>
    <row r="7" spans="1:13" ht="30" customHeight="1">
      <c r="A7" s="57">
        <v>4</v>
      </c>
      <c r="B7" s="455" t="s">
        <v>117</v>
      </c>
      <c r="C7" s="456"/>
      <c r="D7" s="456"/>
      <c r="E7" s="456"/>
      <c r="F7" s="456"/>
      <c r="G7" s="456"/>
      <c r="H7" s="456"/>
      <c r="I7" s="456"/>
      <c r="J7" s="456"/>
      <c r="K7" s="457"/>
      <c r="L7" s="58"/>
      <c r="M7" s="59"/>
    </row>
    <row r="8" spans="1:13" ht="30" customHeight="1">
      <c r="A8" s="57">
        <v>5</v>
      </c>
      <c r="B8" s="455" t="s">
        <v>118</v>
      </c>
      <c r="C8" s="456"/>
      <c r="D8" s="456"/>
      <c r="E8" s="456"/>
      <c r="F8" s="456"/>
      <c r="G8" s="456"/>
      <c r="H8" s="456"/>
      <c r="I8" s="456"/>
      <c r="J8" s="456"/>
      <c r="K8" s="457"/>
      <c r="L8" s="58"/>
      <c r="M8" s="59"/>
    </row>
    <row r="9" spans="1:13" ht="30" customHeight="1">
      <c r="A9" s="57">
        <v>6</v>
      </c>
      <c r="B9" s="455" t="s">
        <v>119</v>
      </c>
      <c r="C9" s="456"/>
      <c r="D9" s="456"/>
      <c r="E9" s="456"/>
      <c r="F9" s="456"/>
      <c r="G9" s="456"/>
      <c r="H9" s="456"/>
      <c r="I9" s="456"/>
      <c r="J9" s="456"/>
      <c r="K9" s="457"/>
      <c r="L9" s="58"/>
      <c r="M9" s="59"/>
    </row>
    <row r="10" spans="1:13" ht="30" customHeight="1">
      <c r="A10" s="57">
        <v>7</v>
      </c>
      <c r="B10" s="455" t="s">
        <v>120</v>
      </c>
      <c r="C10" s="456"/>
      <c r="D10" s="456"/>
      <c r="E10" s="456"/>
      <c r="F10" s="456"/>
      <c r="G10" s="456"/>
      <c r="H10" s="456"/>
      <c r="I10" s="456"/>
      <c r="J10" s="456"/>
      <c r="K10" s="457"/>
      <c r="L10" s="58"/>
      <c r="M10" s="59"/>
    </row>
    <row r="11" spans="1:13" ht="30" customHeight="1">
      <c r="A11" s="57">
        <v>8</v>
      </c>
      <c r="B11" s="455" t="s">
        <v>121</v>
      </c>
      <c r="C11" s="456"/>
      <c r="D11" s="456"/>
      <c r="E11" s="456"/>
      <c r="F11" s="456"/>
      <c r="G11" s="456"/>
      <c r="H11" s="456"/>
      <c r="I11" s="456"/>
      <c r="J11" s="456"/>
      <c r="K11" s="457"/>
      <c r="L11" s="58"/>
      <c r="M11" s="59"/>
    </row>
    <row r="12" spans="1:13" ht="30" customHeight="1">
      <c r="A12" s="57">
        <v>9</v>
      </c>
      <c r="B12" s="455" t="s">
        <v>122</v>
      </c>
      <c r="C12" s="456"/>
      <c r="D12" s="456"/>
      <c r="E12" s="456"/>
      <c r="F12" s="456"/>
      <c r="G12" s="456"/>
      <c r="H12" s="456"/>
      <c r="I12" s="456"/>
      <c r="J12" s="456"/>
      <c r="K12" s="457"/>
      <c r="L12" s="58"/>
      <c r="M12" s="59"/>
    </row>
    <row r="13" spans="1:13" ht="30" customHeight="1">
      <c r="A13" s="57">
        <v>10</v>
      </c>
      <c r="B13" s="455" t="s">
        <v>123</v>
      </c>
      <c r="C13" s="456"/>
      <c r="D13" s="456"/>
      <c r="E13" s="456"/>
      <c r="F13" s="456"/>
      <c r="G13" s="456"/>
      <c r="H13" s="456"/>
      <c r="I13" s="456"/>
      <c r="J13" s="456"/>
      <c r="K13" s="457"/>
      <c r="L13" s="58"/>
      <c r="M13" s="59"/>
    </row>
    <row r="14" spans="1:13" ht="30" customHeight="1">
      <c r="A14" s="57">
        <v>11</v>
      </c>
      <c r="B14" s="455" t="s">
        <v>124</v>
      </c>
      <c r="C14" s="456"/>
      <c r="D14" s="456"/>
      <c r="E14" s="456"/>
      <c r="F14" s="456"/>
      <c r="G14" s="456"/>
      <c r="H14" s="456"/>
      <c r="I14" s="456"/>
      <c r="J14" s="456"/>
      <c r="K14" s="457"/>
      <c r="L14" s="58"/>
      <c r="M14" s="59"/>
    </row>
    <row r="15" spans="1:13" ht="30" customHeight="1">
      <c r="A15" s="57">
        <v>12</v>
      </c>
      <c r="B15" s="455" t="s">
        <v>125</v>
      </c>
      <c r="C15" s="456"/>
      <c r="D15" s="456"/>
      <c r="E15" s="456"/>
      <c r="F15" s="456"/>
      <c r="G15" s="456"/>
      <c r="H15" s="456"/>
      <c r="I15" s="456"/>
      <c r="J15" s="456"/>
      <c r="K15" s="457"/>
      <c r="L15" s="58"/>
      <c r="M15" s="59"/>
    </row>
    <row r="16" spans="1:13" ht="30" customHeight="1">
      <c r="A16" s="57">
        <v>13</v>
      </c>
      <c r="B16" s="455" t="s">
        <v>126</v>
      </c>
      <c r="C16" s="456"/>
      <c r="D16" s="456"/>
      <c r="E16" s="456"/>
      <c r="F16" s="456"/>
      <c r="G16" s="456"/>
      <c r="H16" s="456"/>
      <c r="I16" s="456"/>
      <c r="J16" s="456"/>
      <c r="K16" s="457"/>
      <c r="L16" s="58"/>
      <c r="M16" s="59"/>
    </row>
    <row r="17" spans="1:13" ht="30" customHeight="1">
      <c r="A17" s="57">
        <v>14</v>
      </c>
      <c r="B17" s="455" t="s">
        <v>127</v>
      </c>
      <c r="C17" s="456"/>
      <c r="D17" s="456"/>
      <c r="E17" s="456"/>
      <c r="F17" s="456"/>
      <c r="G17" s="456"/>
      <c r="H17" s="456"/>
      <c r="I17" s="456"/>
      <c r="J17" s="456"/>
      <c r="K17" s="457"/>
      <c r="L17" s="58"/>
      <c r="M17" s="59"/>
    </row>
    <row r="18" spans="1:13" ht="30" customHeight="1">
      <c r="A18" s="57">
        <v>15</v>
      </c>
      <c r="B18" s="455" t="s">
        <v>128</v>
      </c>
      <c r="C18" s="456"/>
      <c r="D18" s="456"/>
      <c r="E18" s="456"/>
      <c r="F18" s="456"/>
      <c r="G18" s="456"/>
      <c r="H18" s="456"/>
      <c r="I18" s="456"/>
      <c r="J18" s="456"/>
      <c r="K18" s="457"/>
      <c r="L18" s="58"/>
      <c r="M18" s="59"/>
    </row>
    <row r="19" spans="1:13" ht="30" customHeight="1">
      <c r="A19" s="57">
        <v>16</v>
      </c>
      <c r="B19" s="455" t="s">
        <v>129</v>
      </c>
      <c r="C19" s="456"/>
      <c r="D19" s="456"/>
      <c r="E19" s="456"/>
      <c r="F19" s="456"/>
      <c r="G19" s="456"/>
      <c r="H19" s="456"/>
      <c r="I19" s="456"/>
      <c r="J19" s="456"/>
      <c r="K19" s="457"/>
      <c r="L19" s="58"/>
      <c r="M19" s="59"/>
    </row>
    <row r="20" spans="1:13" ht="30" customHeight="1">
      <c r="A20" s="57">
        <v>17</v>
      </c>
      <c r="B20" s="455" t="s">
        <v>130</v>
      </c>
      <c r="C20" s="456"/>
      <c r="D20" s="456"/>
      <c r="E20" s="456"/>
      <c r="F20" s="456"/>
      <c r="G20" s="456"/>
      <c r="H20" s="456"/>
      <c r="I20" s="456"/>
      <c r="J20" s="456"/>
      <c r="K20" s="457"/>
      <c r="L20" s="58"/>
      <c r="M20" s="59"/>
    </row>
    <row r="21" spans="1:13" ht="30" customHeight="1">
      <c r="A21" s="57">
        <v>18</v>
      </c>
      <c r="B21" s="455" t="s">
        <v>131</v>
      </c>
      <c r="C21" s="456"/>
      <c r="D21" s="456"/>
      <c r="E21" s="456"/>
      <c r="F21" s="456"/>
      <c r="G21" s="456"/>
      <c r="H21" s="456"/>
      <c r="I21" s="456"/>
      <c r="J21" s="456"/>
      <c r="K21" s="457"/>
      <c r="L21" s="58"/>
      <c r="M21" s="59"/>
    </row>
    <row r="22" spans="1:13" ht="30" customHeight="1">
      <c r="A22" s="57">
        <v>19</v>
      </c>
      <c r="B22" s="455" t="s">
        <v>132</v>
      </c>
      <c r="C22" s="456"/>
      <c r="D22" s="456"/>
      <c r="E22" s="456"/>
      <c r="F22" s="456"/>
      <c r="G22" s="456"/>
      <c r="H22" s="456"/>
      <c r="I22" s="456"/>
      <c r="J22" s="456"/>
      <c r="K22" s="457"/>
      <c r="L22" s="58"/>
      <c r="M22" s="59"/>
    </row>
    <row r="23" spans="1:13" ht="16.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2"/>
      <c r="L23" s="62"/>
      <c r="M23" s="62"/>
    </row>
    <row r="24" spans="1:14" ht="36.75" customHeight="1">
      <c r="A24" s="458" t="s">
        <v>133</v>
      </c>
      <c r="B24" s="458"/>
      <c r="C24" s="113">
        <f>COUNTIF(L4:L22,"X")</f>
        <v>0</v>
      </c>
      <c r="D24" s="114"/>
      <c r="E24" s="458" t="s">
        <v>134</v>
      </c>
      <c r="F24" s="458"/>
      <c r="G24" s="458"/>
      <c r="H24" s="113">
        <f>COUNTIF(M4:M22,"X")</f>
        <v>0</v>
      </c>
      <c r="I24" s="459" t="s">
        <v>191</v>
      </c>
      <c r="J24" s="459"/>
      <c r="K24" s="459"/>
      <c r="L24" s="459"/>
      <c r="M24" s="459"/>
      <c r="N24" s="119"/>
    </row>
    <row r="25" spans="1:13" ht="16.5">
      <c r="A25" s="116"/>
      <c r="B25" s="116"/>
      <c r="C25" s="117"/>
      <c r="D25" s="117"/>
      <c r="E25" s="118"/>
      <c r="F25" s="118"/>
      <c r="G25" s="118"/>
      <c r="H25" s="115"/>
      <c r="I25" s="459"/>
      <c r="J25" s="459"/>
      <c r="K25" s="459"/>
      <c r="L25" s="459"/>
      <c r="M25" s="459"/>
    </row>
    <row r="26" spans="1:13" ht="36" customHeight="1">
      <c r="A26" s="460" t="s">
        <v>135</v>
      </c>
      <c r="B26" s="460"/>
      <c r="C26" s="454">
        <f>IF(OR(F26="Moderado"),"3",IF(OR(F26="Alto"),"4",IF(OR(F26="Catastrofico"),5,)))</f>
        <v>0</v>
      </c>
      <c r="D26" s="454"/>
      <c r="E26" s="454"/>
      <c r="F26" s="454" t="str">
        <f>IF(OR(L19="X"),"CATASTROFICO",IF(OR(C24=1,C24=2,C24=3,C24=4,C24=5),"MODERADO",IF(OR(C24=6,C24=7,C24=8,C24=9,C24=10,C24=11),"ALTO",IF(OR(C24=12,C24=13,C24=14,C24=15,C24=17,C24=18,C24=19),"CATASTROFICO",""))))</f>
        <v/>
      </c>
      <c r="G26" s="454"/>
      <c r="I26" s="459"/>
      <c r="J26" s="459"/>
      <c r="K26" s="459"/>
      <c r="L26" s="459"/>
      <c r="M26" s="459"/>
    </row>
    <row r="27" spans="1:13" ht="16.5">
      <c r="A27" s="64"/>
      <c r="B27" s="64"/>
      <c r="C27" s="65"/>
      <c r="D27" s="65"/>
      <c r="E27" s="64"/>
      <c r="F27" s="65"/>
      <c r="G27" s="65"/>
      <c r="H27" s="66"/>
      <c r="I27" s="66"/>
      <c r="J27" s="63"/>
      <c r="K27" s="62"/>
      <c r="L27" s="62"/>
      <c r="M27" s="62"/>
    </row>
  </sheetData>
  <sheetProtection algorithmName="SHA-512" hashValue="2uTASyL30zKeJiLt9ynUf9y3YJFEiKFuTbeOGswrTD2AzyBnLyZEWjo1GjFZ9Q6u5nemeit/sikFg4+jKpcJ4w==" saltValue="bo1DET71ypisuAq1bKjdWg==" spinCount="100000" sheet="1" objects="1" scenarios="1"/>
  <mergeCells count="29">
    <mergeCell ref="B10:K10"/>
    <mergeCell ref="B11:K11"/>
    <mergeCell ref="C26:E26"/>
    <mergeCell ref="B5:K5"/>
    <mergeCell ref="B6:K6"/>
    <mergeCell ref="B7:K7"/>
    <mergeCell ref="B8:K8"/>
    <mergeCell ref="B9:K9"/>
    <mergeCell ref="B12:K12"/>
    <mergeCell ref="B13:K13"/>
    <mergeCell ref="B14:K14"/>
    <mergeCell ref="B15:K15"/>
    <mergeCell ref="B16:K16"/>
    <mergeCell ref="B17:K17"/>
    <mergeCell ref="F26:G26"/>
    <mergeCell ref="B18:K18"/>
    <mergeCell ref="A1:M1"/>
    <mergeCell ref="A2:A3"/>
    <mergeCell ref="B2:K3"/>
    <mergeCell ref="L2:M2"/>
    <mergeCell ref="B4:K4"/>
    <mergeCell ref="B19:K19"/>
    <mergeCell ref="B20:K20"/>
    <mergeCell ref="B21:K21"/>
    <mergeCell ref="B22:K22"/>
    <mergeCell ref="A24:B24"/>
    <mergeCell ref="E24:G24"/>
    <mergeCell ref="I24:M26"/>
    <mergeCell ref="A26:B26"/>
  </mergeCells>
  <conditionalFormatting sqref="F26:G26">
    <cfRule type="containsText" priority="1" dxfId="2" operator="containsText" stopIfTrue="1" text="Moderado">
      <formula>NOT(ISERROR(SEARCH("Moderado",F26)))</formula>
    </cfRule>
    <cfRule type="containsText" priority="2" dxfId="56" operator="containsText" stopIfTrue="1" text="CATASTROFICO">
      <formula>NOT(ISERROR(SEARCH("CATASTROFICO",F26)))</formula>
    </cfRule>
    <cfRule type="containsText" priority="3" dxfId="55" operator="containsText" stopIfTrue="1" text="ALTO">
      <formula>NOT(ISERROR(SEARCH("ALTO",F26)))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 tint="-0.24997000396251678"/>
  </sheetPr>
  <dimension ref="A1:U82"/>
  <sheetViews>
    <sheetView view="pageBreakPreview" zoomScale="32" zoomScaleSheetLayoutView="32" workbookViewId="0" topLeftCell="A28">
      <selection activeCell="J37" sqref="J37:J38"/>
    </sheetView>
  </sheetViews>
  <sheetFormatPr defaultColWidth="11.421875" defaultRowHeight="15"/>
  <cols>
    <col min="1" max="1" width="78.140625" style="36" customWidth="1"/>
    <col min="2" max="3" width="50.7109375" style="36" customWidth="1"/>
    <col min="4" max="9" width="35.7109375" style="36" customWidth="1"/>
    <col min="10" max="10" width="70.7109375" style="36" customWidth="1"/>
    <col min="11" max="11" width="35.7109375" style="36" customWidth="1"/>
    <col min="12" max="12" width="70.7109375" style="36" customWidth="1"/>
    <col min="13" max="13" width="35.7109375" style="36" customWidth="1"/>
    <col min="14" max="14" width="70.7109375" style="36" customWidth="1"/>
    <col min="15" max="20" width="43.140625" style="36" customWidth="1"/>
    <col min="21" max="21" width="27.421875" style="36" customWidth="1"/>
    <col min="22" max="16384" width="11.421875" style="36" customWidth="1"/>
  </cols>
  <sheetData>
    <row r="1" spans="1:20" ht="71.25" customHeight="1">
      <c r="A1" s="99" t="s">
        <v>60</v>
      </c>
      <c r="B1" s="361" t="str">
        <f>'MAPA DE RIESGOS'!C9</f>
        <v>16 DE Julio de 2020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71.25" customHeight="1">
      <c r="A2" s="99" t="s">
        <v>61</v>
      </c>
      <c r="B2" s="364" t="str">
        <f>'MAPA DE RIESGOS'!C7</f>
        <v>ATENCIÓN SOCIAL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/>
    </row>
    <row r="3" spans="1:20" ht="71.25" customHeight="1">
      <c r="A3" s="99" t="s">
        <v>62</v>
      </c>
      <c r="B3" s="364" t="str">
        <f>'MAPA DE RIESGOS'!D16</f>
        <v>IMPLEMENTACIÓN DE POLITICAS PUBLICAS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3"/>
    </row>
    <row r="4" spans="1:20" ht="30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7"/>
      <c r="P4" s="38"/>
      <c r="Q4" s="38"/>
      <c r="R4" s="38"/>
      <c r="S4" s="38"/>
      <c r="T4" s="38"/>
    </row>
    <row r="5" spans="1:20" ht="66" customHeight="1">
      <c r="A5" s="365" t="s">
        <v>189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</row>
    <row r="6" spans="1:20" ht="81" customHeight="1">
      <c r="A6" s="79" t="s">
        <v>63</v>
      </c>
      <c r="B6" s="366" t="s">
        <v>35</v>
      </c>
      <c r="C6" s="367"/>
      <c r="D6" s="366" t="s">
        <v>165</v>
      </c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7"/>
    </row>
    <row r="7" spans="1:20" ht="91.5" customHeight="1">
      <c r="A7" s="88">
        <f>'MAPA DE RIESGOS'!A16</f>
        <v>0</v>
      </c>
      <c r="B7" s="369" t="str">
        <f>'MAPA DE RIESGOS'!C16</f>
        <v>Riesgo de Proceso</v>
      </c>
      <c r="C7" s="370"/>
      <c r="D7" s="369" t="str">
        <f>'MAPA DE RIESGOS'!B16</f>
        <v>incumplimiento de las políticas públicas del proceso de Bienestar Social</v>
      </c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0"/>
    </row>
    <row r="8" spans="1:20" ht="90.75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20" ht="75" customHeight="1">
      <c r="A9" s="346" t="s">
        <v>64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</row>
    <row r="10" spans="1:20" ht="99.95" customHeight="1">
      <c r="A10" s="347" t="s">
        <v>144</v>
      </c>
      <c r="B10" s="347"/>
      <c r="C10" s="347"/>
      <c r="D10" s="347"/>
      <c r="E10" s="347"/>
      <c r="F10" s="347"/>
      <c r="G10" s="348">
        <f>'MAPA DE RIESGOS'!G16</f>
        <v>3</v>
      </c>
      <c r="H10" s="348"/>
      <c r="I10" s="348"/>
      <c r="J10" s="349" t="s">
        <v>65</v>
      </c>
      <c r="K10" s="350"/>
      <c r="L10" s="350"/>
      <c r="M10" s="350"/>
      <c r="N10" s="350"/>
      <c r="O10" s="350"/>
      <c r="P10" s="350"/>
      <c r="Q10" s="350"/>
      <c r="R10" s="350"/>
      <c r="S10" s="350"/>
      <c r="T10" s="351"/>
    </row>
    <row r="11" spans="1:20" ht="99.95" customHeight="1">
      <c r="A11" s="347" t="s">
        <v>142</v>
      </c>
      <c r="B11" s="347"/>
      <c r="C11" s="347"/>
      <c r="D11" s="347"/>
      <c r="E11" s="347"/>
      <c r="F11" s="347"/>
      <c r="G11" s="352">
        <f>'MAPA DE RIESGOS'!H16</f>
        <v>4</v>
      </c>
      <c r="H11" s="352"/>
      <c r="I11" s="352"/>
      <c r="J11" s="353" t="str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EXTREMO</v>
      </c>
      <c r="K11" s="354"/>
      <c r="L11" s="354"/>
      <c r="M11" s="354"/>
      <c r="N11" s="354"/>
      <c r="O11" s="354"/>
      <c r="P11" s="354"/>
      <c r="Q11" s="354"/>
      <c r="R11" s="354"/>
      <c r="S11" s="354"/>
      <c r="T11" s="355"/>
    </row>
    <row r="12" spans="1:20" ht="47.25" customHeight="1">
      <c r="A12" s="22"/>
      <c r="B12" s="22"/>
      <c r="C12" s="22"/>
      <c r="D12" s="23"/>
      <c r="E12" s="23"/>
      <c r="F12" s="24"/>
      <c r="G12" s="24"/>
      <c r="H12" s="24"/>
      <c r="I12" s="24"/>
      <c r="J12" s="24"/>
      <c r="K12" s="23"/>
      <c r="L12" s="23"/>
      <c r="M12" s="23"/>
      <c r="N12" s="23"/>
      <c r="O12" s="37"/>
      <c r="P12" s="38"/>
      <c r="Q12" s="38"/>
      <c r="R12" s="38"/>
      <c r="S12" s="38"/>
      <c r="T12" s="38"/>
    </row>
    <row r="13" spans="1:20" ht="73.5" customHeight="1">
      <c r="A13" s="374" t="s">
        <v>75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</row>
    <row r="14" spans="1:20" ht="73.5" customHeight="1">
      <c r="A14" s="375" t="s">
        <v>76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</row>
    <row r="15" spans="1:20" ht="72" customHeight="1">
      <c r="A15" s="314" t="s">
        <v>146</v>
      </c>
      <c r="B15" s="315"/>
      <c r="C15" s="315"/>
      <c r="D15" s="315"/>
      <c r="E15" s="315"/>
      <c r="F15" s="316"/>
      <c r="G15" s="298" t="s">
        <v>171</v>
      </c>
      <c r="H15" s="299"/>
      <c r="I15" s="299"/>
      <c r="J15" s="299"/>
      <c r="K15" s="299"/>
      <c r="L15" s="299"/>
      <c r="M15" s="299"/>
      <c r="N15" s="300"/>
      <c r="O15" s="297" t="s">
        <v>145</v>
      </c>
      <c r="P15" s="297"/>
      <c r="Q15" s="297"/>
      <c r="R15" s="297"/>
      <c r="S15" s="297"/>
      <c r="T15" s="297"/>
    </row>
    <row r="16" spans="1:20" ht="30" customHeight="1">
      <c r="A16" s="317"/>
      <c r="B16" s="318"/>
      <c r="C16" s="318"/>
      <c r="D16" s="318"/>
      <c r="E16" s="318"/>
      <c r="F16" s="319"/>
      <c r="G16" s="301"/>
      <c r="H16" s="302"/>
      <c r="I16" s="302"/>
      <c r="J16" s="302"/>
      <c r="K16" s="302"/>
      <c r="L16" s="302"/>
      <c r="M16" s="302"/>
      <c r="N16" s="303"/>
      <c r="O16" s="285" t="s">
        <v>1</v>
      </c>
      <c r="P16" s="285"/>
      <c r="Q16" s="285"/>
      <c r="R16" s="285" t="s">
        <v>0</v>
      </c>
      <c r="S16" s="285"/>
      <c r="T16" s="285"/>
    </row>
    <row r="17" spans="1:20" ht="54" customHeight="1">
      <c r="A17" s="320"/>
      <c r="B17" s="321"/>
      <c r="C17" s="321"/>
      <c r="D17" s="321"/>
      <c r="E17" s="321"/>
      <c r="F17" s="322"/>
      <c r="G17" s="304"/>
      <c r="H17" s="305"/>
      <c r="I17" s="305"/>
      <c r="J17" s="305"/>
      <c r="K17" s="305"/>
      <c r="L17" s="305"/>
      <c r="M17" s="305"/>
      <c r="N17" s="306"/>
      <c r="O17" s="72" t="s">
        <v>169</v>
      </c>
      <c r="P17" s="72" t="s">
        <v>170</v>
      </c>
      <c r="Q17" s="72" t="s">
        <v>172</v>
      </c>
      <c r="R17" s="72" t="s">
        <v>169</v>
      </c>
      <c r="S17" s="72" t="s">
        <v>170</v>
      </c>
      <c r="T17" s="72" t="s">
        <v>172</v>
      </c>
    </row>
    <row r="18" spans="1:20" ht="49.5" customHeight="1">
      <c r="A18" s="307" t="str">
        <f>'MAPA DE RIESGOS'!E16</f>
        <v>Debido a la inadecuada  planificación, e implementación.</v>
      </c>
      <c r="B18" s="308"/>
      <c r="C18" s="308"/>
      <c r="D18" s="308"/>
      <c r="E18" s="308"/>
      <c r="F18" s="356"/>
      <c r="G18" s="82" t="s">
        <v>77</v>
      </c>
      <c r="H18" s="307" t="str">
        <f>'MAPA DE RIESGOS'!J16</f>
        <v xml:space="preserve">Proyectos de la Secretaría de Bienestar Social, </v>
      </c>
      <c r="I18" s="308"/>
      <c r="J18" s="308"/>
      <c r="K18" s="308"/>
      <c r="L18" s="308"/>
      <c r="M18" s="308"/>
      <c r="N18" s="308"/>
      <c r="O18" s="142" t="s">
        <v>228</v>
      </c>
      <c r="P18" s="142"/>
      <c r="Q18" s="144"/>
      <c r="R18" s="144"/>
      <c r="S18" s="144" t="s">
        <v>228</v>
      </c>
      <c r="T18" s="144"/>
    </row>
    <row r="19" spans="1:20" ht="50.1" customHeight="1">
      <c r="A19" s="307">
        <f>'MAPA DE RIESGOS'!E17</f>
        <v>0</v>
      </c>
      <c r="B19" s="308"/>
      <c r="C19" s="308"/>
      <c r="D19" s="308"/>
      <c r="E19" s="308"/>
      <c r="F19" s="356"/>
      <c r="G19" s="82" t="s">
        <v>78</v>
      </c>
      <c r="H19" s="307" t="str">
        <f>'MAPA DE RIESGOS'!J20</f>
        <v>Procedimientos documentados</v>
      </c>
      <c r="I19" s="308"/>
      <c r="J19" s="308"/>
      <c r="K19" s="308"/>
      <c r="L19" s="308"/>
      <c r="M19" s="308"/>
      <c r="N19" s="308"/>
      <c r="O19" s="142" t="s">
        <v>228</v>
      </c>
      <c r="P19" s="142"/>
      <c r="Q19" s="144"/>
      <c r="R19" s="144"/>
      <c r="S19" s="144"/>
      <c r="T19" s="144"/>
    </row>
    <row r="20" spans="1:20" ht="50.1" customHeight="1">
      <c r="A20" s="307" t="str">
        <f>'MAPA DE RIESGOS'!E18</f>
        <v>Debido a la inadecuada comunicación entre procesos.</v>
      </c>
      <c r="B20" s="308"/>
      <c r="C20" s="308"/>
      <c r="D20" s="308"/>
      <c r="E20" s="308"/>
      <c r="F20" s="356"/>
      <c r="G20" s="82" t="s">
        <v>79</v>
      </c>
      <c r="H20" s="307" t="str">
        <f>'MAPA DE RIESGOS'!J18</f>
        <v xml:space="preserve">comites internos para el desarrollo de las politicas públicas </v>
      </c>
      <c r="I20" s="308"/>
      <c r="J20" s="308"/>
      <c r="K20" s="308"/>
      <c r="L20" s="308"/>
      <c r="M20" s="308"/>
      <c r="N20" s="308"/>
      <c r="O20" s="142" t="s">
        <v>228</v>
      </c>
      <c r="P20" s="142"/>
      <c r="Q20" s="144"/>
      <c r="R20" s="144"/>
      <c r="S20" s="144" t="s">
        <v>228</v>
      </c>
      <c r="T20" s="144"/>
    </row>
    <row r="21" spans="1:20" ht="50.1" customHeight="1">
      <c r="A21" s="307" t="str">
        <f>'MAPA DE RIESGOS'!E19</f>
        <v>Inadecuado seguimiento a las directrices de la política publica</v>
      </c>
      <c r="B21" s="308"/>
      <c r="C21" s="308"/>
      <c r="D21" s="308"/>
      <c r="E21" s="308"/>
      <c r="F21" s="356"/>
      <c r="G21" s="82" t="s">
        <v>80</v>
      </c>
      <c r="H21" s="307">
        <f>'MAPA DE RIESGOS'!J19</f>
        <v>0</v>
      </c>
      <c r="I21" s="308"/>
      <c r="J21" s="308"/>
      <c r="K21" s="308"/>
      <c r="L21" s="308"/>
      <c r="M21" s="308"/>
      <c r="N21" s="308"/>
      <c r="O21" s="142"/>
      <c r="P21" s="142"/>
      <c r="Q21" s="144"/>
      <c r="R21" s="144"/>
      <c r="S21" s="144"/>
      <c r="T21" s="144"/>
    </row>
    <row r="22" spans="1:20" ht="50.1" customHeight="1">
      <c r="A22" s="307">
        <f>'MAPA DE RIESGOS'!E20</f>
        <v>0</v>
      </c>
      <c r="B22" s="308"/>
      <c r="C22" s="308"/>
      <c r="D22" s="308"/>
      <c r="E22" s="308"/>
      <c r="F22" s="356"/>
      <c r="G22" s="82" t="s">
        <v>81</v>
      </c>
      <c r="H22" s="307" t="e">
        <f>#REF!</f>
        <v>#REF!</v>
      </c>
      <c r="I22" s="308"/>
      <c r="J22" s="308"/>
      <c r="K22" s="308"/>
      <c r="L22" s="308"/>
      <c r="M22" s="308"/>
      <c r="N22" s="308"/>
      <c r="O22" s="142"/>
      <c r="P22" s="142"/>
      <c r="Q22" s="144"/>
      <c r="R22" s="144"/>
      <c r="S22" s="144"/>
      <c r="T22" s="144"/>
    </row>
    <row r="23" spans="1:20" ht="30" customHeight="1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7"/>
      <c r="P23" s="38"/>
      <c r="Q23" s="38"/>
      <c r="R23" s="38"/>
      <c r="S23" s="38"/>
      <c r="T23" s="38"/>
    </row>
    <row r="24" spans="1:20" ht="30" customHeight="1">
      <c r="A24" s="28"/>
      <c r="B24" s="28"/>
      <c r="C24" s="29"/>
      <c r="D24" s="29"/>
      <c r="E24" s="41"/>
      <c r="F24" s="41"/>
      <c r="G24" s="41"/>
      <c r="H24" s="41"/>
      <c r="I24" s="41"/>
      <c r="J24" s="30"/>
      <c r="K24" s="30"/>
      <c r="L24" s="31"/>
      <c r="M24" s="31"/>
      <c r="N24" s="32"/>
      <c r="O24" s="42"/>
      <c r="P24" s="43"/>
      <c r="Q24" s="43"/>
      <c r="R24" s="43"/>
      <c r="S24" s="43"/>
      <c r="T24" s="43"/>
    </row>
    <row r="25" spans="1:20" ht="54" customHeight="1">
      <c r="A25" s="312" t="s">
        <v>173</v>
      </c>
      <c r="B25" s="312"/>
      <c r="C25" s="312"/>
      <c r="D25" s="312"/>
      <c r="E25" s="312"/>
      <c r="F25" s="312"/>
      <c r="G25" s="313"/>
      <c r="H25" s="81">
        <f>COUNTIF(O18:O22,"x")</f>
        <v>3</v>
      </c>
      <c r="I25" s="28"/>
      <c r="J25" s="28"/>
      <c r="K25" s="28"/>
      <c r="L25" s="31"/>
      <c r="M25" s="31"/>
      <c r="N25" s="44"/>
      <c r="O25" s="45"/>
      <c r="P25" s="46"/>
      <c r="Q25" s="46"/>
      <c r="R25" s="46"/>
      <c r="S25" s="46"/>
      <c r="T25" s="46"/>
    </row>
    <row r="26" spans="1:20" ht="54" customHeight="1">
      <c r="A26" s="312" t="s">
        <v>174</v>
      </c>
      <c r="B26" s="312"/>
      <c r="C26" s="312"/>
      <c r="D26" s="312"/>
      <c r="E26" s="312"/>
      <c r="F26" s="312"/>
      <c r="G26" s="313"/>
      <c r="H26" s="81">
        <f>COUNTIF(P18:P22,"x")</f>
        <v>0</v>
      </c>
      <c r="I26" s="28"/>
      <c r="J26" s="28"/>
      <c r="K26" s="28"/>
      <c r="L26" s="31"/>
      <c r="M26" s="31"/>
      <c r="N26" s="44"/>
      <c r="O26" s="45"/>
      <c r="P26" s="46"/>
      <c r="Q26" s="46"/>
      <c r="R26" s="46"/>
      <c r="S26" s="46"/>
      <c r="T26" s="46"/>
    </row>
    <row r="27" spans="1:20" ht="54" customHeight="1">
      <c r="A27" s="312" t="s">
        <v>175</v>
      </c>
      <c r="B27" s="312"/>
      <c r="C27" s="312"/>
      <c r="D27" s="312"/>
      <c r="E27" s="312"/>
      <c r="F27" s="312"/>
      <c r="G27" s="313"/>
      <c r="H27" s="81">
        <f>COUNTIF(Q18:Q22,"x")</f>
        <v>0</v>
      </c>
      <c r="I27" s="28"/>
      <c r="J27" s="28"/>
      <c r="K27" s="28"/>
      <c r="L27" s="31"/>
      <c r="M27" s="31"/>
      <c r="N27" s="44"/>
      <c r="O27" s="45"/>
      <c r="P27" s="46"/>
      <c r="Q27" s="46"/>
      <c r="R27" s="46"/>
      <c r="S27" s="46"/>
      <c r="T27" s="46"/>
    </row>
    <row r="28" spans="1:20" ht="54" customHeight="1">
      <c r="A28" s="312" t="s">
        <v>176</v>
      </c>
      <c r="B28" s="312"/>
      <c r="C28" s="312"/>
      <c r="D28" s="312"/>
      <c r="E28" s="312"/>
      <c r="F28" s="312"/>
      <c r="G28" s="313"/>
      <c r="H28" s="81">
        <f>COUNTIF(R18:R22,"x")</f>
        <v>0</v>
      </c>
      <c r="I28" s="32"/>
      <c r="J28" s="32"/>
      <c r="K28" s="32"/>
      <c r="L28" s="47"/>
      <c r="M28" s="47"/>
      <c r="N28" s="47"/>
      <c r="O28" s="48"/>
      <c r="P28" s="49"/>
      <c r="Q28" s="49"/>
      <c r="R28" s="49"/>
      <c r="S28" s="49"/>
      <c r="T28" s="49"/>
    </row>
    <row r="29" spans="1:20" ht="54" customHeight="1">
      <c r="A29" s="312" t="s">
        <v>177</v>
      </c>
      <c r="B29" s="312"/>
      <c r="C29" s="312"/>
      <c r="D29" s="312"/>
      <c r="E29" s="312"/>
      <c r="F29" s="312"/>
      <c r="G29" s="313"/>
      <c r="H29" s="81">
        <f>COUNTIF(S18:S22,"x")</f>
        <v>2</v>
      </c>
      <c r="I29" s="32"/>
      <c r="J29" s="32"/>
      <c r="K29" s="32"/>
      <c r="L29" s="47"/>
      <c r="M29" s="47"/>
      <c r="N29" s="47"/>
      <c r="O29" s="48"/>
      <c r="P29" s="49"/>
      <c r="Q29" s="49"/>
      <c r="R29" s="49"/>
      <c r="S29" s="49"/>
      <c r="T29" s="49"/>
    </row>
    <row r="30" spans="1:20" ht="54" customHeight="1">
      <c r="A30" s="312" t="s">
        <v>178</v>
      </c>
      <c r="B30" s="312"/>
      <c r="C30" s="312"/>
      <c r="D30" s="312"/>
      <c r="E30" s="312"/>
      <c r="F30" s="312"/>
      <c r="G30" s="313"/>
      <c r="H30" s="81">
        <f>COUNTIF(T18:T22,"x")</f>
        <v>0</v>
      </c>
      <c r="I30" s="32"/>
      <c r="J30" s="32"/>
      <c r="K30" s="32"/>
      <c r="L30" s="47"/>
      <c r="M30" s="47"/>
      <c r="N30" s="47"/>
      <c r="O30" s="48"/>
      <c r="P30" s="49"/>
      <c r="Q30" s="49"/>
      <c r="R30" s="49"/>
      <c r="S30" s="49"/>
      <c r="T30" s="49"/>
    </row>
    <row r="31" spans="1:20" ht="30" customHeight="1">
      <c r="A31" s="67"/>
      <c r="B31" s="67"/>
      <c r="C31" s="67"/>
      <c r="D31" s="67"/>
      <c r="E31" s="67"/>
      <c r="F31" s="67"/>
      <c r="G31" s="67"/>
      <c r="H31" s="53"/>
      <c r="I31" s="32"/>
      <c r="J31" s="32"/>
      <c r="K31" s="32"/>
      <c r="L31" s="47"/>
      <c r="M31" s="47"/>
      <c r="N31" s="47"/>
      <c r="O31" s="48"/>
      <c r="P31" s="49"/>
      <c r="Q31" s="49"/>
      <c r="R31" s="49"/>
      <c r="S31" s="49"/>
      <c r="T31" s="49"/>
    </row>
    <row r="32" spans="1:20" ht="78" customHeight="1">
      <c r="A32" s="357" t="s">
        <v>82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</row>
    <row r="33" spans="1:20" ht="78" customHeight="1">
      <c r="A33" s="343" t="s">
        <v>157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5"/>
    </row>
    <row r="34" spans="1:20" ht="106.5" customHeight="1" thickBot="1">
      <c r="A34" s="358" t="s">
        <v>83</v>
      </c>
      <c r="B34" s="358"/>
      <c r="C34" s="358"/>
      <c r="D34" s="358"/>
      <c r="E34" s="358"/>
      <c r="F34" s="358"/>
      <c r="G34" s="358"/>
      <c r="H34" s="70" t="s">
        <v>84</v>
      </c>
      <c r="I34" s="71" t="s">
        <v>85</v>
      </c>
      <c r="J34" s="72" t="s">
        <v>147</v>
      </c>
      <c r="K34" s="71" t="s">
        <v>86</v>
      </c>
      <c r="L34" s="72" t="s">
        <v>147</v>
      </c>
      <c r="M34" s="71" t="s">
        <v>87</v>
      </c>
      <c r="N34" s="72" t="s">
        <v>147</v>
      </c>
      <c r="O34" s="72" t="s">
        <v>88</v>
      </c>
      <c r="P34" s="359" t="s">
        <v>147</v>
      </c>
      <c r="Q34" s="360"/>
      <c r="R34" s="72" t="s">
        <v>89</v>
      </c>
      <c r="S34" s="342" t="s">
        <v>147</v>
      </c>
      <c r="T34" s="342"/>
    </row>
    <row r="35" spans="1:20" ht="60" customHeight="1">
      <c r="A35" s="323" t="s">
        <v>161</v>
      </c>
      <c r="B35" s="324"/>
      <c r="C35" s="324"/>
      <c r="D35" s="324"/>
      <c r="E35" s="325"/>
      <c r="F35" s="332" t="s">
        <v>112</v>
      </c>
      <c r="G35" s="333"/>
      <c r="H35" s="73">
        <v>15</v>
      </c>
      <c r="I35" s="292">
        <v>15</v>
      </c>
      <c r="J35" s="293" t="s">
        <v>229</v>
      </c>
      <c r="K35" s="292">
        <v>15</v>
      </c>
      <c r="L35" s="293" t="s">
        <v>250</v>
      </c>
      <c r="M35" s="292">
        <v>15</v>
      </c>
      <c r="N35" s="292" t="s">
        <v>250</v>
      </c>
      <c r="O35" s="292"/>
      <c r="P35" s="338"/>
      <c r="Q35" s="292"/>
      <c r="R35" s="292"/>
      <c r="S35" s="338"/>
      <c r="T35" s="292"/>
    </row>
    <row r="36" spans="1:20" ht="60" customHeight="1" thickBot="1">
      <c r="A36" s="329"/>
      <c r="B36" s="330"/>
      <c r="C36" s="330"/>
      <c r="D36" s="330"/>
      <c r="E36" s="331"/>
      <c r="F36" s="310" t="s">
        <v>113</v>
      </c>
      <c r="G36" s="311"/>
      <c r="H36" s="74">
        <v>0</v>
      </c>
      <c r="I36" s="294"/>
      <c r="J36" s="294"/>
      <c r="K36" s="294"/>
      <c r="L36" s="294"/>
      <c r="M36" s="294"/>
      <c r="N36" s="294"/>
      <c r="O36" s="294"/>
      <c r="P36" s="295"/>
      <c r="Q36" s="293"/>
      <c r="R36" s="294"/>
      <c r="S36" s="295"/>
      <c r="T36" s="293"/>
    </row>
    <row r="37" spans="1:20" ht="60" customHeight="1">
      <c r="A37" s="323" t="s">
        <v>164</v>
      </c>
      <c r="B37" s="324"/>
      <c r="C37" s="324"/>
      <c r="D37" s="324"/>
      <c r="E37" s="325"/>
      <c r="F37" s="332" t="s">
        <v>112</v>
      </c>
      <c r="G37" s="333"/>
      <c r="H37" s="73">
        <v>15</v>
      </c>
      <c r="I37" s="292">
        <v>15</v>
      </c>
      <c r="J37" s="292" t="s">
        <v>230</v>
      </c>
      <c r="K37" s="292">
        <v>15</v>
      </c>
      <c r="L37" s="292" t="s">
        <v>230</v>
      </c>
      <c r="M37" s="292">
        <v>15</v>
      </c>
      <c r="N37" s="292" t="s">
        <v>230</v>
      </c>
      <c r="O37" s="292"/>
      <c r="P37" s="338"/>
      <c r="Q37" s="292"/>
      <c r="R37" s="292"/>
      <c r="S37" s="338"/>
      <c r="T37" s="292"/>
    </row>
    <row r="38" spans="1:20" ht="60" customHeight="1" thickBot="1">
      <c r="A38" s="329"/>
      <c r="B38" s="330"/>
      <c r="C38" s="330"/>
      <c r="D38" s="330"/>
      <c r="E38" s="331"/>
      <c r="F38" s="310" t="s">
        <v>113</v>
      </c>
      <c r="G38" s="311"/>
      <c r="H38" s="74">
        <v>0</v>
      </c>
      <c r="I38" s="294"/>
      <c r="J38" s="294"/>
      <c r="K38" s="294"/>
      <c r="L38" s="294"/>
      <c r="M38" s="294"/>
      <c r="N38" s="294"/>
      <c r="O38" s="294"/>
      <c r="P38" s="295"/>
      <c r="Q38" s="293"/>
      <c r="R38" s="294"/>
      <c r="S38" s="295"/>
      <c r="T38" s="293"/>
    </row>
    <row r="39" spans="1:20" ht="60" customHeight="1">
      <c r="A39" s="323" t="s">
        <v>160</v>
      </c>
      <c r="B39" s="324"/>
      <c r="C39" s="324"/>
      <c r="D39" s="324"/>
      <c r="E39" s="325"/>
      <c r="F39" s="332" t="s">
        <v>90</v>
      </c>
      <c r="G39" s="333"/>
      <c r="H39" s="73">
        <v>15</v>
      </c>
      <c r="I39" s="292">
        <v>15</v>
      </c>
      <c r="J39" s="292" t="s">
        <v>231</v>
      </c>
      <c r="K39" s="292">
        <v>15</v>
      </c>
      <c r="L39" s="292" t="s">
        <v>251</v>
      </c>
      <c r="M39" s="292">
        <v>15</v>
      </c>
      <c r="N39" s="292" t="s">
        <v>253</v>
      </c>
      <c r="O39" s="292"/>
      <c r="P39" s="338"/>
      <c r="Q39" s="292"/>
      <c r="R39" s="292"/>
      <c r="S39" s="338"/>
      <c r="T39" s="292"/>
    </row>
    <row r="40" spans="1:20" ht="60" customHeight="1" thickBot="1">
      <c r="A40" s="329"/>
      <c r="B40" s="330"/>
      <c r="C40" s="330"/>
      <c r="D40" s="330"/>
      <c r="E40" s="331"/>
      <c r="F40" s="310" t="s">
        <v>91</v>
      </c>
      <c r="G40" s="311"/>
      <c r="H40" s="74">
        <v>0</v>
      </c>
      <c r="I40" s="294"/>
      <c r="J40" s="294"/>
      <c r="K40" s="294"/>
      <c r="L40" s="294"/>
      <c r="M40" s="294"/>
      <c r="N40" s="294"/>
      <c r="O40" s="294"/>
      <c r="P40" s="295"/>
      <c r="Q40" s="293"/>
      <c r="R40" s="294"/>
      <c r="S40" s="295"/>
      <c r="T40" s="293"/>
    </row>
    <row r="41" spans="1:20" ht="60" customHeight="1">
      <c r="A41" s="323" t="s">
        <v>167</v>
      </c>
      <c r="B41" s="324"/>
      <c r="C41" s="324"/>
      <c r="D41" s="324"/>
      <c r="E41" s="325"/>
      <c r="F41" s="332" t="s">
        <v>92</v>
      </c>
      <c r="G41" s="333"/>
      <c r="H41" s="73">
        <v>15</v>
      </c>
      <c r="I41" s="292">
        <v>15</v>
      </c>
      <c r="J41" s="292" t="s">
        <v>232</v>
      </c>
      <c r="K41" s="292">
        <v>15</v>
      </c>
      <c r="L41" s="292" t="s">
        <v>251</v>
      </c>
      <c r="M41" s="292">
        <v>10</v>
      </c>
      <c r="N41" s="292" t="s">
        <v>253</v>
      </c>
      <c r="O41" s="292"/>
      <c r="P41" s="338"/>
      <c r="Q41" s="292"/>
      <c r="R41" s="292"/>
      <c r="S41" s="338"/>
      <c r="T41" s="292"/>
    </row>
    <row r="42" spans="1:20" ht="60" customHeight="1" thickBot="1">
      <c r="A42" s="339"/>
      <c r="B42" s="340"/>
      <c r="C42" s="340"/>
      <c r="D42" s="340"/>
      <c r="E42" s="341"/>
      <c r="F42" s="310" t="s">
        <v>93</v>
      </c>
      <c r="G42" s="311"/>
      <c r="H42" s="77">
        <v>10</v>
      </c>
      <c r="I42" s="293"/>
      <c r="J42" s="293"/>
      <c r="K42" s="293"/>
      <c r="L42" s="293"/>
      <c r="M42" s="293"/>
      <c r="N42" s="293"/>
      <c r="O42" s="293"/>
      <c r="P42" s="295"/>
      <c r="Q42" s="293"/>
      <c r="R42" s="293"/>
      <c r="S42" s="295"/>
      <c r="T42" s="293"/>
    </row>
    <row r="43" spans="1:20" ht="60" customHeight="1" thickBot="1">
      <c r="A43" s="329"/>
      <c r="B43" s="330"/>
      <c r="C43" s="330"/>
      <c r="D43" s="330"/>
      <c r="E43" s="331"/>
      <c r="F43" s="310" t="s">
        <v>168</v>
      </c>
      <c r="G43" s="311"/>
      <c r="H43" s="74">
        <v>0</v>
      </c>
      <c r="I43" s="294"/>
      <c r="J43" s="294"/>
      <c r="K43" s="294"/>
      <c r="L43" s="294"/>
      <c r="M43" s="294"/>
      <c r="N43" s="294"/>
      <c r="O43" s="294"/>
      <c r="P43" s="295"/>
      <c r="Q43" s="293"/>
      <c r="R43" s="294"/>
      <c r="S43" s="295"/>
      <c r="T43" s="293"/>
    </row>
    <row r="44" spans="1:20" ht="60" customHeight="1">
      <c r="A44" s="323" t="s">
        <v>166</v>
      </c>
      <c r="B44" s="324"/>
      <c r="C44" s="324"/>
      <c r="D44" s="324"/>
      <c r="E44" s="325"/>
      <c r="F44" s="332" t="s">
        <v>112</v>
      </c>
      <c r="G44" s="333"/>
      <c r="H44" s="73">
        <v>15</v>
      </c>
      <c r="I44" s="292">
        <v>15</v>
      </c>
      <c r="J44" s="145" t="s">
        <v>218</v>
      </c>
      <c r="K44" s="292">
        <v>15</v>
      </c>
      <c r="L44" s="292" t="s">
        <v>252</v>
      </c>
      <c r="M44" s="292">
        <v>15</v>
      </c>
      <c r="N44" s="292" t="s">
        <v>254</v>
      </c>
      <c r="O44" s="292"/>
      <c r="P44" s="338"/>
      <c r="Q44" s="292"/>
      <c r="R44" s="292"/>
      <c r="S44" s="338"/>
      <c r="T44" s="292"/>
    </row>
    <row r="45" spans="1:20" ht="60" customHeight="1" thickBot="1">
      <c r="A45" s="329"/>
      <c r="B45" s="330"/>
      <c r="C45" s="330"/>
      <c r="D45" s="330"/>
      <c r="E45" s="331"/>
      <c r="F45" s="310" t="s">
        <v>113</v>
      </c>
      <c r="G45" s="311"/>
      <c r="H45" s="74">
        <v>0</v>
      </c>
      <c r="I45" s="294"/>
      <c r="J45" s="146"/>
      <c r="K45" s="294"/>
      <c r="L45" s="294"/>
      <c r="M45" s="294"/>
      <c r="N45" s="294"/>
      <c r="O45" s="294"/>
      <c r="P45" s="296"/>
      <c r="Q45" s="294"/>
      <c r="R45" s="294"/>
      <c r="S45" s="296"/>
      <c r="T45" s="294"/>
    </row>
    <row r="46" spans="1:20" ht="80.1" customHeight="1">
      <c r="A46" s="323" t="s">
        <v>163</v>
      </c>
      <c r="B46" s="324"/>
      <c r="C46" s="324"/>
      <c r="D46" s="324"/>
      <c r="E46" s="325"/>
      <c r="F46" s="332" t="s">
        <v>94</v>
      </c>
      <c r="G46" s="333"/>
      <c r="H46" s="73">
        <v>15</v>
      </c>
      <c r="I46" s="292">
        <v>5</v>
      </c>
      <c r="J46" s="292" t="s">
        <v>233</v>
      </c>
      <c r="K46" s="292">
        <v>5</v>
      </c>
      <c r="L46" s="292" t="s">
        <v>255</v>
      </c>
      <c r="M46" s="292">
        <v>5</v>
      </c>
      <c r="N46" s="292" t="s">
        <v>251</v>
      </c>
      <c r="O46" s="292"/>
      <c r="P46" s="338"/>
      <c r="Q46" s="292"/>
      <c r="R46" s="292"/>
      <c r="S46" s="338"/>
      <c r="T46" s="292"/>
    </row>
    <row r="47" spans="1:20" ht="80.1" customHeight="1" thickBot="1">
      <c r="A47" s="329"/>
      <c r="B47" s="330"/>
      <c r="C47" s="330"/>
      <c r="D47" s="330"/>
      <c r="E47" s="331"/>
      <c r="F47" s="310" t="s">
        <v>95</v>
      </c>
      <c r="G47" s="311"/>
      <c r="H47" s="74">
        <v>5</v>
      </c>
      <c r="I47" s="294"/>
      <c r="J47" s="294"/>
      <c r="K47" s="294"/>
      <c r="L47" s="294"/>
      <c r="M47" s="294"/>
      <c r="N47" s="294"/>
      <c r="O47" s="294"/>
      <c r="P47" s="296"/>
      <c r="Q47" s="294"/>
      <c r="R47" s="294"/>
      <c r="S47" s="296"/>
      <c r="T47" s="294"/>
    </row>
    <row r="48" spans="1:20" ht="60" customHeight="1">
      <c r="A48" s="323" t="s">
        <v>181</v>
      </c>
      <c r="B48" s="324"/>
      <c r="C48" s="324"/>
      <c r="D48" s="324"/>
      <c r="E48" s="325"/>
      <c r="F48" s="332" t="s">
        <v>96</v>
      </c>
      <c r="G48" s="333"/>
      <c r="H48" s="73">
        <v>10</v>
      </c>
      <c r="I48" s="292">
        <v>10</v>
      </c>
      <c r="J48" s="292" t="s">
        <v>234</v>
      </c>
      <c r="K48" s="292">
        <v>10</v>
      </c>
      <c r="L48" s="292" t="s">
        <v>255</v>
      </c>
      <c r="M48" s="292">
        <v>10</v>
      </c>
      <c r="N48" s="292" t="s">
        <v>251</v>
      </c>
      <c r="O48" s="292"/>
      <c r="P48" s="295"/>
      <c r="Q48" s="293"/>
      <c r="R48" s="292"/>
      <c r="S48" s="295"/>
      <c r="T48" s="293"/>
    </row>
    <row r="49" spans="1:20" ht="60" customHeight="1">
      <c r="A49" s="326"/>
      <c r="B49" s="327"/>
      <c r="C49" s="327"/>
      <c r="D49" s="327"/>
      <c r="E49" s="328"/>
      <c r="F49" s="334" t="s">
        <v>97</v>
      </c>
      <c r="G49" s="335"/>
      <c r="H49" s="75">
        <v>5</v>
      </c>
      <c r="I49" s="293"/>
      <c r="J49" s="293"/>
      <c r="K49" s="293"/>
      <c r="L49" s="293"/>
      <c r="M49" s="293"/>
      <c r="N49" s="293"/>
      <c r="O49" s="293"/>
      <c r="P49" s="295"/>
      <c r="Q49" s="293"/>
      <c r="R49" s="293"/>
      <c r="S49" s="295"/>
      <c r="T49" s="293"/>
    </row>
    <row r="50" spans="1:20" ht="60" customHeight="1" thickBot="1">
      <c r="A50" s="329"/>
      <c r="B50" s="330"/>
      <c r="C50" s="330"/>
      <c r="D50" s="330"/>
      <c r="E50" s="331"/>
      <c r="F50" s="310" t="s">
        <v>98</v>
      </c>
      <c r="G50" s="311"/>
      <c r="H50" s="74">
        <v>0</v>
      </c>
      <c r="I50" s="294"/>
      <c r="J50" s="294"/>
      <c r="K50" s="294"/>
      <c r="L50" s="294"/>
      <c r="M50" s="294"/>
      <c r="N50" s="294"/>
      <c r="O50" s="294"/>
      <c r="P50" s="296"/>
      <c r="Q50" s="294"/>
      <c r="R50" s="294"/>
      <c r="S50" s="296"/>
      <c r="T50" s="294"/>
    </row>
    <row r="51" spans="1:20" ht="30" customHeight="1">
      <c r="A51" s="380" t="s">
        <v>99</v>
      </c>
      <c r="B51" s="380"/>
      <c r="C51" s="380"/>
      <c r="D51" s="380"/>
      <c r="E51" s="380"/>
      <c r="F51" s="380"/>
      <c r="G51" s="380"/>
      <c r="H51" s="76">
        <f>H35+H37+H39+H41+H44+H46+H48</f>
        <v>100</v>
      </c>
      <c r="I51" s="381">
        <f>SUM(I35:I50)</f>
        <v>90</v>
      </c>
      <c r="J51" s="382"/>
      <c r="K51" s="381">
        <f>SUM(K35:K50)</f>
        <v>90</v>
      </c>
      <c r="L51" s="382"/>
      <c r="M51" s="381">
        <f>SUM(M35:M50)</f>
        <v>85</v>
      </c>
      <c r="N51" s="382"/>
      <c r="O51" s="336">
        <f>SUM(O35:O50)</f>
        <v>0</v>
      </c>
      <c r="P51" s="336"/>
      <c r="Q51" s="336"/>
      <c r="R51" s="336">
        <f>SUM(R35:R50)</f>
        <v>0</v>
      </c>
      <c r="S51" s="336"/>
      <c r="T51" s="336"/>
    </row>
    <row r="52" spans="1:20" ht="60" customHeight="1">
      <c r="A52" s="297" t="s">
        <v>158</v>
      </c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</row>
    <row r="53" spans="1:20" ht="106.5" customHeight="1">
      <c r="A53" s="358" t="s">
        <v>83</v>
      </c>
      <c r="B53" s="358"/>
      <c r="C53" s="358"/>
      <c r="D53" s="358"/>
      <c r="E53" s="358"/>
      <c r="F53" s="358"/>
      <c r="G53" s="358"/>
      <c r="H53" s="70" t="s">
        <v>84</v>
      </c>
      <c r="I53" s="71" t="s">
        <v>85</v>
      </c>
      <c r="J53" s="72" t="s">
        <v>147</v>
      </c>
      <c r="K53" s="71" t="s">
        <v>86</v>
      </c>
      <c r="L53" s="72" t="s">
        <v>147</v>
      </c>
      <c r="M53" s="71" t="s">
        <v>87</v>
      </c>
      <c r="N53" s="72" t="s">
        <v>147</v>
      </c>
      <c r="O53" s="72" t="s">
        <v>88</v>
      </c>
      <c r="P53" s="359" t="s">
        <v>147</v>
      </c>
      <c r="Q53" s="360"/>
      <c r="R53" s="72" t="s">
        <v>89</v>
      </c>
      <c r="S53" s="342" t="s">
        <v>147</v>
      </c>
      <c r="T53" s="342"/>
    </row>
    <row r="54" spans="1:20" ht="60" customHeight="1">
      <c r="A54" s="327" t="s">
        <v>148</v>
      </c>
      <c r="B54" s="327"/>
      <c r="C54" s="327"/>
      <c r="D54" s="327"/>
      <c r="E54" s="327"/>
      <c r="F54" s="373" t="s">
        <v>162</v>
      </c>
      <c r="G54" s="373"/>
      <c r="H54" s="78">
        <v>100</v>
      </c>
      <c r="I54" s="337">
        <v>100</v>
      </c>
      <c r="J54" s="376" t="s">
        <v>235</v>
      </c>
      <c r="K54" s="337">
        <v>100</v>
      </c>
      <c r="L54" s="292" t="s">
        <v>255</v>
      </c>
      <c r="M54" s="337">
        <v>100</v>
      </c>
      <c r="N54" s="337" t="s">
        <v>256</v>
      </c>
      <c r="O54" s="337"/>
      <c r="P54" s="337"/>
      <c r="Q54" s="337"/>
      <c r="R54" s="337"/>
      <c r="S54" s="337"/>
      <c r="T54" s="337"/>
    </row>
    <row r="55" spans="1:20" ht="60" customHeight="1">
      <c r="A55" s="327"/>
      <c r="B55" s="327"/>
      <c r="C55" s="327"/>
      <c r="D55" s="327"/>
      <c r="E55" s="327"/>
      <c r="F55" s="373" t="s">
        <v>149</v>
      </c>
      <c r="G55" s="373"/>
      <c r="H55" s="78">
        <v>50</v>
      </c>
      <c r="I55" s="337"/>
      <c r="J55" s="377"/>
      <c r="K55" s="337"/>
      <c r="L55" s="293"/>
      <c r="M55" s="337"/>
      <c r="N55" s="337"/>
      <c r="O55" s="337"/>
      <c r="P55" s="337"/>
      <c r="Q55" s="337"/>
      <c r="R55" s="337"/>
      <c r="S55" s="337"/>
      <c r="T55" s="337"/>
    </row>
    <row r="56" spans="1:20" ht="60" customHeight="1">
      <c r="A56" s="327"/>
      <c r="B56" s="327"/>
      <c r="C56" s="327"/>
      <c r="D56" s="327"/>
      <c r="E56" s="327"/>
      <c r="F56" s="373" t="s">
        <v>150</v>
      </c>
      <c r="G56" s="373"/>
      <c r="H56" s="78">
        <v>0</v>
      </c>
      <c r="I56" s="337"/>
      <c r="J56" s="378"/>
      <c r="K56" s="337"/>
      <c r="L56" s="294"/>
      <c r="M56" s="337"/>
      <c r="N56" s="337"/>
      <c r="O56" s="337"/>
      <c r="P56" s="337"/>
      <c r="Q56" s="337"/>
      <c r="R56" s="337"/>
      <c r="S56" s="337"/>
      <c r="T56" s="337"/>
    </row>
    <row r="57" spans="1:20" ht="30" customHeight="1">
      <c r="A57" s="383" t="s">
        <v>99</v>
      </c>
      <c r="B57" s="383"/>
      <c r="C57" s="383"/>
      <c r="D57" s="383"/>
      <c r="E57" s="383"/>
      <c r="F57" s="383"/>
      <c r="G57" s="383"/>
      <c r="H57" s="383"/>
      <c r="I57" s="309">
        <f>I54</f>
        <v>100</v>
      </c>
      <c r="J57" s="309"/>
      <c r="K57" s="309">
        <f>K54</f>
        <v>100</v>
      </c>
      <c r="L57" s="309"/>
      <c r="M57" s="309">
        <f>M54</f>
        <v>100</v>
      </c>
      <c r="N57" s="309"/>
      <c r="O57" s="336">
        <f>O54</f>
        <v>0</v>
      </c>
      <c r="P57" s="336"/>
      <c r="Q57" s="336"/>
      <c r="R57" s="336">
        <f>R54</f>
        <v>0</v>
      </c>
      <c r="S57" s="336"/>
      <c r="T57" s="336"/>
    </row>
    <row r="58" spans="1:20" ht="60" customHeight="1">
      <c r="A58" s="297" t="s">
        <v>156</v>
      </c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</row>
    <row r="59" spans="1:20" ht="60" customHeight="1">
      <c r="A59" s="384" t="s">
        <v>159</v>
      </c>
      <c r="B59" s="384"/>
      <c r="C59" s="384"/>
      <c r="D59" s="384"/>
      <c r="E59" s="384"/>
      <c r="F59" s="385" t="s">
        <v>153</v>
      </c>
      <c r="G59" s="386"/>
      <c r="H59" s="387"/>
      <c r="I59" s="278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50</v>
      </c>
      <c r="J59" s="388"/>
      <c r="K59" s="278">
        <f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50</v>
      </c>
      <c r="L59" s="388"/>
      <c r="M59" s="278">
        <f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388"/>
      <c r="O59" s="278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279"/>
      <c r="Q59" s="279"/>
      <c r="R59" s="278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279"/>
      <c r="T59" s="279"/>
    </row>
    <row r="60" spans="1:20" ht="60" customHeight="1">
      <c r="A60" s="384"/>
      <c r="B60" s="384"/>
      <c r="C60" s="384"/>
      <c r="D60" s="384"/>
      <c r="E60" s="384"/>
      <c r="F60" s="385" t="s">
        <v>154</v>
      </c>
      <c r="G60" s="386"/>
      <c r="H60" s="387"/>
      <c r="I60" s="280"/>
      <c r="J60" s="389"/>
      <c r="K60" s="280"/>
      <c r="L60" s="389"/>
      <c r="M60" s="280"/>
      <c r="N60" s="389"/>
      <c r="O60" s="280"/>
      <c r="P60" s="281"/>
      <c r="Q60" s="281"/>
      <c r="R60" s="280"/>
      <c r="S60" s="281"/>
      <c r="T60" s="281"/>
    </row>
    <row r="61" spans="1:20" ht="60" customHeight="1">
      <c r="A61" s="384"/>
      <c r="B61" s="384"/>
      <c r="C61" s="384"/>
      <c r="D61" s="384"/>
      <c r="E61" s="384"/>
      <c r="F61" s="385" t="s">
        <v>155</v>
      </c>
      <c r="G61" s="386"/>
      <c r="H61" s="387"/>
      <c r="I61" s="282"/>
      <c r="J61" s="390"/>
      <c r="K61" s="282"/>
      <c r="L61" s="390"/>
      <c r="M61" s="282"/>
      <c r="N61" s="390"/>
      <c r="O61" s="282"/>
      <c r="P61" s="283"/>
      <c r="Q61" s="283"/>
      <c r="R61" s="282"/>
      <c r="S61" s="283"/>
      <c r="T61" s="283"/>
    </row>
    <row r="62" spans="1:21" ht="60" customHeight="1">
      <c r="A62" s="347" t="s">
        <v>151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85"/>
    </row>
    <row r="63" spans="1:20" ht="60" customHeight="1">
      <c r="A63" s="384" t="s">
        <v>152</v>
      </c>
      <c r="B63" s="384"/>
      <c r="C63" s="384"/>
      <c r="D63" s="384"/>
      <c r="E63" s="384"/>
      <c r="F63" s="286" t="s">
        <v>153</v>
      </c>
      <c r="G63" s="286"/>
      <c r="H63" s="120">
        <v>100</v>
      </c>
      <c r="I63" s="379" t="str">
        <f>IF(SUM(I59:T61)=0,"BAJO",IF(SUM(I59:T61)/COUNTIF(I59:T61,"&gt;0")&lt;50,"BAJO",IF(SUM(I59:T61)/COUNTIF(I59:T61,"&gt;0")=100,"FUERTE",IF(SUM(I59:T61)/COUNTIF(I59:T61,"&gt;0")&lt;=99,"MODERADO"))))</f>
        <v>MODERADO</v>
      </c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</row>
    <row r="64" spans="1:20" ht="60" customHeight="1">
      <c r="A64" s="384"/>
      <c r="B64" s="384"/>
      <c r="C64" s="384"/>
      <c r="D64" s="384"/>
      <c r="E64" s="384"/>
      <c r="F64" s="286" t="s">
        <v>154</v>
      </c>
      <c r="G64" s="286"/>
      <c r="H64" s="120">
        <v>50</v>
      </c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</row>
    <row r="65" spans="1:20" ht="60" customHeight="1">
      <c r="A65" s="384"/>
      <c r="B65" s="384"/>
      <c r="C65" s="384"/>
      <c r="D65" s="384"/>
      <c r="E65" s="384"/>
      <c r="F65" s="286" t="s">
        <v>155</v>
      </c>
      <c r="G65" s="286"/>
      <c r="H65" s="120">
        <v>0</v>
      </c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</row>
    <row r="66" spans="1:20" ht="30" customHeight="1">
      <c r="A66" s="39"/>
      <c r="B66" s="39"/>
      <c r="C66" s="3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7"/>
      <c r="P66" s="38"/>
      <c r="Q66" s="38"/>
      <c r="R66" s="38"/>
      <c r="S66" s="38"/>
      <c r="T66" s="38"/>
    </row>
    <row r="67" spans="1:20" ht="30" customHeight="1">
      <c r="A67" s="33"/>
      <c r="B67" s="33"/>
      <c r="C67" s="34"/>
      <c r="D67" s="34"/>
      <c r="E67" s="34"/>
      <c r="F67" s="34"/>
      <c r="G67" s="34"/>
      <c r="H67" s="34"/>
      <c r="I67" s="34"/>
      <c r="J67" s="87"/>
      <c r="K67" s="87"/>
      <c r="L67" s="50"/>
      <c r="M67" s="50"/>
      <c r="N67" s="42"/>
      <c r="O67" s="51"/>
      <c r="P67" s="40"/>
      <c r="Q67" s="40"/>
      <c r="R67" s="40"/>
      <c r="S67" s="40"/>
      <c r="T67" s="40"/>
    </row>
    <row r="68" spans="1:20" ht="30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52"/>
      <c r="L68" s="52"/>
      <c r="M68" s="42"/>
      <c r="N68" s="42"/>
      <c r="O68" s="51"/>
      <c r="P68" s="51"/>
      <c r="Q68" s="51"/>
      <c r="R68" s="51"/>
      <c r="S68" s="51"/>
      <c r="T68" s="51"/>
    </row>
    <row r="69" spans="1:20" ht="69" customHeight="1">
      <c r="A69" s="284" t="s">
        <v>100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</row>
    <row r="70" spans="1:20" ht="30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2"/>
      <c r="Q70" s="92"/>
      <c r="R70" s="92"/>
      <c r="S70" s="92"/>
      <c r="T70" s="92"/>
    </row>
    <row r="71" spans="1:20" s="84" customFormat="1" ht="50.1" customHeight="1">
      <c r="A71" s="277" t="s">
        <v>1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</row>
    <row r="72" spans="1:20" s="84" customFormat="1" ht="50.1" customHeight="1">
      <c r="A72" s="286" t="s">
        <v>101</v>
      </c>
      <c r="B72" s="286"/>
      <c r="C72" s="286"/>
      <c r="D72" s="286"/>
      <c r="E72" s="286"/>
      <c r="F72" s="286"/>
      <c r="G72" s="286"/>
      <c r="H72" s="286" t="s">
        <v>102</v>
      </c>
      <c r="I72" s="286"/>
      <c r="J72" s="286"/>
      <c r="K72" s="286"/>
      <c r="L72" s="286"/>
      <c r="M72" s="286"/>
      <c r="N72" s="286"/>
      <c r="O72" s="286" t="s">
        <v>103</v>
      </c>
      <c r="P72" s="286"/>
      <c r="Q72" s="286"/>
      <c r="R72" s="286"/>
      <c r="S72" s="286"/>
      <c r="T72" s="286"/>
    </row>
    <row r="73" spans="1:20" s="84" customFormat="1" ht="50.1" customHeight="1">
      <c r="A73" s="287">
        <f>G10</f>
        <v>3</v>
      </c>
      <c r="B73" s="287"/>
      <c r="C73" s="287"/>
      <c r="D73" s="287"/>
      <c r="E73" s="287"/>
      <c r="F73" s="287"/>
      <c r="G73" s="287"/>
      <c r="H73" s="288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3" s="288"/>
      <c r="J73" s="288"/>
      <c r="K73" s="288"/>
      <c r="L73" s="288"/>
      <c r="M73" s="288"/>
      <c r="N73" s="288"/>
      <c r="O73" s="291">
        <f>IF(A73-H73=0,"1",A73-H73)</f>
        <v>2</v>
      </c>
      <c r="P73" s="291"/>
      <c r="Q73" s="291"/>
      <c r="R73" s="291"/>
      <c r="S73" s="291"/>
      <c r="T73" s="291"/>
    </row>
    <row r="74" spans="1:20" s="84" customFormat="1" ht="50.1" customHeight="1">
      <c r="A74" s="93"/>
      <c r="B74" s="93"/>
      <c r="C74" s="94"/>
      <c r="D74" s="94"/>
      <c r="E74" s="86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97"/>
      <c r="Q74" s="97"/>
      <c r="R74" s="97"/>
      <c r="S74" s="97"/>
      <c r="T74" s="97"/>
    </row>
    <row r="75" spans="1:20" s="84" customFormat="1" ht="50.1" customHeight="1">
      <c r="A75" s="289" t="s">
        <v>104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</row>
    <row r="76" spans="1:20" s="84" customFormat="1" ht="50.1" customHeight="1">
      <c r="A76" s="286" t="s">
        <v>105</v>
      </c>
      <c r="B76" s="286"/>
      <c r="C76" s="286"/>
      <c r="D76" s="286"/>
      <c r="E76" s="286"/>
      <c r="F76" s="286"/>
      <c r="G76" s="286"/>
      <c r="H76" s="286" t="s">
        <v>102</v>
      </c>
      <c r="I76" s="286"/>
      <c r="J76" s="286"/>
      <c r="K76" s="286"/>
      <c r="L76" s="286"/>
      <c r="M76" s="286"/>
      <c r="N76" s="286"/>
      <c r="O76" s="286" t="s">
        <v>106</v>
      </c>
      <c r="P76" s="286"/>
      <c r="Q76" s="286"/>
      <c r="R76" s="286"/>
      <c r="S76" s="286"/>
      <c r="T76" s="286"/>
    </row>
    <row r="77" spans="1:20" s="84" customFormat="1" ht="50.1" customHeight="1">
      <c r="A77" s="287">
        <f>G11</f>
        <v>4</v>
      </c>
      <c r="B77" s="287"/>
      <c r="C77" s="287"/>
      <c r="D77" s="287"/>
      <c r="E77" s="287"/>
      <c r="F77" s="287"/>
      <c r="G77" s="287"/>
      <c r="H77" s="290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7" s="290"/>
      <c r="J77" s="290"/>
      <c r="K77" s="290"/>
      <c r="L77" s="290"/>
      <c r="M77" s="290"/>
      <c r="N77" s="290"/>
      <c r="O77" s="287">
        <f>IF(A77-H77=0,"1",A77-H77)</f>
        <v>3</v>
      </c>
      <c r="P77" s="287"/>
      <c r="Q77" s="287"/>
      <c r="R77" s="287"/>
      <c r="S77" s="287"/>
      <c r="T77" s="287"/>
    </row>
    <row r="78" spans="1:20" s="84" customFormat="1" ht="50.1" customHeight="1">
      <c r="A78" s="98"/>
      <c r="B78" s="98"/>
      <c r="C78" s="98"/>
      <c r="D78" s="98"/>
      <c r="E78" s="98"/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97"/>
      <c r="Q78" s="97"/>
      <c r="R78" s="97"/>
      <c r="S78" s="97"/>
      <c r="T78" s="97"/>
    </row>
    <row r="79" spans="1:20" s="84" customFormat="1" ht="50.1" customHeight="1">
      <c r="A79" s="277" t="s">
        <v>107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</row>
    <row r="80" spans="1:20" s="84" customFormat="1" ht="50.1" customHeight="1">
      <c r="A80" s="286" t="s">
        <v>103</v>
      </c>
      <c r="B80" s="286"/>
      <c r="C80" s="286"/>
      <c r="D80" s="286"/>
      <c r="E80" s="286"/>
      <c r="F80" s="286"/>
      <c r="G80" s="286"/>
      <c r="H80" s="286" t="s">
        <v>106</v>
      </c>
      <c r="I80" s="286"/>
      <c r="J80" s="286"/>
      <c r="K80" s="286"/>
      <c r="L80" s="286"/>
      <c r="M80" s="286"/>
      <c r="N80" s="286"/>
      <c r="O80" s="286" t="s">
        <v>108</v>
      </c>
      <c r="P80" s="286"/>
      <c r="Q80" s="286"/>
      <c r="R80" s="286"/>
      <c r="S80" s="286"/>
      <c r="T80" s="286"/>
    </row>
    <row r="81" spans="1:20" s="84" customFormat="1" ht="50.1" customHeight="1">
      <c r="A81" s="287">
        <f>O73</f>
        <v>2</v>
      </c>
      <c r="B81" s="287"/>
      <c r="C81" s="287"/>
      <c r="D81" s="287"/>
      <c r="E81" s="287"/>
      <c r="F81" s="287"/>
      <c r="G81" s="287"/>
      <c r="H81" s="287">
        <f>O77</f>
        <v>3</v>
      </c>
      <c r="I81" s="287"/>
      <c r="J81" s="287"/>
      <c r="K81" s="287"/>
      <c r="L81" s="287"/>
      <c r="M81" s="287"/>
      <c r="N81" s="287"/>
      <c r="O81" s="288" t="str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MODERADO</v>
      </c>
      <c r="P81" s="288"/>
      <c r="Q81" s="288"/>
      <c r="R81" s="288"/>
      <c r="S81" s="288"/>
      <c r="T81" s="288"/>
    </row>
    <row r="82" spans="1:20" ht="15">
      <c r="A82" s="17"/>
      <c r="B82" s="17"/>
      <c r="C82" s="17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54"/>
      <c r="P82" s="55"/>
      <c r="Q82" s="55"/>
      <c r="R82" s="55"/>
      <c r="S82" s="55"/>
      <c r="T82" s="55"/>
    </row>
  </sheetData>
  <sheetProtection algorithmName="SHA-512" hashValue="M3lRYq3M7MyZXcZmMv4uRUx2jsQLgs/y/y79+AIbHhg6iSUi9H53+J2GmFytHmeJXoVLWjVHR3l0AoChEdKdwg==" saltValue="IJTdJUguSRDHPr6ufppqbg==" spinCount="100000" sheet="1" objects="1" scenarios="1"/>
  <mergeCells count="204">
    <mergeCell ref="F64:G64"/>
    <mergeCell ref="F65:G65"/>
    <mergeCell ref="I63:T65"/>
    <mergeCell ref="A51:G51"/>
    <mergeCell ref="I51:J51"/>
    <mergeCell ref="K51:L51"/>
    <mergeCell ref="M51:N51"/>
    <mergeCell ref="O51:Q51"/>
    <mergeCell ref="R51:T51"/>
    <mergeCell ref="A57:H57"/>
    <mergeCell ref="I57:J57"/>
    <mergeCell ref="K57:L57"/>
    <mergeCell ref="A62:T62"/>
    <mergeCell ref="A63:E65"/>
    <mergeCell ref="F63:G63"/>
    <mergeCell ref="A58:T58"/>
    <mergeCell ref="A59:E61"/>
    <mergeCell ref="R57:T57"/>
    <mergeCell ref="F59:H59"/>
    <mergeCell ref="F60:H60"/>
    <mergeCell ref="F61:H61"/>
    <mergeCell ref="I59:J61"/>
    <mergeCell ref="K59:L61"/>
    <mergeCell ref="M59:N61"/>
    <mergeCell ref="S54:T56"/>
    <mergeCell ref="F55:G55"/>
    <mergeCell ref="F56:G56"/>
    <mergeCell ref="A13:T13"/>
    <mergeCell ref="A14:T14"/>
    <mergeCell ref="A53:G53"/>
    <mergeCell ref="P53:Q53"/>
    <mergeCell ref="S53:T53"/>
    <mergeCell ref="P35:Q36"/>
    <mergeCell ref="R35:R36"/>
    <mergeCell ref="S35:T36"/>
    <mergeCell ref="F36:G36"/>
    <mergeCell ref="A37:E38"/>
    <mergeCell ref="F37:G37"/>
    <mergeCell ref="A35:E36"/>
    <mergeCell ref="A54:E56"/>
    <mergeCell ref="F54:G54"/>
    <mergeCell ref="I54:I56"/>
    <mergeCell ref="J54:J56"/>
    <mergeCell ref="K54:K56"/>
    <mergeCell ref="R54:R56"/>
    <mergeCell ref="A20:F20"/>
    <mergeCell ref="A21:F21"/>
    <mergeCell ref="A18:F18"/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F35:G35"/>
    <mergeCell ref="I35:I36"/>
    <mergeCell ref="J35:J36"/>
    <mergeCell ref="K35:K36"/>
    <mergeCell ref="L35:L36"/>
    <mergeCell ref="M35:M36"/>
    <mergeCell ref="F38:G38"/>
    <mergeCell ref="M37:M38"/>
    <mergeCell ref="N37:N38"/>
    <mergeCell ref="I37:I38"/>
    <mergeCell ref="J37:J38"/>
    <mergeCell ref="K37:K38"/>
    <mergeCell ref="L37:L38"/>
    <mergeCell ref="S34:T34"/>
    <mergeCell ref="A33:T33"/>
    <mergeCell ref="A9:T9"/>
    <mergeCell ref="A10:F10"/>
    <mergeCell ref="G10:I10"/>
    <mergeCell ref="J10:T10"/>
    <mergeCell ref="A11:F11"/>
    <mergeCell ref="G11:I11"/>
    <mergeCell ref="J11:T11"/>
    <mergeCell ref="A22:F22"/>
    <mergeCell ref="A32:T32"/>
    <mergeCell ref="H22:N22"/>
    <mergeCell ref="A19:F19"/>
    <mergeCell ref="A34:G34"/>
    <mergeCell ref="P34:Q34"/>
    <mergeCell ref="S39:T40"/>
    <mergeCell ref="N44:N45"/>
    <mergeCell ref="O44:O45"/>
    <mergeCell ref="P44:Q45"/>
    <mergeCell ref="R41:R43"/>
    <mergeCell ref="S41:T43"/>
    <mergeCell ref="R44:R45"/>
    <mergeCell ref="S44:T45"/>
    <mergeCell ref="N35:N36"/>
    <mergeCell ref="O35:O36"/>
    <mergeCell ref="S37:T38"/>
    <mergeCell ref="P37:Q38"/>
    <mergeCell ref="R37:R38"/>
    <mergeCell ref="O37:O38"/>
    <mergeCell ref="N39:N40"/>
    <mergeCell ref="F42:G42"/>
    <mergeCell ref="M41:M43"/>
    <mergeCell ref="N41:N43"/>
    <mergeCell ref="O41:O43"/>
    <mergeCell ref="P41:Q43"/>
    <mergeCell ref="O39:O40"/>
    <mergeCell ref="P39:Q40"/>
    <mergeCell ref="R39:R40"/>
    <mergeCell ref="F39:G39"/>
    <mergeCell ref="I39:I40"/>
    <mergeCell ref="J39:J40"/>
    <mergeCell ref="K39:K40"/>
    <mergeCell ref="L39:L40"/>
    <mergeCell ref="F40:G40"/>
    <mergeCell ref="M39:M40"/>
    <mergeCell ref="A39:E40"/>
    <mergeCell ref="O46:O47"/>
    <mergeCell ref="P46:Q47"/>
    <mergeCell ref="R46:R47"/>
    <mergeCell ref="S46:T47"/>
    <mergeCell ref="A46:E47"/>
    <mergeCell ref="F46:G46"/>
    <mergeCell ref="I46:I47"/>
    <mergeCell ref="J46:J47"/>
    <mergeCell ref="K46:K47"/>
    <mergeCell ref="L46:L47"/>
    <mergeCell ref="A44:E45"/>
    <mergeCell ref="F44:G44"/>
    <mergeCell ref="I44:I45"/>
    <mergeCell ref="K44:K45"/>
    <mergeCell ref="L44:L45"/>
    <mergeCell ref="F45:G45"/>
    <mergeCell ref="A41:E43"/>
    <mergeCell ref="F41:G41"/>
    <mergeCell ref="I41:I43"/>
    <mergeCell ref="J41:J43"/>
    <mergeCell ref="K41:K43"/>
    <mergeCell ref="L41:L43"/>
    <mergeCell ref="F43:G43"/>
    <mergeCell ref="F48:G48"/>
    <mergeCell ref="I48:I50"/>
    <mergeCell ref="J48:J50"/>
    <mergeCell ref="K48:K50"/>
    <mergeCell ref="L48:L50"/>
    <mergeCell ref="F49:G49"/>
    <mergeCell ref="F50:G50"/>
    <mergeCell ref="O57:Q57"/>
    <mergeCell ref="M48:M50"/>
    <mergeCell ref="N48:N50"/>
    <mergeCell ref="O48:O50"/>
    <mergeCell ref="P48:Q50"/>
    <mergeCell ref="N54:N56"/>
    <mergeCell ref="O54:O56"/>
    <mergeCell ref="L54:L56"/>
    <mergeCell ref="M54:M56"/>
    <mergeCell ref="P54:Q56"/>
    <mergeCell ref="O73:T73"/>
    <mergeCell ref="R48:R50"/>
    <mergeCell ref="S48:T50"/>
    <mergeCell ref="A52:T52"/>
    <mergeCell ref="G15:N17"/>
    <mergeCell ref="H18:N18"/>
    <mergeCell ref="H19:N19"/>
    <mergeCell ref="H20:N20"/>
    <mergeCell ref="H21:N21"/>
    <mergeCell ref="M57:N57"/>
    <mergeCell ref="M46:M47"/>
    <mergeCell ref="N46:N47"/>
    <mergeCell ref="F47:G47"/>
    <mergeCell ref="M44:M45"/>
    <mergeCell ref="A30:G30"/>
    <mergeCell ref="A25:G25"/>
    <mergeCell ref="A26:G26"/>
    <mergeCell ref="A27:G27"/>
    <mergeCell ref="A28:G28"/>
    <mergeCell ref="A29:G29"/>
    <mergeCell ref="A15:F17"/>
    <mergeCell ref="O15:T15"/>
    <mergeCell ref="O16:Q16"/>
    <mergeCell ref="A48:E50"/>
    <mergeCell ref="A71:T71"/>
    <mergeCell ref="O59:Q61"/>
    <mergeCell ref="R59:T61"/>
    <mergeCell ref="A69:T69"/>
    <mergeCell ref="R16:T16"/>
    <mergeCell ref="A79:T79"/>
    <mergeCell ref="A80:G80"/>
    <mergeCell ref="A81:G81"/>
    <mergeCell ref="H80:N80"/>
    <mergeCell ref="H81:N81"/>
    <mergeCell ref="O80:T80"/>
    <mergeCell ref="O81:T81"/>
    <mergeCell ref="A75:T75"/>
    <mergeCell ref="A72:G72"/>
    <mergeCell ref="H72:N72"/>
    <mergeCell ref="A76:G76"/>
    <mergeCell ref="A77:G77"/>
    <mergeCell ref="H76:N76"/>
    <mergeCell ref="H77:N77"/>
    <mergeCell ref="O76:T76"/>
    <mergeCell ref="O77:T77"/>
    <mergeCell ref="O72:T72"/>
    <mergeCell ref="A73:G73"/>
    <mergeCell ref="H73:N73"/>
  </mergeCells>
  <conditionalFormatting sqref="J11">
    <cfRule type="expression" priority="20" dxfId="1" stopIfTrue="1">
      <formula>LEFT(J11,4)="ALTO"</formula>
    </cfRule>
    <cfRule type="expression" priority="21" dxfId="2" stopIfTrue="1">
      <formula>LEFT(J11,8)="MODERADO"</formula>
    </cfRule>
    <cfRule type="expression" priority="22" dxfId="3" stopIfTrue="1">
      <formula>LEFT(J11,7)="EXTREMO"</formula>
    </cfRule>
    <cfRule type="expression" priority="23" dxfId="7" stopIfTrue="1">
      <formula>LEFT(J11,4)="BAJO"</formula>
    </cfRule>
  </conditionalFormatting>
  <conditionalFormatting sqref="O81">
    <cfRule type="expression" priority="16" dxfId="1" stopIfTrue="1">
      <formula>LEFT(O81,4)="ALTO"</formula>
    </cfRule>
    <cfRule type="expression" priority="17" dxfId="2" stopIfTrue="1">
      <formula>LEFT(O81,8)="MODERADO"</formula>
    </cfRule>
    <cfRule type="expression" priority="18" dxfId="3" stopIfTrue="1">
      <formula>LEFT(O81,7)="EXTREMO"</formula>
    </cfRule>
    <cfRule type="expression" priority="19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4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600" verticalDpi="600" orientation="portrait" paperSize="9" scale="1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5"/>
  </sheetPr>
  <dimension ref="A1:U82"/>
  <sheetViews>
    <sheetView view="pageBreakPreview" zoomScale="25" zoomScaleSheetLayoutView="25" workbookViewId="0" topLeftCell="D55">
      <selection activeCell="I59" sqref="I59:T61"/>
    </sheetView>
  </sheetViews>
  <sheetFormatPr defaultColWidth="11.421875" defaultRowHeight="15"/>
  <cols>
    <col min="1" max="1" width="78.140625" style="36" customWidth="1"/>
    <col min="2" max="3" width="50.7109375" style="36" customWidth="1"/>
    <col min="4" max="9" width="35.7109375" style="36" customWidth="1"/>
    <col min="10" max="10" width="70.7109375" style="36" customWidth="1"/>
    <col min="11" max="11" width="35.7109375" style="36" customWidth="1"/>
    <col min="12" max="12" width="70.7109375" style="36" customWidth="1"/>
    <col min="13" max="13" width="35.7109375" style="36" customWidth="1"/>
    <col min="14" max="14" width="70.7109375" style="36" customWidth="1"/>
    <col min="15" max="20" width="43.140625" style="36" customWidth="1"/>
    <col min="21" max="21" width="27.421875" style="36" customWidth="1"/>
    <col min="22" max="16384" width="11.421875" style="36" customWidth="1"/>
  </cols>
  <sheetData>
    <row r="1" spans="1:20" ht="71.25" customHeight="1">
      <c r="A1" s="99" t="s">
        <v>60</v>
      </c>
      <c r="B1" s="361" t="str">
        <f>'MAPA DE RIESGOS'!C9</f>
        <v>16 DE Julio de 2020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71.25" customHeight="1">
      <c r="A2" s="99" t="s">
        <v>61</v>
      </c>
      <c r="B2" s="364" t="str">
        <f>'MAPA DE RIESGOS'!C7</f>
        <v>ATENCIÓN SOCIAL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/>
    </row>
    <row r="3" spans="1:20" ht="71.25" customHeight="1">
      <c r="A3" s="99" t="s">
        <v>62</v>
      </c>
      <c r="B3" s="364" t="str">
        <f>'MAPA DE RIESGOS'!D16</f>
        <v>IMPLEMENTACIÓN DE POLITICAS PUBLICAS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3"/>
    </row>
    <row r="4" spans="1:20" ht="30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7"/>
      <c r="P4" s="38"/>
      <c r="Q4" s="38"/>
      <c r="R4" s="38"/>
      <c r="S4" s="38"/>
      <c r="T4" s="38"/>
    </row>
    <row r="5" spans="1:20" ht="66" customHeight="1">
      <c r="A5" s="346" t="s">
        <v>189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</row>
    <row r="6" spans="1:20" ht="81" customHeight="1">
      <c r="A6" s="100" t="s">
        <v>63</v>
      </c>
      <c r="B6" s="349" t="s">
        <v>35</v>
      </c>
      <c r="C6" s="351"/>
      <c r="D6" s="349" t="s">
        <v>165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</row>
    <row r="7" spans="1:20" ht="91.5" customHeight="1">
      <c r="A7" s="88" t="e">
        <f>#REF!</f>
        <v>#REF!</v>
      </c>
      <c r="B7" s="369" t="e">
        <f>#REF!</f>
        <v>#REF!</v>
      </c>
      <c r="C7" s="370"/>
      <c r="D7" s="369" t="e">
        <f>#REF!</f>
        <v>#REF!</v>
      </c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0"/>
    </row>
    <row r="8" spans="1:20" ht="409.6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20" ht="60" customHeight="1">
      <c r="A9" s="346" t="s">
        <v>64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</row>
    <row r="10" spans="1:20" ht="99.95" customHeight="1">
      <c r="A10" s="347" t="s">
        <v>144</v>
      </c>
      <c r="B10" s="347"/>
      <c r="C10" s="347"/>
      <c r="D10" s="347"/>
      <c r="E10" s="347"/>
      <c r="F10" s="347"/>
      <c r="G10" s="348" t="e">
        <f>#REF!</f>
        <v>#REF!</v>
      </c>
      <c r="H10" s="348"/>
      <c r="I10" s="348"/>
      <c r="J10" s="349" t="s">
        <v>65</v>
      </c>
      <c r="K10" s="350"/>
      <c r="L10" s="350"/>
      <c r="M10" s="350"/>
      <c r="N10" s="350"/>
      <c r="O10" s="350"/>
      <c r="P10" s="350"/>
      <c r="Q10" s="350"/>
      <c r="R10" s="350"/>
      <c r="S10" s="350"/>
      <c r="T10" s="351"/>
    </row>
    <row r="11" spans="1:20" ht="99.95" customHeight="1">
      <c r="A11" s="347" t="s">
        <v>142</v>
      </c>
      <c r="B11" s="347"/>
      <c r="C11" s="347"/>
      <c r="D11" s="347"/>
      <c r="E11" s="347"/>
      <c r="F11" s="347"/>
      <c r="G11" s="352" t="e">
        <f>#REF!</f>
        <v>#REF!</v>
      </c>
      <c r="H11" s="352"/>
      <c r="I11" s="352"/>
      <c r="J11" s="353" t="e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#REF!</v>
      </c>
      <c r="K11" s="354"/>
      <c r="L11" s="354"/>
      <c r="M11" s="354"/>
      <c r="N11" s="354"/>
      <c r="O11" s="354"/>
      <c r="P11" s="354"/>
      <c r="Q11" s="354"/>
      <c r="R11" s="354"/>
      <c r="S11" s="354"/>
      <c r="T11" s="355"/>
    </row>
    <row r="12" spans="1:20" ht="47.25" customHeight="1">
      <c r="A12" s="22"/>
      <c r="B12" s="22"/>
      <c r="C12" s="22"/>
      <c r="D12" s="23"/>
      <c r="E12" s="23"/>
      <c r="F12" s="24"/>
      <c r="G12" s="24"/>
      <c r="H12" s="24"/>
      <c r="I12" s="24"/>
      <c r="J12" s="24"/>
      <c r="K12" s="23"/>
      <c r="L12" s="23"/>
      <c r="M12" s="23"/>
      <c r="N12" s="23"/>
      <c r="O12" s="37"/>
      <c r="P12" s="38"/>
      <c r="Q12" s="38"/>
      <c r="R12" s="38"/>
      <c r="S12" s="38"/>
      <c r="T12" s="38"/>
    </row>
    <row r="13" spans="1:20" ht="73.5" customHeight="1">
      <c r="A13" s="346" t="s">
        <v>75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</row>
    <row r="14" spans="1:20" ht="73.5" customHeight="1">
      <c r="A14" s="441" t="s">
        <v>76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ht="72" customHeight="1">
      <c r="A15" s="445" t="s">
        <v>190</v>
      </c>
      <c r="B15" s="446"/>
      <c r="C15" s="446"/>
      <c r="D15" s="446"/>
      <c r="E15" s="446"/>
      <c r="F15" s="447"/>
      <c r="G15" s="445" t="s">
        <v>171</v>
      </c>
      <c r="H15" s="446"/>
      <c r="I15" s="446"/>
      <c r="J15" s="446"/>
      <c r="K15" s="446"/>
      <c r="L15" s="446"/>
      <c r="M15" s="446"/>
      <c r="N15" s="447"/>
      <c r="O15" s="347" t="s">
        <v>145</v>
      </c>
      <c r="P15" s="347"/>
      <c r="Q15" s="347"/>
      <c r="R15" s="347"/>
      <c r="S15" s="347"/>
      <c r="T15" s="347"/>
    </row>
    <row r="16" spans="1:20" ht="30" customHeight="1">
      <c r="A16" s="448"/>
      <c r="B16" s="449"/>
      <c r="C16" s="449"/>
      <c r="D16" s="449"/>
      <c r="E16" s="449"/>
      <c r="F16" s="450"/>
      <c r="G16" s="448"/>
      <c r="H16" s="449"/>
      <c r="I16" s="449"/>
      <c r="J16" s="449"/>
      <c r="K16" s="449"/>
      <c r="L16" s="449"/>
      <c r="M16" s="449"/>
      <c r="N16" s="450"/>
      <c r="O16" s="439" t="s">
        <v>1</v>
      </c>
      <c r="P16" s="439"/>
      <c r="Q16" s="439"/>
      <c r="R16" s="439" t="s">
        <v>0</v>
      </c>
      <c r="S16" s="439"/>
      <c r="T16" s="439"/>
    </row>
    <row r="17" spans="1:20" ht="54" customHeight="1">
      <c r="A17" s="451"/>
      <c r="B17" s="452"/>
      <c r="C17" s="452"/>
      <c r="D17" s="452"/>
      <c r="E17" s="452"/>
      <c r="F17" s="453"/>
      <c r="G17" s="451"/>
      <c r="H17" s="452"/>
      <c r="I17" s="452"/>
      <c r="J17" s="452"/>
      <c r="K17" s="452"/>
      <c r="L17" s="452"/>
      <c r="M17" s="452"/>
      <c r="N17" s="453"/>
      <c r="O17" s="101" t="s">
        <v>169</v>
      </c>
      <c r="P17" s="101" t="s">
        <v>170</v>
      </c>
      <c r="Q17" s="101" t="s">
        <v>172</v>
      </c>
      <c r="R17" s="101" t="s">
        <v>169</v>
      </c>
      <c r="S17" s="101" t="s">
        <v>170</v>
      </c>
      <c r="T17" s="101" t="s">
        <v>172</v>
      </c>
    </row>
    <row r="18" spans="1:20" ht="49.5" customHeight="1">
      <c r="A18" s="442" t="e">
        <f>#REF!</f>
        <v>#REF!</v>
      </c>
      <c r="B18" s="443"/>
      <c r="C18" s="443"/>
      <c r="D18" s="443"/>
      <c r="E18" s="443"/>
      <c r="F18" s="444"/>
      <c r="G18" s="110" t="s">
        <v>77</v>
      </c>
      <c r="H18" s="442" t="e">
        <f>#REF!</f>
        <v>#REF!</v>
      </c>
      <c r="I18" s="443"/>
      <c r="J18" s="443"/>
      <c r="K18" s="443"/>
      <c r="L18" s="443"/>
      <c r="M18" s="443"/>
      <c r="N18" s="443"/>
      <c r="O18" s="83"/>
      <c r="P18" s="83"/>
      <c r="Q18" s="80"/>
      <c r="R18" s="80"/>
      <c r="S18" s="80"/>
      <c r="T18" s="80"/>
    </row>
    <row r="19" spans="1:20" ht="50.1" customHeight="1">
      <c r="A19" s="442" t="e">
        <f>#REF!</f>
        <v>#REF!</v>
      </c>
      <c r="B19" s="443"/>
      <c r="C19" s="443"/>
      <c r="D19" s="443"/>
      <c r="E19" s="443"/>
      <c r="F19" s="444"/>
      <c r="G19" s="110" t="s">
        <v>78</v>
      </c>
      <c r="H19" s="442" t="e">
        <f>#REF!</f>
        <v>#REF!</v>
      </c>
      <c r="I19" s="443"/>
      <c r="J19" s="443"/>
      <c r="K19" s="443"/>
      <c r="L19" s="443"/>
      <c r="M19" s="443"/>
      <c r="N19" s="443"/>
      <c r="O19" s="83"/>
      <c r="P19" s="83"/>
      <c r="Q19" s="80"/>
      <c r="R19" s="80"/>
      <c r="S19" s="80"/>
      <c r="T19" s="80"/>
    </row>
    <row r="20" spans="1:20" ht="50.1" customHeight="1">
      <c r="A20" s="442" t="e">
        <f>#REF!</f>
        <v>#REF!</v>
      </c>
      <c r="B20" s="443"/>
      <c r="C20" s="443"/>
      <c r="D20" s="443"/>
      <c r="E20" s="443"/>
      <c r="F20" s="444"/>
      <c r="G20" s="110" t="s">
        <v>79</v>
      </c>
      <c r="H20" s="442" t="e">
        <f>#REF!</f>
        <v>#REF!</v>
      </c>
      <c r="I20" s="443"/>
      <c r="J20" s="443"/>
      <c r="K20" s="443"/>
      <c r="L20" s="443"/>
      <c r="M20" s="443"/>
      <c r="N20" s="443"/>
      <c r="O20" s="83"/>
      <c r="P20" s="83"/>
      <c r="Q20" s="80"/>
      <c r="R20" s="80"/>
      <c r="S20" s="80"/>
      <c r="T20" s="80"/>
    </row>
    <row r="21" spans="1:20" ht="50.1" customHeight="1">
      <c r="A21" s="442" t="e">
        <f>#REF!</f>
        <v>#REF!</v>
      </c>
      <c r="B21" s="443"/>
      <c r="C21" s="443"/>
      <c r="D21" s="443"/>
      <c r="E21" s="443"/>
      <c r="F21" s="444"/>
      <c r="G21" s="110" t="s">
        <v>80</v>
      </c>
      <c r="H21" s="442" t="e">
        <f>#REF!</f>
        <v>#REF!</v>
      </c>
      <c r="I21" s="443"/>
      <c r="J21" s="443"/>
      <c r="K21" s="443"/>
      <c r="L21" s="443"/>
      <c r="M21" s="443"/>
      <c r="N21" s="443"/>
      <c r="O21" s="83"/>
      <c r="P21" s="83"/>
      <c r="Q21" s="80"/>
      <c r="R21" s="80"/>
      <c r="S21" s="80"/>
      <c r="T21" s="80"/>
    </row>
    <row r="22" spans="1:20" ht="50.1" customHeight="1">
      <c r="A22" s="442" t="e">
        <f>#REF!</f>
        <v>#REF!</v>
      </c>
      <c r="B22" s="443"/>
      <c r="C22" s="443"/>
      <c r="D22" s="443"/>
      <c r="E22" s="443"/>
      <c r="F22" s="444"/>
      <c r="G22" s="110" t="s">
        <v>81</v>
      </c>
      <c r="H22" s="442" t="e">
        <f>#REF!</f>
        <v>#REF!</v>
      </c>
      <c r="I22" s="443"/>
      <c r="J22" s="443"/>
      <c r="K22" s="443"/>
      <c r="L22" s="443"/>
      <c r="M22" s="443"/>
      <c r="N22" s="443"/>
      <c r="O22" s="83"/>
      <c r="P22" s="83"/>
      <c r="Q22" s="80"/>
      <c r="R22" s="80"/>
      <c r="S22" s="80"/>
      <c r="T22" s="80"/>
    </row>
    <row r="23" spans="1:20" ht="30" customHeight="1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7"/>
      <c r="P23" s="38"/>
      <c r="Q23" s="38"/>
      <c r="R23" s="38"/>
      <c r="S23" s="38"/>
      <c r="T23" s="38"/>
    </row>
    <row r="24" spans="1:20" ht="30" customHeight="1">
      <c r="A24" s="28"/>
      <c r="B24" s="28"/>
      <c r="C24" s="29"/>
      <c r="D24" s="29"/>
      <c r="E24" s="41"/>
      <c r="F24" s="41"/>
      <c r="G24" s="41"/>
      <c r="H24" s="41"/>
      <c r="I24" s="41"/>
      <c r="J24" s="30"/>
      <c r="K24" s="30"/>
      <c r="L24" s="31"/>
      <c r="M24" s="31"/>
      <c r="N24" s="32"/>
      <c r="O24" s="42"/>
      <c r="P24" s="43"/>
      <c r="Q24" s="43"/>
      <c r="R24" s="43"/>
      <c r="S24" s="43"/>
      <c r="T24" s="43"/>
    </row>
    <row r="25" spans="1:20" ht="54" customHeight="1">
      <c r="A25" s="412" t="s">
        <v>173</v>
      </c>
      <c r="B25" s="412"/>
      <c r="C25" s="412"/>
      <c r="D25" s="412"/>
      <c r="E25" s="412"/>
      <c r="F25" s="412"/>
      <c r="G25" s="413"/>
      <c r="H25" s="103">
        <f>COUNTIF(O18:O22,"x")</f>
        <v>0</v>
      </c>
      <c r="I25" s="28"/>
      <c r="J25" s="28"/>
      <c r="K25" s="28"/>
      <c r="L25" s="31"/>
      <c r="M25" s="31"/>
      <c r="N25" s="44"/>
      <c r="O25" s="45"/>
      <c r="P25" s="46"/>
      <c r="Q25" s="46"/>
      <c r="R25" s="46"/>
      <c r="S25" s="46"/>
      <c r="T25" s="46"/>
    </row>
    <row r="26" spans="1:20" ht="54" customHeight="1">
      <c r="A26" s="412" t="s">
        <v>174</v>
      </c>
      <c r="B26" s="412"/>
      <c r="C26" s="412"/>
      <c r="D26" s="412"/>
      <c r="E26" s="412"/>
      <c r="F26" s="412"/>
      <c r="G26" s="413"/>
      <c r="H26" s="103">
        <f>COUNTIF(P18:P22,"x")</f>
        <v>0</v>
      </c>
      <c r="I26" s="28"/>
      <c r="J26" s="28"/>
      <c r="K26" s="28"/>
      <c r="L26" s="31"/>
      <c r="M26" s="31"/>
      <c r="N26" s="44"/>
      <c r="O26" s="45"/>
      <c r="P26" s="46"/>
      <c r="Q26" s="46"/>
      <c r="R26" s="46"/>
      <c r="S26" s="46"/>
      <c r="T26" s="46"/>
    </row>
    <row r="27" spans="1:20" ht="54" customHeight="1">
      <c r="A27" s="412" t="s">
        <v>175</v>
      </c>
      <c r="B27" s="412"/>
      <c r="C27" s="412"/>
      <c r="D27" s="412"/>
      <c r="E27" s="412"/>
      <c r="F27" s="412"/>
      <c r="G27" s="413"/>
      <c r="H27" s="103">
        <f>COUNTIF(Q18:Q22,"x")</f>
        <v>0</v>
      </c>
      <c r="I27" s="28"/>
      <c r="J27" s="28"/>
      <c r="K27" s="28"/>
      <c r="L27" s="31"/>
      <c r="M27" s="31"/>
      <c r="N27" s="44"/>
      <c r="O27" s="45"/>
      <c r="P27" s="46"/>
      <c r="Q27" s="46"/>
      <c r="R27" s="46"/>
      <c r="S27" s="46"/>
      <c r="T27" s="46"/>
    </row>
    <row r="28" spans="1:20" ht="54" customHeight="1">
      <c r="A28" s="412" t="s">
        <v>176</v>
      </c>
      <c r="B28" s="412"/>
      <c r="C28" s="412"/>
      <c r="D28" s="412"/>
      <c r="E28" s="412"/>
      <c r="F28" s="412"/>
      <c r="G28" s="413"/>
      <c r="H28" s="103">
        <f>COUNTIF(R18:R22,"x")</f>
        <v>0</v>
      </c>
      <c r="I28" s="32"/>
      <c r="J28" s="32"/>
      <c r="K28" s="32"/>
      <c r="L28" s="47"/>
      <c r="M28" s="47"/>
      <c r="N28" s="47"/>
      <c r="O28" s="48"/>
      <c r="P28" s="49"/>
      <c r="Q28" s="49"/>
      <c r="R28" s="49"/>
      <c r="S28" s="49"/>
      <c r="T28" s="49"/>
    </row>
    <row r="29" spans="1:20" ht="54" customHeight="1">
      <c r="A29" s="412" t="s">
        <v>177</v>
      </c>
      <c r="B29" s="412"/>
      <c r="C29" s="412"/>
      <c r="D29" s="412"/>
      <c r="E29" s="412"/>
      <c r="F29" s="412"/>
      <c r="G29" s="413"/>
      <c r="H29" s="103">
        <f>COUNTIF(S18:S22,"x")</f>
        <v>0</v>
      </c>
      <c r="I29" s="32"/>
      <c r="J29" s="32"/>
      <c r="K29" s="32"/>
      <c r="L29" s="47"/>
      <c r="M29" s="47"/>
      <c r="N29" s="47"/>
      <c r="O29" s="48"/>
      <c r="P29" s="49"/>
      <c r="Q29" s="49"/>
      <c r="R29" s="49"/>
      <c r="S29" s="49"/>
      <c r="T29" s="49"/>
    </row>
    <row r="30" spans="1:20" ht="54" customHeight="1">
      <c r="A30" s="412" t="s">
        <v>178</v>
      </c>
      <c r="B30" s="412"/>
      <c r="C30" s="412"/>
      <c r="D30" s="412"/>
      <c r="E30" s="412"/>
      <c r="F30" s="412"/>
      <c r="G30" s="413"/>
      <c r="H30" s="103">
        <f>COUNTIF(T18:T22,"x")</f>
        <v>0</v>
      </c>
      <c r="I30" s="32"/>
      <c r="J30" s="32"/>
      <c r="K30" s="32"/>
      <c r="L30" s="47"/>
      <c r="M30" s="47"/>
      <c r="N30" s="47"/>
      <c r="O30" s="48"/>
      <c r="P30" s="49"/>
      <c r="Q30" s="49"/>
      <c r="R30" s="49"/>
      <c r="S30" s="49"/>
      <c r="T30" s="49"/>
    </row>
    <row r="31" spans="1:20" ht="30" customHeight="1">
      <c r="A31" s="67"/>
      <c r="B31" s="67"/>
      <c r="C31" s="67"/>
      <c r="D31" s="67"/>
      <c r="E31" s="67"/>
      <c r="F31" s="67"/>
      <c r="G31" s="67"/>
      <c r="H31" s="53"/>
      <c r="I31" s="32"/>
      <c r="J31" s="32"/>
      <c r="K31" s="32"/>
      <c r="L31" s="47"/>
      <c r="M31" s="47"/>
      <c r="N31" s="47"/>
      <c r="O31" s="48"/>
      <c r="P31" s="49"/>
      <c r="Q31" s="49"/>
      <c r="R31" s="49"/>
      <c r="S31" s="49"/>
      <c r="T31" s="49"/>
    </row>
    <row r="32" spans="1:20" ht="78" customHeight="1">
      <c r="A32" s="414" t="s">
        <v>82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</row>
    <row r="33" spans="1:20" ht="78" customHeight="1">
      <c r="A33" s="415" t="s">
        <v>157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7"/>
    </row>
    <row r="34" spans="1:20" ht="106.5" customHeight="1" thickBot="1">
      <c r="A34" s="391" t="s">
        <v>83</v>
      </c>
      <c r="B34" s="391"/>
      <c r="C34" s="391"/>
      <c r="D34" s="391"/>
      <c r="E34" s="391"/>
      <c r="F34" s="391"/>
      <c r="G34" s="391"/>
      <c r="H34" s="104" t="s">
        <v>84</v>
      </c>
      <c r="I34" s="105" t="s">
        <v>85</v>
      </c>
      <c r="J34" s="101" t="s">
        <v>147</v>
      </c>
      <c r="K34" s="105" t="s">
        <v>86</v>
      </c>
      <c r="L34" s="101" t="s">
        <v>147</v>
      </c>
      <c r="M34" s="105" t="s">
        <v>87</v>
      </c>
      <c r="N34" s="101" t="s">
        <v>147</v>
      </c>
      <c r="O34" s="101" t="s">
        <v>88</v>
      </c>
      <c r="P34" s="392" t="s">
        <v>147</v>
      </c>
      <c r="Q34" s="393"/>
      <c r="R34" s="101" t="s">
        <v>89</v>
      </c>
      <c r="S34" s="394" t="s">
        <v>147</v>
      </c>
      <c r="T34" s="394"/>
    </row>
    <row r="35" spans="1:20" ht="60" customHeight="1">
      <c r="A35" s="395" t="s">
        <v>161</v>
      </c>
      <c r="B35" s="396"/>
      <c r="C35" s="396"/>
      <c r="D35" s="396"/>
      <c r="E35" s="397"/>
      <c r="F35" s="403" t="s">
        <v>112</v>
      </c>
      <c r="G35" s="404"/>
      <c r="H35" s="106">
        <v>15</v>
      </c>
      <c r="I35" s="292"/>
      <c r="J35" s="293"/>
      <c r="K35" s="292"/>
      <c r="L35" s="293"/>
      <c r="M35" s="292"/>
      <c r="N35" s="292"/>
      <c r="O35" s="292"/>
      <c r="P35" s="338"/>
      <c r="Q35" s="292"/>
      <c r="R35" s="292"/>
      <c r="S35" s="338"/>
      <c r="T35" s="292"/>
    </row>
    <row r="36" spans="1:20" ht="60" customHeight="1" thickBot="1">
      <c r="A36" s="400"/>
      <c r="B36" s="401"/>
      <c r="C36" s="401"/>
      <c r="D36" s="401"/>
      <c r="E36" s="402"/>
      <c r="F36" s="407" t="s">
        <v>113</v>
      </c>
      <c r="G36" s="408"/>
      <c r="H36" s="107">
        <v>0</v>
      </c>
      <c r="I36" s="294"/>
      <c r="J36" s="294"/>
      <c r="K36" s="294"/>
      <c r="L36" s="294"/>
      <c r="M36" s="294"/>
      <c r="N36" s="294"/>
      <c r="O36" s="294"/>
      <c r="P36" s="295"/>
      <c r="Q36" s="293"/>
      <c r="R36" s="294"/>
      <c r="S36" s="295"/>
      <c r="T36" s="293"/>
    </row>
    <row r="37" spans="1:20" ht="60" customHeight="1">
      <c r="A37" s="395" t="s">
        <v>164</v>
      </c>
      <c r="B37" s="396"/>
      <c r="C37" s="396"/>
      <c r="D37" s="396"/>
      <c r="E37" s="397"/>
      <c r="F37" s="403" t="s">
        <v>112</v>
      </c>
      <c r="G37" s="404"/>
      <c r="H37" s="106">
        <v>15</v>
      </c>
      <c r="I37" s="292"/>
      <c r="J37" s="292"/>
      <c r="K37" s="292"/>
      <c r="L37" s="292"/>
      <c r="M37" s="292"/>
      <c r="N37" s="292"/>
      <c r="O37" s="292"/>
      <c r="P37" s="338"/>
      <c r="Q37" s="292"/>
      <c r="R37" s="292"/>
      <c r="S37" s="338"/>
      <c r="T37" s="292"/>
    </row>
    <row r="38" spans="1:20" ht="60" customHeight="1" thickBot="1">
      <c r="A38" s="400"/>
      <c r="B38" s="401"/>
      <c r="C38" s="401"/>
      <c r="D38" s="401"/>
      <c r="E38" s="402"/>
      <c r="F38" s="407" t="s">
        <v>113</v>
      </c>
      <c r="G38" s="408"/>
      <c r="H38" s="107">
        <v>0</v>
      </c>
      <c r="I38" s="294"/>
      <c r="J38" s="294"/>
      <c r="K38" s="294"/>
      <c r="L38" s="294"/>
      <c r="M38" s="294"/>
      <c r="N38" s="294"/>
      <c r="O38" s="294"/>
      <c r="P38" s="295"/>
      <c r="Q38" s="293"/>
      <c r="R38" s="294"/>
      <c r="S38" s="295"/>
      <c r="T38" s="293"/>
    </row>
    <row r="39" spans="1:20" ht="60" customHeight="1">
      <c r="A39" s="395" t="s">
        <v>160</v>
      </c>
      <c r="B39" s="396"/>
      <c r="C39" s="396"/>
      <c r="D39" s="396"/>
      <c r="E39" s="397"/>
      <c r="F39" s="403" t="s">
        <v>90</v>
      </c>
      <c r="G39" s="404"/>
      <c r="H39" s="106">
        <v>15</v>
      </c>
      <c r="I39" s="292"/>
      <c r="J39" s="292"/>
      <c r="K39" s="292"/>
      <c r="L39" s="292"/>
      <c r="M39" s="292"/>
      <c r="N39" s="292"/>
      <c r="O39" s="292"/>
      <c r="P39" s="338"/>
      <c r="Q39" s="292"/>
      <c r="R39" s="292"/>
      <c r="S39" s="338"/>
      <c r="T39" s="292"/>
    </row>
    <row r="40" spans="1:20" ht="60" customHeight="1" thickBot="1">
      <c r="A40" s="400"/>
      <c r="B40" s="401"/>
      <c r="C40" s="401"/>
      <c r="D40" s="401"/>
      <c r="E40" s="402"/>
      <c r="F40" s="407" t="s">
        <v>91</v>
      </c>
      <c r="G40" s="408"/>
      <c r="H40" s="107">
        <v>0</v>
      </c>
      <c r="I40" s="294"/>
      <c r="J40" s="294"/>
      <c r="K40" s="294"/>
      <c r="L40" s="294"/>
      <c r="M40" s="294"/>
      <c r="N40" s="294"/>
      <c r="O40" s="294"/>
      <c r="P40" s="295"/>
      <c r="Q40" s="293"/>
      <c r="R40" s="294"/>
      <c r="S40" s="295"/>
      <c r="T40" s="293"/>
    </row>
    <row r="41" spans="1:20" ht="60" customHeight="1">
      <c r="A41" s="395" t="s">
        <v>167</v>
      </c>
      <c r="B41" s="396"/>
      <c r="C41" s="396"/>
      <c r="D41" s="396"/>
      <c r="E41" s="397"/>
      <c r="F41" s="403" t="s">
        <v>92</v>
      </c>
      <c r="G41" s="404"/>
      <c r="H41" s="106">
        <v>15</v>
      </c>
      <c r="I41" s="292"/>
      <c r="J41" s="292"/>
      <c r="K41" s="292"/>
      <c r="L41" s="292"/>
      <c r="M41" s="292"/>
      <c r="N41" s="292"/>
      <c r="O41" s="292"/>
      <c r="P41" s="338"/>
      <c r="Q41" s="292"/>
      <c r="R41" s="292"/>
      <c r="S41" s="338"/>
      <c r="T41" s="292"/>
    </row>
    <row r="42" spans="1:20" ht="60" customHeight="1" thickBot="1">
      <c r="A42" s="409"/>
      <c r="B42" s="410"/>
      <c r="C42" s="410"/>
      <c r="D42" s="410"/>
      <c r="E42" s="411"/>
      <c r="F42" s="407" t="s">
        <v>93</v>
      </c>
      <c r="G42" s="408"/>
      <c r="H42" s="108">
        <v>10</v>
      </c>
      <c r="I42" s="293"/>
      <c r="J42" s="293"/>
      <c r="K42" s="293"/>
      <c r="L42" s="293"/>
      <c r="M42" s="293"/>
      <c r="N42" s="293"/>
      <c r="O42" s="293"/>
      <c r="P42" s="295"/>
      <c r="Q42" s="293"/>
      <c r="R42" s="293"/>
      <c r="S42" s="295"/>
      <c r="T42" s="293"/>
    </row>
    <row r="43" spans="1:20" ht="60" customHeight="1" thickBot="1">
      <c r="A43" s="400"/>
      <c r="B43" s="401"/>
      <c r="C43" s="401"/>
      <c r="D43" s="401"/>
      <c r="E43" s="402"/>
      <c r="F43" s="407" t="s">
        <v>168</v>
      </c>
      <c r="G43" s="408"/>
      <c r="H43" s="107">
        <v>0</v>
      </c>
      <c r="I43" s="294"/>
      <c r="J43" s="294"/>
      <c r="K43" s="294"/>
      <c r="L43" s="294"/>
      <c r="M43" s="294"/>
      <c r="N43" s="294"/>
      <c r="O43" s="294"/>
      <c r="P43" s="295"/>
      <c r="Q43" s="293"/>
      <c r="R43" s="294"/>
      <c r="S43" s="295"/>
      <c r="T43" s="293"/>
    </row>
    <row r="44" spans="1:20" ht="60" customHeight="1">
      <c r="A44" s="395" t="s">
        <v>166</v>
      </c>
      <c r="B44" s="396"/>
      <c r="C44" s="396"/>
      <c r="D44" s="396"/>
      <c r="E44" s="397"/>
      <c r="F44" s="403" t="s">
        <v>112</v>
      </c>
      <c r="G44" s="404"/>
      <c r="H44" s="106">
        <v>15</v>
      </c>
      <c r="I44" s="292"/>
      <c r="J44" s="292"/>
      <c r="K44" s="292"/>
      <c r="L44" s="292"/>
      <c r="M44" s="292"/>
      <c r="N44" s="292"/>
      <c r="O44" s="292"/>
      <c r="P44" s="338"/>
      <c r="Q44" s="292"/>
      <c r="R44" s="292"/>
      <c r="S44" s="338"/>
      <c r="T44" s="292"/>
    </row>
    <row r="45" spans="1:20" ht="60" customHeight="1" thickBot="1">
      <c r="A45" s="400"/>
      <c r="B45" s="401"/>
      <c r="C45" s="401"/>
      <c r="D45" s="401"/>
      <c r="E45" s="402"/>
      <c r="F45" s="407" t="s">
        <v>113</v>
      </c>
      <c r="G45" s="408"/>
      <c r="H45" s="107">
        <v>0</v>
      </c>
      <c r="I45" s="294"/>
      <c r="J45" s="294"/>
      <c r="K45" s="294"/>
      <c r="L45" s="294"/>
      <c r="M45" s="294"/>
      <c r="N45" s="294"/>
      <c r="O45" s="294"/>
      <c r="P45" s="296"/>
      <c r="Q45" s="294"/>
      <c r="R45" s="294"/>
      <c r="S45" s="296"/>
      <c r="T45" s="294"/>
    </row>
    <row r="46" spans="1:20" ht="80.1" customHeight="1">
      <c r="A46" s="395" t="s">
        <v>163</v>
      </c>
      <c r="B46" s="396"/>
      <c r="C46" s="396"/>
      <c r="D46" s="396"/>
      <c r="E46" s="397"/>
      <c r="F46" s="403" t="s">
        <v>94</v>
      </c>
      <c r="G46" s="404"/>
      <c r="H46" s="106">
        <v>15</v>
      </c>
      <c r="I46" s="292"/>
      <c r="J46" s="292"/>
      <c r="K46" s="292"/>
      <c r="L46" s="292"/>
      <c r="M46" s="292"/>
      <c r="N46" s="292"/>
      <c r="O46" s="292"/>
      <c r="P46" s="338"/>
      <c r="Q46" s="292"/>
      <c r="R46" s="292"/>
      <c r="S46" s="338"/>
      <c r="T46" s="292"/>
    </row>
    <row r="47" spans="1:20" ht="80.1" customHeight="1" thickBot="1">
      <c r="A47" s="400"/>
      <c r="B47" s="401"/>
      <c r="C47" s="401"/>
      <c r="D47" s="401"/>
      <c r="E47" s="402"/>
      <c r="F47" s="407" t="s">
        <v>95</v>
      </c>
      <c r="G47" s="408"/>
      <c r="H47" s="107">
        <v>5</v>
      </c>
      <c r="I47" s="294"/>
      <c r="J47" s="294"/>
      <c r="K47" s="294"/>
      <c r="L47" s="294"/>
      <c r="M47" s="294"/>
      <c r="N47" s="294"/>
      <c r="O47" s="294"/>
      <c r="P47" s="296"/>
      <c r="Q47" s="294"/>
      <c r="R47" s="294"/>
      <c r="S47" s="296"/>
      <c r="T47" s="294"/>
    </row>
    <row r="48" spans="1:20" ht="60" customHeight="1">
      <c r="A48" s="395" t="s">
        <v>181</v>
      </c>
      <c r="B48" s="396"/>
      <c r="C48" s="396"/>
      <c r="D48" s="396"/>
      <c r="E48" s="397"/>
      <c r="F48" s="403" t="s">
        <v>96</v>
      </c>
      <c r="G48" s="404"/>
      <c r="H48" s="106">
        <v>10</v>
      </c>
      <c r="I48" s="292"/>
      <c r="J48" s="292"/>
      <c r="K48" s="292"/>
      <c r="L48" s="292"/>
      <c r="M48" s="292"/>
      <c r="N48" s="292"/>
      <c r="O48" s="292"/>
      <c r="P48" s="295"/>
      <c r="Q48" s="293"/>
      <c r="R48" s="292"/>
      <c r="S48" s="295"/>
      <c r="T48" s="293"/>
    </row>
    <row r="49" spans="1:20" ht="60" customHeight="1">
      <c r="A49" s="398"/>
      <c r="B49" s="384"/>
      <c r="C49" s="384"/>
      <c r="D49" s="384"/>
      <c r="E49" s="399"/>
      <c r="F49" s="405" t="s">
        <v>97</v>
      </c>
      <c r="G49" s="406"/>
      <c r="H49" s="109">
        <v>5</v>
      </c>
      <c r="I49" s="293"/>
      <c r="J49" s="293"/>
      <c r="K49" s="293"/>
      <c r="L49" s="293"/>
      <c r="M49" s="293"/>
      <c r="N49" s="293"/>
      <c r="O49" s="293"/>
      <c r="P49" s="295"/>
      <c r="Q49" s="293"/>
      <c r="R49" s="293"/>
      <c r="S49" s="295"/>
      <c r="T49" s="293"/>
    </row>
    <row r="50" spans="1:20" ht="60" customHeight="1" thickBot="1">
      <c r="A50" s="400"/>
      <c r="B50" s="401"/>
      <c r="C50" s="401"/>
      <c r="D50" s="401"/>
      <c r="E50" s="402"/>
      <c r="F50" s="407" t="s">
        <v>98</v>
      </c>
      <c r="G50" s="408"/>
      <c r="H50" s="107">
        <v>0</v>
      </c>
      <c r="I50" s="294"/>
      <c r="J50" s="294"/>
      <c r="K50" s="294"/>
      <c r="L50" s="294"/>
      <c r="M50" s="294"/>
      <c r="N50" s="294"/>
      <c r="O50" s="294"/>
      <c r="P50" s="296"/>
      <c r="Q50" s="294"/>
      <c r="R50" s="294"/>
      <c r="S50" s="296"/>
      <c r="T50" s="294"/>
    </row>
    <row r="51" spans="1:20" ht="30" customHeight="1">
      <c r="A51" s="380" t="s">
        <v>99</v>
      </c>
      <c r="B51" s="380"/>
      <c r="C51" s="380"/>
      <c r="D51" s="380"/>
      <c r="E51" s="380"/>
      <c r="F51" s="380"/>
      <c r="G51" s="380"/>
      <c r="H51" s="76">
        <f>H35+H37+H39+H41+H44+H46+H48</f>
        <v>100</v>
      </c>
      <c r="I51" s="381">
        <f>SUM(I35:I50)</f>
        <v>0</v>
      </c>
      <c r="J51" s="382"/>
      <c r="K51" s="381">
        <f>SUM(K35:K50)</f>
        <v>0</v>
      </c>
      <c r="L51" s="382"/>
      <c r="M51" s="381">
        <f>SUM(M35:M50)</f>
        <v>0</v>
      </c>
      <c r="N51" s="382"/>
      <c r="O51" s="336">
        <f>SUM(O35:O50)</f>
        <v>0</v>
      </c>
      <c r="P51" s="336"/>
      <c r="Q51" s="336"/>
      <c r="R51" s="336">
        <f>SUM(R35:R50)</f>
        <v>0</v>
      </c>
      <c r="S51" s="336"/>
      <c r="T51" s="336"/>
    </row>
    <row r="52" spans="1:20" ht="60" customHeight="1">
      <c r="A52" s="347" t="s">
        <v>158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</row>
    <row r="53" spans="1:20" ht="106.5" customHeight="1">
      <c r="A53" s="391" t="s">
        <v>83</v>
      </c>
      <c r="B53" s="391"/>
      <c r="C53" s="391"/>
      <c r="D53" s="391"/>
      <c r="E53" s="391"/>
      <c r="F53" s="391"/>
      <c r="G53" s="391"/>
      <c r="H53" s="104" t="s">
        <v>84</v>
      </c>
      <c r="I53" s="105" t="s">
        <v>85</v>
      </c>
      <c r="J53" s="101" t="s">
        <v>147</v>
      </c>
      <c r="K53" s="105" t="s">
        <v>86</v>
      </c>
      <c r="L53" s="101" t="s">
        <v>147</v>
      </c>
      <c r="M53" s="105" t="s">
        <v>87</v>
      </c>
      <c r="N53" s="101" t="s">
        <v>147</v>
      </c>
      <c r="O53" s="101" t="s">
        <v>88</v>
      </c>
      <c r="P53" s="392" t="s">
        <v>147</v>
      </c>
      <c r="Q53" s="393"/>
      <c r="R53" s="101" t="s">
        <v>89</v>
      </c>
      <c r="S53" s="394" t="s">
        <v>147</v>
      </c>
      <c r="T53" s="394"/>
    </row>
    <row r="54" spans="1:20" ht="60" customHeight="1">
      <c r="A54" s="384" t="s">
        <v>148</v>
      </c>
      <c r="B54" s="384"/>
      <c r="C54" s="384"/>
      <c r="D54" s="384"/>
      <c r="E54" s="384"/>
      <c r="F54" s="286" t="s">
        <v>162</v>
      </c>
      <c r="G54" s="286"/>
      <c r="H54" s="89">
        <v>100</v>
      </c>
      <c r="I54" s="337"/>
      <c r="J54" s="376"/>
      <c r="K54" s="337"/>
      <c r="L54" s="337"/>
      <c r="M54" s="337"/>
      <c r="N54" s="337"/>
      <c r="O54" s="337"/>
      <c r="P54" s="337"/>
      <c r="Q54" s="337"/>
      <c r="R54" s="337"/>
      <c r="S54" s="337"/>
      <c r="T54" s="337"/>
    </row>
    <row r="55" spans="1:20" ht="60" customHeight="1">
      <c r="A55" s="384"/>
      <c r="B55" s="384"/>
      <c r="C55" s="384"/>
      <c r="D55" s="384"/>
      <c r="E55" s="384"/>
      <c r="F55" s="286" t="s">
        <v>149</v>
      </c>
      <c r="G55" s="286"/>
      <c r="H55" s="89">
        <v>50</v>
      </c>
      <c r="I55" s="337"/>
      <c r="J55" s="377"/>
      <c r="K55" s="337"/>
      <c r="L55" s="337"/>
      <c r="M55" s="337"/>
      <c r="N55" s="337"/>
      <c r="O55" s="337"/>
      <c r="P55" s="337"/>
      <c r="Q55" s="337"/>
      <c r="R55" s="337"/>
      <c r="S55" s="337"/>
      <c r="T55" s="337"/>
    </row>
    <row r="56" spans="1:20" ht="60" customHeight="1">
      <c r="A56" s="384"/>
      <c r="B56" s="384"/>
      <c r="C56" s="384"/>
      <c r="D56" s="384"/>
      <c r="E56" s="384"/>
      <c r="F56" s="286" t="s">
        <v>150</v>
      </c>
      <c r="G56" s="286"/>
      <c r="H56" s="89">
        <v>0</v>
      </c>
      <c r="I56" s="337"/>
      <c r="J56" s="378"/>
      <c r="K56" s="337"/>
      <c r="L56" s="337"/>
      <c r="M56" s="337"/>
      <c r="N56" s="337"/>
      <c r="O56" s="337"/>
      <c r="P56" s="337"/>
      <c r="Q56" s="337"/>
      <c r="R56" s="337"/>
      <c r="S56" s="337"/>
      <c r="T56" s="337"/>
    </row>
    <row r="57" spans="1:20" ht="30" customHeight="1">
      <c r="A57" s="383" t="s">
        <v>99</v>
      </c>
      <c r="B57" s="383"/>
      <c r="C57" s="383"/>
      <c r="D57" s="383"/>
      <c r="E57" s="383"/>
      <c r="F57" s="383"/>
      <c r="G57" s="383"/>
      <c r="H57" s="383"/>
      <c r="I57" s="309">
        <f>I54</f>
        <v>0</v>
      </c>
      <c r="J57" s="309"/>
      <c r="K57" s="309">
        <f>K54</f>
        <v>0</v>
      </c>
      <c r="L57" s="309"/>
      <c r="M57" s="309">
        <f>M54</f>
        <v>0</v>
      </c>
      <c r="N57" s="309"/>
      <c r="O57" s="336">
        <f>O54</f>
        <v>0</v>
      </c>
      <c r="P57" s="336"/>
      <c r="Q57" s="336"/>
      <c r="R57" s="336">
        <f>R54</f>
        <v>0</v>
      </c>
      <c r="S57" s="336"/>
      <c r="T57" s="336"/>
    </row>
    <row r="58" spans="1:20" ht="60" customHeight="1">
      <c r="A58" s="347" t="s">
        <v>156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</row>
    <row r="59" spans="1:20" ht="60" customHeight="1">
      <c r="A59" s="384" t="s">
        <v>159</v>
      </c>
      <c r="B59" s="384"/>
      <c r="C59" s="384"/>
      <c r="D59" s="384"/>
      <c r="E59" s="384"/>
      <c r="F59" s="385" t="s">
        <v>153</v>
      </c>
      <c r="G59" s="386"/>
      <c r="H59" s="387"/>
      <c r="I59" s="278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388"/>
      <c r="K59" s="278">
        <f aca="true" t="shared" si="0" ref="K59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388"/>
      <c r="M59" s="278">
        <f aca="true" t="shared" si="1" ref="M59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388"/>
      <c r="O59" s="278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279"/>
      <c r="Q59" s="279"/>
      <c r="R59" s="278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279"/>
      <c r="T59" s="279"/>
    </row>
    <row r="60" spans="1:20" ht="60" customHeight="1">
      <c r="A60" s="384"/>
      <c r="B60" s="384"/>
      <c r="C60" s="384"/>
      <c r="D60" s="384"/>
      <c r="E60" s="384"/>
      <c r="F60" s="385" t="s">
        <v>154</v>
      </c>
      <c r="G60" s="386"/>
      <c r="H60" s="387"/>
      <c r="I60" s="280"/>
      <c r="J60" s="389"/>
      <c r="K60" s="280"/>
      <c r="L60" s="389"/>
      <c r="M60" s="280"/>
      <c r="N60" s="389"/>
      <c r="O60" s="280"/>
      <c r="P60" s="281"/>
      <c r="Q60" s="281"/>
      <c r="R60" s="280"/>
      <c r="S60" s="281"/>
      <c r="T60" s="281"/>
    </row>
    <row r="61" spans="1:20" ht="60" customHeight="1">
      <c r="A61" s="384"/>
      <c r="B61" s="384"/>
      <c r="C61" s="384"/>
      <c r="D61" s="384"/>
      <c r="E61" s="384"/>
      <c r="F61" s="385" t="s">
        <v>155</v>
      </c>
      <c r="G61" s="386"/>
      <c r="H61" s="387"/>
      <c r="I61" s="282"/>
      <c r="J61" s="390"/>
      <c r="K61" s="282"/>
      <c r="L61" s="390"/>
      <c r="M61" s="282"/>
      <c r="N61" s="390"/>
      <c r="O61" s="282"/>
      <c r="P61" s="283"/>
      <c r="Q61" s="283"/>
      <c r="R61" s="282"/>
      <c r="S61" s="283"/>
      <c r="T61" s="283"/>
    </row>
    <row r="62" spans="1:21" ht="60" customHeight="1">
      <c r="A62" s="347" t="s">
        <v>151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85"/>
    </row>
    <row r="63" spans="1:20" ht="60" customHeight="1">
      <c r="A63" s="384" t="s">
        <v>152</v>
      </c>
      <c r="B63" s="384"/>
      <c r="C63" s="384"/>
      <c r="D63" s="384"/>
      <c r="E63" s="384"/>
      <c r="F63" s="286" t="s">
        <v>153</v>
      </c>
      <c r="G63" s="286"/>
      <c r="H63" s="120">
        <v>100</v>
      </c>
      <c r="I63" s="379" t="str">
        <f>IF(SUM(I59:T61)=0,"BAJO",IF(SUM(I59:T61)/COUNTIF(I59:T61,"&gt;0")&lt;50,"BAJO",IF(SUM(I59:T61)/COUNTIF(I59:T61,"&gt;0")=100,"FUERTE",IF(SUM(I59:T61)/COUNTIF(I59:T61,"&gt;0")&lt;=99,"MODERADO"))))</f>
        <v>BAJO</v>
      </c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</row>
    <row r="64" spans="1:20" ht="60" customHeight="1">
      <c r="A64" s="384"/>
      <c r="B64" s="384"/>
      <c r="C64" s="384"/>
      <c r="D64" s="384"/>
      <c r="E64" s="384"/>
      <c r="F64" s="286" t="s">
        <v>154</v>
      </c>
      <c r="G64" s="286"/>
      <c r="H64" s="120">
        <v>50</v>
      </c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</row>
    <row r="65" spans="1:20" ht="60" customHeight="1">
      <c r="A65" s="384"/>
      <c r="B65" s="384"/>
      <c r="C65" s="384"/>
      <c r="D65" s="384"/>
      <c r="E65" s="384"/>
      <c r="F65" s="286" t="s">
        <v>155</v>
      </c>
      <c r="G65" s="286"/>
      <c r="H65" s="120">
        <v>0</v>
      </c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</row>
    <row r="66" spans="1:20" ht="30" customHeight="1">
      <c r="A66" s="39"/>
      <c r="B66" s="39"/>
      <c r="C66" s="3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7"/>
      <c r="P66" s="38"/>
      <c r="Q66" s="38"/>
      <c r="R66" s="38"/>
      <c r="S66" s="38"/>
      <c r="T66" s="38"/>
    </row>
    <row r="67" spans="1:20" ht="30" customHeight="1">
      <c r="A67" s="33"/>
      <c r="B67" s="33"/>
      <c r="C67" s="34"/>
      <c r="D67" s="34"/>
      <c r="E67" s="34"/>
      <c r="F67" s="34"/>
      <c r="G67" s="34"/>
      <c r="H67" s="34"/>
      <c r="I67" s="34"/>
      <c r="J67" s="87"/>
      <c r="K67" s="87"/>
      <c r="L67" s="50"/>
      <c r="M67" s="50"/>
      <c r="N67" s="42"/>
      <c r="O67" s="51"/>
      <c r="P67" s="40"/>
      <c r="Q67" s="40"/>
      <c r="R67" s="40"/>
      <c r="S67" s="40"/>
      <c r="T67" s="40"/>
    </row>
    <row r="68" spans="1:20" ht="30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52"/>
      <c r="L68" s="52"/>
      <c r="M68" s="42"/>
      <c r="N68" s="42"/>
      <c r="O68" s="51"/>
      <c r="P68" s="51"/>
      <c r="Q68" s="51"/>
      <c r="R68" s="51"/>
      <c r="S68" s="51"/>
      <c r="T68" s="51"/>
    </row>
    <row r="69" spans="1:20" ht="69" customHeight="1">
      <c r="A69" s="284" t="s">
        <v>100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</row>
    <row r="70" spans="1:20" ht="30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2"/>
      <c r="Q70" s="92"/>
      <c r="R70" s="92"/>
      <c r="S70" s="92"/>
      <c r="T70" s="92"/>
    </row>
    <row r="71" spans="1:20" s="84" customFormat="1" ht="50.1" customHeight="1">
      <c r="A71" s="277" t="s">
        <v>1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</row>
    <row r="72" spans="1:20" s="84" customFormat="1" ht="50.1" customHeight="1">
      <c r="A72" s="286" t="s">
        <v>101</v>
      </c>
      <c r="B72" s="286"/>
      <c r="C72" s="286"/>
      <c r="D72" s="286"/>
      <c r="E72" s="286"/>
      <c r="F72" s="286"/>
      <c r="G72" s="286"/>
      <c r="H72" s="286" t="s">
        <v>102</v>
      </c>
      <c r="I72" s="286"/>
      <c r="J72" s="286"/>
      <c r="K72" s="286"/>
      <c r="L72" s="286"/>
      <c r="M72" s="286"/>
      <c r="N72" s="286"/>
      <c r="O72" s="286" t="s">
        <v>103</v>
      </c>
      <c r="P72" s="286"/>
      <c r="Q72" s="286"/>
      <c r="R72" s="286"/>
      <c r="S72" s="286"/>
      <c r="T72" s="286"/>
    </row>
    <row r="73" spans="1:20" s="84" customFormat="1" ht="50.1" customHeight="1">
      <c r="A73" s="287" t="e">
        <f>G10</f>
        <v>#REF!</v>
      </c>
      <c r="B73" s="287"/>
      <c r="C73" s="287"/>
      <c r="D73" s="287"/>
      <c r="E73" s="287"/>
      <c r="F73" s="287"/>
      <c r="G73" s="287"/>
      <c r="H73" s="288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288"/>
      <c r="J73" s="288"/>
      <c r="K73" s="288"/>
      <c r="L73" s="288"/>
      <c r="M73" s="288"/>
      <c r="N73" s="288"/>
      <c r="O73" s="291" t="e">
        <f>IF(A73-H73=0,"1",A73-H73)</f>
        <v>#REF!</v>
      </c>
      <c r="P73" s="291"/>
      <c r="Q73" s="291"/>
      <c r="R73" s="291"/>
      <c r="S73" s="291"/>
      <c r="T73" s="291"/>
    </row>
    <row r="74" spans="1:20" s="84" customFormat="1" ht="50.1" customHeight="1">
      <c r="A74" s="93"/>
      <c r="B74" s="93"/>
      <c r="C74" s="94"/>
      <c r="D74" s="94"/>
      <c r="E74" s="86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97"/>
      <c r="Q74" s="97"/>
      <c r="R74" s="97"/>
      <c r="S74" s="97"/>
      <c r="T74" s="97"/>
    </row>
    <row r="75" spans="1:20" s="84" customFormat="1" ht="50.1" customHeight="1">
      <c r="A75" s="289" t="s">
        <v>104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</row>
    <row r="76" spans="1:20" s="84" customFormat="1" ht="50.1" customHeight="1">
      <c r="A76" s="286" t="s">
        <v>105</v>
      </c>
      <c r="B76" s="286"/>
      <c r="C76" s="286"/>
      <c r="D76" s="286"/>
      <c r="E76" s="286"/>
      <c r="F76" s="286"/>
      <c r="G76" s="286"/>
      <c r="H76" s="286" t="s">
        <v>102</v>
      </c>
      <c r="I76" s="286"/>
      <c r="J76" s="286"/>
      <c r="K76" s="286"/>
      <c r="L76" s="286"/>
      <c r="M76" s="286"/>
      <c r="N76" s="286"/>
      <c r="O76" s="286" t="s">
        <v>106</v>
      </c>
      <c r="P76" s="286"/>
      <c r="Q76" s="286"/>
      <c r="R76" s="286"/>
      <c r="S76" s="286"/>
      <c r="T76" s="286"/>
    </row>
    <row r="77" spans="1:20" s="84" customFormat="1" ht="50.1" customHeight="1">
      <c r="A77" s="287" t="e">
        <f>G11</f>
        <v>#REF!</v>
      </c>
      <c r="B77" s="287"/>
      <c r="C77" s="287"/>
      <c r="D77" s="287"/>
      <c r="E77" s="287"/>
      <c r="F77" s="287"/>
      <c r="G77" s="287"/>
      <c r="H77" s="290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290"/>
      <c r="J77" s="290"/>
      <c r="K77" s="290"/>
      <c r="L77" s="290"/>
      <c r="M77" s="290"/>
      <c r="N77" s="290"/>
      <c r="O77" s="287" t="e">
        <f>IF(A77-H77=0,"1",A77-H77)</f>
        <v>#REF!</v>
      </c>
      <c r="P77" s="287"/>
      <c r="Q77" s="287"/>
      <c r="R77" s="287"/>
      <c r="S77" s="287"/>
      <c r="T77" s="287"/>
    </row>
    <row r="78" spans="1:20" s="84" customFormat="1" ht="50.1" customHeight="1">
      <c r="A78" s="98"/>
      <c r="B78" s="98"/>
      <c r="C78" s="98"/>
      <c r="D78" s="98"/>
      <c r="E78" s="98"/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97"/>
      <c r="Q78" s="97"/>
      <c r="R78" s="97"/>
      <c r="S78" s="97"/>
      <c r="T78" s="97"/>
    </row>
    <row r="79" spans="1:20" s="84" customFormat="1" ht="50.1" customHeight="1">
      <c r="A79" s="277" t="s">
        <v>107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</row>
    <row r="80" spans="1:20" s="84" customFormat="1" ht="50.1" customHeight="1">
      <c r="A80" s="286" t="s">
        <v>103</v>
      </c>
      <c r="B80" s="286"/>
      <c r="C80" s="286"/>
      <c r="D80" s="286"/>
      <c r="E80" s="286"/>
      <c r="F80" s="286"/>
      <c r="G80" s="286"/>
      <c r="H80" s="286" t="s">
        <v>106</v>
      </c>
      <c r="I80" s="286"/>
      <c r="J80" s="286"/>
      <c r="K80" s="286"/>
      <c r="L80" s="286"/>
      <c r="M80" s="286"/>
      <c r="N80" s="286"/>
      <c r="O80" s="286" t="s">
        <v>108</v>
      </c>
      <c r="P80" s="286"/>
      <c r="Q80" s="286"/>
      <c r="R80" s="286"/>
      <c r="S80" s="286"/>
      <c r="T80" s="286"/>
    </row>
    <row r="81" spans="1:20" s="84" customFormat="1" ht="50.1" customHeight="1">
      <c r="A81" s="287" t="e">
        <f>O73</f>
        <v>#REF!</v>
      </c>
      <c r="B81" s="287"/>
      <c r="C81" s="287"/>
      <c r="D81" s="287"/>
      <c r="E81" s="287"/>
      <c r="F81" s="287"/>
      <c r="G81" s="287"/>
      <c r="H81" s="287" t="e">
        <f>O77</f>
        <v>#REF!</v>
      </c>
      <c r="I81" s="287"/>
      <c r="J81" s="287"/>
      <c r="K81" s="287"/>
      <c r="L81" s="287"/>
      <c r="M81" s="287"/>
      <c r="N81" s="287"/>
      <c r="O81" s="288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288"/>
      <c r="Q81" s="288"/>
      <c r="R81" s="288"/>
      <c r="S81" s="288"/>
      <c r="T81" s="288"/>
    </row>
    <row r="82" spans="1:20" ht="15">
      <c r="A82" s="17"/>
      <c r="B82" s="17"/>
      <c r="C82" s="17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54"/>
      <c r="P82" s="55"/>
      <c r="Q82" s="55"/>
      <c r="R82" s="55"/>
      <c r="S82" s="55"/>
      <c r="T82" s="55"/>
    </row>
  </sheetData>
  <sheetProtection algorithmName="SHA-512" hashValue="VeaJ44+0pPSP9x7wldLj3WeLx8ZT3JlDVo2XlN9xtguEvzCSeGX4IHEZyxPPzNzJGyjzcCEbxNsjNYNuwZ4Evw==" saltValue="tYwfUWswBpEbVLedxz2kIg==" spinCount="100000" sheet="1" objects="1" scenarios="1"/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4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600" verticalDpi="600" orientation="portrait" paperSize="9" scale="1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5" tint="0.7999799847602844"/>
  </sheetPr>
  <dimension ref="A1:N27"/>
  <sheetViews>
    <sheetView workbookViewId="0" topLeftCell="A19">
      <selection activeCell="A7" sqref="A7:T7"/>
    </sheetView>
  </sheetViews>
  <sheetFormatPr defaultColWidth="11.421875" defaultRowHeight="15"/>
  <sheetData>
    <row r="1" spans="1:13" ht="17.25" thickBot="1">
      <c r="A1" s="461" t="s">
        <v>109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3"/>
    </row>
    <row r="2" spans="1:13" ht="25.5" customHeight="1">
      <c r="A2" s="464" t="s">
        <v>15</v>
      </c>
      <c r="B2" s="466" t="s">
        <v>110</v>
      </c>
      <c r="C2" s="467"/>
      <c r="D2" s="467"/>
      <c r="E2" s="467"/>
      <c r="F2" s="467"/>
      <c r="G2" s="467"/>
      <c r="H2" s="467"/>
      <c r="I2" s="467"/>
      <c r="J2" s="467"/>
      <c r="K2" s="467"/>
      <c r="L2" s="470" t="s">
        <v>111</v>
      </c>
      <c r="M2" s="471"/>
    </row>
    <row r="3" spans="1:13" ht="25.5" customHeight="1">
      <c r="A3" s="465"/>
      <c r="B3" s="468"/>
      <c r="C3" s="469"/>
      <c r="D3" s="469"/>
      <c r="E3" s="469"/>
      <c r="F3" s="469"/>
      <c r="G3" s="469"/>
      <c r="H3" s="469"/>
      <c r="I3" s="469"/>
      <c r="J3" s="469"/>
      <c r="K3" s="469"/>
      <c r="L3" s="111" t="s">
        <v>112</v>
      </c>
      <c r="M3" s="112" t="s">
        <v>113</v>
      </c>
    </row>
    <row r="4" spans="1:13" ht="30" customHeight="1">
      <c r="A4" s="57">
        <v>1</v>
      </c>
      <c r="B4" s="455" t="s">
        <v>114</v>
      </c>
      <c r="C4" s="456"/>
      <c r="D4" s="456"/>
      <c r="E4" s="456"/>
      <c r="F4" s="456"/>
      <c r="G4" s="456"/>
      <c r="H4" s="456"/>
      <c r="I4" s="456"/>
      <c r="J4" s="456"/>
      <c r="K4" s="457"/>
      <c r="L4" s="58"/>
      <c r="M4" s="59"/>
    </row>
    <row r="5" spans="1:13" ht="30" customHeight="1">
      <c r="A5" s="57">
        <v>2</v>
      </c>
      <c r="B5" s="455" t="s">
        <v>115</v>
      </c>
      <c r="C5" s="456"/>
      <c r="D5" s="456"/>
      <c r="E5" s="456"/>
      <c r="F5" s="456"/>
      <c r="G5" s="456"/>
      <c r="H5" s="456"/>
      <c r="I5" s="456"/>
      <c r="J5" s="456"/>
      <c r="K5" s="457"/>
      <c r="L5" s="58"/>
      <c r="M5" s="59"/>
    </row>
    <row r="6" spans="1:13" ht="30" customHeight="1">
      <c r="A6" s="57">
        <v>3</v>
      </c>
      <c r="B6" s="455" t="s">
        <v>116</v>
      </c>
      <c r="C6" s="456"/>
      <c r="D6" s="456"/>
      <c r="E6" s="456"/>
      <c r="F6" s="456"/>
      <c r="G6" s="456"/>
      <c r="H6" s="456"/>
      <c r="I6" s="456"/>
      <c r="J6" s="456"/>
      <c r="K6" s="457"/>
      <c r="L6" s="58"/>
      <c r="M6" s="59"/>
    </row>
    <row r="7" spans="1:13" ht="30" customHeight="1">
      <c r="A7" s="57">
        <v>4</v>
      </c>
      <c r="B7" s="455" t="s">
        <v>117</v>
      </c>
      <c r="C7" s="456"/>
      <c r="D7" s="456"/>
      <c r="E7" s="456"/>
      <c r="F7" s="456"/>
      <c r="G7" s="456"/>
      <c r="H7" s="456"/>
      <c r="I7" s="456"/>
      <c r="J7" s="456"/>
      <c r="K7" s="457"/>
      <c r="L7" s="58"/>
      <c r="M7" s="59"/>
    </row>
    <row r="8" spans="1:13" ht="30" customHeight="1">
      <c r="A8" s="57">
        <v>5</v>
      </c>
      <c r="B8" s="455" t="s">
        <v>118</v>
      </c>
      <c r="C8" s="456"/>
      <c r="D8" s="456"/>
      <c r="E8" s="456"/>
      <c r="F8" s="456"/>
      <c r="G8" s="456"/>
      <c r="H8" s="456"/>
      <c r="I8" s="456"/>
      <c r="J8" s="456"/>
      <c r="K8" s="457"/>
      <c r="L8" s="58"/>
      <c r="M8" s="59"/>
    </row>
    <row r="9" spans="1:13" ht="30" customHeight="1">
      <c r="A9" s="57">
        <v>6</v>
      </c>
      <c r="B9" s="455" t="s">
        <v>119</v>
      </c>
      <c r="C9" s="456"/>
      <c r="D9" s="456"/>
      <c r="E9" s="456"/>
      <c r="F9" s="456"/>
      <c r="G9" s="456"/>
      <c r="H9" s="456"/>
      <c r="I9" s="456"/>
      <c r="J9" s="456"/>
      <c r="K9" s="457"/>
      <c r="L9" s="58"/>
      <c r="M9" s="59"/>
    </row>
    <row r="10" spans="1:13" ht="30" customHeight="1">
      <c r="A10" s="57">
        <v>7</v>
      </c>
      <c r="B10" s="455" t="s">
        <v>120</v>
      </c>
      <c r="C10" s="456"/>
      <c r="D10" s="456"/>
      <c r="E10" s="456"/>
      <c r="F10" s="456"/>
      <c r="G10" s="456"/>
      <c r="H10" s="456"/>
      <c r="I10" s="456"/>
      <c r="J10" s="456"/>
      <c r="K10" s="457"/>
      <c r="L10" s="58"/>
      <c r="M10" s="59"/>
    </row>
    <row r="11" spans="1:13" ht="30" customHeight="1">
      <c r="A11" s="57">
        <v>8</v>
      </c>
      <c r="B11" s="455" t="s">
        <v>121</v>
      </c>
      <c r="C11" s="456"/>
      <c r="D11" s="456"/>
      <c r="E11" s="456"/>
      <c r="F11" s="456"/>
      <c r="G11" s="456"/>
      <c r="H11" s="456"/>
      <c r="I11" s="456"/>
      <c r="J11" s="456"/>
      <c r="K11" s="457"/>
      <c r="L11" s="58"/>
      <c r="M11" s="59"/>
    </row>
    <row r="12" spans="1:13" ht="30" customHeight="1">
      <c r="A12" s="57">
        <v>9</v>
      </c>
      <c r="B12" s="455" t="s">
        <v>122</v>
      </c>
      <c r="C12" s="456"/>
      <c r="D12" s="456"/>
      <c r="E12" s="456"/>
      <c r="F12" s="456"/>
      <c r="G12" s="456"/>
      <c r="H12" s="456"/>
      <c r="I12" s="456"/>
      <c r="J12" s="456"/>
      <c r="K12" s="457"/>
      <c r="L12" s="58"/>
      <c r="M12" s="59"/>
    </row>
    <row r="13" spans="1:13" ht="30" customHeight="1">
      <c r="A13" s="57">
        <v>10</v>
      </c>
      <c r="B13" s="455" t="s">
        <v>123</v>
      </c>
      <c r="C13" s="456"/>
      <c r="D13" s="456"/>
      <c r="E13" s="456"/>
      <c r="F13" s="456"/>
      <c r="G13" s="456"/>
      <c r="H13" s="456"/>
      <c r="I13" s="456"/>
      <c r="J13" s="456"/>
      <c r="K13" s="457"/>
      <c r="L13" s="58"/>
      <c r="M13" s="59"/>
    </row>
    <row r="14" spans="1:13" ht="30" customHeight="1">
      <c r="A14" s="57">
        <v>11</v>
      </c>
      <c r="B14" s="455" t="s">
        <v>124</v>
      </c>
      <c r="C14" s="456"/>
      <c r="D14" s="456"/>
      <c r="E14" s="456"/>
      <c r="F14" s="456"/>
      <c r="G14" s="456"/>
      <c r="H14" s="456"/>
      <c r="I14" s="456"/>
      <c r="J14" s="456"/>
      <c r="K14" s="457"/>
      <c r="L14" s="58"/>
      <c r="M14" s="59"/>
    </row>
    <row r="15" spans="1:13" ht="30" customHeight="1">
      <c r="A15" s="57">
        <v>12</v>
      </c>
      <c r="B15" s="455" t="s">
        <v>125</v>
      </c>
      <c r="C15" s="456"/>
      <c r="D15" s="456"/>
      <c r="E15" s="456"/>
      <c r="F15" s="456"/>
      <c r="G15" s="456"/>
      <c r="H15" s="456"/>
      <c r="I15" s="456"/>
      <c r="J15" s="456"/>
      <c r="K15" s="457"/>
      <c r="L15" s="58"/>
      <c r="M15" s="59"/>
    </row>
    <row r="16" spans="1:13" ht="30" customHeight="1">
      <c r="A16" s="57">
        <v>13</v>
      </c>
      <c r="B16" s="455" t="s">
        <v>126</v>
      </c>
      <c r="C16" s="456"/>
      <c r="D16" s="456"/>
      <c r="E16" s="456"/>
      <c r="F16" s="456"/>
      <c r="G16" s="456"/>
      <c r="H16" s="456"/>
      <c r="I16" s="456"/>
      <c r="J16" s="456"/>
      <c r="K16" s="457"/>
      <c r="L16" s="58"/>
      <c r="M16" s="59"/>
    </row>
    <row r="17" spans="1:13" ht="30" customHeight="1">
      <c r="A17" s="57">
        <v>14</v>
      </c>
      <c r="B17" s="455" t="s">
        <v>127</v>
      </c>
      <c r="C17" s="456"/>
      <c r="D17" s="456"/>
      <c r="E17" s="456"/>
      <c r="F17" s="456"/>
      <c r="G17" s="456"/>
      <c r="H17" s="456"/>
      <c r="I17" s="456"/>
      <c r="J17" s="456"/>
      <c r="K17" s="457"/>
      <c r="L17" s="58"/>
      <c r="M17" s="59"/>
    </row>
    <row r="18" spans="1:13" ht="30" customHeight="1">
      <c r="A18" s="57">
        <v>15</v>
      </c>
      <c r="B18" s="455" t="s">
        <v>128</v>
      </c>
      <c r="C18" s="456"/>
      <c r="D18" s="456"/>
      <c r="E18" s="456"/>
      <c r="F18" s="456"/>
      <c r="G18" s="456"/>
      <c r="H18" s="456"/>
      <c r="I18" s="456"/>
      <c r="J18" s="456"/>
      <c r="K18" s="457"/>
      <c r="L18" s="58"/>
      <c r="M18" s="59"/>
    </row>
    <row r="19" spans="1:13" ht="30" customHeight="1">
      <c r="A19" s="57">
        <v>16</v>
      </c>
      <c r="B19" s="455" t="s">
        <v>129</v>
      </c>
      <c r="C19" s="456"/>
      <c r="D19" s="456"/>
      <c r="E19" s="456"/>
      <c r="F19" s="456"/>
      <c r="G19" s="456"/>
      <c r="H19" s="456"/>
      <c r="I19" s="456"/>
      <c r="J19" s="456"/>
      <c r="K19" s="457"/>
      <c r="L19" s="58"/>
      <c r="M19" s="59"/>
    </row>
    <row r="20" spans="1:13" ht="30" customHeight="1">
      <c r="A20" s="57">
        <v>17</v>
      </c>
      <c r="B20" s="455" t="s">
        <v>130</v>
      </c>
      <c r="C20" s="456"/>
      <c r="D20" s="456"/>
      <c r="E20" s="456"/>
      <c r="F20" s="456"/>
      <c r="G20" s="456"/>
      <c r="H20" s="456"/>
      <c r="I20" s="456"/>
      <c r="J20" s="456"/>
      <c r="K20" s="457"/>
      <c r="L20" s="58"/>
      <c r="M20" s="59"/>
    </row>
    <row r="21" spans="1:13" ht="30" customHeight="1">
      <c r="A21" s="57">
        <v>18</v>
      </c>
      <c r="B21" s="455" t="s">
        <v>131</v>
      </c>
      <c r="C21" s="456"/>
      <c r="D21" s="456"/>
      <c r="E21" s="456"/>
      <c r="F21" s="456"/>
      <c r="G21" s="456"/>
      <c r="H21" s="456"/>
      <c r="I21" s="456"/>
      <c r="J21" s="456"/>
      <c r="K21" s="457"/>
      <c r="L21" s="58"/>
      <c r="M21" s="59"/>
    </row>
    <row r="22" spans="1:13" ht="30" customHeight="1">
      <c r="A22" s="57">
        <v>19</v>
      </c>
      <c r="B22" s="455" t="s">
        <v>132</v>
      </c>
      <c r="C22" s="456"/>
      <c r="D22" s="456"/>
      <c r="E22" s="456"/>
      <c r="F22" s="456"/>
      <c r="G22" s="456"/>
      <c r="H22" s="456"/>
      <c r="I22" s="456"/>
      <c r="J22" s="456"/>
      <c r="K22" s="457"/>
      <c r="L22" s="58"/>
      <c r="M22" s="59"/>
    </row>
    <row r="23" spans="1:13" ht="16.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2"/>
      <c r="L23" s="62"/>
      <c r="M23" s="62"/>
    </row>
    <row r="24" spans="1:14" ht="36.75" customHeight="1">
      <c r="A24" s="458" t="s">
        <v>133</v>
      </c>
      <c r="B24" s="458"/>
      <c r="C24" s="113">
        <f>COUNTIF(L4:L22,"X")</f>
        <v>0</v>
      </c>
      <c r="D24" s="114"/>
      <c r="E24" s="458" t="s">
        <v>134</v>
      </c>
      <c r="F24" s="458"/>
      <c r="G24" s="458"/>
      <c r="H24" s="113">
        <f>COUNTIF(M4:M22,"X")</f>
        <v>0</v>
      </c>
      <c r="I24" s="459" t="s">
        <v>191</v>
      </c>
      <c r="J24" s="459"/>
      <c r="K24" s="459"/>
      <c r="L24" s="459"/>
      <c r="M24" s="459"/>
      <c r="N24" s="119"/>
    </row>
    <row r="25" spans="1:13" ht="16.5">
      <c r="A25" s="116"/>
      <c r="B25" s="116"/>
      <c r="C25" s="117"/>
      <c r="D25" s="117"/>
      <c r="E25" s="118"/>
      <c r="F25" s="118"/>
      <c r="G25" s="118"/>
      <c r="H25" s="115"/>
      <c r="I25" s="459"/>
      <c r="J25" s="459"/>
      <c r="K25" s="459"/>
      <c r="L25" s="459"/>
      <c r="M25" s="459"/>
    </row>
    <row r="26" spans="1:13" ht="36" customHeight="1">
      <c r="A26" s="460" t="s">
        <v>135</v>
      </c>
      <c r="B26" s="460"/>
      <c r="C26" s="454">
        <f>IF(OR(F26="Moderado"),"3",IF(OR(F26="Alto"),"4",IF(OR(F26="Catastrofico"),5,)))</f>
        <v>0</v>
      </c>
      <c r="D26" s="454"/>
      <c r="E26" s="454"/>
      <c r="F26" s="454" t="str">
        <f>IF(OR(L19="X"),"CATASTROFICO",IF(OR(C24=1,C24=2,C24=3,C24=4,C24=5),"MODERADO",IF(OR(C24=6,C24=7,C24=8,C24=9,C24=10,C24=11),"ALTO",IF(OR(C24=12,C24=13,C24=14,C24=15,C24=17,C24=18,C24=19),"CATASTROFICO",""))))</f>
        <v/>
      </c>
      <c r="G26" s="454"/>
      <c r="I26" s="459"/>
      <c r="J26" s="459"/>
      <c r="K26" s="459"/>
      <c r="L26" s="459"/>
      <c r="M26" s="459"/>
    </row>
    <row r="27" spans="1:13" ht="16.5">
      <c r="A27" s="64"/>
      <c r="B27" s="64"/>
      <c r="C27" s="65"/>
      <c r="D27" s="65"/>
      <c r="E27" s="64"/>
      <c r="F27" s="65"/>
      <c r="G27" s="65"/>
      <c r="H27" s="66"/>
      <c r="I27" s="66"/>
      <c r="J27" s="63"/>
      <c r="K27" s="62"/>
      <c r="L27" s="62"/>
      <c r="M27" s="62"/>
    </row>
  </sheetData>
  <sheetProtection algorithmName="SHA-512" hashValue="BCbtHiqX8wgKGiWcVhfDxNC99Syg71G2otoOiwUriLEqR/6HiLbAaYpKxlc8B6gAdgW3S/huCpDnNohJtrNydA==" saltValue="QsMQYvyz015JqWWbCIg1EA==" spinCount="100000" sheet="1" objects="1" scenarios="1"/>
  <mergeCells count="29">
    <mergeCell ref="B10:K10"/>
    <mergeCell ref="B11:K11"/>
    <mergeCell ref="C26:E26"/>
    <mergeCell ref="B5:K5"/>
    <mergeCell ref="B6:K6"/>
    <mergeCell ref="B7:K7"/>
    <mergeCell ref="B8:K8"/>
    <mergeCell ref="B9:K9"/>
    <mergeCell ref="B12:K12"/>
    <mergeCell ref="B13:K13"/>
    <mergeCell ref="B14:K14"/>
    <mergeCell ref="B15:K15"/>
    <mergeCell ref="B16:K16"/>
    <mergeCell ref="B17:K17"/>
    <mergeCell ref="F26:G26"/>
    <mergeCell ref="B18:K18"/>
    <mergeCell ref="A1:M1"/>
    <mergeCell ref="A2:A3"/>
    <mergeCell ref="B2:K3"/>
    <mergeCell ref="L2:M2"/>
    <mergeCell ref="B4:K4"/>
    <mergeCell ref="B19:K19"/>
    <mergeCell ref="B20:K20"/>
    <mergeCell ref="B21:K21"/>
    <mergeCell ref="B22:K22"/>
    <mergeCell ref="A24:B24"/>
    <mergeCell ref="E24:G24"/>
    <mergeCell ref="I24:M26"/>
    <mergeCell ref="A26:B26"/>
  </mergeCells>
  <conditionalFormatting sqref="F26:G26">
    <cfRule type="containsText" priority="1" dxfId="2" operator="containsText" stopIfTrue="1" text="Moderado">
      <formula>NOT(ISERROR(SEARCH("Moderado",F26)))</formula>
    </cfRule>
    <cfRule type="containsText" priority="2" dxfId="56" operator="containsText" stopIfTrue="1" text="CATASTROFICO">
      <formula>NOT(ISERROR(SEARCH("CATASTROFICO",F26)))</formula>
    </cfRule>
    <cfRule type="containsText" priority="3" dxfId="55" operator="containsText" stopIfTrue="1" text="ALTO">
      <formula>NOT(ISERROR(SEARCH("ALTO",F26)))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6" tint="-0.24997000396251678"/>
  </sheetPr>
  <dimension ref="A1:X82"/>
  <sheetViews>
    <sheetView view="pageBreakPreview" zoomScale="28" zoomScaleSheetLayoutView="28" workbookViewId="0" topLeftCell="D50">
      <selection activeCell="O58" sqref="O58:Q58"/>
    </sheetView>
  </sheetViews>
  <sheetFormatPr defaultColWidth="11.421875" defaultRowHeight="15"/>
  <cols>
    <col min="1" max="1" width="78.140625" style="36" customWidth="1"/>
    <col min="2" max="3" width="50.7109375" style="36" customWidth="1"/>
    <col min="4" max="9" width="35.7109375" style="36" customWidth="1"/>
    <col min="10" max="10" width="70.7109375" style="36" customWidth="1"/>
    <col min="11" max="11" width="35.7109375" style="36" customWidth="1"/>
    <col min="12" max="12" width="70.7109375" style="36" customWidth="1"/>
    <col min="13" max="13" width="35.7109375" style="36" customWidth="1"/>
    <col min="14" max="14" width="70.7109375" style="36" customWidth="1"/>
    <col min="15" max="20" width="43.140625" style="36" customWidth="1"/>
    <col min="21" max="21" width="27.421875" style="85" customWidth="1"/>
    <col min="22" max="24" width="11.421875" style="85" customWidth="1"/>
    <col min="25" max="16384" width="11.421875" style="36" customWidth="1"/>
  </cols>
  <sheetData>
    <row r="1" spans="1:20" ht="71.25" customHeight="1">
      <c r="A1" s="99" t="s">
        <v>60</v>
      </c>
      <c r="B1" s="361" t="str">
        <f>'MAPA DE RIESGOS'!C9</f>
        <v>16 DE Julio de 2020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71.25" customHeight="1">
      <c r="A2" s="99" t="s">
        <v>61</v>
      </c>
      <c r="B2" s="364" t="str">
        <f>'MAPA DE RIESGOS'!C7</f>
        <v>ATENCIÓN SOCIAL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/>
    </row>
    <row r="3" spans="1:20" ht="71.25" customHeight="1">
      <c r="A3" s="99" t="s">
        <v>62</v>
      </c>
      <c r="B3" s="364" t="str">
        <f>'MAPA DE RIESGOS'!D16</f>
        <v>IMPLEMENTACIÓN DE POLITICAS PUBLICAS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3"/>
    </row>
    <row r="4" spans="1:20" ht="30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7"/>
      <c r="P4" s="38"/>
      <c r="Q4" s="38"/>
      <c r="R4" s="38"/>
      <c r="S4" s="38"/>
      <c r="T4" s="38"/>
    </row>
    <row r="5" spans="1:20" ht="66" customHeight="1">
      <c r="A5" s="346" t="s">
        <v>189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</row>
    <row r="6" spans="1:20" ht="81" customHeight="1">
      <c r="A6" s="100" t="s">
        <v>63</v>
      </c>
      <c r="B6" s="349" t="s">
        <v>35</v>
      </c>
      <c r="C6" s="351"/>
      <c r="D6" s="349" t="s">
        <v>165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</row>
    <row r="7" spans="1:20" ht="91.5" customHeight="1">
      <c r="A7" s="88" t="e">
        <f>#REF!</f>
        <v>#REF!</v>
      </c>
      <c r="B7" s="369" t="e">
        <f>#REF!</f>
        <v>#REF!</v>
      </c>
      <c r="C7" s="370"/>
      <c r="D7" s="369" t="e">
        <f>#REF!</f>
        <v>#REF!</v>
      </c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0"/>
    </row>
    <row r="8" spans="1:20" ht="34.5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20" ht="66" customHeight="1">
      <c r="A9" s="478" t="s">
        <v>140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80"/>
    </row>
    <row r="10" spans="1:24" s="56" customFormat="1" ht="50.1" customHeight="1">
      <c r="A10" s="473" t="s">
        <v>66</v>
      </c>
      <c r="B10" s="473" t="s">
        <v>67</v>
      </c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2" t="s">
        <v>65</v>
      </c>
      <c r="R10" s="472"/>
      <c r="S10" s="472"/>
      <c r="T10" s="472"/>
      <c r="U10" s="85"/>
      <c r="V10" s="85"/>
      <c r="W10" s="85"/>
      <c r="X10" s="85"/>
    </row>
    <row r="11" spans="1:24" s="56" customFormat="1" ht="73.5" customHeight="1">
      <c r="A11" s="473"/>
      <c r="B11" s="473" t="s">
        <v>69</v>
      </c>
      <c r="C11" s="473"/>
      <c r="D11" s="473" t="s">
        <v>70</v>
      </c>
      <c r="E11" s="473"/>
      <c r="F11" s="473"/>
      <c r="G11" s="473" t="s">
        <v>71</v>
      </c>
      <c r="H11" s="473"/>
      <c r="I11" s="473" t="s">
        <v>72</v>
      </c>
      <c r="J11" s="473"/>
      <c r="K11" s="473" t="s">
        <v>73</v>
      </c>
      <c r="L11" s="473"/>
      <c r="M11" s="473" t="s">
        <v>74</v>
      </c>
      <c r="N11" s="473"/>
      <c r="O11" s="473" t="s">
        <v>68</v>
      </c>
      <c r="P11" s="473"/>
      <c r="Q11" s="472"/>
      <c r="R11" s="472"/>
      <c r="S11" s="472"/>
      <c r="T11" s="472"/>
      <c r="U11" s="85"/>
      <c r="V11" s="85"/>
      <c r="W11" s="85"/>
      <c r="X11" s="85"/>
    </row>
    <row r="12" spans="1:24" s="84" customFormat="1" ht="102" customHeight="1">
      <c r="A12" s="138" t="e">
        <f>#REF!</f>
        <v>#REF!</v>
      </c>
      <c r="B12" s="476"/>
      <c r="C12" s="476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4" t="e">
        <f>ROUND(AVERAGE(B12:N12),0)</f>
        <v>#DIV/0!</v>
      </c>
      <c r="P12" s="474"/>
      <c r="Q12" s="475" t="e">
        <f>IF(OR(AND(A12=1,O12=1),AND(A12=2,O12=1),AND(A12=1,O12=2),AND(A12=2,O12=2),AND(A12=3,O12=1)),"BAJO",IF(OR(AND(A12=4,O12=1),AND(A12=3,O12=2),AND(A12=2,O12=3),AND(A12=1,O12=3)),"MODERADO",IF(OR(AND(A12=5,O12=1),AND(A12=5,O12=2),AND(A12=4,O12=2),AND(A12=4,O12=3),AND(A12=3,O12=3),AND(A12=2,O12=4),AND(A12=1,O12=4),AND(A12=1,O12=5)),"ALTO",IF(OR(AND(A12=5,O12=3),AND(A12=5,O12=4),AND(A12=4,O12=4),AND(A12=3,O12=4),AND(A12=5,O12=5),AND(A12=4,O12=5),AND(A12=3,O12=5),AND(A12=2,O12=5)),"EXTREMO",""))))</f>
        <v>#REF!</v>
      </c>
      <c r="R12" s="475"/>
      <c r="S12" s="475"/>
      <c r="T12" s="475"/>
      <c r="U12" s="85"/>
      <c r="V12" s="85"/>
      <c r="W12" s="85"/>
      <c r="X12" s="85"/>
    </row>
    <row r="13" spans="1:20" ht="47.25" customHeight="1">
      <c r="A13" s="22"/>
      <c r="B13" s="22"/>
      <c r="C13" s="22"/>
      <c r="D13" s="23"/>
      <c r="E13" s="23"/>
      <c r="F13" s="24"/>
      <c r="G13" s="24"/>
      <c r="H13" s="24"/>
      <c r="I13" s="24"/>
      <c r="J13" s="24"/>
      <c r="K13" s="23"/>
      <c r="L13" s="23"/>
      <c r="M13" s="23"/>
      <c r="N13" s="23"/>
      <c r="O13" s="37"/>
      <c r="P13" s="38"/>
      <c r="Q13" s="38"/>
      <c r="R13" s="38"/>
      <c r="S13" s="38"/>
      <c r="T13" s="38"/>
    </row>
    <row r="14" spans="1:20" ht="73.5" customHeight="1">
      <c r="A14" s="346" t="s">
        <v>75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</row>
    <row r="15" spans="1:20" ht="73.5" customHeight="1">
      <c r="A15" s="441" t="s">
        <v>76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</row>
    <row r="16" spans="1:20" ht="72" customHeight="1">
      <c r="A16" s="445" t="s">
        <v>190</v>
      </c>
      <c r="B16" s="446"/>
      <c r="C16" s="446"/>
      <c r="D16" s="446"/>
      <c r="E16" s="446"/>
      <c r="F16" s="447"/>
      <c r="G16" s="445" t="s">
        <v>171</v>
      </c>
      <c r="H16" s="446"/>
      <c r="I16" s="446"/>
      <c r="J16" s="446"/>
      <c r="K16" s="446"/>
      <c r="L16" s="446"/>
      <c r="M16" s="446"/>
      <c r="N16" s="447"/>
      <c r="O16" s="347" t="s">
        <v>145</v>
      </c>
      <c r="P16" s="347"/>
      <c r="Q16" s="347"/>
      <c r="R16" s="347"/>
      <c r="S16" s="347"/>
      <c r="T16" s="347"/>
    </row>
    <row r="17" spans="1:20" ht="30" customHeight="1">
      <c r="A17" s="448"/>
      <c r="B17" s="449"/>
      <c r="C17" s="449"/>
      <c r="D17" s="449"/>
      <c r="E17" s="449"/>
      <c r="F17" s="450"/>
      <c r="G17" s="448"/>
      <c r="H17" s="449"/>
      <c r="I17" s="449"/>
      <c r="J17" s="449"/>
      <c r="K17" s="449"/>
      <c r="L17" s="449"/>
      <c r="M17" s="449"/>
      <c r="N17" s="450"/>
      <c r="O17" s="439" t="s">
        <v>1</v>
      </c>
      <c r="P17" s="439"/>
      <c r="Q17" s="439"/>
      <c r="R17" s="439" t="s">
        <v>0</v>
      </c>
      <c r="S17" s="439"/>
      <c r="T17" s="439"/>
    </row>
    <row r="18" spans="1:20" ht="54" customHeight="1">
      <c r="A18" s="451"/>
      <c r="B18" s="452"/>
      <c r="C18" s="452"/>
      <c r="D18" s="452"/>
      <c r="E18" s="452"/>
      <c r="F18" s="453"/>
      <c r="G18" s="451"/>
      <c r="H18" s="452"/>
      <c r="I18" s="452"/>
      <c r="J18" s="452"/>
      <c r="K18" s="452"/>
      <c r="L18" s="452"/>
      <c r="M18" s="452"/>
      <c r="N18" s="453"/>
      <c r="O18" s="101" t="s">
        <v>169</v>
      </c>
      <c r="P18" s="101" t="s">
        <v>170</v>
      </c>
      <c r="Q18" s="101" t="s">
        <v>172</v>
      </c>
      <c r="R18" s="101" t="s">
        <v>169</v>
      </c>
      <c r="S18" s="101" t="s">
        <v>170</v>
      </c>
      <c r="T18" s="101" t="s">
        <v>172</v>
      </c>
    </row>
    <row r="19" spans="1:20" ht="49.5" customHeight="1">
      <c r="A19" s="442" t="str">
        <f>'MAPA DE RIESGOS'!E34</f>
        <v>Propagación de virus en la red</v>
      </c>
      <c r="B19" s="443"/>
      <c r="C19" s="443"/>
      <c r="D19" s="443"/>
      <c r="E19" s="443"/>
      <c r="F19" s="444"/>
      <c r="G19" s="110" t="s">
        <v>77</v>
      </c>
      <c r="H19" s="442" t="str">
        <f>'MAPA DE RIESGOS'!J34</f>
        <v>Mantener antivirus actualizado en los equipos</v>
      </c>
      <c r="I19" s="443"/>
      <c r="J19" s="443"/>
      <c r="K19" s="443"/>
      <c r="L19" s="443"/>
      <c r="M19" s="443"/>
      <c r="N19" s="443"/>
      <c r="O19" s="83"/>
      <c r="P19" s="83"/>
      <c r="Q19" s="80"/>
      <c r="R19" s="80"/>
      <c r="S19" s="80"/>
      <c r="T19" s="80"/>
    </row>
    <row r="20" spans="1:20" ht="50.1" customHeight="1">
      <c r="A20" s="442" t="str">
        <f>'MAPA DE RIESGOS'!E35</f>
        <v>Pérdida de informacion que  puede conllevar un impacto negativo   retrazando las funciones</v>
      </c>
      <c r="B20" s="443"/>
      <c r="C20" s="443"/>
      <c r="D20" s="443"/>
      <c r="E20" s="443"/>
      <c r="F20" s="444"/>
      <c r="G20" s="110" t="s">
        <v>78</v>
      </c>
      <c r="H20" s="442" t="str">
        <f>'MAPA DE RIESGOS'!J35</f>
        <v>Encriptar información en los discos duros de los equipos</v>
      </c>
      <c r="I20" s="443"/>
      <c r="J20" s="443"/>
      <c r="K20" s="443"/>
      <c r="L20" s="443"/>
      <c r="M20" s="443"/>
      <c r="N20" s="443"/>
      <c r="O20" s="83"/>
      <c r="P20" s="83"/>
      <c r="Q20" s="80"/>
      <c r="R20" s="80"/>
      <c r="S20" s="80"/>
      <c r="T20" s="80"/>
    </row>
    <row r="21" spans="1:20" ht="50.1" customHeight="1">
      <c r="A21" s="442" t="str">
        <f>'MAPA DE RIESGOS'!E36</f>
        <v>Falla de servicios de comunicación de la plataforma SISFA a los usuarios</v>
      </c>
      <c r="B21" s="443"/>
      <c r="C21" s="443"/>
      <c r="D21" s="443"/>
      <c r="E21" s="443"/>
      <c r="F21" s="444"/>
      <c r="G21" s="110" t="s">
        <v>79</v>
      </c>
      <c r="H21" s="442" t="str">
        <f>'MAPA DE RIESGOS'!J36</f>
        <v>Realizar mantenimiento preventivo en los equipos al menos 2 veces al año en equipos de escritorio</v>
      </c>
      <c r="I21" s="443"/>
      <c r="J21" s="443"/>
      <c r="K21" s="443"/>
      <c r="L21" s="443"/>
      <c r="M21" s="443"/>
      <c r="N21" s="443"/>
      <c r="O21" s="83"/>
      <c r="P21" s="83"/>
      <c r="Q21" s="80"/>
      <c r="R21" s="80"/>
      <c r="S21" s="80"/>
      <c r="T21" s="80"/>
    </row>
    <row r="22" spans="1:20" ht="50.1" customHeight="1">
      <c r="A22" s="442" t="str">
        <f>'MAPA DE RIESGOS'!E37</f>
        <v xml:space="preserve">Robo información </v>
      </c>
      <c r="B22" s="443"/>
      <c r="C22" s="443"/>
      <c r="D22" s="443"/>
      <c r="E22" s="443"/>
      <c r="F22" s="444"/>
      <c r="G22" s="110" t="s">
        <v>80</v>
      </c>
      <c r="H22" s="442" t="str">
        <f>'MAPA DE RIESGOS'!J37</f>
        <v>Mejorar los niveles de seguridad en las instalaciones</v>
      </c>
      <c r="I22" s="443"/>
      <c r="J22" s="443"/>
      <c r="K22" s="443"/>
      <c r="L22" s="443"/>
      <c r="M22" s="443"/>
      <c r="N22" s="443"/>
      <c r="O22" s="83"/>
      <c r="P22" s="83"/>
      <c r="Q22" s="80"/>
      <c r="R22" s="80"/>
      <c r="S22" s="80"/>
      <c r="T22" s="80"/>
    </row>
    <row r="23" spans="1:20" ht="50.1" customHeight="1">
      <c r="A23" s="442">
        <f>'MAPA DE RIESGOS'!E38</f>
        <v>0</v>
      </c>
      <c r="B23" s="443"/>
      <c r="C23" s="443"/>
      <c r="D23" s="443"/>
      <c r="E23" s="443"/>
      <c r="F23" s="444"/>
      <c r="G23" s="110" t="s">
        <v>81</v>
      </c>
      <c r="H23" s="442">
        <f>'MAPA DE RIESGOS'!J38</f>
        <v>0</v>
      </c>
      <c r="I23" s="443"/>
      <c r="J23" s="443"/>
      <c r="K23" s="443"/>
      <c r="L23" s="443"/>
      <c r="M23" s="443"/>
      <c r="N23" s="443"/>
      <c r="O23" s="83"/>
      <c r="P23" s="83"/>
      <c r="Q23" s="80"/>
      <c r="R23" s="80"/>
      <c r="S23" s="80"/>
      <c r="T23" s="80"/>
    </row>
    <row r="24" spans="1:20" ht="30" customHeight="1">
      <c r="A24" s="25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37"/>
      <c r="P24" s="38"/>
      <c r="Q24" s="38"/>
      <c r="R24" s="38"/>
      <c r="S24" s="38"/>
      <c r="T24" s="38"/>
    </row>
    <row r="25" spans="1:20" ht="30" customHeight="1">
      <c r="A25" s="28"/>
      <c r="B25" s="28"/>
      <c r="C25" s="29"/>
      <c r="D25" s="29"/>
      <c r="E25" s="41"/>
      <c r="F25" s="41"/>
      <c r="G25" s="41"/>
      <c r="H25" s="41"/>
      <c r="I25" s="41"/>
      <c r="J25" s="30"/>
      <c r="K25" s="30"/>
      <c r="L25" s="31"/>
      <c r="M25" s="31"/>
      <c r="N25" s="32"/>
      <c r="O25" s="42"/>
      <c r="P25" s="43"/>
      <c r="Q25" s="43"/>
      <c r="R25" s="43"/>
      <c r="S25" s="43"/>
      <c r="T25" s="43"/>
    </row>
    <row r="26" spans="1:20" ht="54" customHeight="1">
      <c r="A26" s="412" t="s">
        <v>173</v>
      </c>
      <c r="B26" s="412"/>
      <c r="C26" s="412"/>
      <c r="D26" s="412"/>
      <c r="E26" s="412"/>
      <c r="F26" s="412"/>
      <c r="G26" s="413"/>
      <c r="H26" s="103">
        <f>COUNTIF(O19:O23,"x")</f>
        <v>0</v>
      </c>
      <c r="I26" s="28"/>
      <c r="J26" s="28"/>
      <c r="K26" s="28"/>
      <c r="L26" s="31"/>
      <c r="M26" s="31"/>
      <c r="N26" s="44"/>
      <c r="O26" s="45"/>
      <c r="P26" s="46"/>
      <c r="Q26" s="46"/>
      <c r="R26" s="46"/>
      <c r="S26" s="46"/>
      <c r="T26" s="46"/>
    </row>
    <row r="27" spans="1:20" ht="54" customHeight="1">
      <c r="A27" s="412" t="s">
        <v>174</v>
      </c>
      <c r="B27" s="412"/>
      <c r="C27" s="412"/>
      <c r="D27" s="412"/>
      <c r="E27" s="412"/>
      <c r="F27" s="412"/>
      <c r="G27" s="413"/>
      <c r="H27" s="103">
        <f>COUNTIF(P19:P23,"x")</f>
        <v>0</v>
      </c>
      <c r="I27" s="28"/>
      <c r="J27" s="28"/>
      <c r="K27" s="28"/>
      <c r="L27" s="31"/>
      <c r="M27" s="31"/>
      <c r="N27" s="44"/>
      <c r="O27" s="45"/>
      <c r="P27" s="46"/>
      <c r="Q27" s="46"/>
      <c r="R27" s="46"/>
      <c r="S27" s="46"/>
      <c r="T27" s="46"/>
    </row>
    <row r="28" spans="1:20" ht="54" customHeight="1">
      <c r="A28" s="412" t="s">
        <v>175</v>
      </c>
      <c r="B28" s="412"/>
      <c r="C28" s="412"/>
      <c r="D28" s="412"/>
      <c r="E28" s="412"/>
      <c r="F28" s="412"/>
      <c r="G28" s="413"/>
      <c r="H28" s="103">
        <f>COUNTIF(Q19:Q23,"x")</f>
        <v>0</v>
      </c>
      <c r="I28" s="28"/>
      <c r="J28" s="28"/>
      <c r="K28" s="28"/>
      <c r="L28" s="31"/>
      <c r="M28" s="31"/>
      <c r="N28" s="44"/>
      <c r="O28" s="45"/>
      <c r="P28" s="46"/>
      <c r="Q28" s="46"/>
      <c r="R28" s="46"/>
      <c r="S28" s="46"/>
      <c r="T28" s="46"/>
    </row>
    <row r="29" spans="1:20" ht="54" customHeight="1">
      <c r="A29" s="412" t="s">
        <v>176</v>
      </c>
      <c r="B29" s="412"/>
      <c r="C29" s="412"/>
      <c r="D29" s="412"/>
      <c r="E29" s="412"/>
      <c r="F29" s="412"/>
      <c r="G29" s="413"/>
      <c r="H29" s="103">
        <f>COUNTIF(R19:R23,"x")</f>
        <v>0</v>
      </c>
      <c r="I29" s="32"/>
      <c r="J29" s="32"/>
      <c r="K29" s="32"/>
      <c r="L29" s="47"/>
      <c r="M29" s="47"/>
      <c r="N29" s="47"/>
      <c r="O29" s="48"/>
      <c r="P29" s="49"/>
      <c r="Q29" s="49"/>
      <c r="R29" s="49"/>
      <c r="S29" s="49"/>
      <c r="T29" s="49"/>
    </row>
    <row r="30" spans="1:20" ht="54" customHeight="1">
      <c r="A30" s="412" t="s">
        <v>177</v>
      </c>
      <c r="B30" s="412"/>
      <c r="C30" s="412"/>
      <c r="D30" s="412"/>
      <c r="E30" s="412"/>
      <c r="F30" s="412"/>
      <c r="G30" s="413"/>
      <c r="H30" s="103">
        <f>COUNTIF(S19:S23,"x")</f>
        <v>0</v>
      </c>
      <c r="I30" s="32"/>
      <c r="J30" s="32"/>
      <c r="K30" s="32"/>
      <c r="L30" s="47"/>
      <c r="M30" s="47"/>
      <c r="N30" s="47"/>
      <c r="O30" s="48"/>
      <c r="P30" s="49"/>
      <c r="Q30" s="49"/>
      <c r="R30" s="49"/>
      <c r="S30" s="49"/>
      <c r="T30" s="49"/>
    </row>
    <row r="31" spans="1:20" ht="54" customHeight="1">
      <c r="A31" s="412" t="s">
        <v>178</v>
      </c>
      <c r="B31" s="412"/>
      <c r="C31" s="412"/>
      <c r="D31" s="412"/>
      <c r="E31" s="412"/>
      <c r="F31" s="412"/>
      <c r="G31" s="413"/>
      <c r="H31" s="103">
        <f>COUNTIF(T19:T23,"x")</f>
        <v>0</v>
      </c>
      <c r="I31" s="32"/>
      <c r="J31" s="32"/>
      <c r="K31" s="32"/>
      <c r="L31" s="47"/>
      <c r="M31" s="47"/>
      <c r="N31" s="47"/>
      <c r="O31" s="48"/>
      <c r="P31" s="49"/>
      <c r="Q31" s="49"/>
      <c r="R31" s="49"/>
      <c r="S31" s="49"/>
      <c r="T31" s="49"/>
    </row>
    <row r="32" spans="1:20" ht="30" customHeight="1">
      <c r="A32" s="67"/>
      <c r="B32" s="67"/>
      <c r="C32" s="67"/>
      <c r="D32" s="67"/>
      <c r="E32" s="67"/>
      <c r="F32" s="67"/>
      <c r="G32" s="67"/>
      <c r="H32" s="53"/>
      <c r="I32" s="32"/>
      <c r="J32" s="32"/>
      <c r="K32" s="32"/>
      <c r="L32" s="47"/>
      <c r="M32" s="47"/>
      <c r="N32" s="47"/>
      <c r="O32" s="48"/>
      <c r="P32" s="49"/>
      <c r="Q32" s="49"/>
      <c r="R32" s="49"/>
      <c r="S32" s="49"/>
      <c r="T32" s="49"/>
    </row>
    <row r="33" spans="1:20" ht="78" customHeight="1">
      <c r="A33" s="414" t="s">
        <v>82</v>
      </c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</row>
    <row r="34" spans="1:20" ht="78" customHeight="1">
      <c r="A34" s="415" t="s">
        <v>157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7"/>
    </row>
    <row r="35" spans="1:20" ht="106.5" customHeight="1" thickBot="1">
      <c r="A35" s="391" t="s">
        <v>83</v>
      </c>
      <c r="B35" s="391"/>
      <c r="C35" s="391"/>
      <c r="D35" s="391"/>
      <c r="E35" s="391"/>
      <c r="F35" s="391"/>
      <c r="G35" s="391"/>
      <c r="H35" s="104" t="s">
        <v>84</v>
      </c>
      <c r="I35" s="105" t="s">
        <v>85</v>
      </c>
      <c r="J35" s="101" t="s">
        <v>147</v>
      </c>
      <c r="K35" s="105" t="s">
        <v>86</v>
      </c>
      <c r="L35" s="101" t="s">
        <v>147</v>
      </c>
      <c r="M35" s="105" t="s">
        <v>87</v>
      </c>
      <c r="N35" s="101" t="s">
        <v>147</v>
      </c>
      <c r="O35" s="101" t="s">
        <v>88</v>
      </c>
      <c r="P35" s="392" t="s">
        <v>147</v>
      </c>
      <c r="Q35" s="393"/>
      <c r="R35" s="101" t="s">
        <v>89</v>
      </c>
      <c r="S35" s="394" t="s">
        <v>147</v>
      </c>
      <c r="T35" s="394"/>
    </row>
    <row r="36" spans="1:20" ht="60" customHeight="1">
      <c r="A36" s="395" t="s">
        <v>161</v>
      </c>
      <c r="B36" s="396"/>
      <c r="C36" s="396"/>
      <c r="D36" s="396"/>
      <c r="E36" s="397"/>
      <c r="F36" s="403" t="s">
        <v>112</v>
      </c>
      <c r="G36" s="404"/>
      <c r="H36" s="106">
        <v>15</v>
      </c>
      <c r="I36" s="292">
        <v>15</v>
      </c>
      <c r="J36" s="293" t="s">
        <v>321</v>
      </c>
      <c r="K36" s="292">
        <v>15</v>
      </c>
      <c r="L36" s="293" t="s">
        <v>321</v>
      </c>
      <c r="M36" s="292">
        <v>15</v>
      </c>
      <c r="N36" s="293" t="s">
        <v>321</v>
      </c>
      <c r="O36" s="292">
        <v>15</v>
      </c>
      <c r="P36" s="338" t="s">
        <v>257</v>
      </c>
      <c r="Q36" s="292"/>
      <c r="R36" s="292"/>
      <c r="S36" s="338"/>
      <c r="T36" s="292"/>
    </row>
    <row r="37" spans="1:20" ht="60" customHeight="1" thickBot="1">
      <c r="A37" s="400"/>
      <c r="B37" s="401"/>
      <c r="C37" s="401"/>
      <c r="D37" s="401"/>
      <c r="E37" s="402"/>
      <c r="F37" s="407" t="s">
        <v>113</v>
      </c>
      <c r="G37" s="408"/>
      <c r="H37" s="107">
        <v>0</v>
      </c>
      <c r="I37" s="294"/>
      <c r="J37" s="294"/>
      <c r="K37" s="294"/>
      <c r="L37" s="294"/>
      <c r="M37" s="294"/>
      <c r="N37" s="294"/>
      <c r="O37" s="294"/>
      <c r="P37" s="295"/>
      <c r="Q37" s="293"/>
      <c r="R37" s="294"/>
      <c r="S37" s="295"/>
      <c r="T37" s="293"/>
    </row>
    <row r="38" spans="1:20" ht="60" customHeight="1">
      <c r="A38" s="395" t="s">
        <v>164</v>
      </c>
      <c r="B38" s="396"/>
      <c r="C38" s="396"/>
      <c r="D38" s="396"/>
      <c r="E38" s="397"/>
      <c r="F38" s="403" t="s">
        <v>112</v>
      </c>
      <c r="G38" s="404"/>
      <c r="H38" s="106">
        <v>15</v>
      </c>
      <c r="I38" s="292">
        <v>15</v>
      </c>
      <c r="J38" s="292" t="s">
        <v>322</v>
      </c>
      <c r="K38" s="292">
        <v>15</v>
      </c>
      <c r="L38" s="292" t="s">
        <v>322</v>
      </c>
      <c r="M38" s="292">
        <v>15</v>
      </c>
      <c r="N38" s="292" t="s">
        <v>322</v>
      </c>
      <c r="O38" s="292">
        <v>15</v>
      </c>
      <c r="P38" s="338" t="s">
        <v>257</v>
      </c>
      <c r="Q38" s="292"/>
      <c r="R38" s="292"/>
      <c r="S38" s="338"/>
      <c r="T38" s="292"/>
    </row>
    <row r="39" spans="1:20" ht="60" customHeight="1" thickBot="1">
      <c r="A39" s="400"/>
      <c r="B39" s="401"/>
      <c r="C39" s="401"/>
      <c r="D39" s="401"/>
      <c r="E39" s="402"/>
      <c r="F39" s="407" t="s">
        <v>113</v>
      </c>
      <c r="G39" s="408"/>
      <c r="H39" s="107">
        <v>0</v>
      </c>
      <c r="I39" s="294"/>
      <c r="J39" s="294"/>
      <c r="K39" s="294"/>
      <c r="L39" s="294"/>
      <c r="M39" s="294"/>
      <c r="N39" s="294"/>
      <c r="O39" s="294"/>
      <c r="P39" s="295"/>
      <c r="Q39" s="293"/>
      <c r="R39" s="294"/>
      <c r="S39" s="295"/>
      <c r="T39" s="293"/>
    </row>
    <row r="40" spans="1:20" ht="60" customHeight="1">
      <c r="A40" s="395" t="s">
        <v>160</v>
      </c>
      <c r="B40" s="396"/>
      <c r="C40" s="396"/>
      <c r="D40" s="396"/>
      <c r="E40" s="397"/>
      <c r="F40" s="403" t="s">
        <v>90</v>
      </c>
      <c r="G40" s="404"/>
      <c r="H40" s="106">
        <v>15</v>
      </c>
      <c r="I40" s="292">
        <v>15</v>
      </c>
      <c r="J40" s="292" t="s">
        <v>197</v>
      </c>
      <c r="K40" s="292">
        <v>15</v>
      </c>
      <c r="L40" s="292" t="s">
        <v>197</v>
      </c>
      <c r="M40" s="292">
        <v>15</v>
      </c>
      <c r="N40" s="292" t="s">
        <v>197</v>
      </c>
      <c r="O40" s="292">
        <v>15</v>
      </c>
      <c r="P40" s="338" t="s">
        <v>257</v>
      </c>
      <c r="Q40" s="292"/>
      <c r="R40" s="292"/>
      <c r="S40" s="338"/>
      <c r="T40" s="292"/>
    </row>
    <row r="41" spans="1:20" ht="60" customHeight="1" thickBot="1">
      <c r="A41" s="400"/>
      <c r="B41" s="401"/>
      <c r="C41" s="401"/>
      <c r="D41" s="401"/>
      <c r="E41" s="402"/>
      <c r="F41" s="407" t="s">
        <v>91</v>
      </c>
      <c r="G41" s="408"/>
      <c r="H41" s="107">
        <v>0</v>
      </c>
      <c r="I41" s="294"/>
      <c r="J41" s="294"/>
      <c r="K41" s="294"/>
      <c r="L41" s="294"/>
      <c r="M41" s="294"/>
      <c r="N41" s="294"/>
      <c r="O41" s="294"/>
      <c r="P41" s="295"/>
      <c r="Q41" s="293"/>
      <c r="R41" s="294"/>
      <c r="S41" s="295"/>
      <c r="T41" s="293"/>
    </row>
    <row r="42" spans="1:20" ht="60" customHeight="1">
      <c r="A42" s="395" t="s">
        <v>167</v>
      </c>
      <c r="B42" s="396"/>
      <c r="C42" s="396"/>
      <c r="D42" s="396"/>
      <c r="E42" s="397"/>
      <c r="F42" s="403" t="s">
        <v>92</v>
      </c>
      <c r="G42" s="404"/>
      <c r="H42" s="106">
        <v>15</v>
      </c>
      <c r="I42" s="292">
        <v>15</v>
      </c>
      <c r="J42" s="292" t="s">
        <v>197</v>
      </c>
      <c r="K42" s="292">
        <v>15</v>
      </c>
      <c r="L42" s="292" t="s">
        <v>197</v>
      </c>
      <c r="M42" s="292">
        <v>15</v>
      </c>
      <c r="N42" s="292" t="s">
        <v>197</v>
      </c>
      <c r="O42" s="292">
        <v>15</v>
      </c>
      <c r="P42" s="338" t="s">
        <v>257</v>
      </c>
      <c r="Q42" s="292"/>
      <c r="R42" s="292"/>
      <c r="S42" s="338"/>
      <c r="T42" s="292"/>
    </row>
    <row r="43" spans="1:20" ht="60" customHeight="1" thickBot="1">
      <c r="A43" s="409"/>
      <c r="B43" s="410"/>
      <c r="C43" s="410"/>
      <c r="D43" s="410"/>
      <c r="E43" s="411"/>
      <c r="F43" s="407" t="s">
        <v>93</v>
      </c>
      <c r="G43" s="408"/>
      <c r="H43" s="108">
        <v>10</v>
      </c>
      <c r="I43" s="293"/>
      <c r="J43" s="293"/>
      <c r="K43" s="293"/>
      <c r="L43" s="293"/>
      <c r="M43" s="293"/>
      <c r="N43" s="293"/>
      <c r="O43" s="293"/>
      <c r="P43" s="295"/>
      <c r="Q43" s="293"/>
      <c r="R43" s="293"/>
      <c r="S43" s="295"/>
      <c r="T43" s="293"/>
    </row>
    <row r="44" spans="1:20" ht="60" customHeight="1" thickBot="1">
      <c r="A44" s="400"/>
      <c r="B44" s="401"/>
      <c r="C44" s="401"/>
      <c r="D44" s="401"/>
      <c r="E44" s="402"/>
      <c r="F44" s="407" t="s">
        <v>168</v>
      </c>
      <c r="G44" s="408"/>
      <c r="H44" s="107">
        <v>0</v>
      </c>
      <c r="I44" s="294"/>
      <c r="J44" s="294"/>
      <c r="K44" s="294"/>
      <c r="L44" s="294"/>
      <c r="M44" s="294"/>
      <c r="N44" s="294"/>
      <c r="O44" s="294"/>
      <c r="P44" s="295"/>
      <c r="Q44" s="293"/>
      <c r="R44" s="294"/>
      <c r="S44" s="295"/>
      <c r="T44" s="293"/>
    </row>
    <row r="45" spans="1:20" ht="60" customHeight="1">
      <c r="A45" s="395" t="s">
        <v>166</v>
      </c>
      <c r="B45" s="396"/>
      <c r="C45" s="396"/>
      <c r="D45" s="396"/>
      <c r="E45" s="397"/>
      <c r="F45" s="403" t="s">
        <v>112</v>
      </c>
      <c r="G45" s="404"/>
      <c r="H45" s="106">
        <v>15</v>
      </c>
      <c r="I45" s="292">
        <v>15</v>
      </c>
      <c r="J45" s="292" t="s">
        <v>323</v>
      </c>
      <c r="K45" s="292">
        <v>15</v>
      </c>
      <c r="L45" s="292" t="s">
        <v>323</v>
      </c>
      <c r="M45" s="292">
        <v>15</v>
      </c>
      <c r="N45" s="292" t="s">
        <v>323</v>
      </c>
      <c r="O45" s="292">
        <v>15</v>
      </c>
      <c r="P45" s="338" t="s">
        <v>257</v>
      </c>
      <c r="Q45" s="292"/>
      <c r="R45" s="292"/>
      <c r="S45" s="338"/>
      <c r="T45" s="292"/>
    </row>
    <row r="46" spans="1:20" ht="60" customHeight="1" thickBot="1">
      <c r="A46" s="400"/>
      <c r="B46" s="401"/>
      <c r="C46" s="401"/>
      <c r="D46" s="401"/>
      <c r="E46" s="402"/>
      <c r="F46" s="407" t="s">
        <v>113</v>
      </c>
      <c r="G46" s="408"/>
      <c r="H46" s="107">
        <v>0</v>
      </c>
      <c r="I46" s="294"/>
      <c r="J46" s="294"/>
      <c r="K46" s="294"/>
      <c r="L46" s="294"/>
      <c r="M46" s="294"/>
      <c r="N46" s="294"/>
      <c r="O46" s="294"/>
      <c r="P46" s="296"/>
      <c r="Q46" s="294"/>
      <c r="R46" s="294"/>
      <c r="S46" s="296"/>
      <c r="T46" s="294"/>
    </row>
    <row r="47" spans="1:20" ht="80.1" customHeight="1">
      <c r="A47" s="395" t="s">
        <v>163</v>
      </c>
      <c r="B47" s="396"/>
      <c r="C47" s="396"/>
      <c r="D47" s="396"/>
      <c r="E47" s="397"/>
      <c r="F47" s="403" t="s">
        <v>94</v>
      </c>
      <c r="G47" s="404"/>
      <c r="H47" s="106">
        <v>15</v>
      </c>
      <c r="I47" s="292">
        <v>15</v>
      </c>
      <c r="J47" s="292" t="s">
        <v>323</v>
      </c>
      <c r="K47" s="292">
        <v>15</v>
      </c>
      <c r="L47" s="292" t="s">
        <v>323</v>
      </c>
      <c r="M47" s="292">
        <v>15</v>
      </c>
      <c r="N47" s="292" t="s">
        <v>323</v>
      </c>
      <c r="O47" s="292">
        <v>15</v>
      </c>
      <c r="P47" s="338" t="s">
        <v>257</v>
      </c>
      <c r="Q47" s="292"/>
      <c r="R47" s="292"/>
      <c r="S47" s="338"/>
      <c r="T47" s="292"/>
    </row>
    <row r="48" spans="1:20" ht="80.1" customHeight="1" thickBot="1">
      <c r="A48" s="400"/>
      <c r="B48" s="401"/>
      <c r="C48" s="401"/>
      <c r="D48" s="401"/>
      <c r="E48" s="402"/>
      <c r="F48" s="407" t="s">
        <v>95</v>
      </c>
      <c r="G48" s="408"/>
      <c r="H48" s="107">
        <v>5</v>
      </c>
      <c r="I48" s="294"/>
      <c r="J48" s="294"/>
      <c r="K48" s="294"/>
      <c r="L48" s="294"/>
      <c r="M48" s="294"/>
      <c r="N48" s="294"/>
      <c r="O48" s="294"/>
      <c r="P48" s="296"/>
      <c r="Q48" s="294"/>
      <c r="R48" s="294"/>
      <c r="S48" s="296"/>
      <c r="T48" s="294"/>
    </row>
    <row r="49" spans="1:20" ht="60" customHeight="1">
      <c r="A49" s="395" t="s">
        <v>181</v>
      </c>
      <c r="B49" s="396"/>
      <c r="C49" s="396"/>
      <c r="D49" s="396"/>
      <c r="E49" s="397"/>
      <c r="F49" s="403" t="s">
        <v>96</v>
      </c>
      <c r="G49" s="404"/>
      <c r="H49" s="106">
        <v>10</v>
      </c>
      <c r="I49" s="292">
        <v>10</v>
      </c>
      <c r="J49" s="292" t="s">
        <v>324</v>
      </c>
      <c r="K49" s="292">
        <v>10</v>
      </c>
      <c r="L49" s="292" t="s">
        <v>324</v>
      </c>
      <c r="M49" s="292">
        <v>10</v>
      </c>
      <c r="N49" s="292" t="s">
        <v>324</v>
      </c>
      <c r="O49" s="292">
        <v>10</v>
      </c>
      <c r="P49" s="295" t="s">
        <v>257</v>
      </c>
      <c r="Q49" s="293"/>
      <c r="R49" s="292"/>
      <c r="S49" s="295"/>
      <c r="T49" s="293"/>
    </row>
    <row r="50" spans="1:20" ht="60" customHeight="1">
      <c r="A50" s="398"/>
      <c r="B50" s="384"/>
      <c r="C50" s="384"/>
      <c r="D50" s="384"/>
      <c r="E50" s="399"/>
      <c r="F50" s="405" t="s">
        <v>97</v>
      </c>
      <c r="G50" s="406"/>
      <c r="H50" s="109">
        <v>5</v>
      </c>
      <c r="I50" s="293"/>
      <c r="J50" s="293"/>
      <c r="K50" s="293"/>
      <c r="L50" s="293"/>
      <c r="M50" s="293"/>
      <c r="N50" s="293"/>
      <c r="O50" s="293"/>
      <c r="P50" s="295"/>
      <c r="Q50" s="293"/>
      <c r="R50" s="293"/>
      <c r="S50" s="295"/>
      <c r="T50" s="293"/>
    </row>
    <row r="51" spans="1:20" ht="60" customHeight="1" thickBot="1">
      <c r="A51" s="400"/>
      <c r="B51" s="401"/>
      <c r="C51" s="401"/>
      <c r="D51" s="401"/>
      <c r="E51" s="402"/>
      <c r="F51" s="407" t="s">
        <v>98</v>
      </c>
      <c r="G51" s="408"/>
      <c r="H51" s="107">
        <v>0</v>
      </c>
      <c r="I51" s="294"/>
      <c r="J51" s="294"/>
      <c r="K51" s="294"/>
      <c r="L51" s="294"/>
      <c r="M51" s="294"/>
      <c r="N51" s="294"/>
      <c r="O51" s="294"/>
      <c r="P51" s="296"/>
      <c r="Q51" s="294"/>
      <c r="R51" s="294"/>
      <c r="S51" s="296"/>
      <c r="T51" s="294"/>
    </row>
    <row r="52" spans="1:20" ht="30" customHeight="1">
      <c r="A52" s="380" t="s">
        <v>99</v>
      </c>
      <c r="B52" s="380"/>
      <c r="C52" s="380"/>
      <c r="D52" s="380"/>
      <c r="E52" s="380"/>
      <c r="F52" s="380"/>
      <c r="G52" s="380"/>
      <c r="H52" s="76">
        <f>H36+H38+H40+H42+H45+H47+H49</f>
        <v>100</v>
      </c>
      <c r="I52" s="381">
        <f>SUM(I36:I51)</f>
        <v>100</v>
      </c>
      <c r="J52" s="382"/>
      <c r="K52" s="381">
        <f>SUM(K36:K51)</f>
        <v>100</v>
      </c>
      <c r="L52" s="382"/>
      <c r="M52" s="381">
        <f>SUM(M36:M51)</f>
        <v>100</v>
      </c>
      <c r="N52" s="382"/>
      <c r="O52" s="336">
        <f>SUM(O36:O51)</f>
        <v>100</v>
      </c>
      <c r="P52" s="336"/>
      <c r="Q52" s="336"/>
      <c r="R52" s="336">
        <f>SUM(R36:R51)</f>
        <v>0</v>
      </c>
      <c r="S52" s="336"/>
      <c r="T52" s="336"/>
    </row>
    <row r="53" spans="1:20" ht="60" customHeight="1">
      <c r="A53" s="347" t="s">
        <v>158</v>
      </c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</row>
    <row r="54" spans="1:20" ht="106.5" customHeight="1">
      <c r="A54" s="391" t="s">
        <v>83</v>
      </c>
      <c r="B54" s="391"/>
      <c r="C54" s="391"/>
      <c r="D54" s="391"/>
      <c r="E54" s="391"/>
      <c r="F54" s="391"/>
      <c r="G54" s="391"/>
      <c r="H54" s="104" t="s">
        <v>84</v>
      </c>
      <c r="I54" s="105" t="s">
        <v>85</v>
      </c>
      <c r="J54" s="101" t="s">
        <v>147</v>
      </c>
      <c r="K54" s="105" t="s">
        <v>86</v>
      </c>
      <c r="L54" s="101" t="s">
        <v>147</v>
      </c>
      <c r="M54" s="105" t="s">
        <v>87</v>
      </c>
      <c r="N54" s="101" t="s">
        <v>147</v>
      </c>
      <c r="O54" s="101" t="s">
        <v>88</v>
      </c>
      <c r="P54" s="392" t="s">
        <v>147</v>
      </c>
      <c r="Q54" s="393"/>
      <c r="R54" s="101" t="s">
        <v>89</v>
      </c>
      <c r="S54" s="394" t="s">
        <v>147</v>
      </c>
      <c r="T54" s="394"/>
    </row>
    <row r="55" spans="1:20" ht="60" customHeight="1">
      <c r="A55" s="384" t="s">
        <v>148</v>
      </c>
      <c r="B55" s="384"/>
      <c r="C55" s="384"/>
      <c r="D55" s="384"/>
      <c r="E55" s="384"/>
      <c r="F55" s="286" t="s">
        <v>162</v>
      </c>
      <c r="G55" s="286"/>
      <c r="H55" s="89">
        <v>100</v>
      </c>
      <c r="I55" s="337">
        <v>100</v>
      </c>
      <c r="J55" s="376" t="s">
        <v>323</v>
      </c>
      <c r="K55" s="337">
        <v>100</v>
      </c>
      <c r="L55" s="337" t="s">
        <v>323</v>
      </c>
      <c r="M55" s="337">
        <v>100</v>
      </c>
      <c r="N55" s="337" t="s">
        <v>323</v>
      </c>
      <c r="O55" s="337">
        <v>100</v>
      </c>
      <c r="P55" s="337" t="s">
        <v>257</v>
      </c>
      <c r="Q55" s="337"/>
      <c r="R55" s="337"/>
      <c r="S55" s="337"/>
      <c r="T55" s="337"/>
    </row>
    <row r="56" spans="1:20" ht="60" customHeight="1">
      <c r="A56" s="384"/>
      <c r="B56" s="384"/>
      <c r="C56" s="384"/>
      <c r="D56" s="384"/>
      <c r="E56" s="384"/>
      <c r="F56" s="286" t="s">
        <v>149</v>
      </c>
      <c r="G56" s="286"/>
      <c r="H56" s="89">
        <v>50</v>
      </c>
      <c r="I56" s="337"/>
      <c r="J56" s="377"/>
      <c r="K56" s="337"/>
      <c r="L56" s="337"/>
      <c r="M56" s="337"/>
      <c r="N56" s="337"/>
      <c r="O56" s="337"/>
      <c r="P56" s="337"/>
      <c r="Q56" s="337"/>
      <c r="R56" s="337"/>
      <c r="S56" s="337"/>
      <c r="T56" s="337"/>
    </row>
    <row r="57" spans="1:20" ht="60" customHeight="1">
      <c r="A57" s="384"/>
      <c r="B57" s="384"/>
      <c r="C57" s="384"/>
      <c r="D57" s="384"/>
      <c r="E57" s="384"/>
      <c r="F57" s="286" t="s">
        <v>150</v>
      </c>
      <c r="G57" s="286"/>
      <c r="H57" s="89">
        <v>0</v>
      </c>
      <c r="I57" s="337"/>
      <c r="J57" s="378"/>
      <c r="K57" s="337"/>
      <c r="L57" s="337"/>
      <c r="M57" s="337"/>
      <c r="N57" s="337"/>
      <c r="O57" s="337"/>
      <c r="P57" s="337"/>
      <c r="Q57" s="337"/>
      <c r="R57" s="337"/>
      <c r="S57" s="337"/>
      <c r="T57" s="337"/>
    </row>
    <row r="58" spans="1:20" ht="30" customHeight="1">
      <c r="A58" s="383" t="s">
        <v>99</v>
      </c>
      <c r="B58" s="383"/>
      <c r="C58" s="383"/>
      <c r="D58" s="383"/>
      <c r="E58" s="383"/>
      <c r="F58" s="383"/>
      <c r="G58" s="383"/>
      <c r="H58" s="383"/>
      <c r="I58" s="309">
        <f>I55</f>
        <v>100</v>
      </c>
      <c r="J58" s="309"/>
      <c r="K58" s="309">
        <f>K55</f>
        <v>100</v>
      </c>
      <c r="L58" s="309"/>
      <c r="M58" s="309">
        <f>M55</f>
        <v>100</v>
      </c>
      <c r="N58" s="309"/>
      <c r="O58" s="336">
        <f>O55</f>
        <v>100</v>
      </c>
      <c r="P58" s="336"/>
      <c r="Q58" s="336"/>
      <c r="R58" s="336">
        <f>R55</f>
        <v>0</v>
      </c>
      <c r="S58" s="336"/>
      <c r="T58" s="336"/>
    </row>
    <row r="59" spans="1:20" ht="60" customHeight="1">
      <c r="A59" s="347" t="s">
        <v>156</v>
      </c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</row>
    <row r="60" spans="1:20" ht="60" customHeight="1">
      <c r="A60" s="384" t="s">
        <v>159</v>
      </c>
      <c r="B60" s="384"/>
      <c r="C60" s="384"/>
      <c r="D60" s="384"/>
      <c r="E60" s="384"/>
      <c r="F60" s="385" t="s">
        <v>153</v>
      </c>
      <c r="G60" s="386"/>
      <c r="H60" s="387"/>
      <c r="I60" s="278">
        <f>IF(OR(AND(I52&lt;=85,I58=100),AND(I52&lt;=85,I58=50)),0,IF(OR(AND(I52&gt;=95,I58=100)),100,IF(OR(AND(I52&gt;=95,I58=50),AND(I52&lt;=94,I58=100),AND(I52&gt;=86,I58=100),AND(I52&lt;=94,I58=50),AND(I52&gt;=86,I58=50)),50,IF(OR(AND(I52&gt;=95,I58=0),AND(I52&lt;=94,I58=0),AND(I52&gt;=86,I58=0),AND(I52&lt;=85,I58=0)),0))))</f>
        <v>100</v>
      </c>
      <c r="J60" s="388"/>
      <c r="K60" s="278">
        <f aca="true" t="shared" si="0" ref="K60">IF(OR(AND(K52&lt;=85,K58=100),AND(K52&lt;=85,K58=50)),0,IF(OR(AND(K52&gt;=95,K58=100)),100,IF(OR(AND(K52&gt;=95,K58=50),AND(K52&lt;=94,K58=100),AND(K52&gt;=86,K58=100),AND(K52&lt;=94,K58=50),AND(K52&gt;=86,K58=50)),50,IF(OR(AND(K52&gt;=95,K58=0),AND(K52&lt;=94,K58=0),AND(K52&gt;=86,K58=0),AND(K52&lt;=85,K58=0)),0))))</f>
        <v>100</v>
      </c>
      <c r="L60" s="388"/>
      <c r="M60" s="278">
        <f aca="true" t="shared" si="1" ref="M60">IF(OR(AND(M52&lt;=85,M58=100),AND(M52&lt;=85,M58=50)),0,IF(OR(AND(M52&gt;=95,M58=100)),100,IF(OR(AND(M52&gt;=95,M58=50),AND(M52&lt;=94,M58=100),AND(M52&gt;=86,M58=100),AND(M52&lt;=94,M58=50),AND(M52&gt;=86,M58=50)),50,IF(OR(AND(M52&gt;=95,M58=0),AND(M52&lt;=94,M58=0),AND(M52&gt;=86,M58=0),AND(M52&lt;=85,M58=0)),0))))</f>
        <v>100</v>
      </c>
      <c r="N60" s="388"/>
      <c r="O60" s="278" t="str">
        <f>IF(OR(AND(O52&lt;=85,O58=100),AND(O52&lt;=85,O58=50)),"0",IF(OR(AND(O52&gt;=95,O58=100)),"100",IF(OR(AND(O52&gt;=95,O58=50),AND(O52&lt;=94,O58=100),AND(O52&gt;=86,O58=100),AND(O52&lt;=94,O58=50),AND(O52&gt;=86,O58=50)),"50",IF(OR(AND(O52&gt;=95,O58=0),AND(O52&lt;=94,O58=0),AND(O52&gt;=86,O58=0),AND(O52&lt;=85,O58=0)),"0"))))</f>
        <v>100</v>
      </c>
      <c r="P60" s="279"/>
      <c r="Q60" s="279"/>
      <c r="R60" s="278" t="str">
        <f>IF(OR(AND(R52&lt;=85,R58=100),AND(R52&lt;=85,R58=50)),"0",IF(OR(AND(R52&gt;=95,R58=100)),"100",IF(OR(AND(R52&gt;=95,R58=50),AND(R52&lt;=94,R58=100),AND(R52&gt;=86,R58=100),AND(R52&lt;=94,R58=50),AND(R52&gt;=86,R58=50)),"50",IF(OR(AND(R52&gt;=95,R58=0),AND(R52&lt;=94,R58=0),AND(R52&gt;=86,R58=0),AND(R52&lt;=85,R58=0)),"0"))))</f>
        <v>0</v>
      </c>
      <c r="S60" s="279"/>
      <c r="T60" s="279"/>
    </row>
    <row r="61" spans="1:20" ht="60" customHeight="1">
      <c r="A61" s="384"/>
      <c r="B61" s="384"/>
      <c r="C61" s="384"/>
      <c r="D61" s="384"/>
      <c r="E61" s="384"/>
      <c r="F61" s="385" t="s">
        <v>154</v>
      </c>
      <c r="G61" s="386"/>
      <c r="H61" s="387"/>
      <c r="I61" s="280"/>
      <c r="J61" s="389"/>
      <c r="K61" s="280"/>
      <c r="L61" s="389"/>
      <c r="M61" s="280"/>
      <c r="N61" s="389"/>
      <c r="O61" s="280"/>
      <c r="P61" s="281"/>
      <c r="Q61" s="281"/>
      <c r="R61" s="280"/>
      <c r="S61" s="281"/>
      <c r="T61" s="281"/>
    </row>
    <row r="62" spans="1:20" ht="60" customHeight="1">
      <c r="A62" s="384"/>
      <c r="B62" s="384"/>
      <c r="C62" s="384"/>
      <c r="D62" s="384"/>
      <c r="E62" s="384"/>
      <c r="F62" s="385" t="s">
        <v>155</v>
      </c>
      <c r="G62" s="386"/>
      <c r="H62" s="387"/>
      <c r="I62" s="282"/>
      <c r="J62" s="390"/>
      <c r="K62" s="282"/>
      <c r="L62" s="390"/>
      <c r="M62" s="282"/>
      <c r="N62" s="390"/>
      <c r="O62" s="282"/>
      <c r="P62" s="283"/>
      <c r="Q62" s="283"/>
      <c r="R62" s="282"/>
      <c r="S62" s="283"/>
      <c r="T62" s="283"/>
    </row>
    <row r="63" spans="1:20" ht="60" customHeight="1">
      <c r="A63" s="347" t="s">
        <v>151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</row>
    <row r="64" spans="1:20" ht="60" customHeight="1">
      <c r="A64" s="384" t="s">
        <v>152</v>
      </c>
      <c r="B64" s="384"/>
      <c r="C64" s="384"/>
      <c r="D64" s="384"/>
      <c r="E64" s="384"/>
      <c r="F64" s="286" t="s">
        <v>153</v>
      </c>
      <c r="G64" s="286"/>
      <c r="H64" s="89">
        <v>100</v>
      </c>
      <c r="I64" s="379" t="str">
        <f>IF(SUM(I60:T62)=0,"BAJO",IF(SUM(I60:T62)/COUNTIF(I60:T62,"&gt;0")&lt;50,"BAJO",IF(SUM(I60:T62)/COUNTIF(I60:T62,"&gt;0")=100,"FUERTE",IF(SUM(I60:T62)/COUNTIF(I60:T62,"&gt;0")&lt;=99,"MODERADO"))))</f>
        <v>FUERTE</v>
      </c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</row>
    <row r="65" spans="1:20" ht="60" customHeight="1">
      <c r="A65" s="384"/>
      <c r="B65" s="384"/>
      <c r="C65" s="384"/>
      <c r="D65" s="384"/>
      <c r="E65" s="384"/>
      <c r="F65" s="286" t="s">
        <v>154</v>
      </c>
      <c r="G65" s="286"/>
      <c r="H65" s="89">
        <v>50</v>
      </c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</row>
    <row r="66" spans="1:20" ht="60" customHeight="1">
      <c r="A66" s="384"/>
      <c r="B66" s="384"/>
      <c r="C66" s="384"/>
      <c r="D66" s="384"/>
      <c r="E66" s="384"/>
      <c r="F66" s="286" t="s">
        <v>155</v>
      </c>
      <c r="G66" s="286"/>
      <c r="H66" s="89">
        <v>0</v>
      </c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</row>
    <row r="67" spans="1:20" ht="30" customHeight="1">
      <c r="A67" s="39"/>
      <c r="B67" s="39"/>
      <c r="C67" s="39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37"/>
      <c r="P67" s="38"/>
      <c r="Q67" s="38"/>
      <c r="R67" s="38"/>
      <c r="S67" s="38"/>
      <c r="T67" s="38"/>
    </row>
    <row r="68" spans="1:20" ht="30" customHeight="1">
      <c r="A68" s="33"/>
      <c r="B68" s="33"/>
      <c r="C68" s="34"/>
      <c r="D68" s="34"/>
      <c r="E68" s="34"/>
      <c r="F68" s="34"/>
      <c r="G68" s="34"/>
      <c r="H68" s="34"/>
      <c r="I68" s="34"/>
      <c r="J68" s="87"/>
      <c r="K68" s="87"/>
      <c r="L68" s="50"/>
      <c r="M68" s="50"/>
      <c r="N68" s="42"/>
      <c r="O68" s="51"/>
      <c r="P68" s="40"/>
      <c r="Q68" s="40"/>
      <c r="R68" s="40"/>
      <c r="S68" s="40"/>
      <c r="T68" s="40"/>
    </row>
    <row r="69" spans="1:20" ht="69" customHeight="1">
      <c r="A69" s="284" t="s">
        <v>100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</row>
    <row r="70" spans="1:20" ht="30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2"/>
      <c r="Q70" s="92"/>
      <c r="R70" s="92"/>
      <c r="S70" s="92"/>
      <c r="T70" s="92"/>
    </row>
    <row r="71" spans="1:24" s="84" customFormat="1" ht="50.1" customHeight="1">
      <c r="A71" s="277" t="s">
        <v>1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85"/>
      <c r="V71" s="85"/>
      <c r="W71" s="85"/>
      <c r="X71" s="85"/>
    </row>
    <row r="72" spans="1:24" s="84" customFormat="1" ht="50.1" customHeight="1">
      <c r="A72" s="286" t="s">
        <v>101</v>
      </c>
      <c r="B72" s="286"/>
      <c r="C72" s="286"/>
      <c r="D72" s="286"/>
      <c r="E72" s="286"/>
      <c r="F72" s="286"/>
      <c r="G72" s="286"/>
      <c r="H72" s="286" t="s">
        <v>102</v>
      </c>
      <c r="I72" s="286"/>
      <c r="J72" s="286"/>
      <c r="K72" s="286"/>
      <c r="L72" s="286"/>
      <c r="M72" s="286"/>
      <c r="N72" s="286"/>
      <c r="O72" s="286" t="s">
        <v>103</v>
      </c>
      <c r="P72" s="286"/>
      <c r="Q72" s="286"/>
      <c r="R72" s="286"/>
      <c r="S72" s="286"/>
      <c r="T72" s="286"/>
      <c r="U72" s="85"/>
      <c r="V72" s="85"/>
      <c r="W72" s="85"/>
      <c r="X72" s="85"/>
    </row>
    <row r="73" spans="1:24" s="84" customFormat="1" ht="50.1" customHeight="1">
      <c r="A73" s="287" t="e">
        <f>A12</f>
        <v>#REF!</v>
      </c>
      <c r="B73" s="287"/>
      <c r="C73" s="287"/>
      <c r="D73" s="287"/>
      <c r="E73" s="287"/>
      <c r="F73" s="287"/>
      <c r="G73" s="287"/>
      <c r="H73" s="288">
        <f>IF(OR(AND(H26=1,H26=2,H26=3,H26=4,H26=5),AND(H29=1,H29=2,H29=3,H29=4,H29=5),AND(I64="Fuerte")),2,IF(OR(AND(H26=1,H26=2,H26=3,H26=4,H26=5),AND(H30=1,H30=2,H30=3,H30=4,H30=5),AND(I64="Fuerte")),2,IF(OR(AND(H26=1,H26=2,H26=3,H26=4,H26=5),AND(H31=1,H31=2,H31=3,H31=4,H31=5),AND(I64="Fuerte")),2,IF(OR(AND(H26=1,H26=2,H26=3,H26=4,H26=5),AND(H29=1,H29=2,H29=3,H29=4,H29=5),AND(I64="Moderado")),1,IF(OR(AND(H26=1,H26=2,H26=3,H26=4,H26=5),AND(H30=1,H30=2,H30=3,H30=4,H30=5),AND(I64="Moderado")),1,IF(OR(AND(H26=1,H26=2,H26=3,H26=4,H26=5),AND(H31=1,H31=2,H31=3,H31=4,H31=5),AND(I64="Moderado")),1,))))))</f>
        <v>2</v>
      </c>
      <c r="I73" s="288"/>
      <c r="J73" s="288"/>
      <c r="K73" s="288"/>
      <c r="L73" s="288"/>
      <c r="M73" s="288"/>
      <c r="N73" s="288"/>
      <c r="O73" s="291" t="e">
        <f>IF(A73-H73=0,"1",A73-H73)</f>
        <v>#REF!</v>
      </c>
      <c r="P73" s="291"/>
      <c r="Q73" s="291"/>
      <c r="R73" s="291"/>
      <c r="S73" s="291"/>
      <c r="T73" s="291"/>
      <c r="U73" s="85"/>
      <c r="V73" s="85"/>
      <c r="W73" s="85"/>
      <c r="X73" s="85"/>
    </row>
    <row r="74" spans="1:24" s="84" customFormat="1" ht="50.1" customHeight="1">
      <c r="A74" s="93"/>
      <c r="B74" s="93"/>
      <c r="C74" s="94"/>
      <c r="D74" s="94"/>
      <c r="E74" s="86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97"/>
      <c r="Q74" s="97"/>
      <c r="R74" s="97"/>
      <c r="S74" s="97"/>
      <c r="T74" s="97"/>
      <c r="U74" s="85"/>
      <c r="V74" s="85"/>
      <c r="W74" s="85"/>
      <c r="X74" s="85"/>
    </row>
    <row r="75" spans="1:24" s="84" customFormat="1" ht="50.1" customHeight="1">
      <c r="A75" s="289" t="s">
        <v>104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85"/>
      <c r="V75" s="85"/>
      <c r="W75" s="85"/>
      <c r="X75" s="85"/>
    </row>
    <row r="76" spans="1:24" s="84" customFormat="1" ht="50.1" customHeight="1">
      <c r="A76" s="286" t="s">
        <v>105</v>
      </c>
      <c r="B76" s="286"/>
      <c r="C76" s="286"/>
      <c r="D76" s="286"/>
      <c r="E76" s="286"/>
      <c r="F76" s="286"/>
      <c r="G76" s="286"/>
      <c r="H76" s="286" t="s">
        <v>102</v>
      </c>
      <c r="I76" s="286"/>
      <c r="J76" s="286"/>
      <c r="K76" s="286"/>
      <c r="L76" s="286"/>
      <c r="M76" s="286"/>
      <c r="N76" s="286"/>
      <c r="O76" s="286" t="s">
        <v>106</v>
      </c>
      <c r="P76" s="286"/>
      <c r="Q76" s="286"/>
      <c r="R76" s="286"/>
      <c r="S76" s="286"/>
      <c r="T76" s="286"/>
      <c r="U76" s="85"/>
      <c r="V76" s="85"/>
      <c r="W76" s="85"/>
      <c r="X76" s="85"/>
    </row>
    <row r="77" spans="1:24" s="84" customFormat="1" ht="50.1" customHeight="1">
      <c r="A77" s="287" t="e">
        <f>O12</f>
        <v>#DIV/0!</v>
      </c>
      <c r="B77" s="287"/>
      <c r="C77" s="287"/>
      <c r="D77" s="287"/>
      <c r="E77" s="287"/>
      <c r="F77" s="287"/>
      <c r="G77" s="287"/>
      <c r="H77" s="290" t="str">
        <f>IF(OR(AND(H26=1,H26=2,H26=3,H26=4,H26=5),AND(H29=1,H29=2,H29=3,H29=4,H29=5),AND(I64="Fuerte")),"2",IF(OR(AND(H26=1,H26=2,H26=3,H26=4,H26=5),AND(H30=1,H30=2,H30=3,H30=4,H30=5),AND(I64="Fuerte")),"2",IF(OR(AND(H26=1,H26=2,H26=3,H26=4,H26=5),AND(H31=1,H31=2,H31=3,H31=4,H31=5),AND(I64="Fuerte")),"2",IF(OR(AND(H26=1,H26=2,H26=3,H26=4,H26=5),AND(H29=1,H29=2,H29=3,H29=4,H29=5),AND(I64="Moderado")),"1",IF(OR(AND(H26=1,H26=2,H26=3,H26=4,H26=5),AND(H30=1,H30=2,H30=3,H30=4,H30=5),AND(I64="Moderado")),"1",IF(OR(AND(H26=1,H26=2,H26=3,H26=4,H26=5),AND(H31=1,H31=2,H31=3,H31=4,H31=5),AND(I64="Moderado")),"1",))))))</f>
        <v>2</v>
      </c>
      <c r="I77" s="290"/>
      <c r="J77" s="290"/>
      <c r="K77" s="290"/>
      <c r="L77" s="290"/>
      <c r="M77" s="290"/>
      <c r="N77" s="290"/>
      <c r="O77" s="287" t="e">
        <f>IF(A77-H77=0,"1",A77-H77)</f>
        <v>#DIV/0!</v>
      </c>
      <c r="P77" s="287"/>
      <c r="Q77" s="287"/>
      <c r="R77" s="287"/>
      <c r="S77" s="287"/>
      <c r="T77" s="287"/>
      <c r="U77" s="85"/>
      <c r="V77" s="85"/>
      <c r="W77" s="85"/>
      <c r="X77" s="85"/>
    </row>
    <row r="78" spans="1:24" s="84" customFormat="1" ht="50.1" customHeight="1">
      <c r="A78" s="98"/>
      <c r="B78" s="98"/>
      <c r="C78" s="98"/>
      <c r="D78" s="98"/>
      <c r="E78" s="98"/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97"/>
      <c r="Q78" s="97"/>
      <c r="R78" s="97"/>
      <c r="S78" s="97"/>
      <c r="T78" s="97"/>
      <c r="U78" s="85"/>
      <c r="V78" s="85"/>
      <c r="W78" s="85"/>
      <c r="X78" s="85"/>
    </row>
    <row r="79" spans="1:24" s="84" customFormat="1" ht="50.1" customHeight="1">
      <c r="A79" s="277" t="s">
        <v>107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85"/>
      <c r="V79" s="85"/>
      <c r="W79" s="85"/>
      <c r="X79" s="85"/>
    </row>
    <row r="80" spans="1:24" s="84" customFormat="1" ht="50.1" customHeight="1">
      <c r="A80" s="286" t="s">
        <v>103</v>
      </c>
      <c r="B80" s="286"/>
      <c r="C80" s="286"/>
      <c r="D80" s="286"/>
      <c r="E80" s="286"/>
      <c r="F80" s="286"/>
      <c r="G80" s="286"/>
      <c r="H80" s="286" t="s">
        <v>106</v>
      </c>
      <c r="I80" s="286"/>
      <c r="J80" s="286"/>
      <c r="K80" s="286"/>
      <c r="L80" s="286"/>
      <c r="M80" s="286"/>
      <c r="N80" s="286"/>
      <c r="O80" s="286" t="s">
        <v>108</v>
      </c>
      <c r="P80" s="286"/>
      <c r="Q80" s="286"/>
      <c r="R80" s="286"/>
      <c r="S80" s="286"/>
      <c r="T80" s="286"/>
      <c r="U80" s="85"/>
      <c r="V80" s="85"/>
      <c r="W80" s="85"/>
      <c r="X80" s="85"/>
    </row>
    <row r="81" spans="1:24" s="84" customFormat="1" ht="148.5" customHeight="1">
      <c r="A81" s="287" t="e">
        <f>O73</f>
        <v>#REF!</v>
      </c>
      <c r="B81" s="287"/>
      <c r="C81" s="287"/>
      <c r="D81" s="287"/>
      <c r="E81" s="287"/>
      <c r="F81" s="287"/>
      <c r="G81" s="287"/>
      <c r="H81" s="287" t="e">
        <f>O77</f>
        <v>#DIV/0!</v>
      </c>
      <c r="I81" s="287"/>
      <c r="J81" s="287"/>
      <c r="K81" s="287"/>
      <c r="L81" s="287"/>
      <c r="M81" s="287"/>
      <c r="N81" s="287"/>
      <c r="O81" s="288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288"/>
      <c r="Q81" s="288"/>
      <c r="R81" s="288"/>
      <c r="S81" s="288"/>
      <c r="T81" s="288"/>
      <c r="U81" s="85"/>
      <c r="V81" s="85"/>
      <c r="W81" s="85"/>
      <c r="X81" s="85"/>
    </row>
    <row r="82" spans="1:20" ht="15">
      <c r="A82" s="17"/>
      <c r="B82" s="17"/>
      <c r="C82" s="17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54"/>
      <c r="P82" s="55"/>
      <c r="Q82" s="55"/>
      <c r="R82" s="55"/>
      <c r="S82" s="55"/>
      <c r="T82" s="55"/>
    </row>
  </sheetData>
  <sheetProtection algorithmName="SHA-512" hashValue="6IoRnl3xoJ4Te/k4GVug9MHLh34zaccHeMwMz+jvGtozKBGPksjYh+fZeC3wFJEASO+bA4DenJbWr4PBF7PnKg==" saltValue="35vB6USGTnKlPzWqePHuvg==" spinCount="100000" sheet="1" objects="1" scenarios="1"/>
  <mergeCells count="217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A11"/>
    <mergeCell ref="B10:P10"/>
    <mergeCell ref="A14:T14"/>
    <mergeCell ref="A15:T15"/>
    <mergeCell ref="A16:F18"/>
    <mergeCell ref="G16:N18"/>
    <mergeCell ref="O16:T16"/>
    <mergeCell ref="O17:Q17"/>
    <mergeCell ref="R17:T17"/>
    <mergeCell ref="A19:F19"/>
    <mergeCell ref="H19:N19"/>
    <mergeCell ref="A20:F20"/>
    <mergeCell ref="H20:N20"/>
    <mergeCell ref="A21:F21"/>
    <mergeCell ref="H21:N21"/>
    <mergeCell ref="A22:F22"/>
    <mergeCell ref="H22:N22"/>
    <mergeCell ref="A23:F23"/>
    <mergeCell ref="H23:N23"/>
    <mergeCell ref="K36:K37"/>
    <mergeCell ref="L36:L37"/>
    <mergeCell ref="M36:M37"/>
    <mergeCell ref="N36:N37"/>
    <mergeCell ref="O36:O37"/>
    <mergeCell ref="A26:G26"/>
    <mergeCell ref="A27:G27"/>
    <mergeCell ref="A28:G28"/>
    <mergeCell ref="A29:G29"/>
    <mergeCell ref="A30:G30"/>
    <mergeCell ref="A31:G31"/>
    <mergeCell ref="A33:T33"/>
    <mergeCell ref="A34:T34"/>
    <mergeCell ref="A35:G35"/>
    <mergeCell ref="P35:Q35"/>
    <mergeCell ref="S35:T35"/>
    <mergeCell ref="F41:G41"/>
    <mergeCell ref="M40:M41"/>
    <mergeCell ref="N40:N41"/>
    <mergeCell ref="P36:Q37"/>
    <mergeCell ref="R36:R37"/>
    <mergeCell ref="S36:T37"/>
    <mergeCell ref="F37:G37"/>
    <mergeCell ref="A38:E39"/>
    <mergeCell ref="F38:G38"/>
    <mergeCell ref="I38:I39"/>
    <mergeCell ref="J38:J39"/>
    <mergeCell ref="K38:K39"/>
    <mergeCell ref="L38:L39"/>
    <mergeCell ref="F39:G39"/>
    <mergeCell ref="M38:M39"/>
    <mergeCell ref="N38:N39"/>
    <mergeCell ref="O38:O39"/>
    <mergeCell ref="P38:Q39"/>
    <mergeCell ref="R38:R39"/>
    <mergeCell ref="S38:T39"/>
    <mergeCell ref="A36:E37"/>
    <mergeCell ref="F36:G36"/>
    <mergeCell ref="I36:I37"/>
    <mergeCell ref="J36:J37"/>
    <mergeCell ref="O40:O41"/>
    <mergeCell ref="P40:Q41"/>
    <mergeCell ref="R40:R41"/>
    <mergeCell ref="S40:T41"/>
    <mergeCell ref="A42:E44"/>
    <mergeCell ref="F42:G42"/>
    <mergeCell ref="I42:I44"/>
    <mergeCell ref="J42:J44"/>
    <mergeCell ref="K42:K44"/>
    <mergeCell ref="L42:L44"/>
    <mergeCell ref="F43:G43"/>
    <mergeCell ref="F44:G44"/>
    <mergeCell ref="M42:M44"/>
    <mergeCell ref="N42:N44"/>
    <mergeCell ref="O42:O44"/>
    <mergeCell ref="P42:Q44"/>
    <mergeCell ref="R42:R44"/>
    <mergeCell ref="S42:T44"/>
    <mergeCell ref="A40:E41"/>
    <mergeCell ref="F40:G40"/>
    <mergeCell ref="I40:I41"/>
    <mergeCell ref="J40:J41"/>
    <mergeCell ref="K40:K41"/>
    <mergeCell ref="L40:L41"/>
    <mergeCell ref="S45:T46"/>
    <mergeCell ref="A47:E48"/>
    <mergeCell ref="F47:G47"/>
    <mergeCell ref="I47:I48"/>
    <mergeCell ref="J47:J48"/>
    <mergeCell ref="K47:K48"/>
    <mergeCell ref="L47:L48"/>
    <mergeCell ref="F48:G48"/>
    <mergeCell ref="M47:M48"/>
    <mergeCell ref="N47:N48"/>
    <mergeCell ref="O47:O48"/>
    <mergeCell ref="P47:Q48"/>
    <mergeCell ref="R47:R48"/>
    <mergeCell ref="S47:T48"/>
    <mergeCell ref="A45:E46"/>
    <mergeCell ref="F45:G45"/>
    <mergeCell ref="I45:I46"/>
    <mergeCell ref="J45:J46"/>
    <mergeCell ref="K45:K46"/>
    <mergeCell ref="L45:L46"/>
    <mergeCell ref="F46:G46"/>
    <mergeCell ref="M45:M46"/>
    <mergeCell ref="N45:N46"/>
    <mergeCell ref="L49:L51"/>
    <mergeCell ref="F50:G50"/>
    <mergeCell ref="F51:G51"/>
    <mergeCell ref="O52:Q52"/>
    <mergeCell ref="A52:G52"/>
    <mergeCell ref="I52:J52"/>
    <mergeCell ref="O45:O46"/>
    <mergeCell ref="P45:Q46"/>
    <mergeCell ref="R45:R46"/>
    <mergeCell ref="A55:E57"/>
    <mergeCell ref="F55:G55"/>
    <mergeCell ref="F56:G56"/>
    <mergeCell ref="F57:G57"/>
    <mergeCell ref="A49:E51"/>
    <mergeCell ref="F49:G49"/>
    <mergeCell ref="I49:I51"/>
    <mergeCell ref="J49:J51"/>
    <mergeCell ref="K49:K51"/>
    <mergeCell ref="M55:M57"/>
    <mergeCell ref="N55:N57"/>
    <mergeCell ref="I55:I57"/>
    <mergeCell ref="J55:J57"/>
    <mergeCell ref="O58:Q58"/>
    <mergeCell ref="R52:T52"/>
    <mergeCell ref="M49:M51"/>
    <mergeCell ref="N49:N51"/>
    <mergeCell ref="O49:O51"/>
    <mergeCell ref="P49:Q51"/>
    <mergeCell ref="R49:R51"/>
    <mergeCell ref="S49:T51"/>
    <mergeCell ref="K55:K57"/>
    <mergeCell ref="L55:L57"/>
    <mergeCell ref="K52:L52"/>
    <mergeCell ref="M52:N52"/>
    <mergeCell ref="O55:O57"/>
    <mergeCell ref="P55:Q57"/>
    <mergeCell ref="R55:R57"/>
    <mergeCell ref="S55:T57"/>
    <mergeCell ref="A53:T53"/>
    <mergeCell ref="A54:G54"/>
    <mergeCell ref="P54:Q54"/>
    <mergeCell ref="S54:T54"/>
    <mergeCell ref="R58:T58"/>
    <mergeCell ref="A59:T59"/>
    <mergeCell ref="A60:E62"/>
    <mergeCell ref="F60:H60"/>
    <mergeCell ref="I60:J62"/>
    <mergeCell ref="K60:L62"/>
    <mergeCell ref="M60:N62"/>
    <mergeCell ref="O60:Q62"/>
    <mergeCell ref="R60:T62"/>
    <mergeCell ref="F61:H61"/>
    <mergeCell ref="F62:H62"/>
    <mergeCell ref="A58:H58"/>
    <mergeCell ref="I58:J58"/>
    <mergeCell ref="K58:L58"/>
    <mergeCell ref="M58:N58"/>
    <mergeCell ref="A63:T63"/>
    <mergeCell ref="A64:E66"/>
    <mergeCell ref="F64:G64"/>
    <mergeCell ref="I64:T66"/>
    <mergeCell ref="F65:G65"/>
    <mergeCell ref="F66:G66"/>
    <mergeCell ref="A69:T69"/>
    <mergeCell ref="A71:T71"/>
    <mergeCell ref="A72:G72"/>
    <mergeCell ref="H72:N72"/>
    <mergeCell ref="O72:T72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  <mergeCell ref="A79:T79"/>
    <mergeCell ref="A80:G80"/>
    <mergeCell ref="H80:N80"/>
    <mergeCell ref="O80:T80"/>
    <mergeCell ref="A81:G81"/>
    <mergeCell ref="H81:N81"/>
    <mergeCell ref="O81:T81"/>
    <mergeCell ref="Q10:T11"/>
    <mergeCell ref="B11:C11"/>
    <mergeCell ref="D11:F11"/>
    <mergeCell ref="G11:H11"/>
    <mergeCell ref="I11:J11"/>
    <mergeCell ref="K11:L11"/>
    <mergeCell ref="M11:N11"/>
    <mergeCell ref="O11:P11"/>
    <mergeCell ref="O12:P12"/>
    <mergeCell ref="Q12:T12"/>
    <mergeCell ref="B12:C12"/>
    <mergeCell ref="D12:F12"/>
    <mergeCell ref="G12:H12"/>
    <mergeCell ref="I12:J12"/>
    <mergeCell ref="K12:L12"/>
    <mergeCell ref="M12:N12"/>
    <mergeCell ref="A73:G73"/>
  </mergeCells>
  <conditionalFormatting sqref="O81">
    <cfRule type="expression" priority="15" dxfId="1" stopIfTrue="1">
      <formula>LEFT(O81,4)="ALTO"</formula>
    </cfRule>
    <cfRule type="expression" priority="16" dxfId="2" stopIfTrue="1">
      <formula>LEFT(O81,8)="MODERADO"</formula>
    </cfRule>
    <cfRule type="expression" priority="17" dxfId="3" stopIfTrue="1">
      <formula>LEFT(O81,7)="EXTREMO"</formula>
    </cfRule>
    <cfRule type="expression" priority="18" dxfId="7" stopIfTrue="1">
      <formula>LEFT(O81,4)="BAJO"</formula>
    </cfRule>
  </conditionalFormatting>
  <conditionalFormatting sqref="I64:T66">
    <cfRule type="containsText" priority="12" dxfId="6" operator="containsText" stopIfTrue="1" text="Fuerte">
      <formula>NOT(ISERROR(SEARCH("Fuerte",I64)))</formula>
    </cfRule>
    <cfRule type="containsText" priority="13" dxfId="5" operator="containsText" stopIfTrue="1" text="Moderado">
      <formula>NOT(ISERROR(SEARCH("Moderado",I64)))</formula>
    </cfRule>
    <cfRule type="containsText" priority="14" dxfId="4" operator="containsText" stopIfTrue="1" text="BAJO">
      <formula>NOT(ISERROR(SEARCH("BAJO",I64)))</formula>
    </cfRule>
  </conditionalFormatting>
  <conditionalFormatting sqref="Q12:T12">
    <cfRule type="containsText" priority="1" dxfId="3" operator="containsText" text="EXTREMO">
      <formula>NOT(ISERROR(SEARCH("EXTREMO",Q12)))</formula>
    </cfRule>
    <cfRule type="containsText" priority="2" dxfId="2" operator="containsText" text="MODERADO">
      <formula>NOT(ISERROR(SEARCH("MODERADO",Q12)))</formula>
    </cfRule>
    <cfRule type="containsText" priority="3" dxfId="1" operator="containsText" text="ALTO">
      <formula>NOT(ISERROR(SEARCH("ALTO",Q12)))</formula>
    </cfRule>
    <cfRule type="containsText" priority="4" dxfId="0" operator="containsText" text="BAJO">
      <formula>NOT(ISERROR(SEARCH("BAJO",Q12)))</formula>
    </cfRule>
  </conditionalFormatting>
  <printOptions/>
  <pageMargins left="0.7" right="0.7" top="0.75" bottom="0.75" header="0.3" footer="0.3"/>
  <pageSetup horizontalDpi="600" verticalDpi="600" orientation="portrait" paperSize="9" scale="1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6" tint="-0.24997000396251678"/>
  </sheetPr>
  <dimension ref="A1:X82"/>
  <sheetViews>
    <sheetView view="pageBreakPreview" zoomScale="28" zoomScaleSheetLayoutView="28" workbookViewId="0" topLeftCell="G49">
      <selection activeCell="R58" sqref="I58:T58"/>
    </sheetView>
  </sheetViews>
  <sheetFormatPr defaultColWidth="11.421875" defaultRowHeight="15"/>
  <cols>
    <col min="1" max="1" width="78.140625" style="36" customWidth="1"/>
    <col min="2" max="3" width="50.7109375" style="36" customWidth="1"/>
    <col min="4" max="9" width="35.7109375" style="36" customWidth="1"/>
    <col min="10" max="10" width="70.7109375" style="36" customWidth="1"/>
    <col min="11" max="11" width="35.7109375" style="36" customWidth="1"/>
    <col min="12" max="12" width="70.7109375" style="36" customWidth="1"/>
    <col min="13" max="13" width="35.7109375" style="36" customWidth="1"/>
    <col min="14" max="14" width="70.7109375" style="36" customWidth="1"/>
    <col min="15" max="20" width="43.140625" style="36" customWidth="1"/>
    <col min="21" max="21" width="27.421875" style="85" customWidth="1"/>
    <col min="22" max="24" width="11.421875" style="85" customWidth="1"/>
    <col min="25" max="16384" width="11.421875" style="36" customWidth="1"/>
  </cols>
  <sheetData>
    <row r="1" spans="1:20" ht="71.25" customHeight="1">
      <c r="A1" s="99" t="s">
        <v>60</v>
      </c>
      <c r="B1" s="361" t="str">
        <f>'MAPA DE RIESGOS'!C9</f>
        <v>16 DE Julio de 2020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71.25" customHeight="1">
      <c r="A2" s="99" t="s">
        <v>61</v>
      </c>
      <c r="B2" s="364" t="str">
        <f>'MAPA DE RIESGOS'!C7</f>
        <v>ATENCIÓN SOCIAL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/>
    </row>
    <row r="3" spans="1:20" ht="71.25" customHeight="1">
      <c r="A3" s="99" t="s">
        <v>62</v>
      </c>
      <c r="B3" s="364" t="str">
        <f>'MAPA DE RIESGOS'!D16</f>
        <v>IMPLEMENTACIÓN DE POLITICAS PUBLICAS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3"/>
    </row>
    <row r="4" spans="1:20" ht="30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7"/>
      <c r="P4" s="38"/>
      <c r="Q4" s="38"/>
      <c r="R4" s="38"/>
      <c r="S4" s="38"/>
      <c r="T4" s="38"/>
    </row>
    <row r="5" spans="1:20" ht="66" customHeight="1">
      <c r="A5" s="346" t="s">
        <v>189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</row>
    <row r="6" spans="1:20" ht="81" customHeight="1">
      <c r="A6" s="100" t="s">
        <v>63</v>
      </c>
      <c r="B6" s="349" t="s">
        <v>35</v>
      </c>
      <c r="C6" s="351"/>
      <c r="D6" s="349" t="s">
        <v>165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</row>
    <row r="7" spans="1:20" ht="91.5" customHeight="1">
      <c r="A7" s="121" t="e">
        <f>#REF!</f>
        <v>#REF!</v>
      </c>
      <c r="B7" s="369" t="e">
        <f>#REF!</f>
        <v>#REF!</v>
      </c>
      <c r="C7" s="370"/>
      <c r="D7" s="369" t="e">
        <f>#REF!</f>
        <v>#REF!</v>
      </c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0"/>
    </row>
    <row r="8" spans="1:20" ht="34.5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20" ht="66" customHeight="1">
      <c r="A9" s="478" t="s">
        <v>140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80"/>
    </row>
    <row r="10" spans="1:24" s="56" customFormat="1" ht="50.1" customHeight="1">
      <c r="A10" s="473" t="s">
        <v>66</v>
      </c>
      <c r="B10" s="473" t="s">
        <v>67</v>
      </c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2" t="s">
        <v>65</v>
      </c>
      <c r="R10" s="472"/>
      <c r="S10" s="472"/>
      <c r="T10" s="472"/>
      <c r="U10" s="85"/>
      <c r="V10" s="85"/>
      <c r="W10" s="85"/>
      <c r="X10" s="85"/>
    </row>
    <row r="11" spans="1:24" s="56" customFormat="1" ht="73.5" customHeight="1">
      <c r="A11" s="473"/>
      <c r="B11" s="473" t="s">
        <v>69</v>
      </c>
      <c r="C11" s="473"/>
      <c r="D11" s="473" t="s">
        <v>70</v>
      </c>
      <c r="E11" s="473"/>
      <c r="F11" s="473"/>
      <c r="G11" s="473" t="s">
        <v>71</v>
      </c>
      <c r="H11" s="473"/>
      <c r="I11" s="473" t="s">
        <v>72</v>
      </c>
      <c r="J11" s="473"/>
      <c r="K11" s="473" t="s">
        <v>73</v>
      </c>
      <c r="L11" s="473"/>
      <c r="M11" s="473" t="s">
        <v>74</v>
      </c>
      <c r="N11" s="473"/>
      <c r="O11" s="473" t="s">
        <v>68</v>
      </c>
      <c r="P11" s="473"/>
      <c r="Q11" s="472"/>
      <c r="R11" s="472"/>
      <c r="S11" s="472"/>
      <c r="T11" s="472"/>
      <c r="U11" s="85"/>
      <c r="V11" s="85"/>
      <c r="W11" s="85"/>
      <c r="X11" s="85"/>
    </row>
    <row r="12" spans="1:24" s="84" customFormat="1" ht="102" customHeight="1">
      <c r="A12" s="138" t="e">
        <f>#REF!</f>
        <v>#REF!</v>
      </c>
      <c r="B12" s="476"/>
      <c r="C12" s="476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4" t="e">
        <f>ROUND(AVERAGE(B12:N12),0)</f>
        <v>#DIV/0!</v>
      </c>
      <c r="P12" s="474"/>
      <c r="Q12" s="475" t="e">
        <f>IF(OR(AND(A12=1,O12=1),AND(A12=2,O12=1),AND(A12=1,O12=2),AND(A12=2,O12=2),AND(A12=3,O12=1)),"BAJO",IF(OR(AND(A12=4,O12=1),AND(A12=3,O12=2),AND(A12=2,O12=3),AND(A12=1,O12=3)),"MODERADO",IF(OR(AND(A12=5,O12=1),AND(A12=5,O12=2),AND(A12=4,O12=2),AND(A12=4,O12=3),AND(A12=3,O12=3),AND(A12=2,O12=4),AND(A12=1,O12=4),AND(A12=1,O12=5)),"ALTO",IF(OR(AND(A12=5,O12=3),AND(A12=5,O12=4),AND(A12=4,O12=4),AND(A12=3,O12=4),AND(A12=5,O12=5),AND(A12=4,O12=5),AND(A12=3,O12=5),AND(A12=2,O12=5)),"EXTREMO",""))))</f>
        <v>#REF!</v>
      </c>
      <c r="R12" s="475"/>
      <c r="S12" s="475"/>
      <c r="T12" s="475"/>
      <c r="U12" s="85"/>
      <c r="V12" s="85"/>
      <c r="W12" s="85"/>
      <c r="X12" s="85"/>
    </row>
    <row r="13" spans="1:20" ht="47.25" customHeight="1">
      <c r="A13" s="22"/>
      <c r="B13" s="22"/>
      <c r="C13" s="22"/>
      <c r="D13" s="23"/>
      <c r="E13" s="23"/>
      <c r="F13" s="24"/>
      <c r="G13" s="24"/>
      <c r="H13" s="24"/>
      <c r="I13" s="24"/>
      <c r="J13" s="24"/>
      <c r="K13" s="23"/>
      <c r="L13" s="23"/>
      <c r="M13" s="23"/>
      <c r="N13" s="23"/>
      <c r="O13" s="37"/>
      <c r="P13" s="38"/>
      <c r="Q13" s="38"/>
      <c r="R13" s="38"/>
      <c r="S13" s="38"/>
      <c r="T13" s="38"/>
    </row>
    <row r="14" spans="1:20" ht="73.5" customHeight="1">
      <c r="A14" s="346" t="s">
        <v>75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</row>
    <row r="15" spans="1:20" ht="73.5" customHeight="1">
      <c r="A15" s="441" t="s">
        <v>76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</row>
    <row r="16" spans="1:20" ht="72" customHeight="1">
      <c r="A16" s="445" t="s">
        <v>190</v>
      </c>
      <c r="B16" s="446"/>
      <c r="C16" s="446"/>
      <c r="D16" s="446"/>
      <c r="E16" s="446"/>
      <c r="F16" s="447"/>
      <c r="G16" s="445" t="s">
        <v>171</v>
      </c>
      <c r="H16" s="446"/>
      <c r="I16" s="446"/>
      <c r="J16" s="446"/>
      <c r="K16" s="446"/>
      <c r="L16" s="446"/>
      <c r="M16" s="446"/>
      <c r="N16" s="447"/>
      <c r="O16" s="347" t="s">
        <v>145</v>
      </c>
      <c r="P16" s="347"/>
      <c r="Q16" s="347"/>
      <c r="R16" s="347"/>
      <c r="S16" s="347"/>
      <c r="T16" s="347"/>
    </row>
    <row r="17" spans="1:20" ht="30" customHeight="1">
      <c r="A17" s="448"/>
      <c r="B17" s="449"/>
      <c r="C17" s="449"/>
      <c r="D17" s="449"/>
      <c r="E17" s="449"/>
      <c r="F17" s="450"/>
      <c r="G17" s="448"/>
      <c r="H17" s="449"/>
      <c r="I17" s="449"/>
      <c r="J17" s="449"/>
      <c r="K17" s="449"/>
      <c r="L17" s="449"/>
      <c r="M17" s="449"/>
      <c r="N17" s="450"/>
      <c r="O17" s="439" t="s">
        <v>1</v>
      </c>
      <c r="P17" s="439"/>
      <c r="Q17" s="439"/>
      <c r="R17" s="439" t="s">
        <v>0</v>
      </c>
      <c r="S17" s="439"/>
      <c r="T17" s="439"/>
    </row>
    <row r="18" spans="1:20" ht="54" customHeight="1">
      <c r="A18" s="451"/>
      <c r="B18" s="452"/>
      <c r="C18" s="452"/>
      <c r="D18" s="452"/>
      <c r="E18" s="452"/>
      <c r="F18" s="453"/>
      <c r="G18" s="451"/>
      <c r="H18" s="452"/>
      <c r="I18" s="452"/>
      <c r="J18" s="452"/>
      <c r="K18" s="452"/>
      <c r="L18" s="452"/>
      <c r="M18" s="452"/>
      <c r="N18" s="453"/>
      <c r="O18" s="123" t="s">
        <v>169</v>
      </c>
      <c r="P18" s="123" t="s">
        <v>170</v>
      </c>
      <c r="Q18" s="123" t="s">
        <v>172</v>
      </c>
      <c r="R18" s="123" t="s">
        <v>169</v>
      </c>
      <c r="S18" s="123" t="s">
        <v>170</v>
      </c>
      <c r="T18" s="123" t="s">
        <v>172</v>
      </c>
    </row>
    <row r="19" spans="1:20" ht="49.5" customHeight="1">
      <c r="A19" s="442" t="e">
        <f>#REF!</f>
        <v>#REF!</v>
      </c>
      <c r="B19" s="443"/>
      <c r="C19" s="443"/>
      <c r="D19" s="443"/>
      <c r="E19" s="443"/>
      <c r="F19" s="444"/>
      <c r="G19" s="110" t="s">
        <v>77</v>
      </c>
      <c r="H19" s="442" t="e">
        <f>#REF!</f>
        <v>#REF!</v>
      </c>
      <c r="I19" s="443"/>
      <c r="J19" s="443"/>
      <c r="K19" s="443"/>
      <c r="L19" s="443"/>
      <c r="M19" s="443"/>
      <c r="N19" s="443"/>
      <c r="O19" s="83"/>
      <c r="P19" s="83"/>
      <c r="Q19" s="80"/>
      <c r="R19" s="80"/>
      <c r="S19" s="80"/>
      <c r="T19" s="80"/>
    </row>
    <row r="20" spans="1:20" ht="50.1" customHeight="1">
      <c r="A20" s="442" t="e">
        <f>#REF!</f>
        <v>#REF!</v>
      </c>
      <c r="B20" s="443"/>
      <c r="C20" s="443"/>
      <c r="D20" s="443"/>
      <c r="E20" s="443"/>
      <c r="F20" s="444"/>
      <c r="G20" s="110" t="s">
        <v>78</v>
      </c>
      <c r="H20" s="442" t="e">
        <f>#REF!</f>
        <v>#REF!</v>
      </c>
      <c r="I20" s="443"/>
      <c r="J20" s="443"/>
      <c r="K20" s="443"/>
      <c r="L20" s="443"/>
      <c r="M20" s="443"/>
      <c r="N20" s="443"/>
      <c r="O20" s="83"/>
      <c r="P20" s="83"/>
      <c r="Q20" s="80"/>
      <c r="R20" s="80"/>
      <c r="S20" s="80"/>
      <c r="T20" s="80"/>
    </row>
    <row r="21" spans="1:20" ht="50.1" customHeight="1">
      <c r="A21" s="442" t="e">
        <f>#REF!</f>
        <v>#REF!</v>
      </c>
      <c r="B21" s="443"/>
      <c r="C21" s="443"/>
      <c r="D21" s="443"/>
      <c r="E21" s="443"/>
      <c r="F21" s="444"/>
      <c r="G21" s="110" t="s">
        <v>79</v>
      </c>
      <c r="H21" s="442" t="e">
        <f>#REF!</f>
        <v>#REF!</v>
      </c>
      <c r="I21" s="443"/>
      <c r="J21" s="443"/>
      <c r="K21" s="443"/>
      <c r="L21" s="443"/>
      <c r="M21" s="443"/>
      <c r="N21" s="443"/>
      <c r="O21" s="83"/>
      <c r="P21" s="83"/>
      <c r="Q21" s="80"/>
      <c r="R21" s="80"/>
      <c r="S21" s="80"/>
      <c r="T21" s="80"/>
    </row>
    <row r="22" spans="1:20" ht="50.1" customHeight="1">
      <c r="A22" s="442" t="e">
        <f>#REF!</f>
        <v>#REF!</v>
      </c>
      <c r="B22" s="443"/>
      <c r="C22" s="443"/>
      <c r="D22" s="443"/>
      <c r="E22" s="443"/>
      <c r="F22" s="444"/>
      <c r="G22" s="110" t="s">
        <v>80</v>
      </c>
      <c r="H22" s="442" t="e">
        <f>#REF!</f>
        <v>#REF!</v>
      </c>
      <c r="I22" s="443"/>
      <c r="J22" s="443"/>
      <c r="K22" s="443"/>
      <c r="L22" s="443"/>
      <c r="M22" s="443"/>
      <c r="N22" s="443"/>
      <c r="O22" s="83"/>
      <c r="P22" s="83"/>
      <c r="Q22" s="80"/>
      <c r="R22" s="80"/>
      <c r="S22" s="80"/>
      <c r="T22" s="80"/>
    </row>
    <row r="23" spans="1:20" ht="50.1" customHeight="1">
      <c r="A23" s="442" t="e">
        <f>#REF!</f>
        <v>#REF!</v>
      </c>
      <c r="B23" s="443"/>
      <c r="C23" s="443"/>
      <c r="D23" s="443"/>
      <c r="E23" s="443"/>
      <c r="F23" s="444"/>
      <c r="G23" s="110" t="s">
        <v>81</v>
      </c>
      <c r="H23" s="442" t="e">
        <f>#REF!</f>
        <v>#REF!</v>
      </c>
      <c r="I23" s="443"/>
      <c r="J23" s="443"/>
      <c r="K23" s="443"/>
      <c r="L23" s="443"/>
      <c r="M23" s="443"/>
      <c r="N23" s="443"/>
      <c r="O23" s="83"/>
      <c r="P23" s="83"/>
      <c r="Q23" s="80"/>
      <c r="R23" s="80"/>
      <c r="S23" s="80"/>
      <c r="T23" s="80"/>
    </row>
    <row r="24" spans="1:20" ht="30" customHeight="1">
      <c r="A24" s="25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37"/>
      <c r="P24" s="38"/>
      <c r="Q24" s="38"/>
      <c r="R24" s="38"/>
      <c r="S24" s="38"/>
      <c r="T24" s="38"/>
    </row>
    <row r="25" spans="1:20" ht="30" customHeight="1">
      <c r="A25" s="28"/>
      <c r="B25" s="28"/>
      <c r="C25" s="29"/>
      <c r="D25" s="29"/>
      <c r="E25" s="41"/>
      <c r="F25" s="41"/>
      <c r="G25" s="41"/>
      <c r="H25" s="41"/>
      <c r="I25" s="41"/>
      <c r="J25" s="30"/>
      <c r="K25" s="30"/>
      <c r="L25" s="31"/>
      <c r="M25" s="31"/>
      <c r="N25" s="32"/>
      <c r="O25" s="42"/>
      <c r="P25" s="43"/>
      <c r="Q25" s="43"/>
      <c r="R25" s="43"/>
      <c r="S25" s="43"/>
      <c r="T25" s="43"/>
    </row>
    <row r="26" spans="1:20" ht="54" customHeight="1">
      <c r="A26" s="412" t="s">
        <v>173</v>
      </c>
      <c r="B26" s="412"/>
      <c r="C26" s="412"/>
      <c r="D26" s="412"/>
      <c r="E26" s="412"/>
      <c r="F26" s="412"/>
      <c r="G26" s="413"/>
      <c r="H26" s="103">
        <f>COUNTIF(O19:O23,"x")</f>
        <v>0</v>
      </c>
      <c r="I26" s="28"/>
      <c r="J26" s="28"/>
      <c r="K26" s="28"/>
      <c r="L26" s="31"/>
      <c r="M26" s="31"/>
      <c r="N26" s="44"/>
      <c r="O26" s="45"/>
      <c r="P26" s="46"/>
      <c r="Q26" s="46"/>
      <c r="R26" s="46"/>
      <c r="S26" s="46"/>
      <c r="T26" s="46"/>
    </row>
    <row r="27" spans="1:20" ht="54" customHeight="1">
      <c r="A27" s="412" t="s">
        <v>174</v>
      </c>
      <c r="B27" s="412"/>
      <c r="C27" s="412"/>
      <c r="D27" s="412"/>
      <c r="E27" s="412"/>
      <c r="F27" s="412"/>
      <c r="G27" s="413"/>
      <c r="H27" s="103">
        <f>COUNTIF(P19:P23,"x")</f>
        <v>0</v>
      </c>
      <c r="I27" s="28"/>
      <c r="J27" s="28"/>
      <c r="K27" s="28"/>
      <c r="L27" s="31"/>
      <c r="M27" s="31"/>
      <c r="N27" s="44"/>
      <c r="O27" s="45"/>
      <c r="P27" s="46"/>
      <c r="Q27" s="46"/>
      <c r="R27" s="46"/>
      <c r="S27" s="46"/>
      <c r="T27" s="46"/>
    </row>
    <row r="28" spans="1:20" ht="54" customHeight="1">
      <c r="A28" s="412" t="s">
        <v>175</v>
      </c>
      <c r="B28" s="412"/>
      <c r="C28" s="412"/>
      <c r="D28" s="412"/>
      <c r="E28" s="412"/>
      <c r="F28" s="412"/>
      <c r="G28" s="413"/>
      <c r="H28" s="103">
        <f>COUNTIF(Q19:Q23,"x")</f>
        <v>0</v>
      </c>
      <c r="I28" s="28"/>
      <c r="J28" s="28"/>
      <c r="K28" s="28"/>
      <c r="L28" s="31"/>
      <c r="M28" s="31"/>
      <c r="N28" s="44"/>
      <c r="O28" s="45"/>
      <c r="P28" s="46"/>
      <c r="Q28" s="46"/>
      <c r="R28" s="46"/>
      <c r="S28" s="46"/>
      <c r="T28" s="46"/>
    </row>
    <row r="29" spans="1:20" ht="54" customHeight="1">
      <c r="A29" s="412" t="s">
        <v>176</v>
      </c>
      <c r="B29" s="412"/>
      <c r="C29" s="412"/>
      <c r="D29" s="412"/>
      <c r="E29" s="412"/>
      <c r="F29" s="412"/>
      <c r="G29" s="413"/>
      <c r="H29" s="103">
        <f>COUNTIF(R19:R23,"x")</f>
        <v>0</v>
      </c>
      <c r="I29" s="32"/>
      <c r="J29" s="32"/>
      <c r="K29" s="32"/>
      <c r="L29" s="47"/>
      <c r="M29" s="47"/>
      <c r="N29" s="47"/>
      <c r="O29" s="48"/>
      <c r="P29" s="49"/>
      <c r="Q29" s="49"/>
      <c r="R29" s="49"/>
      <c r="S29" s="49"/>
      <c r="T29" s="49"/>
    </row>
    <row r="30" spans="1:20" ht="54" customHeight="1">
      <c r="A30" s="412" t="s">
        <v>177</v>
      </c>
      <c r="B30" s="412"/>
      <c r="C30" s="412"/>
      <c r="D30" s="412"/>
      <c r="E30" s="412"/>
      <c r="F30" s="412"/>
      <c r="G30" s="413"/>
      <c r="H30" s="103">
        <f>COUNTIF(S19:S23,"x")</f>
        <v>0</v>
      </c>
      <c r="I30" s="32"/>
      <c r="J30" s="32"/>
      <c r="K30" s="32"/>
      <c r="L30" s="47"/>
      <c r="M30" s="47"/>
      <c r="N30" s="47"/>
      <c r="O30" s="48"/>
      <c r="P30" s="49"/>
      <c r="Q30" s="49"/>
      <c r="R30" s="49"/>
      <c r="S30" s="49"/>
      <c r="T30" s="49"/>
    </row>
    <row r="31" spans="1:20" ht="54" customHeight="1">
      <c r="A31" s="412" t="s">
        <v>178</v>
      </c>
      <c r="B31" s="412"/>
      <c r="C31" s="412"/>
      <c r="D31" s="412"/>
      <c r="E31" s="412"/>
      <c r="F31" s="412"/>
      <c r="G31" s="413"/>
      <c r="H31" s="103">
        <f>COUNTIF(T19:T23,"x")</f>
        <v>0</v>
      </c>
      <c r="I31" s="32"/>
      <c r="J31" s="32"/>
      <c r="K31" s="32"/>
      <c r="L31" s="47"/>
      <c r="M31" s="47"/>
      <c r="N31" s="47"/>
      <c r="O31" s="48"/>
      <c r="P31" s="49"/>
      <c r="Q31" s="49"/>
      <c r="R31" s="49"/>
      <c r="S31" s="49"/>
      <c r="T31" s="49"/>
    </row>
    <row r="32" spans="1:20" ht="30" customHeight="1">
      <c r="A32" s="67"/>
      <c r="B32" s="67"/>
      <c r="C32" s="67"/>
      <c r="D32" s="67"/>
      <c r="E32" s="67"/>
      <c r="F32" s="67"/>
      <c r="G32" s="67"/>
      <c r="H32" s="53"/>
      <c r="I32" s="32"/>
      <c r="J32" s="32"/>
      <c r="K32" s="32"/>
      <c r="L32" s="47"/>
      <c r="M32" s="47"/>
      <c r="N32" s="47"/>
      <c r="O32" s="48"/>
      <c r="P32" s="49"/>
      <c r="Q32" s="49"/>
      <c r="R32" s="49"/>
      <c r="S32" s="49"/>
      <c r="T32" s="49"/>
    </row>
    <row r="33" spans="1:20" ht="78" customHeight="1">
      <c r="A33" s="414" t="s">
        <v>82</v>
      </c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</row>
    <row r="34" spans="1:20" ht="78" customHeight="1">
      <c r="A34" s="415" t="s">
        <v>157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7"/>
    </row>
    <row r="35" spans="1:20" ht="106.5" customHeight="1" thickBot="1">
      <c r="A35" s="391" t="s">
        <v>83</v>
      </c>
      <c r="B35" s="391"/>
      <c r="C35" s="391"/>
      <c r="D35" s="391"/>
      <c r="E35" s="391"/>
      <c r="F35" s="391"/>
      <c r="G35" s="391"/>
      <c r="H35" s="122" t="s">
        <v>84</v>
      </c>
      <c r="I35" s="105" t="s">
        <v>85</v>
      </c>
      <c r="J35" s="123" t="s">
        <v>147</v>
      </c>
      <c r="K35" s="105" t="s">
        <v>86</v>
      </c>
      <c r="L35" s="123" t="s">
        <v>147</v>
      </c>
      <c r="M35" s="105" t="s">
        <v>87</v>
      </c>
      <c r="N35" s="123" t="s">
        <v>147</v>
      </c>
      <c r="O35" s="123" t="s">
        <v>88</v>
      </c>
      <c r="P35" s="392" t="s">
        <v>147</v>
      </c>
      <c r="Q35" s="393"/>
      <c r="R35" s="123" t="s">
        <v>89</v>
      </c>
      <c r="S35" s="394" t="s">
        <v>147</v>
      </c>
      <c r="T35" s="394"/>
    </row>
    <row r="36" spans="1:20" ht="60" customHeight="1">
      <c r="A36" s="395" t="s">
        <v>161</v>
      </c>
      <c r="B36" s="396"/>
      <c r="C36" s="396"/>
      <c r="D36" s="396"/>
      <c r="E36" s="397"/>
      <c r="F36" s="403" t="s">
        <v>112</v>
      </c>
      <c r="G36" s="404"/>
      <c r="H36" s="106">
        <v>15</v>
      </c>
      <c r="I36" s="292"/>
      <c r="J36" s="293"/>
      <c r="K36" s="292"/>
      <c r="L36" s="293"/>
      <c r="M36" s="292"/>
      <c r="N36" s="292"/>
      <c r="O36" s="292"/>
      <c r="P36" s="338"/>
      <c r="Q36" s="292"/>
      <c r="R36" s="292"/>
      <c r="S36" s="338"/>
      <c r="T36" s="292"/>
    </row>
    <row r="37" spans="1:20" ht="60" customHeight="1" thickBot="1">
      <c r="A37" s="400"/>
      <c r="B37" s="401"/>
      <c r="C37" s="401"/>
      <c r="D37" s="401"/>
      <c r="E37" s="402"/>
      <c r="F37" s="407" t="s">
        <v>113</v>
      </c>
      <c r="G37" s="408"/>
      <c r="H37" s="107">
        <v>0</v>
      </c>
      <c r="I37" s="294"/>
      <c r="J37" s="294"/>
      <c r="K37" s="294"/>
      <c r="L37" s="294"/>
      <c r="M37" s="294"/>
      <c r="N37" s="294"/>
      <c r="O37" s="294"/>
      <c r="P37" s="295"/>
      <c r="Q37" s="293"/>
      <c r="R37" s="294"/>
      <c r="S37" s="295"/>
      <c r="T37" s="293"/>
    </row>
    <row r="38" spans="1:20" ht="60" customHeight="1">
      <c r="A38" s="395" t="s">
        <v>164</v>
      </c>
      <c r="B38" s="396"/>
      <c r="C38" s="396"/>
      <c r="D38" s="396"/>
      <c r="E38" s="397"/>
      <c r="F38" s="403" t="s">
        <v>112</v>
      </c>
      <c r="G38" s="404"/>
      <c r="H38" s="106">
        <v>15</v>
      </c>
      <c r="I38" s="292"/>
      <c r="J38" s="292"/>
      <c r="K38" s="292"/>
      <c r="L38" s="292"/>
      <c r="M38" s="292"/>
      <c r="N38" s="292"/>
      <c r="O38" s="292"/>
      <c r="P38" s="338"/>
      <c r="Q38" s="292"/>
      <c r="R38" s="292"/>
      <c r="S38" s="338"/>
      <c r="T38" s="292"/>
    </row>
    <row r="39" spans="1:20" ht="60" customHeight="1" thickBot="1">
      <c r="A39" s="400"/>
      <c r="B39" s="401"/>
      <c r="C39" s="401"/>
      <c r="D39" s="401"/>
      <c r="E39" s="402"/>
      <c r="F39" s="407" t="s">
        <v>113</v>
      </c>
      <c r="G39" s="408"/>
      <c r="H39" s="107">
        <v>0</v>
      </c>
      <c r="I39" s="294"/>
      <c r="J39" s="294"/>
      <c r="K39" s="294"/>
      <c r="L39" s="294"/>
      <c r="M39" s="294"/>
      <c r="N39" s="294"/>
      <c r="O39" s="294"/>
      <c r="P39" s="295"/>
      <c r="Q39" s="293"/>
      <c r="R39" s="294"/>
      <c r="S39" s="295"/>
      <c r="T39" s="293"/>
    </row>
    <row r="40" spans="1:20" ht="60" customHeight="1">
      <c r="A40" s="395" t="s">
        <v>160</v>
      </c>
      <c r="B40" s="396"/>
      <c r="C40" s="396"/>
      <c r="D40" s="396"/>
      <c r="E40" s="397"/>
      <c r="F40" s="403" t="s">
        <v>90</v>
      </c>
      <c r="G40" s="404"/>
      <c r="H40" s="106">
        <v>15</v>
      </c>
      <c r="I40" s="292"/>
      <c r="J40" s="292"/>
      <c r="K40" s="292"/>
      <c r="L40" s="292"/>
      <c r="M40" s="292"/>
      <c r="N40" s="292"/>
      <c r="O40" s="292"/>
      <c r="P40" s="338"/>
      <c r="Q40" s="292"/>
      <c r="R40" s="292"/>
      <c r="S40" s="338"/>
      <c r="T40" s="292"/>
    </row>
    <row r="41" spans="1:20" ht="60" customHeight="1" thickBot="1">
      <c r="A41" s="400"/>
      <c r="B41" s="401"/>
      <c r="C41" s="401"/>
      <c r="D41" s="401"/>
      <c r="E41" s="402"/>
      <c r="F41" s="407" t="s">
        <v>91</v>
      </c>
      <c r="G41" s="408"/>
      <c r="H41" s="107">
        <v>0</v>
      </c>
      <c r="I41" s="294"/>
      <c r="J41" s="294"/>
      <c r="K41" s="294"/>
      <c r="L41" s="294"/>
      <c r="M41" s="294"/>
      <c r="N41" s="294"/>
      <c r="O41" s="294"/>
      <c r="P41" s="295"/>
      <c r="Q41" s="293"/>
      <c r="R41" s="294"/>
      <c r="S41" s="295"/>
      <c r="T41" s="293"/>
    </row>
    <row r="42" spans="1:20" ht="60" customHeight="1">
      <c r="A42" s="395" t="s">
        <v>167</v>
      </c>
      <c r="B42" s="396"/>
      <c r="C42" s="396"/>
      <c r="D42" s="396"/>
      <c r="E42" s="397"/>
      <c r="F42" s="403" t="s">
        <v>92</v>
      </c>
      <c r="G42" s="404"/>
      <c r="H42" s="106">
        <v>15</v>
      </c>
      <c r="I42" s="292"/>
      <c r="J42" s="292"/>
      <c r="K42" s="292"/>
      <c r="L42" s="292"/>
      <c r="M42" s="292"/>
      <c r="N42" s="292"/>
      <c r="O42" s="292"/>
      <c r="P42" s="338"/>
      <c r="Q42" s="292"/>
      <c r="R42" s="292"/>
      <c r="S42" s="338"/>
      <c r="T42" s="292"/>
    </row>
    <row r="43" spans="1:20" ht="60" customHeight="1" thickBot="1">
      <c r="A43" s="409"/>
      <c r="B43" s="410"/>
      <c r="C43" s="410"/>
      <c r="D43" s="410"/>
      <c r="E43" s="411"/>
      <c r="F43" s="407" t="s">
        <v>93</v>
      </c>
      <c r="G43" s="408"/>
      <c r="H43" s="108">
        <v>10</v>
      </c>
      <c r="I43" s="293"/>
      <c r="J43" s="293"/>
      <c r="K43" s="293"/>
      <c r="L43" s="293"/>
      <c r="M43" s="293"/>
      <c r="N43" s="293"/>
      <c r="O43" s="293"/>
      <c r="P43" s="295"/>
      <c r="Q43" s="293"/>
      <c r="R43" s="293"/>
      <c r="S43" s="295"/>
      <c r="T43" s="293"/>
    </row>
    <row r="44" spans="1:20" ht="60" customHeight="1" thickBot="1">
      <c r="A44" s="400"/>
      <c r="B44" s="401"/>
      <c r="C44" s="401"/>
      <c r="D44" s="401"/>
      <c r="E44" s="402"/>
      <c r="F44" s="407" t="s">
        <v>168</v>
      </c>
      <c r="G44" s="408"/>
      <c r="H44" s="107">
        <v>0</v>
      </c>
      <c r="I44" s="294"/>
      <c r="J44" s="294"/>
      <c r="K44" s="294"/>
      <c r="L44" s="294"/>
      <c r="M44" s="294"/>
      <c r="N44" s="294"/>
      <c r="O44" s="294"/>
      <c r="P44" s="295"/>
      <c r="Q44" s="293"/>
      <c r="R44" s="294"/>
      <c r="S44" s="295"/>
      <c r="T44" s="293"/>
    </row>
    <row r="45" spans="1:20" ht="60" customHeight="1">
      <c r="A45" s="395" t="s">
        <v>166</v>
      </c>
      <c r="B45" s="396"/>
      <c r="C45" s="396"/>
      <c r="D45" s="396"/>
      <c r="E45" s="397"/>
      <c r="F45" s="403" t="s">
        <v>112</v>
      </c>
      <c r="G45" s="404"/>
      <c r="H45" s="106">
        <v>15</v>
      </c>
      <c r="I45" s="292"/>
      <c r="J45" s="292"/>
      <c r="K45" s="292"/>
      <c r="L45" s="292"/>
      <c r="M45" s="292"/>
      <c r="N45" s="292"/>
      <c r="O45" s="292"/>
      <c r="P45" s="338"/>
      <c r="Q45" s="292"/>
      <c r="R45" s="292"/>
      <c r="S45" s="338"/>
      <c r="T45" s="292"/>
    </row>
    <row r="46" spans="1:20" ht="60" customHeight="1" thickBot="1">
      <c r="A46" s="400"/>
      <c r="B46" s="401"/>
      <c r="C46" s="401"/>
      <c r="D46" s="401"/>
      <c r="E46" s="402"/>
      <c r="F46" s="407" t="s">
        <v>113</v>
      </c>
      <c r="G46" s="408"/>
      <c r="H46" s="107">
        <v>0</v>
      </c>
      <c r="I46" s="294"/>
      <c r="J46" s="294"/>
      <c r="K46" s="294"/>
      <c r="L46" s="294"/>
      <c r="M46" s="294"/>
      <c r="N46" s="294"/>
      <c r="O46" s="294"/>
      <c r="P46" s="296"/>
      <c r="Q46" s="294"/>
      <c r="R46" s="294"/>
      <c r="S46" s="296"/>
      <c r="T46" s="294"/>
    </row>
    <row r="47" spans="1:20" ht="80.1" customHeight="1">
      <c r="A47" s="395" t="s">
        <v>163</v>
      </c>
      <c r="B47" s="396"/>
      <c r="C47" s="396"/>
      <c r="D47" s="396"/>
      <c r="E47" s="397"/>
      <c r="F47" s="403" t="s">
        <v>94</v>
      </c>
      <c r="G47" s="404"/>
      <c r="H47" s="106">
        <v>15</v>
      </c>
      <c r="I47" s="292"/>
      <c r="J47" s="292"/>
      <c r="K47" s="292"/>
      <c r="L47" s="292"/>
      <c r="M47" s="292"/>
      <c r="N47" s="292"/>
      <c r="O47" s="292"/>
      <c r="P47" s="338"/>
      <c r="Q47" s="292"/>
      <c r="R47" s="292"/>
      <c r="S47" s="338"/>
      <c r="T47" s="292"/>
    </row>
    <row r="48" spans="1:20" ht="80.1" customHeight="1" thickBot="1">
      <c r="A48" s="400"/>
      <c r="B48" s="401"/>
      <c r="C48" s="401"/>
      <c r="D48" s="401"/>
      <c r="E48" s="402"/>
      <c r="F48" s="407" t="s">
        <v>95</v>
      </c>
      <c r="G48" s="408"/>
      <c r="H48" s="107">
        <v>5</v>
      </c>
      <c r="I48" s="294"/>
      <c r="J48" s="294"/>
      <c r="K48" s="294"/>
      <c r="L48" s="294"/>
      <c r="M48" s="294"/>
      <c r="N48" s="294"/>
      <c r="O48" s="294"/>
      <c r="P48" s="296"/>
      <c r="Q48" s="294"/>
      <c r="R48" s="294"/>
      <c r="S48" s="296"/>
      <c r="T48" s="294"/>
    </row>
    <row r="49" spans="1:20" ht="60" customHeight="1">
      <c r="A49" s="395" t="s">
        <v>181</v>
      </c>
      <c r="B49" s="396"/>
      <c r="C49" s="396"/>
      <c r="D49" s="396"/>
      <c r="E49" s="397"/>
      <c r="F49" s="403" t="s">
        <v>96</v>
      </c>
      <c r="G49" s="404"/>
      <c r="H49" s="106">
        <v>10</v>
      </c>
      <c r="I49" s="292"/>
      <c r="J49" s="292"/>
      <c r="K49" s="292"/>
      <c r="L49" s="292"/>
      <c r="M49" s="292"/>
      <c r="N49" s="292"/>
      <c r="O49" s="292"/>
      <c r="P49" s="295"/>
      <c r="Q49" s="293"/>
      <c r="R49" s="292"/>
      <c r="S49" s="295"/>
      <c r="T49" s="293"/>
    </row>
    <row r="50" spans="1:20" ht="60" customHeight="1">
      <c r="A50" s="398"/>
      <c r="B50" s="384"/>
      <c r="C50" s="384"/>
      <c r="D50" s="384"/>
      <c r="E50" s="399"/>
      <c r="F50" s="405" t="s">
        <v>97</v>
      </c>
      <c r="G50" s="406"/>
      <c r="H50" s="109">
        <v>5</v>
      </c>
      <c r="I50" s="293"/>
      <c r="J50" s="293"/>
      <c r="K50" s="293"/>
      <c r="L50" s="293"/>
      <c r="M50" s="293"/>
      <c r="N50" s="293"/>
      <c r="O50" s="293"/>
      <c r="P50" s="295"/>
      <c r="Q50" s="293"/>
      <c r="R50" s="293"/>
      <c r="S50" s="295"/>
      <c r="T50" s="293"/>
    </row>
    <row r="51" spans="1:20" ht="60" customHeight="1" thickBot="1">
      <c r="A51" s="400"/>
      <c r="B51" s="401"/>
      <c r="C51" s="401"/>
      <c r="D51" s="401"/>
      <c r="E51" s="402"/>
      <c r="F51" s="407" t="s">
        <v>98</v>
      </c>
      <c r="G51" s="408"/>
      <c r="H51" s="107">
        <v>0</v>
      </c>
      <c r="I51" s="294"/>
      <c r="J51" s="294"/>
      <c r="K51" s="294"/>
      <c r="L51" s="294"/>
      <c r="M51" s="294"/>
      <c r="N51" s="294"/>
      <c r="O51" s="294"/>
      <c r="P51" s="296"/>
      <c r="Q51" s="294"/>
      <c r="R51" s="294"/>
      <c r="S51" s="296"/>
      <c r="T51" s="294"/>
    </row>
    <row r="52" spans="1:20" ht="30" customHeight="1">
      <c r="A52" s="380" t="s">
        <v>99</v>
      </c>
      <c r="B52" s="380"/>
      <c r="C52" s="380"/>
      <c r="D52" s="380"/>
      <c r="E52" s="380"/>
      <c r="F52" s="380"/>
      <c r="G52" s="380"/>
      <c r="H52" s="76">
        <f>H36+H38+H40+H42+H45+H47+H49</f>
        <v>100</v>
      </c>
      <c r="I52" s="381">
        <f>SUM(I36:I51)</f>
        <v>0</v>
      </c>
      <c r="J52" s="382"/>
      <c r="K52" s="381">
        <f>SUM(K36:K51)</f>
        <v>0</v>
      </c>
      <c r="L52" s="382"/>
      <c r="M52" s="381">
        <f>SUM(M36:M51)</f>
        <v>0</v>
      </c>
      <c r="N52" s="382"/>
      <c r="O52" s="336">
        <f>SUM(O36:O51)</f>
        <v>0</v>
      </c>
      <c r="P52" s="336"/>
      <c r="Q52" s="336"/>
      <c r="R52" s="336">
        <f>SUM(R36:R51)</f>
        <v>0</v>
      </c>
      <c r="S52" s="336"/>
      <c r="T52" s="336"/>
    </row>
    <row r="53" spans="1:20" ht="60" customHeight="1">
      <c r="A53" s="347" t="s">
        <v>158</v>
      </c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</row>
    <row r="54" spans="1:20" ht="106.5" customHeight="1">
      <c r="A54" s="391" t="s">
        <v>83</v>
      </c>
      <c r="B54" s="391"/>
      <c r="C54" s="391"/>
      <c r="D54" s="391"/>
      <c r="E54" s="391"/>
      <c r="F54" s="391"/>
      <c r="G54" s="391"/>
      <c r="H54" s="122" t="s">
        <v>84</v>
      </c>
      <c r="I54" s="105" t="s">
        <v>85</v>
      </c>
      <c r="J54" s="123" t="s">
        <v>147</v>
      </c>
      <c r="K54" s="105" t="s">
        <v>86</v>
      </c>
      <c r="L54" s="123" t="s">
        <v>147</v>
      </c>
      <c r="M54" s="105" t="s">
        <v>87</v>
      </c>
      <c r="N54" s="123" t="s">
        <v>147</v>
      </c>
      <c r="O54" s="123" t="s">
        <v>88</v>
      </c>
      <c r="P54" s="392" t="s">
        <v>147</v>
      </c>
      <c r="Q54" s="393"/>
      <c r="R54" s="123" t="s">
        <v>89</v>
      </c>
      <c r="S54" s="394" t="s">
        <v>147</v>
      </c>
      <c r="T54" s="394"/>
    </row>
    <row r="55" spans="1:20" ht="60" customHeight="1">
      <c r="A55" s="384" t="s">
        <v>148</v>
      </c>
      <c r="B55" s="384"/>
      <c r="C55" s="384"/>
      <c r="D55" s="384"/>
      <c r="E55" s="384"/>
      <c r="F55" s="286" t="s">
        <v>162</v>
      </c>
      <c r="G55" s="286"/>
      <c r="H55" s="120">
        <v>100</v>
      </c>
      <c r="I55" s="337"/>
      <c r="J55" s="376"/>
      <c r="K55" s="337"/>
      <c r="L55" s="337"/>
      <c r="M55" s="337"/>
      <c r="N55" s="337"/>
      <c r="O55" s="337"/>
      <c r="P55" s="337"/>
      <c r="Q55" s="337"/>
      <c r="R55" s="337"/>
      <c r="S55" s="337"/>
      <c r="T55" s="337"/>
    </row>
    <row r="56" spans="1:20" ht="60" customHeight="1">
      <c r="A56" s="384"/>
      <c r="B56" s="384"/>
      <c r="C56" s="384"/>
      <c r="D56" s="384"/>
      <c r="E56" s="384"/>
      <c r="F56" s="286" t="s">
        <v>149</v>
      </c>
      <c r="G56" s="286"/>
      <c r="H56" s="120">
        <v>50</v>
      </c>
      <c r="I56" s="337"/>
      <c r="J56" s="377"/>
      <c r="K56" s="337"/>
      <c r="L56" s="337"/>
      <c r="M56" s="337"/>
      <c r="N56" s="337"/>
      <c r="O56" s="337"/>
      <c r="P56" s="337"/>
      <c r="Q56" s="337"/>
      <c r="R56" s="337"/>
      <c r="S56" s="337"/>
      <c r="T56" s="337"/>
    </row>
    <row r="57" spans="1:20" ht="60" customHeight="1">
      <c r="A57" s="384"/>
      <c r="B57" s="384"/>
      <c r="C57" s="384"/>
      <c r="D57" s="384"/>
      <c r="E57" s="384"/>
      <c r="F57" s="286" t="s">
        <v>150</v>
      </c>
      <c r="G57" s="286"/>
      <c r="H57" s="120">
        <v>0</v>
      </c>
      <c r="I57" s="337"/>
      <c r="J57" s="378"/>
      <c r="K57" s="337"/>
      <c r="L57" s="337"/>
      <c r="M57" s="337"/>
      <c r="N57" s="337"/>
      <c r="O57" s="337"/>
      <c r="P57" s="337"/>
      <c r="Q57" s="337"/>
      <c r="R57" s="337"/>
      <c r="S57" s="337"/>
      <c r="T57" s="337"/>
    </row>
    <row r="58" spans="1:20" ht="30" customHeight="1">
      <c r="A58" s="383" t="s">
        <v>99</v>
      </c>
      <c r="B58" s="383"/>
      <c r="C58" s="383"/>
      <c r="D58" s="383"/>
      <c r="E58" s="383"/>
      <c r="F58" s="383"/>
      <c r="G58" s="383"/>
      <c r="H58" s="383"/>
      <c r="I58" s="309">
        <f>I55</f>
        <v>0</v>
      </c>
      <c r="J58" s="309"/>
      <c r="K58" s="309">
        <f>K55</f>
        <v>0</v>
      </c>
      <c r="L58" s="309"/>
      <c r="M58" s="309">
        <f>M55</f>
        <v>0</v>
      </c>
      <c r="N58" s="309"/>
      <c r="O58" s="336">
        <f>O55</f>
        <v>0</v>
      </c>
      <c r="P58" s="336"/>
      <c r="Q58" s="336"/>
      <c r="R58" s="336">
        <f>R55</f>
        <v>0</v>
      </c>
      <c r="S58" s="336"/>
      <c r="T58" s="336"/>
    </row>
    <row r="59" spans="1:20" ht="60" customHeight="1">
      <c r="A59" s="347" t="s">
        <v>156</v>
      </c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</row>
    <row r="60" spans="1:20" ht="60" customHeight="1">
      <c r="A60" s="384" t="s">
        <v>159</v>
      </c>
      <c r="B60" s="384"/>
      <c r="C60" s="384"/>
      <c r="D60" s="384"/>
      <c r="E60" s="384"/>
      <c r="F60" s="385" t="s">
        <v>153</v>
      </c>
      <c r="G60" s="386"/>
      <c r="H60" s="387"/>
      <c r="I60" s="278">
        <f>IF(OR(AND(I52&lt;=85,I58=100),AND(I52&lt;=85,I58=50)),0,IF(OR(AND(I52&gt;=95,I58=100)),100,IF(OR(AND(I52&gt;=95,I58=50),AND(I52&lt;=94,I58=100),AND(I52&gt;=86,I58=100),AND(I52&lt;=94,I58=50),AND(I52&gt;=86,I58=50)),50,IF(OR(AND(I52&gt;=95,I58=0),AND(I52&lt;=94,I58=0),AND(I52&gt;=86,I58=0),AND(I52&lt;=85,I58=0)),0))))</f>
        <v>0</v>
      </c>
      <c r="J60" s="388"/>
      <c r="K60" s="278">
        <f aca="true" t="shared" si="0" ref="K60">IF(OR(AND(K52&lt;=85,K58=100),AND(K52&lt;=85,K58=50)),0,IF(OR(AND(K52&gt;=95,K58=100)),100,IF(OR(AND(K52&gt;=95,K58=50),AND(K52&lt;=94,K58=100),AND(K52&gt;=86,K58=100),AND(K52&lt;=94,K58=50),AND(K52&gt;=86,K58=50)),50,IF(OR(AND(K52&gt;=95,K58=0),AND(K52&lt;=94,K58=0),AND(K52&gt;=86,K58=0),AND(K52&lt;=85,K58=0)),0))))</f>
        <v>0</v>
      </c>
      <c r="L60" s="388"/>
      <c r="M60" s="278">
        <f aca="true" t="shared" si="1" ref="M60">IF(OR(AND(M52&lt;=85,M58=100),AND(M52&lt;=85,M58=50)),0,IF(OR(AND(M52&gt;=95,M58=100)),100,IF(OR(AND(M52&gt;=95,M58=50),AND(M52&lt;=94,M58=100),AND(M52&gt;=86,M58=100),AND(M52&lt;=94,M58=50),AND(M52&gt;=86,M58=50)),50,IF(OR(AND(M52&gt;=95,M58=0),AND(M52&lt;=94,M58=0),AND(M52&gt;=86,M58=0),AND(M52&lt;=85,M58=0)),0))))</f>
        <v>0</v>
      </c>
      <c r="N60" s="388"/>
      <c r="O60" s="278" t="str">
        <f>IF(OR(AND(O52&lt;=85,O58=100),AND(O52&lt;=85,O58=50)),"0",IF(OR(AND(O52&gt;=95,O58=100)),"100",IF(OR(AND(O52&gt;=95,O58=50),AND(O52&lt;=94,O58=100),AND(O52&gt;=86,O58=100),AND(O52&lt;=94,O58=50),AND(O52&gt;=86,O58=50)),"50",IF(OR(AND(O52&gt;=95,O58=0),AND(O52&lt;=94,O58=0),AND(O52&gt;=86,O58=0),AND(O52&lt;=85,O58=0)),"0"))))</f>
        <v>0</v>
      </c>
      <c r="P60" s="279"/>
      <c r="Q60" s="279"/>
      <c r="R60" s="278" t="str">
        <f>IF(OR(AND(R52&lt;=85,R58=100),AND(R52&lt;=85,R58=50)),"0",IF(OR(AND(R52&gt;=95,R58=100)),"100",IF(OR(AND(R52&gt;=95,R58=50),AND(R52&lt;=94,R58=100),AND(R52&gt;=86,R58=100),AND(R52&lt;=94,R58=50),AND(R52&gt;=86,R58=50)),"50",IF(OR(AND(R52&gt;=95,R58=0),AND(R52&lt;=94,R58=0),AND(R52&gt;=86,R58=0),AND(R52&lt;=85,R58=0)),"0"))))</f>
        <v>0</v>
      </c>
      <c r="S60" s="279"/>
      <c r="T60" s="279"/>
    </row>
    <row r="61" spans="1:20" ht="60" customHeight="1">
      <c r="A61" s="384"/>
      <c r="B61" s="384"/>
      <c r="C61" s="384"/>
      <c r="D61" s="384"/>
      <c r="E61" s="384"/>
      <c r="F61" s="385" t="s">
        <v>154</v>
      </c>
      <c r="G61" s="386"/>
      <c r="H61" s="387"/>
      <c r="I61" s="280"/>
      <c r="J61" s="389"/>
      <c r="K61" s="280"/>
      <c r="L61" s="389"/>
      <c r="M61" s="280"/>
      <c r="N61" s="389"/>
      <c r="O61" s="280"/>
      <c r="P61" s="281"/>
      <c r="Q61" s="281"/>
      <c r="R61" s="280"/>
      <c r="S61" s="281"/>
      <c r="T61" s="281"/>
    </row>
    <row r="62" spans="1:20" ht="60" customHeight="1">
      <c r="A62" s="384"/>
      <c r="B62" s="384"/>
      <c r="C62" s="384"/>
      <c r="D62" s="384"/>
      <c r="E62" s="384"/>
      <c r="F62" s="385" t="s">
        <v>155</v>
      </c>
      <c r="G62" s="386"/>
      <c r="H62" s="387"/>
      <c r="I62" s="282"/>
      <c r="J62" s="390"/>
      <c r="K62" s="282"/>
      <c r="L62" s="390"/>
      <c r="M62" s="282"/>
      <c r="N62" s="390"/>
      <c r="O62" s="282"/>
      <c r="P62" s="283"/>
      <c r="Q62" s="283"/>
      <c r="R62" s="282"/>
      <c r="S62" s="283"/>
      <c r="T62" s="283"/>
    </row>
    <row r="63" spans="1:20" ht="60" customHeight="1">
      <c r="A63" s="347" t="s">
        <v>151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</row>
    <row r="64" spans="1:20" ht="60" customHeight="1">
      <c r="A64" s="384" t="s">
        <v>152</v>
      </c>
      <c r="B64" s="384"/>
      <c r="C64" s="384"/>
      <c r="D64" s="384"/>
      <c r="E64" s="384"/>
      <c r="F64" s="286" t="s">
        <v>153</v>
      </c>
      <c r="G64" s="286"/>
      <c r="H64" s="120">
        <v>100</v>
      </c>
      <c r="I64" s="379" t="str">
        <f>IF(SUM(I60:T62)=0,"BAJO",IF(SUM(I60:T62)/COUNTIF(I60:T62,"&gt;0")&lt;50,"BAJO",IF(SUM(I60:T62)/COUNTIF(I60:T62,"&gt;0")=100,"FUERTE",IF(SUM(I60:T62)/COUNTIF(I60:T62,"&gt;0")&lt;=99,"MODERADO"))))</f>
        <v>BAJO</v>
      </c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</row>
    <row r="65" spans="1:20" ht="60" customHeight="1">
      <c r="A65" s="384"/>
      <c r="B65" s="384"/>
      <c r="C65" s="384"/>
      <c r="D65" s="384"/>
      <c r="E65" s="384"/>
      <c r="F65" s="286" t="s">
        <v>154</v>
      </c>
      <c r="G65" s="286"/>
      <c r="H65" s="120">
        <v>50</v>
      </c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</row>
    <row r="66" spans="1:20" ht="60" customHeight="1">
      <c r="A66" s="384"/>
      <c r="B66" s="384"/>
      <c r="C66" s="384"/>
      <c r="D66" s="384"/>
      <c r="E66" s="384"/>
      <c r="F66" s="286" t="s">
        <v>155</v>
      </c>
      <c r="G66" s="286"/>
      <c r="H66" s="120">
        <v>0</v>
      </c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</row>
    <row r="67" spans="1:20" ht="30" customHeight="1">
      <c r="A67" s="39"/>
      <c r="B67" s="39"/>
      <c r="C67" s="39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37"/>
      <c r="P67" s="38"/>
      <c r="Q67" s="38"/>
      <c r="R67" s="38"/>
      <c r="S67" s="38"/>
      <c r="T67" s="38"/>
    </row>
    <row r="68" spans="1:20" ht="30" customHeight="1">
      <c r="A68" s="33"/>
      <c r="B68" s="33"/>
      <c r="C68" s="34"/>
      <c r="D68" s="34"/>
      <c r="E68" s="34"/>
      <c r="F68" s="34"/>
      <c r="G68" s="34"/>
      <c r="H68" s="34"/>
      <c r="I68" s="34"/>
      <c r="J68" s="87"/>
      <c r="K68" s="87"/>
      <c r="L68" s="50"/>
      <c r="M68" s="50"/>
      <c r="N68" s="42"/>
      <c r="O68" s="51"/>
      <c r="P68" s="40"/>
      <c r="Q68" s="40"/>
      <c r="R68" s="40"/>
      <c r="S68" s="40"/>
      <c r="T68" s="40"/>
    </row>
    <row r="69" spans="1:20" ht="69" customHeight="1">
      <c r="A69" s="284" t="s">
        <v>100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</row>
    <row r="70" spans="1:20" ht="30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2"/>
      <c r="Q70" s="92"/>
      <c r="R70" s="92"/>
      <c r="S70" s="92"/>
      <c r="T70" s="92"/>
    </row>
    <row r="71" spans="1:24" s="84" customFormat="1" ht="50.1" customHeight="1">
      <c r="A71" s="277" t="s">
        <v>1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85"/>
      <c r="V71" s="85"/>
      <c r="W71" s="85"/>
      <c r="X71" s="85"/>
    </row>
    <row r="72" spans="1:24" s="84" customFormat="1" ht="50.1" customHeight="1">
      <c r="A72" s="286" t="s">
        <v>101</v>
      </c>
      <c r="B72" s="286"/>
      <c r="C72" s="286"/>
      <c r="D72" s="286"/>
      <c r="E72" s="286"/>
      <c r="F72" s="286"/>
      <c r="G72" s="286"/>
      <c r="H72" s="286" t="s">
        <v>102</v>
      </c>
      <c r="I72" s="286"/>
      <c r="J72" s="286"/>
      <c r="K72" s="286"/>
      <c r="L72" s="286"/>
      <c r="M72" s="286"/>
      <c r="N72" s="286"/>
      <c r="O72" s="286" t="s">
        <v>103</v>
      </c>
      <c r="P72" s="286"/>
      <c r="Q72" s="286"/>
      <c r="R72" s="286"/>
      <c r="S72" s="286"/>
      <c r="T72" s="286"/>
      <c r="U72" s="85"/>
      <c r="V72" s="85"/>
      <c r="W72" s="85"/>
      <c r="X72" s="85"/>
    </row>
    <row r="73" spans="1:24" s="84" customFormat="1" ht="50.1" customHeight="1">
      <c r="A73" s="287" t="e">
        <f>A12</f>
        <v>#REF!</v>
      </c>
      <c r="B73" s="287"/>
      <c r="C73" s="287"/>
      <c r="D73" s="287"/>
      <c r="E73" s="287"/>
      <c r="F73" s="287"/>
      <c r="G73" s="287"/>
      <c r="H73" s="288">
        <f>IF(OR(AND(H26=1,H26=2,H26=3,H26=4,H26=5),AND(H29=1,H29=2,H29=3,H29=4,H29=5),AND(I64="Fuerte")),2,IF(OR(AND(H26=1,H26=2,H26=3,H26=4,H26=5),AND(H30=1,H30=2,H30=3,H30=4,H30=5),AND(I64="Fuerte")),2,IF(OR(AND(H26=1,H26=2,H26=3,H26=4,H26=5),AND(H31=1,H31=2,H31=3,H31=4,H31=5),AND(I64="Fuerte")),2,IF(OR(AND(H26=1,H26=2,H26=3,H26=4,H26=5),AND(H29=1,H29=2,H29=3,H29=4,H29=5),AND(I64="Moderado")),1,IF(OR(AND(H26=1,H26=2,H26=3,H26=4,H26=5),AND(H30=1,H30=2,H30=3,H30=4,H30=5),AND(I64="Moderado")),1,IF(OR(AND(H26=1,H26=2,H26=3,H26=4,H26=5),AND(H31=1,H31=2,H31=3,H31=4,H31=5),AND(I64="Moderado")),1,))))))</f>
        <v>0</v>
      </c>
      <c r="I73" s="288"/>
      <c r="J73" s="288"/>
      <c r="K73" s="288"/>
      <c r="L73" s="288"/>
      <c r="M73" s="288"/>
      <c r="N73" s="288"/>
      <c r="O73" s="291" t="e">
        <f>IF(A73-H73=0,"1",A73-H73)</f>
        <v>#REF!</v>
      </c>
      <c r="P73" s="291"/>
      <c r="Q73" s="291"/>
      <c r="R73" s="291"/>
      <c r="S73" s="291"/>
      <c r="T73" s="291"/>
      <c r="U73" s="85"/>
      <c r="V73" s="85"/>
      <c r="W73" s="85"/>
      <c r="X73" s="85"/>
    </row>
    <row r="74" spans="1:24" s="84" customFormat="1" ht="50.1" customHeight="1">
      <c r="A74" s="93"/>
      <c r="B74" s="93"/>
      <c r="C74" s="94"/>
      <c r="D74" s="94"/>
      <c r="E74" s="86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97"/>
      <c r="Q74" s="97"/>
      <c r="R74" s="97"/>
      <c r="S74" s="97"/>
      <c r="T74" s="97"/>
      <c r="U74" s="85"/>
      <c r="V74" s="85"/>
      <c r="W74" s="85"/>
      <c r="X74" s="85"/>
    </row>
    <row r="75" spans="1:24" s="84" customFormat="1" ht="50.1" customHeight="1">
      <c r="A75" s="289" t="s">
        <v>104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85"/>
      <c r="V75" s="85"/>
      <c r="W75" s="85"/>
      <c r="X75" s="85"/>
    </row>
    <row r="76" spans="1:24" s="84" customFormat="1" ht="50.1" customHeight="1">
      <c r="A76" s="286" t="s">
        <v>105</v>
      </c>
      <c r="B76" s="286"/>
      <c r="C76" s="286"/>
      <c r="D76" s="286"/>
      <c r="E76" s="286"/>
      <c r="F76" s="286"/>
      <c r="G76" s="286"/>
      <c r="H76" s="286" t="s">
        <v>102</v>
      </c>
      <c r="I76" s="286"/>
      <c r="J76" s="286"/>
      <c r="K76" s="286"/>
      <c r="L76" s="286"/>
      <c r="M76" s="286"/>
      <c r="N76" s="286"/>
      <c r="O76" s="286" t="s">
        <v>106</v>
      </c>
      <c r="P76" s="286"/>
      <c r="Q76" s="286"/>
      <c r="R76" s="286"/>
      <c r="S76" s="286"/>
      <c r="T76" s="286"/>
      <c r="U76" s="85"/>
      <c r="V76" s="85"/>
      <c r="W76" s="85"/>
      <c r="X76" s="85"/>
    </row>
    <row r="77" spans="1:24" s="84" customFormat="1" ht="50.1" customHeight="1">
      <c r="A77" s="287" t="e">
        <f>O12</f>
        <v>#DIV/0!</v>
      </c>
      <c r="B77" s="287"/>
      <c r="C77" s="287"/>
      <c r="D77" s="287"/>
      <c r="E77" s="287"/>
      <c r="F77" s="287"/>
      <c r="G77" s="287"/>
      <c r="H77" s="290">
        <f>IF(OR(AND(H26=1,H26=2,H26=3,H26=4,H26=5),AND(H29=1,H29=2,H29=3,H29=4,H29=5),AND(I64="Fuerte")),"2",IF(OR(AND(H26=1,H26=2,H26=3,H26=4,H26=5),AND(H30=1,H30=2,H30=3,H30=4,H30=5),AND(I64="Fuerte")),"2",IF(OR(AND(H26=1,H26=2,H26=3,H26=4,H26=5),AND(H31=1,H31=2,H31=3,H31=4,H31=5),AND(I64="Fuerte")),"2",IF(OR(AND(H26=1,H26=2,H26=3,H26=4,H26=5),AND(H29=1,H29=2,H29=3,H29=4,H29=5),AND(I64="Moderado")),"1",IF(OR(AND(H26=1,H26=2,H26=3,H26=4,H26=5),AND(H30=1,H30=2,H30=3,H30=4,H30=5),AND(I64="Moderado")),"1",IF(OR(AND(H26=1,H26=2,H26=3,H26=4,H26=5),AND(H31=1,H31=2,H31=3,H31=4,H31=5),AND(I64="Moderado")),"1",))))))</f>
        <v>0</v>
      </c>
      <c r="I77" s="290"/>
      <c r="J77" s="290"/>
      <c r="K77" s="290"/>
      <c r="L77" s="290"/>
      <c r="M77" s="290"/>
      <c r="N77" s="290"/>
      <c r="O77" s="287" t="e">
        <f>IF(A77-H77=0,"1",A77-H77)</f>
        <v>#DIV/0!</v>
      </c>
      <c r="P77" s="287"/>
      <c r="Q77" s="287"/>
      <c r="R77" s="287"/>
      <c r="S77" s="287"/>
      <c r="T77" s="287"/>
      <c r="U77" s="85"/>
      <c r="V77" s="85"/>
      <c r="W77" s="85"/>
      <c r="X77" s="85"/>
    </row>
    <row r="78" spans="1:24" s="84" customFormat="1" ht="50.1" customHeight="1">
      <c r="A78" s="98"/>
      <c r="B78" s="98"/>
      <c r="C78" s="98"/>
      <c r="D78" s="98"/>
      <c r="E78" s="98"/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97"/>
      <c r="Q78" s="97"/>
      <c r="R78" s="97"/>
      <c r="S78" s="97"/>
      <c r="T78" s="97"/>
      <c r="U78" s="85"/>
      <c r="V78" s="85"/>
      <c r="W78" s="85"/>
      <c r="X78" s="85"/>
    </row>
    <row r="79" spans="1:24" s="84" customFormat="1" ht="50.1" customHeight="1">
      <c r="A79" s="277" t="s">
        <v>107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85"/>
      <c r="V79" s="85"/>
      <c r="W79" s="85"/>
      <c r="X79" s="85"/>
    </row>
    <row r="80" spans="1:24" s="84" customFormat="1" ht="50.1" customHeight="1">
      <c r="A80" s="286" t="s">
        <v>103</v>
      </c>
      <c r="B80" s="286"/>
      <c r="C80" s="286"/>
      <c r="D80" s="286"/>
      <c r="E80" s="286"/>
      <c r="F80" s="286"/>
      <c r="G80" s="286"/>
      <c r="H80" s="286" t="s">
        <v>106</v>
      </c>
      <c r="I80" s="286"/>
      <c r="J80" s="286"/>
      <c r="K80" s="286"/>
      <c r="L80" s="286"/>
      <c r="M80" s="286"/>
      <c r="N80" s="286"/>
      <c r="O80" s="286" t="s">
        <v>108</v>
      </c>
      <c r="P80" s="286"/>
      <c r="Q80" s="286"/>
      <c r="R80" s="286"/>
      <c r="S80" s="286"/>
      <c r="T80" s="286"/>
      <c r="U80" s="85"/>
      <c r="V80" s="85"/>
      <c r="W80" s="85"/>
      <c r="X80" s="85"/>
    </row>
    <row r="81" spans="1:24" s="84" customFormat="1" ht="148.5" customHeight="1">
      <c r="A81" s="287" t="e">
        <f>O73</f>
        <v>#REF!</v>
      </c>
      <c r="B81" s="287"/>
      <c r="C81" s="287"/>
      <c r="D81" s="287"/>
      <c r="E81" s="287"/>
      <c r="F81" s="287"/>
      <c r="G81" s="287"/>
      <c r="H81" s="287" t="e">
        <f>O77</f>
        <v>#DIV/0!</v>
      </c>
      <c r="I81" s="287"/>
      <c r="J81" s="287"/>
      <c r="K81" s="287"/>
      <c r="L81" s="287"/>
      <c r="M81" s="287"/>
      <c r="N81" s="287"/>
      <c r="O81" s="288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288"/>
      <c r="Q81" s="288"/>
      <c r="R81" s="288"/>
      <c r="S81" s="288"/>
      <c r="T81" s="288"/>
      <c r="U81" s="85"/>
      <c r="V81" s="85"/>
      <c r="W81" s="85"/>
      <c r="X81" s="85"/>
    </row>
    <row r="82" spans="1:20" ht="15">
      <c r="A82" s="17"/>
      <c r="B82" s="17"/>
      <c r="C82" s="17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54"/>
      <c r="P82" s="55"/>
      <c r="Q82" s="55"/>
      <c r="R82" s="55"/>
      <c r="S82" s="55"/>
      <c r="T82" s="55"/>
    </row>
  </sheetData>
  <sheetProtection algorithmName="SHA-512" hashValue="0YgMfajCxqJpUZPhjJmu15vkg6yQNa9lu4kIJ/mzY6auAbhUFYuUom3Jy1WVmwsciHl+zjy5XHrAqc7+F8XJkA==" saltValue="V5kZn94T5hb3lKKDbGts4w==" spinCount="100000" sheet="1" objects="1" scenarios="1"/>
  <mergeCells count="217">
    <mergeCell ref="A79:T79"/>
    <mergeCell ref="A80:G80"/>
    <mergeCell ref="H80:N80"/>
    <mergeCell ref="O80:T80"/>
    <mergeCell ref="A81:G81"/>
    <mergeCell ref="H81:N81"/>
    <mergeCell ref="O81:T81"/>
    <mergeCell ref="A75:T75"/>
    <mergeCell ref="A76:G76"/>
    <mergeCell ref="H76:N76"/>
    <mergeCell ref="O76:T76"/>
    <mergeCell ref="A77:G77"/>
    <mergeCell ref="H77:N77"/>
    <mergeCell ref="O77:T77"/>
    <mergeCell ref="A71:T71"/>
    <mergeCell ref="A72:G72"/>
    <mergeCell ref="H72:N72"/>
    <mergeCell ref="O72:T72"/>
    <mergeCell ref="A73:G73"/>
    <mergeCell ref="H73:N73"/>
    <mergeCell ref="O73:T73"/>
    <mergeCell ref="F61:H61"/>
    <mergeCell ref="F62:H62"/>
    <mergeCell ref="A63:T63"/>
    <mergeCell ref="A64:E66"/>
    <mergeCell ref="F64:G64"/>
    <mergeCell ref="I64:T66"/>
    <mergeCell ref="F65:G65"/>
    <mergeCell ref="F66:G66"/>
    <mergeCell ref="A59:T59"/>
    <mergeCell ref="A60:E62"/>
    <mergeCell ref="F60:H60"/>
    <mergeCell ref="I60:J62"/>
    <mergeCell ref="K60:L62"/>
    <mergeCell ref="M60:N62"/>
    <mergeCell ref="O60:Q62"/>
    <mergeCell ref="R60:T62"/>
    <mergeCell ref="A69:T69"/>
    <mergeCell ref="A58:H58"/>
    <mergeCell ref="I58:J58"/>
    <mergeCell ref="K58:L58"/>
    <mergeCell ref="M58:N58"/>
    <mergeCell ref="M55:M57"/>
    <mergeCell ref="N55:N57"/>
    <mergeCell ref="O55:O57"/>
    <mergeCell ref="O58:Q58"/>
    <mergeCell ref="R58:T58"/>
    <mergeCell ref="P55:Q57"/>
    <mergeCell ref="R55:R57"/>
    <mergeCell ref="S55:T57"/>
    <mergeCell ref="A53:T53"/>
    <mergeCell ref="A54:G54"/>
    <mergeCell ref="P54:Q54"/>
    <mergeCell ref="S54:T54"/>
    <mergeCell ref="A55:E57"/>
    <mergeCell ref="F55:G55"/>
    <mergeCell ref="I55:I57"/>
    <mergeCell ref="J55:J57"/>
    <mergeCell ref="K55:K57"/>
    <mergeCell ref="L55:L57"/>
    <mergeCell ref="F56:G56"/>
    <mergeCell ref="F57:G57"/>
    <mergeCell ref="A52:G52"/>
    <mergeCell ref="I52:J52"/>
    <mergeCell ref="K52:L52"/>
    <mergeCell ref="M52:N52"/>
    <mergeCell ref="O52:Q52"/>
    <mergeCell ref="R52:T52"/>
    <mergeCell ref="M49:M51"/>
    <mergeCell ref="N49:N51"/>
    <mergeCell ref="O49:O51"/>
    <mergeCell ref="P49:Q51"/>
    <mergeCell ref="R49:R51"/>
    <mergeCell ref="S49:T51"/>
    <mergeCell ref="A49:E51"/>
    <mergeCell ref="F49:G49"/>
    <mergeCell ref="I49:I51"/>
    <mergeCell ref="J49:J51"/>
    <mergeCell ref="K49:K51"/>
    <mergeCell ref="L49:L51"/>
    <mergeCell ref="F50:G50"/>
    <mergeCell ref="F51:G51"/>
    <mergeCell ref="M47:M48"/>
    <mergeCell ref="N47:N48"/>
    <mergeCell ref="O47:O48"/>
    <mergeCell ref="P47:Q48"/>
    <mergeCell ref="R47:R48"/>
    <mergeCell ref="S47:T48"/>
    <mergeCell ref="A47:E48"/>
    <mergeCell ref="F47:G47"/>
    <mergeCell ref="I47:I48"/>
    <mergeCell ref="J47:J48"/>
    <mergeCell ref="K47:K48"/>
    <mergeCell ref="L47:L48"/>
    <mergeCell ref="F48:G48"/>
    <mergeCell ref="M45:M46"/>
    <mergeCell ref="N45:N46"/>
    <mergeCell ref="O45:O46"/>
    <mergeCell ref="P45:Q46"/>
    <mergeCell ref="R45:R46"/>
    <mergeCell ref="S45:T46"/>
    <mergeCell ref="A45:E46"/>
    <mergeCell ref="F45:G45"/>
    <mergeCell ref="I45:I46"/>
    <mergeCell ref="J45:J46"/>
    <mergeCell ref="K45:K46"/>
    <mergeCell ref="L45:L46"/>
    <mergeCell ref="F46:G46"/>
    <mergeCell ref="M42:M44"/>
    <mergeCell ref="N42:N44"/>
    <mergeCell ref="O42:O44"/>
    <mergeCell ref="P42:Q44"/>
    <mergeCell ref="R42:R44"/>
    <mergeCell ref="S42:T44"/>
    <mergeCell ref="A42:E44"/>
    <mergeCell ref="F42:G42"/>
    <mergeCell ref="I42:I44"/>
    <mergeCell ref="J42:J44"/>
    <mergeCell ref="K42:K44"/>
    <mergeCell ref="L42:L44"/>
    <mergeCell ref="F43:G43"/>
    <mergeCell ref="F44:G44"/>
    <mergeCell ref="M40:M41"/>
    <mergeCell ref="N40:N41"/>
    <mergeCell ref="O40:O41"/>
    <mergeCell ref="P40:Q41"/>
    <mergeCell ref="R40:R41"/>
    <mergeCell ref="S40:T41"/>
    <mergeCell ref="A40:E41"/>
    <mergeCell ref="F40:G40"/>
    <mergeCell ref="I40:I41"/>
    <mergeCell ref="J40:J41"/>
    <mergeCell ref="K40:K41"/>
    <mergeCell ref="L40:L41"/>
    <mergeCell ref="F41:G41"/>
    <mergeCell ref="M38:M39"/>
    <mergeCell ref="N38:N39"/>
    <mergeCell ref="O38:O39"/>
    <mergeCell ref="P38:Q39"/>
    <mergeCell ref="R38:R39"/>
    <mergeCell ref="S38:T39"/>
    <mergeCell ref="A38:E39"/>
    <mergeCell ref="F38:G38"/>
    <mergeCell ref="I38:I39"/>
    <mergeCell ref="J38:J39"/>
    <mergeCell ref="K38:K39"/>
    <mergeCell ref="L38:L39"/>
    <mergeCell ref="F39:G39"/>
    <mergeCell ref="N36:N37"/>
    <mergeCell ref="O36:O37"/>
    <mergeCell ref="P36:Q37"/>
    <mergeCell ref="R36:R37"/>
    <mergeCell ref="S36:T37"/>
    <mergeCell ref="F37:G37"/>
    <mergeCell ref="A35:G35"/>
    <mergeCell ref="P35:Q35"/>
    <mergeCell ref="S35:T35"/>
    <mergeCell ref="A36:E37"/>
    <mergeCell ref="F36:G36"/>
    <mergeCell ref="I36:I37"/>
    <mergeCell ref="J36:J37"/>
    <mergeCell ref="K36:K37"/>
    <mergeCell ref="L36:L37"/>
    <mergeCell ref="M36:M37"/>
    <mergeCell ref="A28:G28"/>
    <mergeCell ref="A29:G29"/>
    <mergeCell ref="A30:G30"/>
    <mergeCell ref="A31:G31"/>
    <mergeCell ref="A33:T33"/>
    <mergeCell ref="A34:T34"/>
    <mergeCell ref="A22:F22"/>
    <mergeCell ref="H22:N22"/>
    <mergeCell ref="A23:F23"/>
    <mergeCell ref="H23:N23"/>
    <mergeCell ref="A26:G26"/>
    <mergeCell ref="A27:G27"/>
    <mergeCell ref="A21:F21"/>
    <mergeCell ref="H21:N21"/>
    <mergeCell ref="O12:P12"/>
    <mergeCell ref="Q12:T12"/>
    <mergeCell ref="A14:T14"/>
    <mergeCell ref="A15:T15"/>
    <mergeCell ref="A16:F18"/>
    <mergeCell ref="G16:N18"/>
    <mergeCell ref="O16:T16"/>
    <mergeCell ref="O17:Q17"/>
    <mergeCell ref="R17:T17"/>
    <mergeCell ref="B12:C12"/>
    <mergeCell ref="D12:F12"/>
    <mergeCell ref="G12:H12"/>
    <mergeCell ref="I12:J12"/>
    <mergeCell ref="K12:L12"/>
    <mergeCell ref="M12:N12"/>
    <mergeCell ref="A19:F19"/>
    <mergeCell ref="H19:N19"/>
    <mergeCell ref="A20:F20"/>
    <mergeCell ref="H20:N20"/>
    <mergeCell ref="A9:T9"/>
    <mergeCell ref="A10:A11"/>
    <mergeCell ref="B10:P10"/>
    <mergeCell ref="Q10:T11"/>
    <mergeCell ref="B11:C11"/>
    <mergeCell ref="D11:F11"/>
    <mergeCell ref="G11:H11"/>
    <mergeCell ref="I11:J11"/>
    <mergeCell ref="K11:L11"/>
    <mergeCell ref="M11:N11"/>
    <mergeCell ref="O11:P11"/>
    <mergeCell ref="B1:T1"/>
    <mergeCell ref="B2:T2"/>
    <mergeCell ref="B3:T3"/>
    <mergeCell ref="A5:T5"/>
    <mergeCell ref="B6:C6"/>
    <mergeCell ref="D6:T6"/>
    <mergeCell ref="B7:C7"/>
    <mergeCell ref="D7:T7"/>
    <mergeCell ref="A8:T8"/>
  </mergeCells>
  <conditionalFormatting sqref="O81">
    <cfRule type="expression" priority="8" dxfId="1" stopIfTrue="1">
      <formula>LEFT(O81,4)="ALTO"</formula>
    </cfRule>
    <cfRule type="expression" priority="9" dxfId="2" stopIfTrue="1">
      <formula>LEFT(O81,8)="MODERADO"</formula>
    </cfRule>
    <cfRule type="expression" priority="10" dxfId="3" stopIfTrue="1">
      <formula>LEFT(O81,7)="EXTREMO"</formula>
    </cfRule>
    <cfRule type="expression" priority="11" dxfId="7" stopIfTrue="1">
      <formula>LEFT(O81,4)="BAJO"</formula>
    </cfRule>
  </conditionalFormatting>
  <conditionalFormatting sqref="I64:T66">
    <cfRule type="containsText" priority="5" dxfId="6" operator="containsText" stopIfTrue="1" text="Fuerte">
      <formula>NOT(ISERROR(SEARCH("Fuerte",I64)))</formula>
    </cfRule>
    <cfRule type="containsText" priority="6" dxfId="5" operator="containsText" stopIfTrue="1" text="Moderado">
      <formula>NOT(ISERROR(SEARCH("Moderado",I64)))</formula>
    </cfRule>
    <cfRule type="containsText" priority="7" dxfId="4" operator="containsText" stopIfTrue="1" text="BAJO">
      <formula>NOT(ISERROR(SEARCH("BAJO",I64)))</formula>
    </cfRule>
  </conditionalFormatting>
  <conditionalFormatting sqref="Q12:T12">
    <cfRule type="containsText" priority="1" dxfId="3" operator="containsText" text="EXTREMO">
      <formula>NOT(ISERROR(SEARCH("EXTREMO",Q12)))</formula>
    </cfRule>
    <cfRule type="containsText" priority="2" dxfId="2" operator="containsText" text="MODERADO">
      <formula>NOT(ISERROR(SEARCH("MODERADO",Q12)))</formula>
    </cfRule>
    <cfRule type="containsText" priority="3" dxfId="1" operator="containsText" text="ALTO">
      <formula>NOT(ISERROR(SEARCH("ALTO",Q12)))</formula>
    </cfRule>
    <cfRule type="containsText" priority="4" dxfId="0" operator="containsText" text="BAJO">
      <formula>NOT(ISERROR(SEARCH("BAJO",Q12)))</formula>
    </cfRule>
  </conditionalFormatting>
  <printOptions/>
  <pageMargins left="0.7" right="0.7" top="0.75" bottom="0.75" header="0.3" footer="0.3"/>
  <pageSetup horizontalDpi="600" verticalDpi="600" orientation="portrait" paperSize="9" scale="1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6" tint="-0.24997000396251678"/>
  </sheetPr>
  <dimension ref="A1:X82"/>
  <sheetViews>
    <sheetView view="pageBreakPreview" zoomScale="28" zoomScaleSheetLayoutView="28" workbookViewId="0" topLeftCell="F47">
      <selection activeCell="R49" sqref="R49:R51"/>
    </sheetView>
  </sheetViews>
  <sheetFormatPr defaultColWidth="11.421875" defaultRowHeight="15"/>
  <cols>
    <col min="1" max="1" width="78.140625" style="36" customWidth="1"/>
    <col min="2" max="3" width="50.7109375" style="36" customWidth="1"/>
    <col min="4" max="9" width="35.7109375" style="36" customWidth="1"/>
    <col min="10" max="10" width="70.7109375" style="36" customWidth="1"/>
    <col min="11" max="11" width="35.7109375" style="36" customWidth="1"/>
    <col min="12" max="12" width="70.7109375" style="36" customWidth="1"/>
    <col min="13" max="13" width="35.7109375" style="36" customWidth="1"/>
    <col min="14" max="14" width="70.7109375" style="36" customWidth="1"/>
    <col min="15" max="20" width="43.140625" style="36" customWidth="1"/>
    <col min="21" max="21" width="27.421875" style="85" customWidth="1"/>
    <col min="22" max="24" width="11.421875" style="85" customWidth="1"/>
    <col min="25" max="16384" width="11.421875" style="36" customWidth="1"/>
  </cols>
  <sheetData>
    <row r="1" spans="1:20" ht="71.25" customHeight="1">
      <c r="A1" s="99" t="s">
        <v>60</v>
      </c>
      <c r="B1" s="361" t="str">
        <f>'MAPA DE RIESGOS'!C9</f>
        <v>16 DE Julio de 2020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71.25" customHeight="1">
      <c r="A2" s="99" t="s">
        <v>61</v>
      </c>
      <c r="B2" s="364" t="str">
        <f>'MAPA DE RIESGOS'!C7</f>
        <v>ATENCIÓN SOCIAL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/>
    </row>
    <row r="3" spans="1:20" ht="71.25" customHeight="1">
      <c r="A3" s="99" t="s">
        <v>62</v>
      </c>
      <c r="B3" s="364" t="str">
        <f>'MAPA DE RIESGOS'!D16</f>
        <v>IMPLEMENTACIÓN DE POLITICAS PUBLICAS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3"/>
    </row>
    <row r="4" spans="1:20" ht="30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7"/>
      <c r="P4" s="38"/>
      <c r="Q4" s="38"/>
      <c r="R4" s="38"/>
      <c r="S4" s="38"/>
      <c r="T4" s="38"/>
    </row>
    <row r="5" spans="1:20" ht="66" customHeight="1">
      <c r="A5" s="346" t="s">
        <v>189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</row>
    <row r="6" spans="1:20" ht="81" customHeight="1">
      <c r="A6" s="100" t="s">
        <v>63</v>
      </c>
      <c r="B6" s="349" t="s">
        <v>35</v>
      </c>
      <c r="C6" s="351"/>
      <c r="D6" s="349" t="s">
        <v>165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</row>
    <row r="7" spans="1:20" ht="91.5" customHeight="1">
      <c r="A7" s="121" t="e">
        <f>#REF!</f>
        <v>#REF!</v>
      </c>
      <c r="B7" s="369" t="e">
        <f>#REF!</f>
        <v>#REF!</v>
      </c>
      <c r="C7" s="370"/>
      <c r="D7" s="369" t="e">
        <f>#REF!</f>
        <v>#REF!</v>
      </c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0"/>
    </row>
    <row r="8" spans="1:20" ht="34.5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20" ht="66" customHeight="1">
      <c r="A9" s="478" t="s">
        <v>140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80"/>
    </row>
    <row r="10" spans="1:24" s="56" customFormat="1" ht="50.1" customHeight="1">
      <c r="A10" s="473" t="s">
        <v>66</v>
      </c>
      <c r="B10" s="473" t="s">
        <v>67</v>
      </c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2" t="s">
        <v>65</v>
      </c>
      <c r="R10" s="472"/>
      <c r="S10" s="472"/>
      <c r="T10" s="472"/>
      <c r="U10" s="85"/>
      <c r="V10" s="85"/>
      <c r="W10" s="85"/>
      <c r="X10" s="85"/>
    </row>
    <row r="11" spans="1:24" s="56" customFormat="1" ht="73.5" customHeight="1">
      <c r="A11" s="473"/>
      <c r="B11" s="473" t="s">
        <v>69</v>
      </c>
      <c r="C11" s="473"/>
      <c r="D11" s="473" t="s">
        <v>70</v>
      </c>
      <c r="E11" s="473"/>
      <c r="F11" s="473"/>
      <c r="G11" s="473" t="s">
        <v>71</v>
      </c>
      <c r="H11" s="473"/>
      <c r="I11" s="473" t="s">
        <v>72</v>
      </c>
      <c r="J11" s="473"/>
      <c r="K11" s="473" t="s">
        <v>73</v>
      </c>
      <c r="L11" s="473"/>
      <c r="M11" s="473" t="s">
        <v>74</v>
      </c>
      <c r="N11" s="473"/>
      <c r="O11" s="473" t="s">
        <v>68</v>
      </c>
      <c r="P11" s="473"/>
      <c r="Q11" s="472"/>
      <c r="R11" s="472"/>
      <c r="S11" s="472"/>
      <c r="T11" s="472"/>
      <c r="U11" s="85"/>
      <c r="V11" s="85"/>
      <c r="W11" s="85"/>
      <c r="X11" s="85"/>
    </row>
    <row r="12" spans="1:24" s="84" customFormat="1" ht="102" customHeight="1">
      <c r="A12" s="138" t="e">
        <f>#REF!</f>
        <v>#REF!</v>
      </c>
      <c r="B12" s="476"/>
      <c r="C12" s="476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4" t="e">
        <f>ROUND(AVERAGE(B12:N12),0)</f>
        <v>#DIV/0!</v>
      </c>
      <c r="P12" s="474"/>
      <c r="Q12" s="475" t="e">
        <f>IF(OR(AND(A12=1,O12=1),AND(A12=2,O12=1),AND(A12=1,O12=2),AND(A12=2,O12=2),AND(A12=3,O12=1)),"BAJO",IF(OR(AND(A12=4,O12=1),AND(A12=3,O12=2),AND(A12=2,O12=3),AND(A12=1,O12=3)),"MODERADO",IF(OR(AND(A12=5,O12=1),AND(A12=5,O12=2),AND(A12=4,O12=2),AND(A12=4,O12=3),AND(A12=3,O12=3),AND(A12=2,O12=4),AND(A12=1,O12=4),AND(A12=1,O12=5)),"ALTO",IF(OR(AND(A12=5,O12=3),AND(A12=5,O12=4),AND(A12=4,O12=4),AND(A12=3,O12=4),AND(A12=5,O12=5),AND(A12=4,O12=5),AND(A12=3,O12=5),AND(A12=2,O12=5)),"EXTREMO",""))))</f>
        <v>#REF!</v>
      </c>
      <c r="R12" s="475"/>
      <c r="S12" s="475"/>
      <c r="T12" s="475"/>
      <c r="U12" s="85"/>
      <c r="V12" s="85"/>
      <c r="W12" s="85"/>
      <c r="X12" s="85"/>
    </row>
    <row r="13" spans="1:20" ht="47.25" customHeight="1">
      <c r="A13" s="22"/>
      <c r="B13" s="22"/>
      <c r="C13" s="22"/>
      <c r="D13" s="23"/>
      <c r="E13" s="23"/>
      <c r="F13" s="24"/>
      <c r="G13" s="24"/>
      <c r="H13" s="24"/>
      <c r="I13" s="24"/>
      <c r="J13" s="24"/>
      <c r="K13" s="23"/>
      <c r="L13" s="23"/>
      <c r="M13" s="23"/>
      <c r="N13" s="23"/>
      <c r="O13" s="37"/>
      <c r="P13" s="38"/>
      <c r="Q13" s="38"/>
      <c r="R13" s="38"/>
      <c r="S13" s="38"/>
      <c r="T13" s="38"/>
    </row>
    <row r="14" spans="1:20" ht="73.5" customHeight="1">
      <c r="A14" s="346" t="s">
        <v>75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</row>
    <row r="15" spans="1:20" ht="73.5" customHeight="1">
      <c r="A15" s="441" t="s">
        <v>76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</row>
    <row r="16" spans="1:20" ht="72" customHeight="1">
      <c r="A16" s="445" t="s">
        <v>190</v>
      </c>
      <c r="B16" s="446"/>
      <c r="C16" s="446"/>
      <c r="D16" s="446"/>
      <c r="E16" s="446"/>
      <c r="F16" s="447"/>
      <c r="G16" s="445" t="s">
        <v>171</v>
      </c>
      <c r="H16" s="446"/>
      <c r="I16" s="446"/>
      <c r="J16" s="446"/>
      <c r="K16" s="446"/>
      <c r="L16" s="446"/>
      <c r="M16" s="446"/>
      <c r="N16" s="447"/>
      <c r="O16" s="347" t="s">
        <v>145</v>
      </c>
      <c r="P16" s="347"/>
      <c r="Q16" s="347"/>
      <c r="R16" s="347"/>
      <c r="S16" s="347"/>
      <c r="T16" s="347"/>
    </row>
    <row r="17" spans="1:20" ht="30" customHeight="1">
      <c r="A17" s="448"/>
      <c r="B17" s="449"/>
      <c r="C17" s="449"/>
      <c r="D17" s="449"/>
      <c r="E17" s="449"/>
      <c r="F17" s="450"/>
      <c r="G17" s="448"/>
      <c r="H17" s="449"/>
      <c r="I17" s="449"/>
      <c r="J17" s="449"/>
      <c r="K17" s="449"/>
      <c r="L17" s="449"/>
      <c r="M17" s="449"/>
      <c r="N17" s="450"/>
      <c r="O17" s="439" t="s">
        <v>1</v>
      </c>
      <c r="P17" s="439"/>
      <c r="Q17" s="439"/>
      <c r="R17" s="439" t="s">
        <v>0</v>
      </c>
      <c r="S17" s="439"/>
      <c r="T17" s="439"/>
    </row>
    <row r="18" spans="1:20" ht="54" customHeight="1">
      <c r="A18" s="451"/>
      <c r="B18" s="452"/>
      <c r="C18" s="452"/>
      <c r="D18" s="452"/>
      <c r="E18" s="452"/>
      <c r="F18" s="453"/>
      <c r="G18" s="451"/>
      <c r="H18" s="452"/>
      <c r="I18" s="452"/>
      <c r="J18" s="452"/>
      <c r="K18" s="452"/>
      <c r="L18" s="452"/>
      <c r="M18" s="452"/>
      <c r="N18" s="453"/>
      <c r="O18" s="123" t="s">
        <v>169</v>
      </c>
      <c r="P18" s="123" t="s">
        <v>170</v>
      </c>
      <c r="Q18" s="123" t="s">
        <v>172</v>
      </c>
      <c r="R18" s="123" t="s">
        <v>169</v>
      </c>
      <c r="S18" s="123" t="s">
        <v>170</v>
      </c>
      <c r="T18" s="123" t="s">
        <v>172</v>
      </c>
    </row>
    <row r="19" spans="1:20" ht="49.5" customHeight="1">
      <c r="A19" s="442" t="e">
        <f>#REF!</f>
        <v>#REF!</v>
      </c>
      <c r="B19" s="443"/>
      <c r="C19" s="443"/>
      <c r="D19" s="443"/>
      <c r="E19" s="443"/>
      <c r="F19" s="444"/>
      <c r="G19" s="110" t="s">
        <v>77</v>
      </c>
      <c r="H19" s="442" t="e">
        <f>#REF!</f>
        <v>#REF!</v>
      </c>
      <c r="I19" s="443"/>
      <c r="J19" s="443"/>
      <c r="K19" s="443"/>
      <c r="L19" s="443"/>
      <c r="M19" s="443"/>
      <c r="N19" s="443"/>
      <c r="O19" s="83"/>
      <c r="P19" s="83"/>
      <c r="Q19" s="80"/>
      <c r="R19" s="80"/>
      <c r="S19" s="80"/>
      <c r="T19" s="80"/>
    </row>
    <row r="20" spans="1:20" ht="50.1" customHeight="1">
      <c r="A20" s="442" t="e">
        <f>#REF!</f>
        <v>#REF!</v>
      </c>
      <c r="B20" s="443"/>
      <c r="C20" s="443"/>
      <c r="D20" s="443"/>
      <c r="E20" s="443"/>
      <c r="F20" s="444"/>
      <c r="G20" s="110" t="s">
        <v>78</v>
      </c>
      <c r="H20" s="442" t="e">
        <f>#REF!</f>
        <v>#REF!</v>
      </c>
      <c r="I20" s="443"/>
      <c r="J20" s="443"/>
      <c r="K20" s="443"/>
      <c r="L20" s="443"/>
      <c r="M20" s="443"/>
      <c r="N20" s="443"/>
      <c r="O20" s="83"/>
      <c r="P20" s="83"/>
      <c r="Q20" s="80"/>
      <c r="R20" s="80"/>
      <c r="S20" s="80"/>
      <c r="T20" s="80"/>
    </row>
    <row r="21" spans="1:20" ht="50.1" customHeight="1">
      <c r="A21" s="442" t="e">
        <f>#REF!</f>
        <v>#REF!</v>
      </c>
      <c r="B21" s="443"/>
      <c r="C21" s="443"/>
      <c r="D21" s="443"/>
      <c r="E21" s="443"/>
      <c r="F21" s="444"/>
      <c r="G21" s="110" t="s">
        <v>79</v>
      </c>
      <c r="H21" s="442" t="e">
        <f>#REF!</f>
        <v>#REF!</v>
      </c>
      <c r="I21" s="443"/>
      <c r="J21" s="443"/>
      <c r="K21" s="443"/>
      <c r="L21" s="443"/>
      <c r="M21" s="443"/>
      <c r="N21" s="443"/>
      <c r="O21" s="83"/>
      <c r="P21" s="83"/>
      <c r="Q21" s="80"/>
      <c r="R21" s="80"/>
      <c r="S21" s="80"/>
      <c r="T21" s="80"/>
    </row>
    <row r="22" spans="1:20" ht="50.1" customHeight="1">
      <c r="A22" s="442" t="e">
        <f>#REF!</f>
        <v>#REF!</v>
      </c>
      <c r="B22" s="443"/>
      <c r="C22" s="443"/>
      <c r="D22" s="443"/>
      <c r="E22" s="443"/>
      <c r="F22" s="444"/>
      <c r="G22" s="110" t="s">
        <v>80</v>
      </c>
      <c r="H22" s="442" t="e">
        <f>#REF!</f>
        <v>#REF!</v>
      </c>
      <c r="I22" s="443"/>
      <c r="J22" s="443"/>
      <c r="K22" s="443"/>
      <c r="L22" s="443"/>
      <c r="M22" s="443"/>
      <c r="N22" s="443"/>
      <c r="O22" s="83"/>
      <c r="P22" s="83"/>
      <c r="Q22" s="80"/>
      <c r="R22" s="80"/>
      <c r="S22" s="80"/>
      <c r="T22" s="80"/>
    </row>
    <row r="23" spans="1:20" ht="50.1" customHeight="1">
      <c r="A23" s="442" t="e">
        <f>#REF!</f>
        <v>#REF!</v>
      </c>
      <c r="B23" s="443"/>
      <c r="C23" s="443"/>
      <c r="D23" s="443"/>
      <c r="E23" s="443"/>
      <c r="F23" s="444"/>
      <c r="G23" s="110" t="s">
        <v>81</v>
      </c>
      <c r="H23" s="442" t="e">
        <f>#REF!</f>
        <v>#REF!</v>
      </c>
      <c r="I23" s="443"/>
      <c r="J23" s="443"/>
      <c r="K23" s="443"/>
      <c r="L23" s="443"/>
      <c r="M23" s="443"/>
      <c r="N23" s="443"/>
      <c r="O23" s="83"/>
      <c r="P23" s="83"/>
      <c r="Q23" s="80"/>
      <c r="R23" s="80"/>
      <c r="S23" s="80"/>
      <c r="T23" s="80"/>
    </row>
    <row r="24" spans="1:20" ht="30" customHeight="1">
      <c r="A24" s="25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37"/>
      <c r="P24" s="38"/>
      <c r="Q24" s="38"/>
      <c r="R24" s="38"/>
      <c r="S24" s="38"/>
      <c r="T24" s="38"/>
    </row>
    <row r="25" spans="1:20" ht="30" customHeight="1">
      <c r="A25" s="28"/>
      <c r="B25" s="28"/>
      <c r="C25" s="29"/>
      <c r="D25" s="29"/>
      <c r="E25" s="41"/>
      <c r="F25" s="41"/>
      <c r="G25" s="41"/>
      <c r="H25" s="41"/>
      <c r="I25" s="41"/>
      <c r="J25" s="30"/>
      <c r="K25" s="30"/>
      <c r="L25" s="31"/>
      <c r="M25" s="31"/>
      <c r="N25" s="32"/>
      <c r="O25" s="42"/>
      <c r="P25" s="43"/>
      <c r="Q25" s="43"/>
      <c r="R25" s="43"/>
      <c r="S25" s="43"/>
      <c r="T25" s="43"/>
    </row>
    <row r="26" spans="1:20" ht="54" customHeight="1">
      <c r="A26" s="412" t="s">
        <v>173</v>
      </c>
      <c r="B26" s="412"/>
      <c r="C26" s="412"/>
      <c r="D26" s="412"/>
      <c r="E26" s="412"/>
      <c r="F26" s="412"/>
      <c r="G26" s="413"/>
      <c r="H26" s="103">
        <f>COUNTIF(O19:O23,"x")</f>
        <v>0</v>
      </c>
      <c r="I26" s="28"/>
      <c r="J26" s="28"/>
      <c r="K26" s="28"/>
      <c r="L26" s="31"/>
      <c r="M26" s="31"/>
      <c r="N26" s="44"/>
      <c r="O26" s="45"/>
      <c r="P26" s="46"/>
      <c r="Q26" s="46"/>
      <c r="R26" s="46"/>
      <c r="S26" s="46"/>
      <c r="T26" s="46"/>
    </row>
    <row r="27" spans="1:20" ht="54" customHeight="1">
      <c r="A27" s="412" t="s">
        <v>174</v>
      </c>
      <c r="B27" s="412"/>
      <c r="C27" s="412"/>
      <c r="D27" s="412"/>
      <c r="E27" s="412"/>
      <c r="F27" s="412"/>
      <c r="G27" s="413"/>
      <c r="H27" s="103">
        <f>COUNTIF(P19:P23,"x")</f>
        <v>0</v>
      </c>
      <c r="I27" s="28"/>
      <c r="J27" s="28"/>
      <c r="K27" s="28"/>
      <c r="L27" s="31"/>
      <c r="M27" s="31"/>
      <c r="N27" s="44"/>
      <c r="O27" s="45"/>
      <c r="P27" s="46"/>
      <c r="Q27" s="46"/>
      <c r="R27" s="46"/>
      <c r="S27" s="46"/>
      <c r="T27" s="46"/>
    </row>
    <row r="28" spans="1:20" ht="54" customHeight="1">
      <c r="A28" s="412" t="s">
        <v>175</v>
      </c>
      <c r="B28" s="412"/>
      <c r="C28" s="412"/>
      <c r="D28" s="412"/>
      <c r="E28" s="412"/>
      <c r="F28" s="412"/>
      <c r="G28" s="413"/>
      <c r="H28" s="103">
        <f>COUNTIF(Q19:Q23,"x")</f>
        <v>0</v>
      </c>
      <c r="I28" s="28"/>
      <c r="J28" s="28"/>
      <c r="K28" s="28"/>
      <c r="L28" s="31"/>
      <c r="M28" s="31"/>
      <c r="N28" s="44"/>
      <c r="O28" s="45"/>
      <c r="P28" s="46"/>
      <c r="Q28" s="46"/>
      <c r="R28" s="46"/>
      <c r="S28" s="46"/>
      <c r="T28" s="46"/>
    </row>
    <row r="29" spans="1:20" ht="54" customHeight="1">
      <c r="A29" s="412" t="s">
        <v>176</v>
      </c>
      <c r="B29" s="412"/>
      <c r="C29" s="412"/>
      <c r="D29" s="412"/>
      <c r="E29" s="412"/>
      <c r="F29" s="412"/>
      <c r="G29" s="413"/>
      <c r="H29" s="103">
        <f>COUNTIF(R19:R23,"x")</f>
        <v>0</v>
      </c>
      <c r="I29" s="32"/>
      <c r="J29" s="32"/>
      <c r="K29" s="32"/>
      <c r="L29" s="47"/>
      <c r="M29" s="47"/>
      <c r="N29" s="47"/>
      <c r="O29" s="48"/>
      <c r="P29" s="49"/>
      <c r="Q29" s="49"/>
      <c r="R29" s="49"/>
      <c r="S29" s="49"/>
      <c r="T29" s="49"/>
    </row>
    <row r="30" spans="1:20" ht="54" customHeight="1">
      <c r="A30" s="412" t="s">
        <v>177</v>
      </c>
      <c r="B30" s="412"/>
      <c r="C30" s="412"/>
      <c r="D30" s="412"/>
      <c r="E30" s="412"/>
      <c r="F30" s="412"/>
      <c r="G30" s="413"/>
      <c r="H30" s="103">
        <f>COUNTIF(S19:S23,"x")</f>
        <v>0</v>
      </c>
      <c r="I30" s="32"/>
      <c r="J30" s="32"/>
      <c r="K30" s="32"/>
      <c r="L30" s="47"/>
      <c r="M30" s="47"/>
      <c r="N30" s="47"/>
      <c r="O30" s="48"/>
      <c r="P30" s="49"/>
      <c r="Q30" s="49"/>
      <c r="R30" s="49"/>
      <c r="S30" s="49"/>
      <c r="T30" s="49"/>
    </row>
    <row r="31" spans="1:20" ht="54" customHeight="1">
      <c r="A31" s="412" t="s">
        <v>178</v>
      </c>
      <c r="B31" s="412"/>
      <c r="C31" s="412"/>
      <c r="D31" s="412"/>
      <c r="E31" s="412"/>
      <c r="F31" s="412"/>
      <c r="G31" s="413"/>
      <c r="H31" s="103">
        <f>COUNTIF(T19:T23,"x")</f>
        <v>0</v>
      </c>
      <c r="I31" s="32"/>
      <c r="J31" s="32"/>
      <c r="K31" s="32"/>
      <c r="L31" s="47"/>
      <c r="M31" s="47"/>
      <c r="N31" s="47"/>
      <c r="O31" s="48"/>
      <c r="P31" s="49"/>
      <c r="Q31" s="49"/>
      <c r="R31" s="49"/>
      <c r="S31" s="49"/>
      <c r="T31" s="49"/>
    </row>
    <row r="32" spans="1:20" ht="30" customHeight="1">
      <c r="A32" s="67"/>
      <c r="B32" s="67"/>
      <c r="C32" s="67"/>
      <c r="D32" s="67"/>
      <c r="E32" s="67"/>
      <c r="F32" s="67"/>
      <c r="G32" s="67"/>
      <c r="H32" s="53"/>
      <c r="I32" s="32"/>
      <c r="J32" s="32"/>
      <c r="K32" s="32"/>
      <c r="L32" s="47"/>
      <c r="M32" s="47"/>
      <c r="N32" s="47"/>
      <c r="O32" s="48"/>
      <c r="P32" s="49"/>
      <c r="Q32" s="49"/>
      <c r="R32" s="49"/>
      <c r="S32" s="49"/>
      <c r="T32" s="49"/>
    </row>
    <row r="33" spans="1:20" ht="78" customHeight="1">
      <c r="A33" s="414" t="s">
        <v>82</v>
      </c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</row>
    <row r="34" spans="1:20" ht="78" customHeight="1">
      <c r="A34" s="415" t="s">
        <v>157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7"/>
    </row>
    <row r="35" spans="1:20" ht="106.5" customHeight="1" thickBot="1">
      <c r="A35" s="391" t="s">
        <v>83</v>
      </c>
      <c r="B35" s="391"/>
      <c r="C35" s="391"/>
      <c r="D35" s="391"/>
      <c r="E35" s="391"/>
      <c r="F35" s="391"/>
      <c r="G35" s="391"/>
      <c r="H35" s="122" t="s">
        <v>84</v>
      </c>
      <c r="I35" s="105" t="s">
        <v>85</v>
      </c>
      <c r="J35" s="123" t="s">
        <v>147</v>
      </c>
      <c r="K35" s="105" t="s">
        <v>86</v>
      </c>
      <c r="L35" s="123" t="s">
        <v>147</v>
      </c>
      <c r="M35" s="105" t="s">
        <v>87</v>
      </c>
      <c r="N35" s="123" t="s">
        <v>147</v>
      </c>
      <c r="O35" s="123" t="s">
        <v>88</v>
      </c>
      <c r="P35" s="392" t="s">
        <v>147</v>
      </c>
      <c r="Q35" s="393"/>
      <c r="R35" s="123" t="s">
        <v>89</v>
      </c>
      <c r="S35" s="394" t="s">
        <v>147</v>
      </c>
      <c r="T35" s="394"/>
    </row>
    <row r="36" spans="1:20" ht="60" customHeight="1">
      <c r="A36" s="395" t="s">
        <v>161</v>
      </c>
      <c r="B36" s="396"/>
      <c r="C36" s="396"/>
      <c r="D36" s="396"/>
      <c r="E36" s="397"/>
      <c r="F36" s="403" t="s">
        <v>112</v>
      </c>
      <c r="G36" s="404"/>
      <c r="H36" s="106">
        <v>15</v>
      </c>
      <c r="I36" s="292"/>
      <c r="J36" s="293"/>
      <c r="K36" s="292"/>
      <c r="L36" s="293"/>
      <c r="M36" s="292"/>
      <c r="N36" s="292"/>
      <c r="O36" s="292"/>
      <c r="P36" s="338"/>
      <c r="Q36" s="292"/>
      <c r="R36" s="292"/>
      <c r="S36" s="338"/>
      <c r="T36" s="292"/>
    </row>
    <row r="37" spans="1:20" ht="60" customHeight="1" thickBot="1">
      <c r="A37" s="400"/>
      <c r="B37" s="401"/>
      <c r="C37" s="401"/>
      <c r="D37" s="401"/>
      <c r="E37" s="402"/>
      <c r="F37" s="407" t="s">
        <v>113</v>
      </c>
      <c r="G37" s="408"/>
      <c r="H37" s="107">
        <v>0</v>
      </c>
      <c r="I37" s="294"/>
      <c r="J37" s="294"/>
      <c r="K37" s="294"/>
      <c r="L37" s="294"/>
      <c r="M37" s="294"/>
      <c r="N37" s="294"/>
      <c r="O37" s="294"/>
      <c r="P37" s="295"/>
      <c r="Q37" s="293"/>
      <c r="R37" s="294"/>
      <c r="S37" s="295"/>
      <c r="T37" s="293"/>
    </row>
    <row r="38" spans="1:20" ht="60" customHeight="1">
      <c r="A38" s="395" t="s">
        <v>164</v>
      </c>
      <c r="B38" s="396"/>
      <c r="C38" s="396"/>
      <c r="D38" s="396"/>
      <c r="E38" s="397"/>
      <c r="F38" s="403" t="s">
        <v>112</v>
      </c>
      <c r="G38" s="404"/>
      <c r="H38" s="106">
        <v>15</v>
      </c>
      <c r="I38" s="292"/>
      <c r="J38" s="292"/>
      <c r="K38" s="292"/>
      <c r="L38" s="292"/>
      <c r="M38" s="292"/>
      <c r="N38" s="292"/>
      <c r="O38" s="292"/>
      <c r="P38" s="338"/>
      <c r="Q38" s="292"/>
      <c r="R38" s="292"/>
      <c r="S38" s="338"/>
      <c r="T38" s="292"/>
    </row>
    <row r="39" spans="1:20" ht="60" customHeight="1" thickBot="1">
      <c r="A39" s="400"/>
      <c r="B39" s="401"/>
      <c r="C39" s="401"/>
      <c r="D39" s="401"/>
      <c r="E39" s="402"/>
      <c r="F39" s="407" t="s">
        <v>113</v>
      </c>
      <c r="G39" s="408"/>
      <c r="H39" s="107">
        <v>0</v>
      </c>
      <c r="I39" s="294"/>
      <c r="J39" s="294"/>
      <c r="K39" s="294"/>
      <c r="L39" s="294"/>
      <c r="M39" s="294"/>
      <c r="N39" s="294"/>
      <c r="O39" s="294"/>
      <c r="P39" s="295"/>
      <c r="Q39" s="293"/>
      <c r="R39" s="294"/>
      <c r="S39" s="295"/>
      <c r="T39" s="293"/>
    </row>
    <row r="40" spans="1:20" ht="60" customHeight="1">
      <c r="A40" s="395" t="s">
        <v>160</v>
      </c>
      <c r="B40" s="396"/>
      <c r="C40" s="396"/>
      <c r="D40" s="396"/>
      <c r="E40" s="397"/>
      <c r="F40" s="403" t="s">
        <v>90</v>
      </c>
      <c r="G40" s="404"/>
      <c r="H40" s="106">
        <v>15</v>
      </c>
      <c r="I40" s="292"/>
      <c r="J40" s="292"/>
      <c r="K40" s="292"/>
      <c r="L40" s="292"/>
      <c r="M40" s="292"/>
      <c r="N40" s="292"/>
      <c r="O40" s="292"/>
      <c r="P40" s="338"/>
      <c r="Q40" s="292"/>
      <c r="R40" s="292"/>
      <c r="S40" s="338"/>
      <c r="T40" s="292"/>
    </row>
    <row r="41" spans="1:20" ht="60" customHeight="1" thickBot="1">
      <c r="A41" s="400"/>
      <c r="B41" s="401"/>
      <c r="C41" s="401"/>
      <c r="D41" s="401"/>
      <c r="E41" s="402"/>
      <c r="F41" s="407" t="s">
        <v>91</v>
      </c>
      <c r="G41" s="408"/>
      <c r="H41" s="107">
        <v>0</v>
      </c>
      <c r="I41" s="294"/>
      <c r="J41" s="294"/>
      <c r="K41" s="294"/>
      <c r="L41" s="294"/>
      <c r="M41" s="294"/>
      <c r="N41" s="294"/>
      <c r="O41" s="294"/>
      <c r="P41" s="295"/>
      <c r="Q41" s="293"/>
      <c r="R41" s="294"/>
      <c r="S41" s="295"/>
      <c r="T41" s="293"/>
    </row>
    <row r="42" spans="1:20" ht="60" customHeight="1">
      <c r="A42" s="395" t="s">
        <v>167</v>
      </c>
      <c r="B42" s="396"/>
      <c r="C42" s="396"/>
      <c r="D42" s="396"/>
      <c r="E42" s="397"/>
      <c r="F42" s="403" t="s">
        <v>92</v>
      </c>
      <c r="G42" s="404"/>
      <c r="H42" s="106">
        <v>15</v>
      </c>
      <c r="I42" s="292"/>
      <c r="J42" s="292"/>
      <c r="K42" s="292"/>
      <c r="L42" s="292"/>
      <c r="M42" s="292"/>
      <c r="N42" s="292"/>
      <c r="O42" s="292"/>
      <c r="P42" s="338"/>
      <c r="Q42" s="292"/>
      <c r="R42" s="292"/>
      <c r="S42" s="338"/>
      <c r="T42" s="292"/>
    </row>
    <row r="43" spans="1:20" ht="60" customHeight="1" thickBot="1">
      <c r="A43" s="409"/>
      <c r="B43" s="410"/>
      <c r="C43" s="410"/>
      <c r="D43" s="410"/>
      <c r="E43" s="411"/>
      <c r="F43" s="407" t="s">
        <v>93</v>
      </c>
      <c r="G43" s="408"/>
      <c r="H43" s="108">
        <v>10</v>
      </c>
      <c r="I43" s="293"/>
      <c r="J43" s="293"/>
      <c r="K43" s="293"/>
      <c r="L43" s="293"/>
      <c r="M43" s="293"/>
      <c r="N43" s="293"/>
      <c r="O43" s="293"/>
      <c r="P43" s="295"/>
      <c r="Q43" s="293"/>
      <c r="R43" s="293"/>
      <c r="S43" s="295"/>
      <c r="T43" s="293"/>
    </row>
    <row r="44" spans="1:20" ht="60" customHeight="1" thickBot="1">
      <c r="A44" s="400"/>
      <c r="B44" s="401"/>
      <c r="C44" s="401"/>
      <c r="D44" s="401"/>
      <c r="E44" s="402"/>
      <c r="F44" s="407" t="s">
        <v>168</v>
      </c>
      <c r="G44" s="408"/>
      <c r="H44" s="107">
        <v>0</v>
      </c>
      <c r="I44" s="294"/>
      <c r="J44" s="294"/>
      <c r="K44" s="294"/>
      <c r="L44" s="294"/>
      <c r="M44" s="294"/>
      <c r="N44" s="294"/>
      <c r="O44" s="294"/>
      <c r="P44" s="295"/>
      <c r="Q44" s="293"/>
      <c r="R44" s="294"/>
      <c r="S44" s="295"/>
      <c r="T44" s="293"/>
    </row>
    <row r="45" spans="1:20" ht="60" customHeight="1">
      <c r="A45" s="395" t="s">
        <v>166</v>
      </c>
      <c r="B45" s="396"/>
      <c r="C45" s="396"/>
      <c r="D45" s="396"/>
      <c r="E45" s="397"/>
      <c r="F45" s="403" t="s">
        <v>112</v>
      </c>
      <c r="G45" s="404"/>
      <c r="H45" s="106">
        <v>15</v>
      </c>
      <c r="I45" s="292"/>
      <c r="J45" s="292"/>
      <c r="K45" s="292"/>
      <c r="L45" s="292"/>
      <c r="M45" s="292"/>
      <c r="N45" s="292"/>
      <c r="O45" s="292"/>
      <c r="P45" s="338"/>
      <c r="Q45" s="292"/>
      <c r="R45" s="292"/>
      <c r="S45" s="338"/>
      <c r="T45" s="292"/>
    </row>
    <row r="46" spans="1:20" ht="60" customHeight="1" thickBot="1">
      <c r="A46" s="400"/>
      <c r="B46" s="401"/>
      <c r="C46" s="401"/>
      <c r="D46" s="401"/>
      <c r="E46" s="402"/>
      <c r="F46" s="407" t="s">
        <v>113</v>
      </c>
      <c r="G46" s="408"/>
      <c r="H46" s="107">
        <v>0</v>
      </c>
      <c r="I46" s="294"/>
      <c r="J46" s="294"/>
      <c r="K46" s="294"/>
      <c r="L46" s="294"/>
      <c r="M46" s="294"/>
      <c r="N46" s="294"/>
      <c r="O46" s="294"/>
      <c r="P46" s="296"/>
      <c r="Q46" s="294"/>
      <c r="R46" s="294"/>
      <c r="S46" s="296"/>
      <c r="T46" s="294"/>
    </row>
    <row r="47" spans="1:20" ht="80.1" customHeight="1">
      <c r="A47" s="395" t="s">
        <v>163</v>
      </c>
      <c r="B47" s="396"/>
      <c r="C47" s="396"/>
      <c r="D47" s="396"/>
      <c r="E47" s="397"/>
      <c r="F47" s="403" t="s">
        <v>94</v>
      </c>
      <c r="G47" s="404"/>
      <c r="H47" s="106">
        <v>15</v>
      </c>
      <c r="I47" s="292"/>
      <c r="J47" s="292"/>
      <c r="K47" s="292"/>
      <c r="L47" s="292"/>
      <c r="M47" s="292"/>
      <c r="N47" s="292"/>
      <c r="O47" s="292"/>
      <c r="P47" s="338"/>
      <c r="Q47" s="292"/>
      <c r="R47" s="292"/>
      <c r="S47" s="338"/>
      <c r="T47" s="292"/>
    </row>
    <row r="48" spans="1:20" ht="80.1" customHeight="1" thickBot="1">
      <c r="A48" s="400"/>
      <c r="B48" s="401"/>
      <c r="C48" s="401"/>
      <c r="D48" s="401"/>
      <c r="E48" s="402"/>
      <c r="F48" s="407" t="s">
        <v>95</v>
      </c>
      <c r="G48" s="408"/>
      <c r="H48" s="107">
        <v>5</v>
      </c>
      <c r="I48" s="294"/>
      <c r="J48" s="294"/>
      <c r="K48" s="294"/>
      <c r="L48" s="294"/>
      <c r="M48" s="294"/>
      <c r="N48" s="294"/>
      <c r="O48" s="294"/>
      <c r="P48" s="296"/>
      <c r="Q48" s="294"/>
      <c r="R48" s="294"/>
      <c r="S48" s="296"/>
      <c r="T48" s="294"/>
    </row>
    <row r="49" spans="1:20" ht="60" customHeight="1">
      <c r="A49" s="395" t="s">
        <v>181</v>
      </c>
      <c r="B49" s="396"/>
      <c r="C49" s="396"/>
      <c r="D49" s="396"/>
      <c r="E49" s="397"/>
      <c r="F49" s="403" t="s">
        <v>96</v>
      </c>
      <c r="G49" s="404"/>
      <c r="H49" s="106">
        <v>10</v>
      </c>
      <c r="I49" s="292"/>
      <c r="J49" s="292"/>
      <c r="K49" s="292"/>
      <c r="L49" s="292"/>
      <c r="M49" s="292"/>
      <c r="N49" s="292"/>
      <c r="O49" s="292"/>
      <c r="P49" s="295"/>
      <c r="Q49" s="293"/>
      <c r="R49" s="292"/>
      <c r="S49" s="295"/>
      <c r="T49" s="293"/>
    </row>
    <row r="50" spans="1:20" ht="60" customHeight="1">
      <c r="A50" s="398"/>
      <c r="B50" s="384"/>
      <c r="C50" s="384"/>
      <c r="D50" s="384"/>
      <c r="E50" s="399"/>
      <c r="F50" s="405" t="s">
        <v>97</v>
      </c>
      <c r="G50" s="406"/>
      <c r="H50" s="109">
        <v>5</v>
      </c>
      <c r="I50" s="293"/>
      <c r="J50" s="293"/>
      <c r="K50" s="293"/>
      <c r="L50" s="293"/>
      <c r="M50" s="293"/>
      <c r="N50" s="293"/>
      <c r="O50" s="293"/>
      <c r="P50" s="295"/>
      <c r="Q50" s="293"/>
      <c r="R50" s="293"/>
      <c r="S50" s="295"/>
      <c r="T50" s="293"/>
    </row>
    <row r="51" spans="1:20" ht="60" customHeight="1" thickBot="1">
      <c r="A51" s="400"/>
      <c r="B51" s="401"/>
      <c r="C51" s="401"/>
      <c r="D51" s="401"/>
      <c r="E51" s="402"/>
      <c r="F51" s="407" t="s">
        <v>98</v>
      </c>
      <c r="G51" s="408"/>
      <c r="H51" s="107">
        <v>0</v>
      </c>
      <c r="I51" s="294"/>
      <c r="J51" s="294"/>
      <c r="K51" s="294"/>
      <c r="L51" s="294"/>
      <c r="M51" s="294"/>
      <c r="N51" s="294"/>
      <c r="O51" s="294"/>
      <c r="P51" s="296"/>
      <c r="Q51" s="294"/>
      <c r="R51" s="294"/>
      <c r="S51" s="296"/>
      <c r="T51" s="294"/>
    </row>
    <row r="52" spans="1:20" ht="30" customHeight="1">
      <c r="A52" s="380" t="s">
        <v>99</v>
      </c>
      <c r="B52" s="380"/>
      <c r="C52" s="380"/>
      <c r="D52" s="380"/>
      <c r="E52" s="380"/>
      <c r="F52" s="380"/>
      <c r="G52" s="380"/>
      <c r="H52" s="76">
        <f>H36+H38+H40+H42+H45+H47+H49</f>
        <v>100</v>
      </c>
      <c r="I52" s="381">
        <f>SUM(I36:I51)</f>
        <v>0</v>
      </c>
      <c r="J52" s="382"/>
      <c r="K52" s="381">
        <f>SUM(K36:K51)</f>
        <v>0</v>
      </c>
      <c r="L52" s="382"/>
      <c r="M52" s="381">
        <f>SUM(M36:M51)</f>
        <v>0</v>
      </c>
      <c r="N52" s="382"/>
      <c r="O52" s="336">
        <f>SUM(O36:O51)</f>
        <v>0</v>
      </c>
      <c r="P52" s="336"/>
      <c r="Q52" s="336"/>
      <c r="R52" s="336">
        <f>SUM(R36:R51)</f>
        <v>0</v>
      </c>
      <c r="S52" s="336"/>
      <c r="T52" s="336"/>
    </row>
    <row r="53" spans="1:20" ht="60" customHeight="1">
      <c r="A53" s="347" t="s">
        <v>158</v>
      </c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</row>
    <row r="54" spans="1:20" ht="106.5" customHeight="1">
      <c r="A54" s="391" t="s">
        <v>83</v>
      </c>
      <c r="B54" s="391"/>
      <c r="C54" s="391"/>
      <c r="D54" s="391"/>
      <c r="E54" s="391"/>
      <c r="F54" s="391"/>
      <c r="G54" s="391"/>
      <c r="H54" s="122" t="s">
        <v>84</v>
      </c>
      <c r="I54" s="105" t="s">
        <v>85</v>
      </c>
      <c r="J54" s="123" t="s">
        <v>147</v>
      </c>
      <c r="K54" s="105" t="s">
        <v>86</v>
      </c>
      <c r="L54" s="123" t="s">
        <v>147</v>
      </c>
      <c r="M54" s="105" t="s">
        <v>87</v>
      </c>
      <c r="N54" s="123" t="s">
        <v>147</v>
      </c>
      <c r="O54" s="123" t="s">
        <v>88</v>
      </c>
      <c r="P54" s="392" t="s">
        <v>147</v>
      </c>
      <c r="Q54" s="393"/>
      <c r="R54" s="123" t="s">
        <v>89</v>
      </c>
      <c r="S54" s="394" t="s">
        <v>147</v>
      </c>
      <c r="T54" s="394"/>
    </row>
    <row r="55" spans="1:20" ht="60" customHeight="1">
      <c r="A55" s="384" t="s">
        <v>148</v>
      </c>
      <c r="B55" s="384"/>
      <c r="C55" s="384"/>
      <c r="D55" s="384"/>
      <c r="E55" s="384"/>
      <c r="F55" s="286" t="s">
        <v>162</v>
      </c>
      <c r="G55" s="286"/>
      <c r="H55" s="120">
        <v>100</v>
      </c>
      <c r="I55" s="337"/>
      <c r="J55" s="376"/>
      <c r="K55" s="337"/>
      <c r="L55" s="337"/>
      <c r="M55" s="337"/>
      <c r="N55" s="337"/>
      <c r="O55" s="337"/>
      <c r="P55" s="337"/>
      <c r="Q55" s="337"/>
      <c r="R55" s="337"/>
      <c r="S55" s="337"/>
      <c r="T55" s="337"/>
    </row>
    <row r="56" spans="1:20" ht="60" customHeight="1">
      <c r="A56" s="384"/>
      <c r="B56" s="384"/>
      <c r="C56" s="384"/>
      <c r="D56" s="384"/>
      <c r="E56" s="384"/>
      <c r="F56" s="286" t="s">
        <v>149</v>
      </c>
      <c r="G56" s="286"/>
      <c r="H56" s="120">
        <v>50</v>
      </c>
      <c r="I56" s="337"/>
      <c r="J56" s="377"/>
      <c r="K56" s="337"/>
      <c r="L56" s="337"/>
      <c r="M56" s="337"/>
      <c r="N56" s="337"/>
      <c r="O56" s="337"/>
      <c r="P56" s="337"/>
      <c r="Q56" s="337"/>
      <c r="R56" s="337"/>
      <c r="S56" s="337"/>
      <c r="T56" s="337"/>
    </row>
    <row r="57" spans="1:20" ht="60" customHeight="1">
      <c r="A57" s="384"/>
      <c r="B57" s="384"/>
      <c r="C57" s="384"/>
      <c r="D57" s="384"/>
      <c r="E57" s="384"/>
      <c r="F57" s="286" t="s">
        <v>150</v>
      </c>
      <c r="G57" s="286"/>
      <c r="H57" s="120">
        <v>0</v>
      </c>
      <c r="I57" s="337"/>
      <c r="J57" s="378"/>
      <c r="K57" s="337"/>
      <c r="L57" s="337"/>
      <c r="M57" s="337"/>
      <c r="N57" s="337"/>
      <c r="O57" s="337"/>
      <c r="P57" s="337"/>
      <c r="Q57" s="337"/>
      <c r="R57" s="337"/>
      <c r="S57" s="337"/>
      <c r="T57" s="337"/>
    </row>
    <row r="58" spans="1:20" ht="30" customHeight="1">
      <c r="A58" s="383" t="s">
        <v>99</v>
      </c>
      <c r="B58" s="383"/>
      <c r="C58" s="383"/>
      <c r="D58" s="383"/>
      <c r="E58" s="383"/>
      <c r="F58" s="383"/>
      <c r="G58" s="383"/>
      <c r="H58" s="383"/>
      <c r="I58" s="309">
        <f>I55</f>
        <v>0</v>
      </c>
      <c r="J58" s="309"/>
      <c r="K58" s="309">
        <f>K55</f>
        <v>0</v>
      </c>
      <c r="L58" s="309"/>
      <c r="M58" s="309">
        <f>M55</f>
        <v>0</v>
      </c>
      <c r="N58" s="309"/>
      <c r="O58" s="336">
        <f>O55</f>
        <v>0</v>
      </c>
      <c r="P58" s="336"/>
      <c r="Q58" s="336"/>
      <c r="R58" s="336">
        <f>R55</f>
        <v>0</v>
      </c>
      <c r="S58" s="336"/>
      <c r="T58" s="336"/>
    </row>
    <row r="59" spans="1:20" ht="60" customHeight="1">
      <c r="A59" s="347" t="s">
        <v>156</v>
      </c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</row>
    <row r="60" spans="1:20" ht="60" customHeight="1">
      <c r="A60" s="384" t="s">
        <v>159</v>
      </c>
      <c r="B60" s="384"/>
      <c r="C60" s="384"/>
      <c r="D60" s="384"/>
      <c r="E60" s="384"/>
      <c r="F60" s="385" t="s">
        <v>153</v>
      </c>
      <c r="G60" s="386"/>
      <c r="H60" s="387"/>
      <c r="I60" s="278">
        <f>IF(OR(AND(I52&lt;=85,I58=100),AND(I52&lt;=85,I58=50)),0,IF(OR(AND(I52&gt;=95,I58=100)),100,IF(OR(AND(I52&gt;=95,I58=50),AND(I52&lt;=94,I58=100),AND(I52&gt;=86,I58=100),AND(I52&lt;=94,I58=50),AND(I52&gt;=86,I58=50)),50,IF(OR(AND(I52&gt;=95,I58=0),AND(I52&lt;=94,I58=0),AND(I52&gt;=86,I58=0),AND(I52&lt;=85,I58=0)),0))))</f>
        <v>0</v>
      </c>
      <c r="J60" s="388"/>
      <c r="K60" s="278">
        <f aca="true" t="shared" si="0" ref="K60">IF(OR(AND(K52&lt;=85,K58=100),AND(K52&lt;=85,K58=50)),0,IF(OR(AND(K52&gt;=95,K58=100)),100,IF(OR(AND(K52&gt;=95,K58=50),AND(K52&lt;=94,K58=100),AND(K52&gt;=86,K58=100),AND(K52&lt;=94,K58=50),AND(K52&gt;=86,K58=50)),50,IF(OR(AND(K52&gt;=95,K58=0),AND(K52&lt;=94,K58=0),AND(K52&gt;=86,K58=0),AND(K52&lt;=85,K58=0)),0))))</f>
        <v>0</v>
      </c>
      <c r="L60" s="388"/>
      <c r="M60" s="278">
        <f aca="true" t="shared" si="1" ref="M60">IF(OR(AND(M52&lt;=85,M58=100),AND(M52&lt;=85,M58=50)),0,IF(OR(AND(M52&gt;=95,M58=100)),100,IF(OR(AND(M52&gt;=95,M58=50),AND(M52&lt;=94,M58=100),AND(M52&gt;=86,M58=100),AND(M52&lt;=94,M58=50),AND(M52&gt;=86,M58=50)),50,IF(OR(AND(M52&gt;=95,M58=0),AND(M52&lt;=94,M58=0),AND(M52&gt;=86,M58=0),AND(M52&lt;=85,M58=0)),0))))</f>
        <v>0</v>
      </c>
      <c r="N60" s="388"/>
      <c r="O60" s="278" t="str">
        <f>IF(OR(AND(O52&lt;=85,O58=100),AND(O52&lt;=85,O58=50)),"0",IF(OR(AND(O52&gt;=95,O58=100)),"100",IF(OR(AND(O52&gt;=95,O58=50),AND(O52&lt;=94,O58=100),AND(O52&gt;=86,O58=100),AND(O52&lt;=94,O58=50),AND(O52&gt;=86,O58=50)),"50",IF(OR(AND(O52&gt;=95,O58=0),AND(O52&lt;=94,O58=0),AND(O52&gt;=86,O58=0),AND(O52&lt;=85,O58=0)),"0"))))</f>
        <v>0</v>
      </c>
      <c r="P60" s="279"/>
      <c r="Q60" s="279"/>
      <c r="R60" s="278" t="str">
        <f>IF(OR(AND(R52&lt;=85,R58=100),AND(R52&lt;=85,R58=50)),"0",IF(OR(AND(R52&gt;=95,R58=100)),"100",IF(OR(AND(R52&gt;=95,R58=50),AND(R52&lt;=94,R58=100),AND(R52&gt;=86,R58=100),AND(R52&lt;=94,R58=50),AND(R52&gt;=86,R58=50)),"50",IF(OR(AND(R52&gt;=95,R58=0),AND(R52&lt;=94,R58=0),AND(R52&gt;=86,R58=0),AND(R52&lt;=85,R58=0)),"0"))))</f>
        <v>0</v>
      </c>
      <c r="S60" s="279"/>
      <c r="T60" s="279"/>
    </row>
    <row r="61" spans="1:20" ht="60" customHeight="1">
      <c r="A61" s="384"/>
      <c r="B61" s="384"/>
      <c r="C61" s="384"/>
      <c r="D61" s="384"/>
      <c r="E61" s="384"/>
      <c r="F61" s="385" t="s">
        <v>154</v>
      </c>
      <c r="G61" s="386"/>
      <c r="H61" s="387"/>
      <c r="I61" s="280"/>
      <c r="J61" s="389"/>
      <c r="K61" s="280"/>
      <c r="L61" s="389"/>
      <c r="M61" s="280"/>
      <c r="N61" s="389"/>
      <c r="O61" s="280"/>
      <c r="P61" s="281"/>
      <c r="Q61" s="281"/>
      <c r="R61" s="280"/>
      <c r="S61" s="281"/>
      <c r="T61" s="281"/>
    </row>
    <row r="62" spans="1:20" ht="60" customHeight="1">
      <c r="A62" s="384"/>
      <c r="B62" s="384"/>
      <c r="C62" s="384"/>
      <c r="D62" s="384"/>
      <c r="E62" s="384"/>
      <c r="F62" s="385" t="s">
        <v>155</v>
      </c>
      <c r="G62" s="386"/>
      <c r="H62" s="387"/>
      <c r="I62" s="282"/>
      <c r="J62" s="390"/>
      <c r="K62" s="282"/>
      <c r="L62" s="390"/>
      <c r="M62" s="282"/>
      <c r="N62" s="390"/>
      <c r="O62" s="282"/>
      <c r="P62" s="283"/>
      <c r="Q62" s="283"/>
      <c r="R62" s="282"/>
      <c r="S62" s="283"/>
      <c r="T62" s="283"/>
    </row>
    <row r="63" spans="1:20" ht="60" customHeight="1">
      <c r="A63" s="347" t="s">
        <v>151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</row>
    <row r="64" spans="1:20" ht="60" customHeight="1">
      <c r="A64" s="384" t="s">
        <v>152</v>
      </c>
      <c r="B64" s="384"/>
      <c r="C64" s="384"/>
      <c r="D64" s="384"/>
      <c r="E64" s="384"/>
      <c r="F64" s="286" t="s">
        <v>153</v>
      </c>
      <c r="G64" s="286"/>
      <c r="H64" s="120">
        <v>100</v>
      </c>
      <c r="I64" s="379" t="str">
        <f>IF(SUM(I60:T62)=0,"BAJO",IF(SUM(I60:T62)/COUNTIF(I60:T62,"&gt;0")&lt;50,"BAJO",IF(SUM(I60:T62)/COUNTIF(I60:T62,"&gt;0")=100,"FUERTE",IF(SUM(I60:T62)/COUNTIF(I60:T62,"&gt;0")&lt;=99,"MODERADO"))))</f>
        <v>BAJO</v>
      </c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</row>
    <row r="65" spans="1:20" ht="60" customHeight="1">
      <c r="A65" s="384"/>
      <c r="B65" s="384"/>
      <c r="C65" s="384"/>
      <c r="D65" s="384"/>
      <c r="E65" s="384"/>
      <c r="F65" s="286" t="s">
        <v>154</v>
      </c>
      <c r="G65" s="286"/>
      <c r="H65" s="120">
        <v>50</v>
      </c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</row>
    <row r="66" spans="1:20" ht="60" customHeight="1">
      <c r="A66" s="384"/>
      <c r="B66" s="384"/>
      <c r="C66" s="384"/>
      <c r="D66" s="384"/>
      <c r="E66" s="384"/>
      <c r="F66" s="286" t="s">
        <v>155</v>
      </c>
      <c r="G66" s="286"/>
      <c r="H66" s="120">
        <v>0</v>
      </c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</row>
    <row r="67" spans="1:20" ht="30" customHeight="1">
      <c r="A67" s="39"/>
      <c r="B67" s="39"/>
      <c r="C67" s="39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37"/>
      <c r="P67" s="38"/>
      <c r="Q67" s="38"/>
      <c r="R67" s="38"/>
      <c r="S67" s="38"/>
      <c r="T67" s="38"/>
    </row>
    <row r="68" spans="1:20" ht="30" customHeight="1">
      <c r="A68" s="33"/>
      <c r="B68" s="33"/>
      <c r="C68" s="34"/>
      <c r="D68" s="34"/>
      <c r="E68" s="34"/>
      <c r="F68" s="34"/>
      <c r="G68" s="34"/>
      <c r="H68" s="34"/>
      <c r="I68" s="34"/>
      <c r="J68" s="87"/>
      <c r="K68" s="87"/>
      <c r="L68" s="50"/>
      <c r="M68" s="50"/>
      <c r="N68" s="42"/>
      <c r="O68" s="51"/>
      <c r="P68" s="40"/>
      <c r="Q68" s="40"/>
      <c r="R68" s="40"/>
      <c r="S68" s="40"/>
      <c r="T68" s="40"/>
    </row>
    <row r="69" spans="1:20" ht="69" customHeight="1">
      <c r="A69" s="284" t="s">
        <v>100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</row>
    <row r="70" spans="1:20" ht="30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2"/>
      <c r="Q70" s="92"/>
      <c r="R70" s="92"/>
      <c r="S70" s="92"/>
      <c r="T70" s="92"/>
    </row>
    <row r="71" spans="1:24" s="84" customFormat="1" ht="50.1" customHeight="1">
      <c r="A71" s="277" t="s">
        <v>1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85"/>
      <c r="V71" s="85"/>
      <c r="W71" s="85"/>
      <c r="X71" s="85"/>
    </row>
    <row r="72" spans="1:24" s="84" customFormat="1" ht="50.1" customHeight="1">
      <c r="A72" s="286" t="s">
        <v>101</v>
      </c>
      <c r="B72" s="286"/>
      <c r="C72" s="286"/>
      <c r="D72" s="286"/>
      <c r="E72" s="286"/>
      <c r="F72" s="286"/>
      <c r="G72" s="286"/>
      <c r="H72" s="286" t="s">
        <v>102</v>
      </c>
      <c r="I72" s="286"/>
      <c r="J72" s="286"/>
      <c r="K72" s="286"/>
      <c r="L72" s="286"/>
      <c r="M72" s="286"/>
      <c r="N72" s="286"/>
      <c r="O72" s="286" t="s">
        <v>103</v>
      </c>
      <c r="P72" s="286"/>
      <c r="Q72" s="286"/>
      <c r="R72" s="286"/>
      <c r="S72" s="286"/>
      <c r="T72" s="286"/>
      <c r="U72" s="85"/>
      <c r="V72" s="85"/>
      <c r="W72" s="85"/>
      <c r="X72" s="85"/>
    </row>
    <row r="73" spans="1:24" s="84" customFormat="1" ht="50.1" customHeight="1">
      <c r="A73" s="287" t="e">
        <f>A12</f>
        <v>#REF!</v>
      </c>
      <c r="B73" s="287"/>
      <c r="C73" s="287"/>
      <c r="D73" s="287"/>
      <c r="E73" s="287"/>
      <c r="F73" s="287"/>
      <c r="G73" s="287"/>
      <c r="H73" s="288">
        <f>IF(OR(AND(H26=1,H26=2,H26=3,H26=4,H26=5),AND(H29=1,H29=2,H29=3,H29=4,H29=5),AND(I64="Fuerte")),2,IF(OR(AND(H26=1,H26=2,H26=3,H26=4,H26=5),AND(H30=1,H30=2,H30=3,H30=4,H30=5),AND(I64="Fuerte")),2,IF(OR(AND(H26=1,H26=2,H26=3,H26=4,H26=5),AND(H31=1,H31=2,H31=3,H31=4,H31=5),AND(I64="Fuerte")),2,IF(OR(AND(H26=1,H26=2,H26=3,H26=4,H26=5),AND(H29=1,H29=2,H29=3,H29=4,H29=5),AND(I64="Moderado")),1,IF(OR(AND(H26=1,H26=2,H26=3,H26=4,H26=5),AND(H30=1,H30=2,H30=3,H30=4,H30=5),AND(I64="Moderado")),1,IF(OR(AND(H26=1,H26=2,H26=3,H26=4,H26=5),AND(H31=1,H31=2,H31=3,H31=4,H31=5),AND(I64="Moderado")),1,))))))</f>
        <v>0</v>
      </c>
      <c r="I73" s="288"/>
      <c r="J73" s="288"/>
      <c r="K73" s="288"/>
      <c r="L73" s="288"/>
      <c r="M73" s="288"/>
      <c r="N73" s="288"/>
      <c r="O73" s="291" t="e">
        <f>IF(A73-H73=0,"1",A73-H73)</f>
        <v>#REF!</v>
      </c>
      <c r="P73" s="291"/>
      <c r="Q73" s="291"/>
      <c r="R73" s="291"/>
      <c r="S73" s="291"/>
      <c r="T73" s="291"/>
      <c r="U73" s="85"/>
      <c r="V73" s="85"/>
      <c r="W73" s="85"/>
      <c r="X73" s="85"/>
    </row>
    <row r="74" spans="1:24" s="84" customFormat="1" ht="50.1" customHeight="1">
      <c r="A74" s="93"/>
      <c r="B74" s="93"/>
      <c r="C74" s="94"/>
      <c r="D74" s="94"/>
      <c r="E74" s="86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97"/>
      <c r="Q74" s="97"/>
      <c r="R74" s="97"/>
      <c r="S74" s="97"/>
      <c r="T74" s="97"/>
      <c r="U74" s="85"/>
      <c r="V74" s="85"/>
      <c r="W74" s="85"/>
      <c r="X74" s="85"/>
    </row>
    <row r="75" spans="1:24" s="84" customFormat="1" ht="50.1" customHeight="1">
      <c r="A75" s="289" t="s">
        <v>104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85"/>
      <c r="V75" s="85"/>
      <c r="W75" s="85"/>
      <c r="X75" s="85"/>
    </row>
    <row r="76" spans="1:24" s="84" customFormat="1" ht="50.1" customHeight="1">
      <c r="A76" s="286" t="s">
        <v>105</v>
      </c>
      <c r="B76" s="286"/>
      <c r="C76" s="286"/>
      <c r="D76" s="286"/>
      <c r="E76" s="286"/>
      <c r="F76" s="286"/>
      <c r="G76" s="286"/>
      <c r="H76" s="286" t="s">
        <v>102</v>
      </c>
      <c r="I76" s="286"/>
      <c r="J76" s="286"/>
      <c r="K76" s="286"/>
      <c r="L76" s="286"/>
      <c r="M76" s="286"/>
      <c r="N76" s="286"/>
      <c r="O76" s="286" t="s">
        <v>106</v>
      </c>
      <c r="P76" s="286"/>
      <c r="Q76" s="286"/>
      <c r="R76" s="286"/>
      <c r="S76" s="286"/>
      <c r="T76" s="286"/>
      <c r="U76" s="85"/>
      <c r="V76" s="85"/>
      <c r="W76" s="85"/>
      <c r="X76" s="85"/>
    </row>
    <row r="77" spans="1:24" s="84" customFormat="1" ht="50.1" customHeight="1">
      <c r="A77" s="287" t="e">
        <f>O12</f>
        <v>#DIV/0!</v>
      </c>
      <c r="B77" s="287"/>
      <c r="C77" s="287"/>
      <c r="D77" s="287"/>
      <c r="E77" s="287"/>
      <c r="F77" s="287"/>
      <c r="G77" s="287"/>
      <c r="H77" s="290">
        <f>IF(OR(AND(H26=1,H26=2,H26=3,H26=4,H26=5),AND(H29=1,H29=2,H29=3,H29=4,H29=5),AND(I64="Fuerte")),"2",IF(OR(AND(H26=1,H26=2,H26=3,H26=4,H26=5),AND(H30=1,H30=2,H30=3,H30=4,H30=5),AND(I64="Fuerte")),"2",IF(OR(AND(H26=1,H26=2,H26=3,H26=4,H26=5),AND(H31=1,H31=2,H31=3,H31=4,H31=5),AND(I64="Fuerte")),"2",IF(OR(AND(H26=1,H26=2,H26=3,H26=4,H26=5),AND(H29=1,H29=2,H29=3,H29=4,H29=5),AND(I64="Moderado")),"1",IF(OR(AND(H26=1,H26=2,H26=3,H26=4,H26=5),AND(H30=1,H30=2,H30=3,H30=4,H30=5),AND(I64="Moderado")),"1",IF(OR(AND(H26=1,H26=2,H26=3,H26=4,H26=5),AND(H31=1,H31=2,H31=3,H31=4,H31=5),AND(I64="Moderado")),"1",))))))</f>
        <v>0</v>
      </c>
      <c r="I77" s="290"/>
      <c r="J77" s="290"/>
      <c r="K77" s="290"/>
      <c r="L77" s="290"/>
      <c r="M77" s="290"/>
      <c r="N77" s="290"/>
      <c r="O77" s="287" t="e">
        <f>IF(A77-H77=0,"1",A77-H77)</f>
        <v>#DIV/0!</v>
      </c>
      <c r="P77" s="287"/>
      <c r="Q77" s="287"/>
      <c r="R77" s="287"/>
      <c r="S77" s="287"/>
      <c r="T77" s="287"/>
      <c r="U77" s="85"/>
      <c r="V77" s="85"/>
      <c r="W77" s="85"/>
      <c r="X77" s="85"/>
    </row>
    <row r="78" spans="1:24" s="84" customFormat="1" ht="50.1" customHeight="1">
      <c r="A78" s="98"/>
      <c r="B78" s="98"/>
      <c r="C78" s="98"/>
      <c r="D78" s="98"/>
      <c r="E78" s="98"/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97"/>
      <c r="Q78" s="97"/>
      <c r="R78" s="97"/>
      <c r="S78" s="97"/>
      <c r="T78" s="97"/>
      <c r="U78" s="85"/>
      <c r="V78" s="85"/>
      <c r="W78" s="85"/>
      <c r="X78" s="85"/>
    </row>
    <row r="79" spans="1:24" s="84" customFormat="1" ht="50.1" customHeight="1">
      <c r="A79" s="277" t="s">
        <v>107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85"/>
      <c r="V79" s="85"/>
      <c r="W79" s="85"/>
      <c r="X79" s="85"/>
    </row>
    <row r="80" spans="1:24" s="84" customFormat="1" ht="50.1" customHeight="1">
      <c r="A80" s="286" t="s">
        <v>103</v>
      </c>
      <c r="B80" s="286"/>
      <c r="C80" s="286"/>
      <c r="D80" s="286"/>
      <c r="E80" s="286"/>
      <c r="F80" s="286"/>
      <c r="G80" s="286"/>
      <c r="H80" s="286" t="s">
        <v>106</v>
      </c>
      <c r="I80" s="286"/>
      <c r="J80" s="286"/>
      <c r="K80" s="286"/>
      <c r="L80" s="286"/>
      <c r="M80" s="286"/>
      <c r="N80" s="286"/>
      <c r="O80" s="286" t="s">
        <v>108</v>
      </c>
      <c r="P80" s="286"/>
      <c r="Q80" s="286"/>
      <c r="R80" s="286"/>
      <c r="S80" s="286"/>
      <c r="T80" s="286"/>
      <c r="U80" s="85"/>
      <c r="V80" s="85"/>
      <c r="W80" s="85"/>
      <c r="X80" s="85"/>
    </row>
    <row r="81" spans="1:24" s="84" customFormat="1" ht="148.5" customHeight="1">
      <c r="A81" s="287" t="e">
        <f>O73</f>
        <v>#REF!</v>
      </c>
      <c r="B81" s="287"/>
      <c r="C81" s="287"/>
      <c r="D81" s="287"/>
      <c r="E81" s="287"/>
      <c r="F81" s="287"/>
      <c r="G81" s="287"/>
      <c r="H81" s="287" t="e">
        <f>O77</f>
        <v>#DIV/0!</v>
      </c>
      <c r="I81" s="287"/>
      <c r="J81" s="287"/>
      <c r="K81" s="287"/>
      <c r="L81" s="287"/>
      <c r="M81" s="287"/>
      <c r="N81" s="287"/>
      <c r="O81" s="288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288"/>
      <c r="Q81" s="288"/>
      <c r="R81" s="288"/>
      <c r="S81" s="288"/>
      <c r="T81" s="288"/>
      <c r="U81" s="85"/>
      <c r="V81" s="85"/>
      <c r="W81" s="85"/>
      <c r="X81" s="85"/>
    </row>
    <row r="82" spans="1:20" ht="15">
      <c r="A82" s="17"/>
      <c r="B82" s="17"/>
      <c r="C82" s="17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54"/>
      <c r="P82" s="55"/>
      <c r="Q82" s="55"/>
      <c r="R82" s="55"/>
      <c r="S82" s="55"/>
      <c r="T82" s="55"/>
    </row>
  </sheetData>
  <sheetProtection algorithmName="SHA-512" hashValue="7Rmkul1R3C/Lw2VPC1TsjSg/U1Ugf9vOBwSXl1RiazKpDnnmiFgAEUQXICMMHP0Zcnt2w132QquLUDKQKuv+HQ==" saltValue="tYuNc1EJ9iHWH3shL1+O3Q==" spinCount="100000" sheet="1" objects="1" scenarios="1"/>
  <mergeCells count="217">
    <mergeCell ref="A79:T79"/>
    <mergeCell ref="A80:G80"/>
    <mergeCell ref="H80:N80"/>
    <mergeCell ref="O80:T80"/>
    <mergeCell ref="A81:G81"/>
    <mergeCell ref="H81:N81"/>
    <mergeCell ref="O81:T81"/>
    <mergeCell ref="A75:T75"/>
    <mergeCell ref="A76:G76"/>
    <mergeCell ref="H76:N76"/>
    <mergeCell ref="O76:T76"/>
    <mergeCell ref="A77:G77"/>
    <mergeCell ref="H77:N77"/>
    <mergeCell ref="O77:T77"/>
    <mergeCell ref="A71:T71"/>
    <mergeCell ref="A72:G72"/>
    <mergeCell ref="H72:N72"/>
    <mergeCell ref="O72:T72"/>
    <mergeCell ref="A73:G73"/>
    <mergeCell ref="H73:N73"/>
    <mergeCell ref="O73:T73"/>
    <mergeCell ref="F61:H61"/>
    <mergeCell ref="F62:H62"/>
    <mergeCell ref="A63:T63"/>
    <mergeCell ref="A64:E66"/>
    <mergeCell ref="F64:G64"/>
    <mergeCell ref="I64:T66"/>
    <mergeCell ref="F65:G65"/>
    <mergeCell ref="F66:G66"/>
    <mergeCell ref="A59:T59"/>
    <mergeCell ref="A60:E62"/>
    <mergeCell ref="F60:H60"/>
    <mergeCell ref="I60:J62"/>
    <mergeCell ref="K60:L62"/>
    <mergeCell ref="M60:N62"/>
    <mergeCell ref="O60:Q62"/>
    <mergeCell ref="R60:T62"/>
    <mergeCell ref="A69:T69"/>
    <mergeCell ref="A58:H58"/>
    <mergeCell ref="I58:J58"/>
    <mergeCell ref="K58:L58"/>
    <mergeCell ref="M58:N58"/>
    <mergeCell ref="M55:M57"/>
    <mergeCell ref="N55:N57"/>
    <mergeCell ref="O55:O57"/>
    <mergeCell ref="O58:Q58"/>
    <mergeCell ref="R58:T58"/>
    <mergeCell ref="P55:Q57"/>
    <mergeCell ref="R55:R57"/>
    <mergeCell ref="S55:T57"/>
    <mergeCell ref="A53:T53"/>
    <mergeCell ref="A54:G54"/>
    <mergeCell ref="P54:Q54"/>
    <mergeCell ref="S54:T54"/>
    <mergeCell ref="A55:E57"/>
    <mergeCell ref="F55:G55"/>
    <mergeCell ref="I55:I57"/>
    <mergeCell ref="J55:J57"/>
    <mergeCell ref="K55:K57"/>
    <mergeCell ref="L55:L57"/>
    <mergeCell ref="F56:G56"/>
    <mergeCell ref="F57:G57"/>
    <mergeCell ref="A52:G52"/>
    <mergeCell ref="I52:J52"/>
    <mergeCell ref="K52:L52"/>
    <mergeCell ref="M52:N52"/>
    <mergeCell ref="O52:Q52"/>
    <mergeCell ref="R52:T52"/>
    <mergeCell ref="M49:M51"/>
    <mergeCell ref="N49:N51"/>
    <mergeCell ref="O49:O51"/>
    <mergeCell ref="P49:Q51"/>
    <mergeCell ref="R49:R51"/>
    <mergeCell ref="S49:T51"/>
    <mergeCell ref="A49:E51"/>
    <mergeCell ref="F49:G49"/>
    <mergeCell ref="I49:I51"/>
    <mergeCell ref="J49:J51"/>
    <mergeCell ref="K49:K51"/>
    <mergeCell ref="L49:L51"/>
    <mergeCell ref="F50:G50"/>
    <mergeCell ref="F51:G51"/>
    <mergeCell ref="M47:M48"/>
    <mergeCell ref="N47:N48"/>
    <mergeCell ref="O47:O48"/>
    <mergeCell ref="P47:Q48"/>
    <mergeCell ref="R47:R48"/>
    <mergeCell ref="S47:T48"/>
    <mergeCell ref="A47:E48"/>
    <mergeCell ref="F47:G47"/>
    <mergeCell ref="I47:I48"/>
    <mergeCell ref="J47:J48"/>
    <mergeCell ref="K47:K48"/>
    <mergeCell ref="L47:L48"/>
    <mergeCell ref="F48:G48"/>
    <mergeCell ref="M45:M46"/>
    <mergeCell ref="N45:N46"/>
    <mergeCell ref="O45:O46"/>
    <mergeCell ref="P45:Q46"/>
    <mergeCell ref="R45:R46"/>
    <mergeCell ref="S45:T46"/>
    <mergeCell ref="A45:E46"/>
    <mergeCell ref="F45:G45"/>
    <mergeCell ref="I45:I46"/>
    <mergeCell ref="J45:J46"/>
    <mergeCell ref="K45:K46"/>
    <mergeCell ref="L45:L46"/>
    <mergeCell ref="F46:G46"/>
    <mergeCell ref="M42:M44"/>
    <mergeCell ref="N42:N44"/>
    <mergeCell ref="O42:O44"/>
    <mergeCell ref="P42:Q44"/>
    <mergeCell ref="R42:R44"/>
    <mergeCell ref="S42:T44"/>
    <mergeCell ref="A42:E44"/>
    <mergeCell ref="F42:G42"/>
    <mergeCell ref="I42:I44"/>
    <mergeCell ref="J42:J44"/>
    <mergeCell ref="K42:K44"/>
    <mergeCell ref="L42:L44"/>
    <mergeCell ref="F43:G43"/>
    <mergeCell ref="F44:G44"/>
    <mergeCell ref="M40:M41"/>
    <mergeCell ref="N40:N41"/>
    <mergeCell ref="O40:O41"/>
    <mergeCell ref="P40:Q41"/>
    <mergeCell ref="R40:R41"/>
    <mergeCell ref="S40:T41"/>
    <mergeCell ref="A40:E41"/>
    <mergeCell ref="F40:G40"/>
    <mergeCell ref="I40:I41"/>
    <mergeCell ref="J40:J41"/>
    <mergeCell ref="K40:K41"/>
    <mergeCell ref="L40:L41"/>
    <mergeCell ref="F41:G41"/>
    <mergeCell ref="M38:M39"/>
    <mergeCell ref="N38:N39"/>
    <mergeCell ref="O38:O39"/>
    <mergeCell ref="P38:Q39"/>
    <mergeCell ref="R38:R39"/>
    <mergeCell ref="S38:T39"/>
    <mergeCell ref="A38:E39"/>
    <mergeCell ref="F38:G38"/>
    <mergeCell ref="I38:I39"/>
    <mergeCell ref="J38:J39"/>
    <mergeCell ref="K38:K39"/>
    <mergeCell ref="L38:L39"/>
    <mergeCell ref="F39:G39"/>
    <mergeCell ref="N36:N37"/>
    <mergeCell ref="O36:O37"/>
    <mergeCell ref="P36:Q37"/>
    <mergeCell ref="R36:R37"/>
    <mergeCell ref="S36:T37"/>
    <mergeCell ref="F37:G37"/>
    <mergeCell ref="A35:G35"/>
    <mergeCell ref="P35:Q35"/>
    <mergeCell ref="S35:T35"/>
    <mergeCell ref="A36:E37"/>
    <mergeCell ref="F36:G36"/>
    <mergeCell ref="I36:I37"/>
    <mergeCell ref="J36:J37"/>
    <mergeCell ref="K36:K37"/>
    <mergeCell ref="L36:L37"/>
    <mergeCell ref="M36:M37"/>
    <mergeCell ref="A28:G28"/>
    <mergeCell ref="A29:G29"/>
    <mergeCell ref="A30:G30"/>
    <mergeCell ref="A31:G31"/>
    <mergeCell ref="A33:T33"/>
    <mergeCell ref="A34:T34"/>
    <mergeCell ref="A22:F22"/>
    <mergeCell ref="H22:N22"/>
    <mergeCell ref="A23:F23"/>
    <mergeCell ref="H23:N23"/>
    <mergeCell ref="A26:G26"/>
    <mergeCell ref="A27:G27"/>
    <mergeCell ref="A21:F21"/>
    <mergeCell ref="H21:N21"/>
    <mergeCell ref="O12:P12"/>
    <mergeCell ref="Q12:T12"/>
    <mergeCell ref="A14:T14"/>
    <mergeCell ref="A15:T15"/>
    <mergeCell ref="A16:F18"/>
    <mergeCell ref="G16:N18"/>
    <mergeCell ref="O16:T16"/>
    <mergeCell ref="O17:Q17"/>
    <mergeCell ref="R17:T17"/>
    <mergeCell ref="B12:C12"/>
    <mergeCell ref="D12:F12"/>
    <mergeCell ref="G12:H12"/>
    <mergeCell ref="I12:J12"/>
    <mergeCell ref="K12:L12"/>
    <mergeCell ref="M12:N12"/>
    <mergeCell ref="A19:F19"/>
    <mergeCell ref="H19:N19"/>
    <mergeCell ref="A20:F20"/>
    <mergeCell ref="H20:N20"/>
    <mergeCell ref="A9:T9"/>
    <mergeCell ref="A10:A11"/>
    <mergeCell ref="B10:P10"/>
    <mergeCell ref="Q10:T11"/>
    <mergeCell ref="B11:C11"/>
    <mergeCell ref="D11:F11"/>
    <mergeCell ref="G11:H11"/>
    <mergeCell ref="I11:J11"/>
    <mergeCell ref="K11:L11"/>
    <mergeCell ref="M11:N11"/>
    <mergeCell ref="O11:P11"/>
    <mergeCell ref="B1:T1"/>
    <mergeCell ref="B2:T2"/>
    <mergeCell ref="B3:T3"/>
    <mergeCell ref="A5:T5"/>
    <mergeCell ref="B6:C6"/>
    <mergeCell ref="D6:T6"/>
    <mergeCell ref="B7:C7"/>
    <mergeCell ref="D7:T7"/>
    <mergeCell ref="A8:T8"/>
  </mergeCells>
  <conditionalFormatting sqref="O81">
    <cfRule type="expression" priority="8" dxfId="1" stopIfTrue="1">
      <formula>LEFT(O81,4)="ALTO"</formula>
    </cfRule>
    <cfRule type="expression" priority="9" dxfId="2" stopIfTrue="1">
      <formula>LEFT(O81,8)="MODERADO"</formula>
    </cfRule>
    <cfRule type="expression" priority="10" dxfId="3" stopIfTrue="1">
      <formula>LEFT(O81,7)="EXTREMO"</formula>
    </cfRule>
    <cfRule type="expression" priority="11" dxfId="7" stopIfTrue="1">
      <formula>LEFT(O81,4)="BAJO"</formula>
    </cfRule>
  </conditionalFormatting>
  <conditionalFormatting sqref="I64:T66">
    <cfRule type="containsText" priority="5" dxfId="6" operator="containsText" stopIfTrue="1" text="Fuerte">
      <formula>NOT(ISERROR(SEARCH("Fuerte",I64)))</formula>
    </cfRule>
    <cfRule type="containsText" priority="6" dxfId="5" operator="containsText" stopIfTrue="1" text="Moderado">
      <formula>NOT(ISERROR(SEARCH("Moderado",I64)))</formula>
    </cfRule>
    <cfRule type="containsText" priority="7" dxfId="4" operator="containsText" stopIfTrue="1" text="BAJO">
      <formula>NOT(ISERROR(SEARCH("BAJO",I64)))</formula>
    </cfRule>
  </conditionalFormatting>
  <conditionalFormatting sqref="Q12:T12">
    <cfRule type="containsText" priority="1" dxfId="3" operator="containsText" text="EXTREMO">
      <formula>NOT(ISERROR(SEARCH("EXTREMO",Q12)))</formula>
    </cfRule>
    <cfRule type="containsText" priority="2" dxfId="2" operator="containsText" text="MODERADO">
      <formula>NOT(ISERROR(SEARCH("MODERADO",Q12)))</formula>
    </cfRule>
    <cfRule type="containsText" priority="3" dxfId="1" operator="containsText" text="ALTO">
      <formula>NOT(ISERROR(SEARCH("ALTO",Q12)))</formula>
    </cfRule>
    <cfRule type="containsText" priority="4" dxfId="0" operator="containsText" text="BAJO">
      <formula>NOT(ISERROR(SEARCH("BAJO",Q12)))</formula>
    </cfRule>
  </conditionalFormatting>
  <printOptions/>
  <pageMargins left="0.7" right="0.7" top="0.75" bottom="0.75" header="0.3" footer="0.3"/>
  <pageSetup horizontalDpi="600" verticalDpi="600" orientation="portrait" paperSize="9" scale="1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6" tint="-0.24997000396251678"/>
  </sheetPr>
  <dimension ref="A1:X82"/>
  <sheetViews>
    <sheetView view="pageBreakPreview" zoomScale="28" zoomScaleSheetLayoutView="28" workbookViewId="0" topLeftCell="F68">
      <selection activeCell="R49" sqref="R49:R51"/>
    </sheetView>
  </sheetViews>
  <sheetFormatPr defaultColWidth="11.421875" defaultRowHeight="15"/>
  <cols>
    <col min="1" max="1" width="78.140625" style="36" customWidth="1"/>
    <col min="2" max="3" width="50.7109375" style="36" customWidth="1"/>
    <col min="4" max="9" width="35.7109375" style="36" customWidth="1"/>
    <col min="10" max="10" width="70.7109375" style="36" customWidth="1"/>
    <col min="11" max="11" width="35.7109375" style="36" customWidth="1"/>
    <col min="12" max="12" width="70.7109375" style="36" customWidth="1"/>
    <col min="13" max="13" width="35.7109375" style="36" customWidth="1"/>
    <col min="14" max="14" width="70.7109375" style="36" customWidth="1"/>
    <col min="15" max="20" width="43.140625" style="36" customWidth="1"/>
    <col min="21" max="21" width="27.421875" style="85" customWidth="1"/>
    <col min="22" max="24" width="11.421875" style="85" customWidth="1"/>
    <col min="25" max="16384" width="11.421875" style="36" customWidth="1"/>
  </cols>
  <sheetData>
    <row r="1" spans="1:20" ht="71.25" customHeight="1">
      <c r="A1" s="99" t="s">
        <v>60</v>
      </c>
      <c r="B1" s="361" t="str">
        <f>'MAPA DE RIESGOS'!C9</f>
        <v>16 DE Julio de 2020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71.25" customHeight="1">
      <c r="A2" s="99" t="s">
        <v>61</v>
      </c>
      <c r="B2" s="364" t="str">
        <f>'MAPA DE RIESGOS'!C7</f>
        <v>ATENCIÓN SOCIAL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/>
    </row>
    <row r="3" spans="1:20" ht="71.25" customHeight="1">
      <c r="A3" s="99" t="s">
        <v>62</v>
      </c>
      <c r="B3" s="364" t="str">
        <f>'MAPA DE RIESGOS'!D16</f>
        <v>IMPLEMENTACIÓN DE POLITICAS PUBLICAS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3"/>
    </row>
    <row r="4" spans="1:20" ht="30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7"/>
      <c r="P4" s="38"/>
      <c r="Q4" s="38"/>
      <c r="R4" s="38"/>
      <c r="S4" s="38"/>
      <c r="T4" s="38"/>
    </row>
    <row r="5" spans="1:20" ht="66" customHeight="1">
      <c r="A5" s="346" t="s">
        <v>189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</row>
    <row r="6" spans="1:20" ht="81" customHeight="1">
      <c r="A6" s="100" t="s">
        <v>63</v>
      </c>
      <c r="B6" s="349" t="s">
        <v>35</v>
      </c>
      <c r="C6" s="351"/>
      <c r="D6" s="349" t="s">
        <v>165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</row>
    <row r="7" spans="1:20" ht="91.5" customHeight="1">
      <c r="A7" s="121" t="e">
        <f>#REF!</f>
        <v>#REF!</v>
      </c>
      <c r="B7" s="369" t="e">
        <f>#REF!</f>
        <v>#REF!</v>
      </c>
      <c r="C7" s="370"/>
      <c r="D7" s="369" t="e">
        <f>#REF!</f>
        <v>#REF!</v>
      </c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0"/>
    </row>
    <row r="8" spans="1:20" ht="34.5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20" ht="66" customHeight="1">
      <c r="A9" s="478" t="s">
        <v>140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80"/>
    </row>
    <row r="10" spans="1:24" s="56" customFormat="1" ht="50.1" customHeight="1">
      <c r="A10" s="473" t="s">
        <v>66</v>
      </c>
      <c r="B10" s="473" t="s">
        <v>67</v>
      </c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2" t="s">
        <v>65</v>
      </c>
      <c r="R10" s="472"/>
      <c r="S10" s="472"/>
      <c r="T10" s="472"/>
      <c r="U10" s="85"/>
      <c r="V10" s="85"/>
      <c r="W10" s="85"/>
      <c r="X10" s="85"/>
    </row>
    <row r="11" spans="1:24" s="56" customFormat="1" ht="73.5" customHeight="1">
      <c r="A11" s="473"/>
      <c r="B11" s="473" t="s">
        <v>69</v>
      </c>
      <c r="C11" s="473"/>
      <c r="D11" s="473" t="s">
        <v>70</v>
      </c>
      <c r="E11" s="473"/>
      <c r="F11" s="473"/>
      <c r="G11" s="473" t="s">
        <v>71</v>
      </c>
      <c r="H11" s="473"/>
      <c r="I11" s="473" t="s">
        <v>72</v>
      </c>
      <c r="J11" s="473"/>
      <c r="K11" s="473" t="s">
        <v>73</v>
      </c>
      <c r="L11" s="473"/>
      <c r="M11" s="473" t="s">
        <v>74</v>
      </c>
      <c r="N11" s="473"/>
      <c r="O11" s="473" t="s">
        <v>68</v>
      </c>
      <c r="P11" s="473"/>
      <c r="Q11" s="472"/>
      <c r="R11" s="472"/>
      <c r="S11" s="472"/>
      <c r="T11" s="472"/>
      <c r="U11" s="85"/>
      <c r="V11" s="85"/>
      <c r="W11" s="85"/>
      <c r="X11" s="85"/>
    </row>
    <row r="12" spans="1:24" s="84" customFormat="1" ht="102" customHeight="1">
      <c r="A12" s="138" t="e">
        <f>#REF!</f>
        <v>#REF!</v>
      </c>
      <c r="B12" s="476"/>
      <c r="C12" s="476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4" t="e">
        <f>ROUND(AVERAGE(B12:N12),0)</f>
        <v>#DIV/0!</v>
      </c>
      <c r="P12" s="474"/>
      <c r="Q12" s="475" t="e">
        <f>IF(OR(AND(A12=1,O12=1),AND(A12=2,O12=1),AND(A12=1,O12=2),AND(A12=2,O12=2),AND(A12=3,O12=1)),"BAJO",IF(OR(AND(A12=4,O12=1),AND(A12=3,O12=2),AND(A12=2,O12=3),AND(A12=1,O12=3)),"MODERADO",IF(OR(AND(A12=5,O12=1),AND(A12=5,O12=2),AND(A12=4,O12=2),AND(A12=4,O12=3),AND(A12=3,O12=3),AND(A12=2,O12=4),AND(A12=1,O12=4),AND(A12=1,O12=5)),"ALTO",IF(OR(AND(A12=5,O12=3),AND(A12=5,O12=4),AND(A12=4,O12=4),AND(A12=3,O12=4),AND(A12=5,O12=5),AND(A12=4,O12=5),AND(A12=3,O12=5),AND(A12=2,O12=5)),"EXTREMO",""))))</f>
        <v>#REF!</v>
      </c>
      <c r="R12" s="475"/>
      <c r="S12" s="475"/>
      <c r="T12" s="475"/>
      <c r="U12" s="85"/>
      <c r="V12" s="85"/>
      <c r="W12" s="85"/>
      <c r="X12" s="85"/>
    </row>
    <row r="13" spans="1:20" ht="47.25" customHeight="1">
      <c r="A13" s="22"/>
      <c r="B13" s="22"/>
      <c r="C13" s="22"/>
      <c r="D13" s="23"/>
      <c r="E13" s="23"/>
      <c r="F13" s="24"/>
      <c r="G13" s="24"/>
      <c r="H13" s="24"/>
      <c r="I13" s="24"/>
      <c r="J13" s="24"/>
      <c r="K13" s="23"/>
      <c r="L13" s="23"/>
      <c r="M13" s="23"/>
      <c r="N13" s="23"/>
      <c r="O13" s="37"/>
      <c r="P13" s="38"/>
      <c r="Q13" s="38"/>
      <c r="R13" s="38"/>
      <c r="S13" s="38"/>
      <c r="T13" s="38"/>
    </row>
    <row r="14" spans="1:20" ht="73.5" customHeight="1">
      <c r="A14" s="346" t="s">
        <v>75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</row>
    <row r="15" spans="1:20" ht="73.5" customHeight="1">
      <c r="A15" s="441" t="s">
        <v>76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</row>
    <row r="16" spans="1:20" ht="72" customHeight="1">
      <c r="A16" s="445" t="s">
        <v>190</v>
      </c>
      <c r="B16" s="446"/>
      <c r="C16" s="446"/>
      <c r="D16" s="446"/>
      <c r="E16" s="446"/>
      <c r="F16" s="447"/>
      <c r="G16" s="445" t="s">
        <v>171</v>
      </c>
      <c r="H16" s="446"/>
      <c r="I16" s="446"/>
      <c r="J16" s="446"/>
      <c r="K16" s="446"/>
      <c r="L16" s="446"/>
      <c r="M16" s="446"/>
      <c r="N16" s="447"/>
      <c r="O16" s="347" t="s">
        <v>145</v>
      </c>
      <c r="P16" s="347"/>
      <c r="Q16" s="347"/>
      <c r="R16" s="347"/>
      <c r="S16" s="347"/>
      <c r="T16" s="347"/>
    </row>
    <row r="17" spans="1:20" ht="30" customHeight="1">
      <c r="A17" s="448"/>
      <c r="B17" s="449"/>
      <c r="C17" s="449"/>
      <c r="D17" s="449"/>
      <c r="E17" s="449"/>
      <c r="F17" s="450"/>
      <c r="G17" s="448"/>
      <c r="H17" s="449"/>
      <c r="I17" s="449"/>
      <c r="J17" s="449"/>
      <c r="K17" s="449"/>
      <c r="L17" s="449"/>
      <c r="M17" s="449"/>
      <c r="N17" s="450"/>
      <c r="O17" s="439" t="s">
        <v>1</v>
      </c>
      <c r="P17" s="439"/>
      <c r="Q17" s="439"/>
      <c r="R17" s="439" t="s">
        <v>0</v>
      </c>
      <c r="S17" s="439"/>
      <c r="T17" s="439"/>
    </row>
    <row r="18" spans="1:20" ht="54" customHeight="1">
      <c r="A18" s="451"/>
      <c r="B18" s="452"/>
      <c r="C18" s="452"/>
      <c r="D18" s="452"/>
      <c r="E18" s="452"/>
      <c r="F18" s="453"/>
      <c r="G18" s="451"/>
      <c r="H18" s="452"/>
      <c r="I18" s="452"/>
      <c r="J18" s="452"/>
      <c r="K18" s="452"/>
      <c r="L18" s="452"/>
      <c r="M18" s="452"/>
      <c r="N18" s="453"/>
      <c r="O18" s="123" t="s">
        <v>169</v>
      </c>
      <c r="P18" s="123" t="s">
        <v>170</v>
      </c>
      <c r="Q18" s="123" t="s">
        <v>172</v>
      </c>
      <c r="R18" s="123" t="s">
        <v>169</v>
      </c>
      <c r="S18" s="123" t="s">
        <v>170</v>
      </c>
      <c r="T18" s="123" t="s">
        <v>172</v>
      </c>
    </row>
    <row r="19" spans="1:20" ht="49.5" customHeight="1">
      <c r="A19" s="442" t="e">
        <f>#REF!</f>
        <v>#REF!</v>
      </c>
      <c r="B19" s="443"/>
      <c r="C19" s="443"/>
      <c r="D19" s="443"/>
      <c r="E19" s="443"/>
      <c r="F19" s="444"/>
      <c r="G19" s="110" t="s">
        <v>77</v>
      </c>
      <c r="H19" s="442" t="e">
        <f>#REF!</f>
        <v>#REF!</v>
      </c>
      <c r="I19" s="443"/>
      <c r="J19" s="443"/>
      <c r="K19" s="443"/>
      <c r="L19" s="443"/>
      <c r="M19" s="443"/>
      <c r="N19" s="443"/>
      <c r="O19" s="83"/>
      <c r="P19" s="83"/>
      <c r="Q19" s="80"/>
      <c r="R19" s="80"/>
      <c r="S19" s="80"/>
      <c r="T19" s="80"/>
    </row>
    <row r="20" spans="1:20" ht="50.1" customHeight="1">
      <c r="A20" s="442" t="e">
        <f>#REF!</f>
        <v>#REF!</v>
      </c>
      <c r="B20" s="443"/>
      <c r="C20" s="443"/>
      <c r="D20" s="443"/>
      <c r="E20" s="443"/>
      <c r="F20" s="444"/>
      <c r="G20" s="110" t="s">
        <v>78</v>
      </c>
      <c r="H20" s="442" t="e">
        <f>#REF!</f>
        <v>#REF!</v>
      </c>
      <c r="I20" s="443"/>
      <c r="J20" s="443"/>
      <c r="K20" s="443"/>
      <c r="L20" s="443"/>
      <c r="M20" s="443"/>
      <c r="N20" s="443"/>
      <c r="O20" s="83"/>
      <c r="P20" s="83"/>
      <c r="Q20" s="80"/>
      <c r="R20" s="80"/>
      <c r="S20" s="80"/>
      <c r="T20" s="80"/>
    </row>
    <row r="21" spans="1:20" ht="50.1" customHeight="1">
      <c r="A21" s="442" t="e">
        <f>#REF!</f>
        <v>#REF!</v>
      </c>
      <c r="B21" s="443"/>
      <c r="C21" s="443"/>
      <c r="D21" s="443"/>
      <c r="E21" s="443"/>
      <c r="F21" s="444"/>
      <c r="G21" s="110" t="s">
        <v>79</v>
      </c>
      <c r="H21" s="442" t="e">
        <f>#REF!</f>
        <v>#REF!</v>
      </c>
      <c r="I21" s="443"/>
      <c r="J21" s="443"/>
      <c r="K21" s="443"/>
      <c r="L21" s="443"/>
      <c r="M21" s="443"/>
      <c r="N21" s="443"/>
      <c r="O21" s="83"/>
      <c r="P21" s="83"/>
      <c r="Q21" s="80"/>
      <c r="R21" s="80"/>
      <c r="S21" s="80"/>
      <c r="T21" s="80"/>
    </row>
    <row r="22" spans="1:20" ht="50.1" customHeight="1">
      <c r="A22" s="442" t="e">
        <f>#REF!</f>
        <v>#REF!</v>
      </c>
      <c r="B22" s="443"/>
      <c r="C22" s="443"/>
      <c r="D22" s="443"/>
      <c r="E22" s="443"/>
      <c r="F22" s="444"/>
      <c r="G22" s="110" t="s">
        <v>80</v>
      </c>
      <c r="H22" s="442" t="e">
        <f>#REF!</f>
        <v>#REF!</v>
      </c>
      <c r="I22" s="443"/>
      <c r="J22" s="443"/>
      <c r="K22" s="443"/>
      <c r="L22" s="443"/>
      <c r="M22" s="443"/>
      <c r="N22" s="443"/>
      <c r="O22" s="83"/>
      <c r="P22" s="83"/>
      <c r="Q22" s="80"/>
      <c r="R22" s="80"/>
      <c r="S22" s="80"/>
      <c r="T22" s="80"/>
    </row>
    <row r="23" spans="1:20" ht="50.1" customHeight="1">
      <c r="A23" s="442" t="e">
        <f>#REF!</f>
        <v>#REF!</v>
      </c>
      <c r="B23" s="443"/>
      <c r="C23" s="443"/>
      <c r="D23" s="443"/>
      <c r="E23" s="443"/>
      <c r="F23" s="444"/>
      <c r="G23" s="110" t="s">
        <v>81</v>
      </c>
      <c r="H23" s="442" t="e">
        <f>#REF!</f>
        <v>#REF!</v>
      </c>
      <c r="I23" s="443"/>
      <c r="J23" s="443"/>
      <c r="K23" s="443"/>
      <c r="L23" s="443"/>
      <c r="M23" s="443"/>
      <c r="N23" s="443"/>
      <c r="O23" s="83"/>
      <c r="P23" s="83"/>
      <c r="Q23" s="80"/>
      <c r="R23" s="80"/>
      <c r="S23" s="80"/>
      <c r="T23" s="80"/>
    </row>
    <row r="24" spans="1:20" ht="30" customHeight="1">
      <c r="A24" s="25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37"/>
      <c r="P24" s="38"/>
      <c r="Q24" s="38"/>
      <c r="R24" s="38"/>
      <c r="S24" s="38"/>
      <c r="T24" s="38"/>
    </row>
    <row r="25" spans="1:20" ht="30" customHeight="1">
      <c r="A25" s="28"/>
      <c r="B25" s="28"/>
      <c r="C25" s="29"/>
      <c r="D25" s="29"/>
      <c r="E25" s="41"/>
      <c r="F25" s="41"/>
      <c r="G25" s="41"/>
      <c r="H25" s="41"/>
      <c r="I25" s="41"/>
      <c r="J25" s="30"/>
      <c r="K25" s="30"/>
      <c r="L25" s="31"/>
      <c r="M25" s="31"/>
      <c r="N25" s="32"/>
      <c r="O25" s="42"/>
      <c r="P25" s="43"/>
      <c r="Q25" s="43"/>
      <c r="R25" s="43"/>
      <c r="S25" s="43"/>
      <c r="T25" s="43"/>
    </row>
    <row r="26" spans="1:20" ht="54" customHeight="1">
      <c r="A26" s="412" t="s">
        <v>173</v>
      </c>
      <c r="B26" s="412"/>
      <c r="C26" s="412"/>
      <c r="D26" s="412"/>
      <c r="E26" s="412"/>
      <c r="F26" s="412"/>
      <c r="G26" s="413"/>
      <c r="H26" s="103">
        <f>COUNTIF(O19:O23,"x")</f>
        <v>0</v>
      </c>
      <c r="I26" s="28"/>
      <c r="J26" s="28"/>
      <c r="K26" s="28"/>
      <c r="L26" s="31"/>
      <c r="M26" s="31"/>
      <c r="N26" s="44"/>
      <c r="O26" s="45"/>
      <c r="P26" s="46"/>
      <c r="Q26" s="46"/>
      <c r="R26" s="46"/>
      <c r="S26" s="46"/>
      <c r="T26" s="46"/>
    </row>
    <row r="27" spans="1:20" ht="54" customHeight="1">
      <c r="A27" s="412" t="s">
        <v>174</v>
      </c>
      <c r="B27" s="412"/>
      <c r="C27" s="412"/>
      <c r="D27" s="412"/>
      <c r="E27" s="412"/>
      <c r="F27" s="412"/>
      <c r="G27" s="413"/>
      <c r="H27" s="103">
        <f>COUNTIF(P19:P23,"x")</f>
        <v>0</v>
      </c>
      <c r="I27" s="28"/>
      <c r="J27" s="28"/>
      <c r="K27" s="28"/>
      <c r="L27" s="31"/>
      <c r="M27" s="31"/>
      <c r="N27" s="44"/>
      <c r="O27" s="45"/>
      <c r="P27" s="46"/>
      <c r="Q27" s="46"/>
      <c r="R27" s="46"/>
      <c r="S27" s="46"/>
      <c r="T27" s="46"/>
    </row>
    <row r="28" spans="1:20" ht="54" customHeight="1">
      <c r="A28" s="412" t="s">
        <v>175</v>
      </c>
      <c r="B28" s="412"/>
      <c r="C28" s="412"/>
      <c r="D28" s="412"/>
      <c r="E28" s="412"/>
      <c r="F28" s="412"/>
      <c r="G28" s="413"/>
      <c r="H28" s="103">
        <f>COUNTIF(Q19:Q23,"x")</f>
        <v>0</v>
      </c>
      <c r="I28" s="28"/>
      <c r="J28" s="28"/>
      <c r="K28" s="28"/>
      <c r="L28" s="31"/>
      <c r="M28" s="31"/>
      <c r="N28" s="44"/>
      <c r="O28" s="45"/>
      <c r="P28" s="46"/>
      <c r="Q28" s="46"/>
      <c r="R28" s="46"/>
      <c r="S28" s="46"/>
      <c r="T28" s="46"/>
    </row>
    <row r="29" spans="1:20" ht="54" customHeight="1">
      <c r="A29" s="412" t="s">
        <v>176</v>
      </c>
      <c r="B29" s="412"/>
      <c r="C29" s="412"/>
      <c r="D29" s="412"/>
      <c r="E29" s="412"/>
      <c r="F29" s="412"/>
      <c r="G29" s="413"/>
      <c r="H29" s="103">
        <f>COUNTIF(R19:R23,"x")</f>
        <v>0</v>
      </c>
      <c r="I29" s="32"/>
      <c r="J29" s="32"/>
      <c r="K29" s="32"/>
      <c r="L29" s="47"/>
      <c r="M29" s="47"/>
      <c r="N29" s="47"/>
      <c r="O29" s="48"/>
      <c r="P29" s="49"/>
      <c r="Q29" s="49"/>
      <c r="R29" s="49"/>
      <c r="S29" s="49"/>
      <c r="T29" s="49"/>
    </row>
    <row r="30" spans="1:20" ht="54" customHeight="1">
      <c r="A30" s="412" t="s">
        <v>177</v>
      </c>
      <c r="B30" s="412"/>
      <c r="C30" s="412"/>
      <c r="D30" s="412"/>
      <c r="E30" s="412"/>
      <c r="F30" s="412"/>
      <c r="G30" s="413"/>
      <c r="H30" s="103">
        <f>COUNTIF(S19:S23,"x")</f>
        <v>0</v>
      </c>
      <c r="I30" s="32"/>
      <c r="J30" s="32"/>
      <c r="K30" s="32"/>
      <c r="L30" s="47"/>
      <c r="M30" s="47"/>
      <c r="N30" s="47"/>
      <c r="O30" s="48"/>
      <c r="P30" s="49"/>
      <c r="Q30" s="49"/>
      <c r="R30" s="49"/>
      <c r="S30" s="49"/>
      <c r="T30" s="49"/>
    </row>
    <row r="31" spans="1:20" ht="54" customHeight="1">
      <c r="A31" s="412" t="s">
        <v>178</v>
      </c>
      <c r="B31" s="412"/>
      <c r="C31" s="412"/>
      <c r="D31" s="412"/>
      <c r="E31" s="412"/>
      <c r="F31" s="412"/>
      <c r="G31" s="413"/>
      <c r="H31" s="103">
        <f>COUNTIF(T19:T23,"x")</f>
        <v>0</v>
      </c>
      <c r="I31" s="32"/>
      <c r="J31" s="32"/>
      <c r="K31" s="32"/>
      <c r="L31" s="47"/>
      <c r="M31" s="47"/>
      <c r="N31" s="47"/>
      <c r="O31" s="48"/>
      <c r="P31" s="49"/>
      <c r="Q31" s="49"/>
      <c r="R31" s="49"/>
      <c r="S31" s="49"/>
      <c r="T31" s="49"/>
    </row>
    <row r="32" spans="1:20" ht="30" customHeight="1">
      <c r="A32" s="67"/>
      <c r="B32" s="67"/>
      <c r="C32" s="67"/>
      <c r="D32" s="67"/>
      <c r="E32" s="67"/>
      <c r="F32" s="67"/>
      <c r="G32" s="67"/>
      <c r="H32" s="53"/>
      <c r="I32" s="32"/>
      <c r="J32" s="32"/>
      <c r="K32" s="32"/>
      <c r="L32" s="47"/>
      <c r="M32" s="47"/>
      <c r="N32" s="47"/>
      <c r="O32" s="48"/>
      <c r="P32" s="49"/>
      <c r="Q32" s="49"/>
      <c r="R32" s="49"/>
      <c r="S32" s="49"/>
      <c r="T32" s="49"/>
    </row>
    <row r="33" spans="1:20" ht="78" customHeight="1">
      <c r="A33" s="414" t="s">
        <v>82</v>
      </c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</row>
    <row r="34" spans="1:20" ht="78" customHeight="1">
      <c r="A34" s="415" t="s">
        <v>157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7"/>
    </row>
    <row r="35" spans="1:20" ht="106.5" customHeight="1" thickBot="1">
      <c r="A35" s="391" t="s">
        <v>83</v>
      </c>
      <c r="B35" s="391"/>
      <c r="C35" s="391"/>
      <c r="D35" s="391"/>
      <c r="E35" s="391"/>
      <c r="F35" s="391"/>
      <c r="G35" s="391"/>
      <c r="H35" s="122" t="s">
        <v>84</v>
      </c>
      <c r="I35" s="105" t="s">
        <v>85</v>
      </c>
      <c r="J35" s="123" t="s">
        <v>147</v>
      </c>
      <c r="K35" s="105" t="s">
        <v>86</v>
      </c>
      <c r="L35" s="123" t="s">
        <v>147</v>
      </c>
      <c r="M35" s="105" t="s">
        <v>87</v>
      </c>
      <c r="N35" s="123" t="s">
        <v>147</v>
      </c>
      <c r="O35" s="123" t="s">
        <v>88</v>
      </c>
      <c r="P35" s="392" t="s">
        <v>147</v>
      </c>
      <c r="Q35" s="393"/>
      <c r="R35" s="123" t="s">
        <v>89</v>
      </c>
      <c r="S35" s="394" t="s">
        <v>147</v>
      </c>
      <c r="T35" s="394"/>
    </row>
    <row r="36" spans="1:20" ht="60" customHeight="1">
      <c r="A36" s="395" t="s">
        <v>161</v>
      </c>
      <c r="B36" s="396"/>
      <c r="C36" s="396"/>
      <c r="D36" s="396"/>
      <c r="E36" s="397"/>
      <c r="F36" s="403" t="s">
        <v>112</v>
      </c>
      <c r="G36" s="404"/>
      <c r="H36" s="106">
        <v>15</v>
      </c>
      <c r="I36" s="292"/>
      <c r="J36" s="293"/>
      <c r="K36" s="292"/>
      <c r="L36" s="293"/>
      <c r="M36" s="292"/>
      <c r="N36" s="292"/>
      <c r="O36" s="292"/>
      <c r="P36" s="338"/>
      <c r="Q36" s="292"/>
      <c r="R36" s="292"/>
      <c r="S36" s="338"/>
      <c r="T36" s="292"/>
    </row>
    <row r="37" spans="1:20" ht="60" customHeight="1" thickBot="1">
      <c r="A37" s="400"/>
      <c r="B37" s="401"/>
      <c r="C37" s="401"/>
      <c r="D37" s="401"/>
      <c r="E37" s="402"/>
      <c r="F37" s="407" t="s">
        <v>113</v>
      </c>
      <c r="G37" s="408"/>
      <c r="H37" s="107">
        <v>0</v>
      </c>
      <c r="I37" s="294"/>
      <c r="J37" s="294"/>
      <c r="K37" s="294"/>
      <c r="L37" s="294"/>
      <c r="M37" s="294"/>
      <c r="N37" s="294"/>
      <c r="O37" s="294"/>
      <c r="P37" s="295"/>
      <c r="Q37" s="293"/>
      <c r="R37" s="294"/>
      <c r="S37" s="295"/>
      <c r="T37" s="293"/>
    </row>
    <row r="38" spans="1:20" ht="60" customHeight="1">
      <c r="A38" s="395" t="s">
        <v>164</v>
      </c>
      <c r="B38" s="396"/>
      <c r="C38" s="396"/>
      <c r="D38" s="396"/>
      <c r="E38" s="397"/>
      <c r="F38" s="403" t="s">
        <v>112</v>
      </c>
      <c r="G38" s="404"/>
      <c r="H38" s="106">
        <v>15</v>
      </c>
      <c r="I38" s="292"/>
      <c r="J38" s="292"/>
      <c r="K38" s="292"/>
      <c r="L38" s="292"/>
      <c r="M38" s="292"/>
      <c r="N38" s="292"/>
      <c r="O38" s="292"/>
      <c r="P38" s="338"/>
      <c r="Q38" s="292"/>
      <c r="R38" s="292"/>
      <c r="S38" s="338"/>
      <c r="T38" s="292"/>
    </row>
    <row r="39" spans="1:20" ht="60" customHeight="1" thickBot="1">
      <c r="A39" s="400"/>
      <c r="B39" s="401"/>
      <c r="C39" s="401"/>
      <c r="D39" s="401"/>
      <c r="E39" s="402"/>
      <c r="F39" s="407" t="s">
        <v>113</v>
      </c>
      <c r="G39" s="408"/>
      <c r="H39" s="107">
        <v>0</v>
      </c>
      <c r="I39" s="294"/>
      <c r="J39" s="294"/>
      <c r="K39" s="294"/>
      <c r="L39" s="294"/>
      <c r="M39" s="294"/>
      <c r="N39" s="294"/>
      <c r="O39" s="294"/>
      <c r="P39" s="295"/>
      <c r="Q39" s="293"/>
      <c r="R39" s="294"/>
      <c r="S39" s="295"/>
      <c r="T39" s="293"/>
    </row>
    <row r="40" spans="1:20" ht="60" customHeight="1">
      <c r="A40" s="395" t="s">
        <v>160</v>
      </c>
      <c r="B40" s="396"/>
      <c r="C40" s="396"/>
      <c r="D40" s="396"/>
      <c r="E40" s="397"/>
      <c r="F40" s="403" t="s">
        <v>90</v>
      </c>
      <c r="G40" s="404"/>
      <c r="H40" s="106">
        <v>15</v>
      </c>
      <c r="I40" s="292"/>
      <c r="J40" s="292"/>
      <c r="K40" s="292"/>
      <c r="L40" s="292"/>
      <c r="M40" s="292"/>
      <c r="N40" s="292"/>
      <c r="O40" s="292"/>
      <c r="P40" s="338"/>
      <c r="Q40" s="292"/>
      <c r="R40" s="292"/>
      <c r="S40" s="338"/>
      <c r="T40" s="292"/>
    </row>
    <row r="41" spans="1:20" ht="60" customHeight="1" thickBot="1">
      <c r="A41" s="400"/>
      <c r="B41" s="401"/>
      <c r="C41" s="401"/>
      <c r="D41" s="401"/>
      <c r="E41" s="402"/>
      <c r="F41" s="407" t="s">
        <v>91</v>
      </c>
      <c r="G41" s="408"/>
      <c r="H41" s="107">
        <v>0</v>
      </c>
      <c r="I41" s="294"/>
      <c r="J41" s="294"/>
      <c r="K41" s="294"/>
      <c r="L41" s="294"/>
      <c r="M41" s="294"/>
      <c r="N41" s="294"/>
      <c r="O41" s="294"/>
      <c r="P41" s="295"/>
      <c r="Q41" s="293"/>
      <c r="R41" s="294"/>
      <c r="S41" s="295"/>
      <c r="T41" s="293"/>
    </row>
    <row r="42" spans="1:20" ht="60" customHeight="1">
      <c r="A42" s="395" t="s">
        <v>167</v>
      </c>
      <c r="B42" s="396"/>
      <c r="C42" s="396"/>
      <c r="D42" s="396"/>
      <c r="E42" s="397"/>
      <c r="F42" s="403" t="s">
        <v>92</v>
      </c>
      <c r="G42" s="404"/>
      <c r="H42" s="106">
        <v>15</v>
      </c>
      <c r="I42" s="292"/>
      <c r="J42" s="292"/>
      <c r="K42" s="292"/>
      <c r="L42" s="292"/>
      <c r="M42" s="292"/>
      <c r="N42" s="292"/>
      <c r="O42" s="292"/>
      <c r="P42" s="338"/>
      <c r="Q42" s="292"/>
      <c r="R42" s="292"/>
      <c r="S42" s="338"/>
      <c r="T42" s="292"/>
    </row>
    <row r="43" spans="1:20" ht="60" customHeight="1" thickBot="1">
      <c r="A43" s="409"/>
      <c r="B43" s="410"/>
      <c r="C43" s="410"/>
      <c r="D43" s="410"/>
      <c r="E43" s="411"/>
      <c r="F43" s="407" t="s">
        <v>93</v>
      </c>
      <c r="G43" s="408"/>
      <c r="H43" s="108">
        <v>10</v>
      </c>
      <c r="I43" s="293"/>
      <c r="J43" s="293"/>
      <c r="K43" s="293"/>
      <c r="L43" s="293"/>
      <c r="M43" s="293"/>
      <c r="N43" s="293"/>
      <c r="O43" s="293"/>
      <c r="P43" s="295"/>
      <c r="Q43" s="293"/>
      <c r="R43" s="293"/>
      <c r="S43" s="295"/>
      <c r="T43" s="293"/>
    </row>
    <row r="44" spans="1:20" ht="60" customHeight="1" thickBot="1">
      <c r="A44" s="400"/>
      <c r="B44" s="401"/>
      <c r="C44" s="401"/>
      <c r="D44" s="401"/>
      <c r="E44" s="402"/>
      <c r="F44" s="407" t="s">
        <v>168</v>
      </c>
      <c r="G44" s="408"/>
      <c r="H44" s="107">
        <v>0</v>
      </c>
      <c r="I44" s="294"/>
      <c r="J44" s="294"/>
      <c r="K44" s="294"/>
      <c r="L44" s="294"/>
      <c r="M44" s="294"/>
      <c r="N44" s="294"/>
      <c r="O44" s="294"/>
      <c r="P44" s="295"/>
      <c r="Q44" s="293"/>
      <c r="R44" s="294"/>
      <c r="S44" s="295"/>
      <c r="T44" s="293"/>
    </row>
    <row r="45" spans="1:20" ht="60" customHeight="1">
      <c r="A45" s="395" t="s">
        <v>166</v>
      </c>
      <c r="B45" s="396"/>
      <c r="C45" s="396"/>
      <c r="D45" s="396"/>
      <c r="E45" s="397"/>
      <c r="F45" s="403" t="s">
        <v>112</v>
      </c>
      <c r="G45" s="404"/>
      <c r="H45" s="106">
        <v>15</v>
      </c>
      <c r="I45" s="292"/>
      <c r="J45" s="292"/>
      <c r="K45" s="292"/>
      <c r="L45" s="292"/>
      <c r="M45" s="292"/>
      <c r="N45" s="292"/>
      <c r="O45" s="292"/>
      <c r="P45" s="338"/>
      <c r="Q45" s="292"/>
      <c r="R45" s="292"/>
      <c r="S45" s="338"/>
      <c r="T45" s="292"/>
    </row>
    <row r="46" spans="1:20" ht="60" customHeight="1" thickBot="1">
      <c r="A46" s="400"/>
      <c r="B46" s="401"/>
      <c r="C46" s="401"/>
      <c r="D46" s="401"/>
      <c r="E46" s="402"/>
      <c r="F46" s="407" t="s">
        <v>113</v>
      </c>
      <c r="G46" s="408"/>
      <c r="H46" s="107">
        <v>0</v>
      </c>
      <c r="I46" s="294"/>
      <c r="J46" s="294"/>
      <c r="K46" s="294"/>
      <c r="L46" s="294"/>
      <c r="M46" s="294"/>
      <c r="N46" s="294"/>
      <c r="O46" s="294"/>
      <c r="P46" s="296"/>
      <c r="Q46" s="294"/>
      <c r="R46" s="294"/>
      <c r="S46" s="296"/>
      <c r="T46" s="294"/>
    </row>
    <row r="47" spans="1:20" ht="80.1" customHeight="1">
      <c r="A47" s="395" t="s">
        <v>163</v>
      </c>
      <c r="B47" s="396"/>
      <c r="C47" s="396"/>
      <c r="D47" s="396"/>
      <c r="E47" s="397"/>
      <c r="F47" s="403" t="s">
        <v>94</v>
      </c>
      <c r="G47" s="404"/>
      <c r="H47" s="106">
        <v>15</v>
      </c>
      <c r="I47" s="292"/>
      <c r="J47" s="292"/>
      <c r="K47" s="292"/>
      <c r="L47" s="292"/>
      <c r="M47" s="292"/>
      <c r="N47" s="292"/>
      <c r="O47" s="292"/>
      <c r="P47" s="338"/>
      <c r="Q47" s="292"/>
      <c r="R47" s="292"/>
      <c r="S47" s="338"/>
      <c r="T47" s="292"/>
    </row>
    <row r="48" spans="1:20" ht="80.1" customHeight="1" thickBot="1">
      <c r="A48" s="400"/>
      <c r="B48" s="401"/>
      <c r="C48" s="401"/>
      <c r="D48" s="401"/>
      <c r="E48" s="402"/>
      <c r="F48" s="407" t="s">
        <v>95</v>
      </c>
      <c r="G48" s="408"/>
      <c r="H48" s="107">
        <v>5</v>
      </c>
      <c r="I48" s="294"/>
      <c r="J48" s="294"/>
      <c r="K48" s="294"/>
      <c r="L48" s="294"/>
      <c r="M48" s="294"/>
      <c r="N48" s="294"/>
      <c r="O48" s="294"/>
      <c r="P48" s="296"/>
      <c r="Q48" s="294"/>
      <c r="R48" s="294"/>
      <c r="S48" s="296"/>
      <c r="T48" s="294"/>
    </row>
    <row r="49" spans="1:20" ht="60" customHeight="1">
      <c r="A49" s="395" t="s">
        <v>181</v>
      </c>
      <c r="B49" s="396"/>
      <c r="C49" s="396"/>
      <c r="D49" s="396"/>
      <c r="E49" s="397"/>
      <c r="F49" s="403" t="s">
        <v>96</v>
      </c>
      <c r="G49" s="404"/>
      <c r="H49" s="106">
        <v>10</v>
      </c>
      <c r="I49" s="292"/>
      <c r="J49" s="292"/>
      <c r="K49" s="292"/>
      <c r="L49" s="292"/>
      <c r="M49" s="292"/>
      <c r="N49" s="292"/>
      <c r="O49" s="292"/>
      <c r="P49" s="295"/>
      <c r="Q49" s="293"/>
      <c r="R49" s="292"/>
      <c r="S49" s="295"/>
      <c r="T49" s="293"/>
    </row>
    <row r="50" spans="1:20" ht="60" customHeight="1">
      <c r="A50" s="398"/>
      <c r="B50" s="384"/>
      <c r="C50" s="384"/>
      <c r="D50" s="384"/>
      <c r="E50" s="399"/>
      <c r="F50" s="405" t="s">
        <v>97</v>
      </c>
      <c r="G50" s="406"/>
      <c r="H50" s="109">
        <v>5</v>
      </c>
      <c r="I50" s="293"/>
      <c r="J50" s="293"/>
      <c r="K50" s="293"/>
      <c r="L50" s="293"/>
      <c r="M50" s="293"/>
      <c r="N50" s="293"/>
      <c r="O50" s="293"/>
      <c r="P50" s="295"/>
      <c r="Q50" s="293"/>
      <c r="R50" s="293"/>
      <c r="S50" s="295"/>
      <c r="T50" s="293"/>
    </row>
    <row r="51" spans="1:20" ht="60" customHeight="1" thickBot="1">
      <c r="A51" s="400"/>
      <c r="B51" s="401"/>
      <c r="C51" s="401"/>
      <c r="D51" s="401"/>
      <c r="E51" s="402"/>
      <c r="F51" s="407" t="s">
        <v>98</v>
      </c>
      <c r="G51" s="408"/>
      <c r="H51" s="107">
        <v>0</v>
      </c>
      <c r="I51" s="294"/>
      <c r="J51" s="294"/>
      <c r="K51" s="294"/>
      <c r="L51" s="294"/>
      <c r="M51" s="294"/>
      <c r="N51" s="294"/>
      <c r="O51" s="294"/>
      <c r="P51" s="296"/>
      <c r="Q51" s="294"/>
      <c r="R51" s="294"/>
      <c r="S51" s="296"/>
      <c r="T51" s="294"/>
    </row>
    <row r="52" spans="1:20" ht="30" customHeight="1">
      <c r="A52" s="380" t="s">
        <v>99</v>
      </c>
      <c r="B52" s="380"/>
      <c r="C52" s="380"/>
      <c r="D52" s="380"/>
      <c r="E52" s="380"/>
      <c r="F52" s="380"/>
      <c r="G52" s="380"/>
      <c r="H52" s="76">
        <f>H36+H38+H40+H42+H45+H47+H49</f>
        <v>100</v>
      </c>
      <c r="I52" s="381">
        <f>SUM(I36:I51)</f>
        <v>0</v>
      </c>
      <c r="J52" s="382"/>
      <c r="K52" s="381">
        <f>SUM(K36:K51)</f>
        <v>0</v>
      </c>
      <c r="L52" s="382"/>
      <c r="M52" s="381">
        <f>SUM(M36:M51)</f>
        <v>0</v>
      </c>
      <c r="N52" s="382"/>
      <c r="O52" s="336">
        <f>SUM(O36:O51)</f>
        <v>0</v>
      </c>
      <c r="P52" s="336"/>
      <c r="Q52" s="336"/>
      <c r="R52" s="336">
        <f>SUM(R36:R51)</f>
        <v>0</v>
      </c>
      <c r="S52" s="336"/>
      <c r="T52" s="336"/>
    </row>
    <row r="53" spans="1:20" ht="60" customHeight="1">
      <c r="A53" s="347" t="s">
        <v>158</v>
      </c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</row>
    <row r="54" spans="1:20" ht="106.5" customHeight="1">
      <c r="A54" s="391" t="s">
        <v>83</v>
      </c>
      <c r="B54" s="391"/>
      <c r="C54" s="391"/>
      <c r="D54" s="391"/>
      <c r="E54" s="391"/>
      <c r="F54" s="391"/>
      <c r="G54" s="391"/>
      <c r="H54" s="122" t="s">
        <v>84</v>
      </c>
      <c r="I54" s="105" t="s">
        <v>85</v>
      </c>
      <c r="J54" s="123" t="s">
        <v>147</v>
      </c>
      <c r="K54" s="105" t="s">
        <v>86</v>
      </c>
      <c r="L54" s="123" t="s">
        <v>147</v>
      </c>
      <c r="M54" s="105" t="s">
        <v>87</v>
      </c>
      <c r="N54" s="123" t="s">
        <v>147</v>
      </c>
      <c r="O54" s="123" t="s">
        <v>88</v>
      </c>
      <c r="P54" s="392" t="s">
        <v>147</v>
      </c>
      <c r="Q54" s="393"/>
      <c r="R54" s="123" t="s">
        <v>89</v>
      </c>
      <c r="S54" s="394" t="s">
        <v>147</v>
      </c>
      <c r="T54" s="394"/>
    </row>
    <row r="55" spans="1:20" ht="60" customHeight="1">
      <c r="A55" s="384" t="s">
        <v>148</v>
      </c>
      <c r="B55" s="384"/>
      <c r="C55" s="384"/>
      <c r="D55" s="384"/>
      <c r="E55" s="384"/>
      <c r="F55" s="286" t="s">
        <v>162</v>
      </c>
      <c r="G55" s="286"/>
      <c r="H55" s="120">
        <v>100</v>
      </c>
      <c r="I55" s="337"/>
      <c r="J55" s="376"/>
      <c r="K55" s="337"/>
      <c r="L55" s="337"/>
      <c r="M55" s="337"/>
      <c r="N55" s="337"/>
      <c r="O55" s="337"/>
      <c r="P55" s="337"/>
      <c r="Q55" s="337"/>
      <c r="R55" s="337"/>
      <c r="S55" s="337"/>
      <c r="T55" s="337"/>
    </row>
    <row r="56" spans="1:20" ht="60" customHeight="1">
      <c r="A56" s="384"/>
      <c r="B56" s="384"/>
      <c r="C56" s="384"/>
      <c r="D56" s="384"/>
      <c r="E56" s="384"/>
      <c r="F56" s="286" t="s">
        <v>149</v>
      </c>
      <c r="G56" s="286"/>
      <c r="H56" s="120">
        <v>50</v>
      </c>
      <c r="I56" s="337"/>
      <c r="J56" s="377"/>
      <c r="K56" s="337"/>
      <c r="L56" s="337"/>
      <c r="M56" s="337"/>
      <c r="N56" s="337"/>
      <c r="O56" s="337"/>
      <c r="P56" s="337"/>
      <c r="Q56" s="337"/>
      <c r="R56" s="337"/>
      <c r="S56" s="337"/>
      <c r="T56" s="337"/>
    </row>
    <row r="57" spans="1:20" ht="60" customHeight="1">
      <c r="A57" s="384"/>
      <c r="B57" s="384"/>
      <c r="C57" s="384"/>
      <c r="D57" s="384"/>
      <c r="E57" s="384"/>
      <c r="F57" s="286" t="s">
        <v>150</v>
      </c>
      <c r="G57" s="286"/>
      <c r="H57" s="120">
        <v>0</v>
      </c>
      <c r="I57" s="337"/>
      <c r="J57" s="378"/>
      <c r="K57" s="337"/>
      <c r="L57" s="337"/>
      <c r="M57" s="337"/>
      <c r="N57" s="337"/>
      <c r="O57" s="337"/>
      <c r="P57" s="337"/>
      <c r="Q57" s="337"/>
      <c r="R57" s="337"/>
      <c r="S57" s="337"/>
      <c r="T57" s="337"/>
    </row>
    <row r="58" spans="1:20" ht="30" customHeight="1">
      <c r="A58" s="383" t="s">
        <v>99</v>
      </c>
      <c r="B58" s="383"/>
      <c r="C58" s="383"/>
      <c r="D58" s="383"/>
      <c r="E58" s="383"/>
      <c r="F58" s="383"/>
      <c r="G58" s="383"/>
      <c r="H58" s="383"/>
      <c r="I58" s="309">
        <f>I55</f>
        <v>0</v>
      </c>
      <c r="J58" s="309"/>
      <c r="K58" s="309">
        <f>K55</f>
        <v>0</v>
      </c>
      <c r="L58" s="309"/>
      <c r="M58" s="309">
        <f>M55</f>
        <v>0</v>
      </c>
      <c r="N58" s="309"/>
      <c r="O58" s="336">
        <f>O55</f>
        <v>0</v>
      </c>
      <c r="P58" s="336"/>
      <c r="Q58" s="336"/>
      <c r="R58" s="336">
        <f>R55</f>
        <v>0</v>
      </c>
      <c r="S58" s="336"/>
      <c r="T58" s="336"/>
    </row>
    <row r="59" spans="1:20" ht="60" customHeight="1">
      <c r="A59" s="347" t="s">
        <v>156</v>
      </c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</row>
    <row r="60" spans="1:20" ht="60" customHeight="1">
      <c r="A60" s="384" t="s">
        <v>159</v>
      </c>
      <c r="B60" s="384"/>
      <c r="C60" s="384"/>
      <c r="D60" s="384"/>
      <c r="E60" s="384"/>
      <c r="F60" s="385" t="s">
        <v>153</v>
      </c>
      <c r="G60" s="386"/>
      <c r="H60" s="387"/>
      <c r="I60" s="481">
        <f>IF(OR(AND(I52&lt;=85,I58=100),AND(I52&lt;=85,I58=50)),0,IF(OR(AND(I52&gt;=95,I58=100)),100,IF(OR(AND(I52&gt;=95,I58=50),AND(I52&lt;=94,I58=100),AND(I52&gt;=86,I58=100),AND(I52&lt;=94,I58=50),AND(I52&gt;=86,I58=50)),50,IF(OR(AND(I52&gt;=95,I58=0),AND(I52&lt;=94,I58=0),AND(I52&gt;=86,I58=0),AND(I52&lt;=85,I58=0)),0))))</f>
        <v>0</v>
      </c>
      <c r="J60" s="482"/>
      <c r="K60" s="481">
        <f aca="true" t="shared" si="0" ref="K60">IF(OR(AND(K52&lt;=85,K58=100),AND(K52&lt;=85,K58=50)),0,IF(OR(AND(K52&gt;=95,K58=100)),100,IF(OR(AND(K52&gt;=95,K58=50),AND(K52&lt;=94,K58=100),AND(K52&gt;=86,K58=100),AND(K52&lt;=94,K58=50),AND(K52&gt;=86,K58=50)),50,IF(OR(AND(K52&gt;=95,K58=0),AND(K52&lt;=94,K58=0),AND(K52&gt;=86,K58=0),AND(K52&lt;=85,K58=0)),0))))</f>
        <v>0</v>
      </c>
      <c r="L60" s="482"/>
      <c r="M60" s="481">
        <f aca="true" t="shared" si="1" ref="M60">IF(OR(AND(M52&lt;=85,M58=100),AND(M52&lt;=85,M58=50)),0,IF(OR(AND(M52&gt;=95,M58=100)),100,IF(OR(AND(M52&gt;=95,M58=50),AND(M52&lt;=94,M58=100),AND(M52&gt;=86,M58=100),AND(M52&lt;=94,M58=50),AND(M52&gt;=86,M58=50)),50,IF(OR(AND(M52&gt;=95,M58=0),AND(M52&lt;=94,M58=0),AND(M52&gt;=86,M58=0),AND(M52&lt;=85,M58=0)),0))))</f>
        <v>0</v>
      </c>
      <c r="N60" s="482"/>
      <c r="O60" s="481" t="str">
        <f>IF(OR(AND(O52&lt;=85,O58=100),AND(O52&lt;=85,O58=50)),"0",IF(OR(AND(O52&gt;=95,O58=100)),"100",IF(OR(AND(O52&gt;=95,O58=50),AND(O52&lt;=94,O58=100),AND(O52&gt;=86,O58=100),AND(O52&lt;=94,O58=50),AND(O52&gt;=86,O58=50)),"50",IF(OR(AND(O52&gt;=95,O58=0),AND(O52&lt;=94,O58=0),AND(O52&gt;=86,O58=0),AND(O52&lt;=85,O58=0)),"0"))))</f>
        <v>0</v>
      </c>
      <c r="P60" s="487"/>
      <c r="Q60" s="487"/>
      <c r="R60" s="481" t="str">
        <f>IF(OR(AND(R52&lt;=85,R58=100),AND(R52&lt;=85,R58=50)),"0",IF(OR(AND(R52&gt;=95,R58=100)),"100",IF(OR(AND(R52&gt;=95,R58=50),AND(R52&lt;=94,R58=100),AND(R52&gt;=86,R58=100),AND(R52&lt;=94,R58=50),AND(R52&gt;=86,R58=50)),"50",IF(OR(AND(R52&gt;=95,R58=0),AND(R52&lt;=94,R58=0),AND(R52&gt;=86,R58=0),AND(R52&lt;=85,R58=0)),"0"))))</f>
        <v>0</v>
      </c>
      <c r="S60" s="487"/>
      <c r="T60" s="487"/>
    </row>
    <row r="61" spans="1:20" ht="60" customHeight="1">
      <c r="A61" s="384"/>
      <c r="B61" s="384"/>
      <c r="C61" s="384"/>
      <c r="D61" s="384"/>
      <c r="E61" s="384"/>
      <c r="F61" s="385" t="s">
        <v>154</v>
      </c>
      <c r="G61" s="386"/>
      <c r="H61" s="387"/>
      <c r="I61" s="483"/>
      <c r="J61" s="484"/>
      <c r="K61" s="483"/>
      <c r="L61" s="484"/>
      <c r="M61" s="483"/>
      <c r="N61" s="484"/>
      <c r="O61" s="483"/>
      <c r="P61" s="488"/>
      <c r="Q61" s="488"/>
      <c r="R61" s="483"/>
      <c r="S61" s="488"/>
      <c r="T61" s="488"/>
    </row>
    <row r="62" spans="1:20" ht="60" customHeight="1">
      <c r="A62" s="384"/>
      <c r="B62" s="384"/>
      <c r="C62" s="384"/>
      <c r="D62" s="384"/>
      <c r="E62" s="384"/>
      <c r="F62" s="385" t="s">
        <v>155</v>
      </c>
      <c r="G62" s="386"/>
      <c r="H62" s="387"/>
      <c r="I62" s="485"/>
      <c r="J62" s="486"/>
      <c r="K62" s="485"/>
      <c r="L62" s="486"/>
      <c r="M62" s="485"/>
      <c r="N62" s="486"/>
      <c r="O62" s="485"/>
      <c r="P62" s="489"/>
      <c r="Q62" s="489"/>
      <c r="R62" s="485"/>
      <c r="S62" s="489"/>
      <c r="T62" s="489"/>
    </row>
    <row r="63" spans="1:20" ht="60" customHeight="1">
      <c r="A63" s="347" t="s">
        <v>151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</row>
    <row r="64" spans="1:20" ht="60" customHeight="1">
      <c r="A64" s="384" t="s">
        <v>152</v>
      </c>
      <c r="B64" s="384"/>
      <c r="C64" s="384"/>
      <c r="D64" s="384"/>
      <c r="E64" s="384"/>
      <c r="F64" s="286" t="s">
        <v>153</v>
      </c>
      <c r="G64" s="286"/>
      <c r="H64" s="120">
        <v>100</v>
      </c>
      <c r="I64" s="379" t="str">
        <f>IF(SUM(I60:T62)=0,"BAJO",IF(SUM(I60:T62)/COUNTIF(I60:T62,"&gt;0")&lt;50,"BAJO",IF(SUM(I60:T62)/COUNTIF(I60:T62,"&gt;0")=100,"FUERTE",IF(SUM(I60:T62)/COUNTIF(I60:T62,"&gt;0")&lt;=99,"MODERADO"))))</f>
        <v>BAJO</v>
      </c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</row>
    <row r="65" spans="1:20" ht="60" customHeight="1">
      <c r="A65" s="384"/>
      <c r="B65" s="384"/>
      <c r="C65" s="384"/>
      <c r="D65" s="384"/>
      <c r="E65" s="384"/>
      <c r="F65" s="286" t="s">
        <v>154</v>
      </c>
      <c r="G65" s="286"/>
      <c r="H65" s="120">
        <v>50</v>
      </c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</row>
    <row r="66" spans="1:20" ht="60" customHeight="1">
      <c r="A66" s="384"/>
      <c r="B66" s="384"/>
      <c r="C66" s="384"/>
      <c r="D66" s="384"/>
      <c r="E66" s="384"/>
      <c r="F66" s="286" t="s">
        <v>155</v>
      </c>
      <c r="G66" s="286"/>
      <c r="H66" s="120">
        <v>0</v>
      </c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</row>
    <row r="67" spans="1:20" ht="30" customHeight="1">
      <c r="A67" s="39"/>
      <c r="B67" s="39"/>
      <c r="C67" s="39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37"/>
      <c r="P67" s="38"/>
      <c r="Q67" s="38"/>
      <c r="R67" s="38"/>
      <c r="S67" s="38"/>
      <c r="T67" s="38"/>
    </row>
    <row r="68" spans="1:20" ht="30" customHeight="1">
      <c r="A68" s="33"/>
      <c r="B68" s="33"/>
      <c r="C68" s="34"/>
      <c r="D68" s="34"/>
      <c r="E68" s="34"/>
      <c r="F68" s="34"/>
      <c r="G68" s="34"/>
      <c r="H68" s="34"/>
      <c r="I68" s="34"/>
      <c r="J68" s="87"/>
      <c r="K68" s="87"/>
      <c r="L68" s="50"/>
      <c r="M68" s="50"/>
      <c r="N68" s="42"/>
      <c r="O68" s="51"/>
      <c r="P68" s="40"/>
      <c r="Q68" s="40"/>
      <c r="R68" s="40"/>
      <c r="S68" s="40"/>
      <c r="T68" s="40"/>
    </row>
    <row r="69" spans="1:20" ht="69" customHeight="1">
      <c r="A69" s="284" t="s">
        <v>100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</row>
    <row r="70" spans="1:20" ht="30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2"/>
      <c r="Q70" s="92"/>
      <c r="R70" s="92"/>
      <c r="S70" s="92"/>
      <c r="T70" s="92"/>
    </row>
    <row r="71" spans="1:24" s="84" customFormat="1" ht="50.1" customHeight="1">
      <c r="A71" s="277" t="s">
        <v>1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85"/>
      <c r="V71" s="85"/>
      <c r="W71" s="85"/>
      <c r="X71" s="85"/>
    </row>
    <row r="72" spans="1:24" s="84" customFormat="1" ht="50.1" customHeight="1">
      <c r="A72" s="286" t="s">
        <v>101</v>
      </c>
      <c r="B72" s="286"/>
      <c r="C72" s="286"/>
      <c r="D72" s="286"/>
      <c r="E72" s="286"/>
      <c r="F72" s="286"/>
      <c r="G72" s="286"/>
      <c r="H72" s="286" t="s">
        <v>102</v>
      </c>
      <c r="I72" s="286"/>
      <c r="J72" s="286"/>
      <c r="K72" s="286"/>
      <c r="L72" s="286"/>
      <c r="M72" s="286"/>
      <c r="N72" s="286"/>
      <c r="O72" s="286" t="s">
        <v>103</v>
      </c>
      <c r="P72" s="286"/>
      <c r="Q72" s="286"/>
      <c r="R72" s="286"/>
      <c r="S72" s="286"/>
      <c r="T72" s="286"/>
      <c r="U72" s="85"/>
      <c r="V72" s="85"/>
      <c r="W72" s="85"/>
      <c r="X72" s="85"/>
    </row>
    <row r="73" spans="1:24" s="84" customFormat="1" ht="50.1" customHeight="1">
      <c r="A73" s="287" t="e">
        <f>A12</f>
        <v>#REF!</v>
      </c>
      <c r="B73" s="287"/>
      <c r="C73" s="287"/>
      <c r="D73" s="287"/>
      <c r="E73" s="287"/>
      <c r="F73" s="287"/>
      <c r="G73" s="287"/>
      <c r="H73" s="288">
        <f>IF(OR(AND(H26=1,H26=2,H26=3,H26=4,H26=5),AND(H29=1,H29=2,H29=3,H29=4,H29=5),AND(I64="Fuerte")),2,IF(OR(AND(H26=1,H26=2,H26=3,H26=4,H26=5),AND(H30=1,H30=2,H30=3,H30=4,H30=5),AND(I64="Fuerte")),2,IF(OR(AND(H26=1,H26=2,H26=3,H26=4,H26=5),AND(H31=1,H31=2,H31=3,H31=4,H31=5),AND(I64="Fuerte")),2,IF(OR(AND(H26=1,H26=2,H26=3,H26=4,H26=5),AND(H29=1,H29=2,H29=3,H29=4,H29=5),AND(I64="Moderado")),1,IF(OR(AND(H26=1,H26=2,H26=3,H26=4,H26=5),AND(H30=1,H30=2,H30=3,H30=4,H30=5),AND(I64="Moderado")),1,IF(OR(AND(H26=1,H26=2,H26=3,H26=4,H26=5),AND(H31=1,H31=2,H31=3,H31=4,H31=5),AND(I64="Moderado")),1,))))))</f>
        <v>0</v>
      </c>
      <c r="I73" s="288"/>
      <c r="J73" s="288"/>
      <c r="K73" s="288"/>
      <c r="L73" s="288"/>
      <c r="M73" s="288"/>
      <c r="N73" s="288"/>
      <c r="O73" s="291" t="e">
        <f>IF(A73-H73=0,"1",A73-H73)</f>
        <v>#REF!</v>
      </c>
      <c r="P73" s="291"/>
      <c r="Q73" s="291"/>
      <c r="R73" s="291"/>
      <c r="S73" s="291"/>
      <c r="T73" s="291"/>
      <c r="U73" s="85"/>
      <c r="V73" s="85"/>
      <c r="W73" s="85"/>
      <c r="X73" s="85"/>
    </row>
    <row r="74" spans="1:24" s="84" customFormat="1" ht="50.1" customHeight="1">
      <c r="A74" s="93"/>
      <c r="B74" s="93"/>
      <c r="C74" s="94"/>
      <c r="D74" s="94"/>
      <c r="E74" s="86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97"/>
      <c r="Q74" s="97"/>
      <c r="R74" s="97"/>
      <c r="S74" s="97"/>
      <c r="T74" s="97"/>
      <c r="U74" s="85"/>
      <c r="V74" s="85"/>
      <c r="W74" s="85"/>
      <c r="X74" s="85"/>
    </row>
    <row r="75" spans="1:24" s="84" customFormat="1" ht="50.1" customHeight="1">
      <c r="A75" s="289" t="s">
        <v>104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85"/>
      <c r="V75" s="85"/>
      <c r="W75" s="85"/>
      <c r="X75" s="85"/>
    </row>
    <row r="76" spans="1:24" s="84" customFormat="1" ht="50.1" customHeight="1">
      <c r="A76" s="286" t="s">
        <v>105</v>
      </c>
      <c r="B76" s="286"/>
      <c r="C76" s="286"/>
      <c r="D76" s="286"/>
      <c r="E76" s="286"/>
      <c r="F76" s="286"/>
      <c r="G76" s="286"/>
      <c r="H76" s="286" t="s">
        <v>102</v>
      </c>
      <c r="I76" s="286"/>
      <c r="J76" s="286"/>
      <c r="K76" s="286"/>
      <c r="L76" s="286"/>
      <c r="M76" s="286"/>
      <c r="N76" s="286"/>
      <c r="O76" s="286" t="s">
        <v>106</v>
      </c>
      <c r="P76" s="286"/>
      <c r="Q76" s="286"/>
      <c r="R76" s="286"/>
      <c r="S76" s="286"/>
      <c r="T76" s="286"/>
      <c r="U76" s="85"/>
      <c r="V76" s="85"/>
      <c r="W76" s="85"/>
      <c r="X76" s="85"/>
    </row>
    <row r="77" spans="1:24" s="84" customFormat="1" ht="50.1" customHeight="1">
      <c r="A77" s="287" t="e">
        <f>O12</f>
        <v>#DIV/0!</v>
      </c>
      <c r="B77" s="287"/>
      <c r="C77" s="287"/>
      <c r="D77" s="287"/>
      <c r="E77" s="287"/>
      <c r="F77" s="287"/>
      <c r="G77" s="287"/>
      <c r="H77" s="290">
        <f>IF(OR(AND(H26=1,H26=2,H26=3,H26=4,H26=5),AND(H29=1,H29=2,H29=3,H29=4,H29=5),AND(I64="Fuerte")),"2",IF(OR(AND(H26=1,H26=2,H26=3,H26=4,H26=5),AND(H30=1,H30=2,H30=3,H30=4,H30=5),AND(I64="Fuerte")),"2",IF(OR(AND(H26=1,H26=2,H26=3,H26=4,H26=5),AND(H31=1,H31=2,H31=3,H31=4,H31=5),AND(I64="Fuerte")),"2",IF(OR(AND(H26=1,H26=2,H26=3,H26=4,H26=5),AND(H29=1,H29=2,H29=3,H29=4,H29=5),AND(I64="Moderado")),"1",IF(OR(AND(H26=1,H26=2,H26=3,H26=4,H26=5),AND(H30=1,H30=2,H30=3,H30=4,H30=5),AND(I64="Moderado")),"1",IF(OR(AND(H26=1,H26=2,H26=3,H26=4,H26=5),AND(H31=1,H31=2,H31=3,H31=4,H31=5),AND(I64="Moderado")),"1",))))))</f>
        <v>0</v>
      </c>
      <c r="I77" s="290"/>
      <c r="J77" s="290"/>
      <c r="K77" s="290"/>
      <c r="L77" s="290"/>
      <c r="M77" s="290"/>
      <c r="N77" s="290"/>
      <c r="O77" s="287" t="e">
        <f>IF(A77-H77=0,"1",A77-H77)</f>
        <v>#DIV/0!</v>
      </c>
      <c r="P77" s="287"/>
      <c r="Q77" s="287"/>
      <c r="R77" s="287"/>
      <c r="S77" s="287"/>
      <c r="T77" s="287"/>
      <c r="U77" s="85"/>
      <c r="V77" s="85"/>
      <c r="W77" s="85"/>
      <c r="X77" s="85"/>
    </row>
    <row r="78" spans="1:24" s="84" customFormat="1" ht="50.1" customHeight="1">
      <c r="A78" s="98"/>
      <c r="B78" s="98"/>
      <c r="C78" s="98"/>
      <c r="D78" s="98"/>
      <c r="E78" s="98"/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97"/>
      <c r="Q78" s="97"/>
      <c r="R78" s="97"/>
      <c r="S78" s="97"/>
      <c r="T78" s="97"/>
      <c r="U78" s="85"/>
      <c r="V78" s="85"/>
      <c r="W78" s="85"/>
      <c r="X78" s="85"/>
    </row>
    <row r="79" spans="1:24" s="84" customFormat="1" ht="50.1" customHeight="1">
      <c r="A79" s="277" t="s">
        <v>107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85"/>
      <c r="V79" s="85"/>
      <c r="W79" s="85"/>
      <c r="X79" s="85"/>
    </row>
    <row r="80" spans="1:24" s="84" customFormat="1" ht="50.1" customHeight="1">
      <c r="A80" s="286" t="s">
        <v>103</v>
      </c>
      <c r="B80" s="286"/>
      <c r="C80" s="286"/>
      <c r="D80" s="286"/>
      <c r="E80" s="286"/>
      <c r="F80" s="286"/>
      <c r="G80" s="286"/>
      <c r="H80" s="286" t="s">
        <v>106</v>
      </c>
      <c r="I80" s="286"/>
      <c r="J80" s="286"/>
      <c r="K80" s="286"/>
      <c r="L80" s="286"/>
      <c r="M80" s="286"/>
      <c r="N80" s="286"/>
      <c r="O80" s="286" t="s">
        <v>108</v>
      </c>
      <c r="P80" s="286"/>
      <c r="Q80" s="286"/>
      <c r="R80" s="286"/>
      <c r="S80" s="286"/>
      <c r="T80" s="286"/>
      <c r="U80" s="85"/>
      <c r="V80" s="85"/>
      <c r="W80" s="85"/>
      <c r="X80" s="85"/>
    </row>
    <row r="81" spans="1:24" s="84" customFormat="1" ht="148.5" customHeight="1">
      <c r="A81" s="287" t="e">
        <f>O73</f>
        <v>#REF!</v>
      </c>
      <c r="B81" s="287"/>
      <c r="C81" s="287"/>
      <c r="D81" s="287"/>
      <c r="E81" s="287"/>
      <c r="F81" s="287"/>
      <c r="G81" s="287"/>
      <c r="H81" s="287" t="e">
        <f>O77</f>
        <v>#DIV/0!</v>
      </c>
      <c r="I81" s="287"/>
      <c r="J81" s="287"/>
      <c r="K81" s="287"/>
      <c r="L81" s="287"/>
      <c r="M81" s="287"/>
      <c r="N81" s="287"/>
      <c r="O81" s="288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288"/>
      <c r="Q81" s="288"/>
      <c r="R81" s="288"/>
      <c r="S81" s="288"/>
      <c r="T81" s="288"/>
      <c r="U81" s="85"/>
      <c r="V81" s="85"/>
      <c r="W81" s="85"/>
      <c r="X81" s="85"/>
    </row>
    <row r="82" spans="1:20" ht="15">
      <c r="A82" s="17"/>
      <c r="B82" s="17"/>
      <c r="C82" s="17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54"/>
      <c r="P82" s="55"/>
      <c r="Q82" s="55"/>
      <c r="R82" s="55"/>
      <c r="S82" s="55"/>
      <c r="T82" s="55"/>
    </row>
  </sheetData>
  <sheetProtection algorithmName="SHA-512" hashValue="e5L1yJKCJnlx5SYqO4EXq5f0YU5lXBX+4qQcICi97HI0VYTe5+66D87qDhCF6Mne/hBEfa80fx2ROSTBvbiDPQ==" saltValue="nzMJq5vd3nOtPvf41VpomQ==" spinCount="100000" sheet="1" objects="1" scenarios="1"/>
  <mergeCells count="217">
    <mergeCell ref="A79:T79"/>
    <mergeCell ref="A80:G80"/>
    <mergeCell ref="H80:N80"/>
    <mergeCell ref="O80:T80"/>
    <mergeCell ref="A81:G81"/>
    <mergeCell ref="H81:N81"/>
    <mergeCell ref="O81:T81"/>
    <mergeCell ref="A75:T75"/>
    <mergeCell ref="A76:G76"/>
    <mergeCell ref="H76:N76"/>
    <mergeCell ref="O76:T76"/>
    <mergeCell ref="A77:G77"/>
    <mergeCell ref="H77:N77"/>
    <mergeCell ref="O77:T77"/>
    <mergeCell ref="A71:T71"/>
    <mergeCell ref="A72:G72"/>
    <mergeCell ref="H72:N72"/>
    <mergeCell ref="O72:T72"/>
    <mergeCell ref="A73:G73"/>
    <mergeCell ref="H73:N73"/>
    <mergeCell ref="O73:T73"/>
    <mergeCell ref="F61:H61"/>
    <mergeCell ref="F62:H62"/>
    <mergeCell ref="A63:T63"/>
    <mergeCell ref="A64:E66"/>
    <mergeCell ref="F64:G64"/>
    <mergeCell ref="I64:T66"/>
    <mergeCell ref="F65:G65"/>
    <mergeCell ref="F66:G66"/>
    <mergeCell ref="A59:T59"/>
    <mergeCell ref="A60:E62"/>
    <mergeCell ref="F60:H60"/>
    <mergeCell ref="I60:J62"/>
    <mergeCell ref="K60:L62"/>
    <mergeCell ref="M60:N62"/>
    <mergeCell ref="O60:Q62"/>
    <mergeCell ref="R60:T62"/>
    <mergeCell ref="A69:T69"/>
    <mergeCell ref="A58:H58"/>
    <mergeCell ref="I58:J58"/>
    <mergeCell ref="K58:L58"/>
    <mergeCell ref="M58:N58"/>
    <mergeCell ref="M55:M57"/>
    <mergeCell ref="N55:N57"/>
    <mergeCell ref="O55:O57"/>
    <mergeCell ref="O58:Q58"/>
    <mergeCell ref="R58:T58"/>
    <mergeCell ref="P55:Q57"/>
    <mergeCell ref="R55:R57"/>
    <mergeCell ref="S55:T57"/>
    <mergeCell ref="A53:T53"/>
    <mergeCell ref="A54:G54"/>
    <mergeCell ref="P54:Q54"/>
    <mergeCell ref="S54:T54"/>
    <mergeCell ref="A55:E57"/>
    <mergeCell ref="F55:G55"/>
    <mergeCell ref="I55:I57"/>
    <mergeCell ref="J55:J57"/>
    <mergeCell ref="K55:K57"/>
    <mergeCell ref="L55:L57"/>
    <mergeCell ref="F56:G56"/>
    <mergeCell ref="F57:G57"/>
    <mergeCell ref="A52:G52"/>
    <mergeCell ref="I52:J52"/>
    <mergeCell ref="K52:L52"/>
    <mergeCell ref="M52:N52"/>
    <mergeCell ref="O52:Q52"/>
    <mergeCell ref="R52:T52"/>
    <mergeCell ref="M49:M51"/>
    <mergeCell ref="N49:N51"/>
    <mergeCell ref="O49:O51"/>
    <mergeCell ref="P49:Q51"/>
    <mergeCell ref="R49:R51"/>
    <mergeCell ref="S49:T51"/>
    <mergeCell ref="A49:E51"/>
    <mergeCell ref="F49:G49"/>
    <mergeCell ref="I49:I51"/>
    <mergeCell ref="J49:J51"/>
    <mergeCell ref="K49:K51"/>
    <mergeCell ref="L49:L51"/>
    <mergeCell ref="F50:G50"/>
    <mergeCell ref="F51:G51"/>
    <mergeCell ref="M47:M48"/>
    <mergeCell ref="N47:N48"/>
    <mergeCell ref="O47:O48"/>
    <mergeCell ref="P47:Q48"/>
    <mergeCell ref="R47:R48"/>
    <mergeCell ref="S47:T48"/>
    <mergeCell ref="A47:E48"/>
    <mergeCell ref="F47:G47"/>
    <mergeCell ref="I47:I48"/>
    <mergeCell ref="J47:J48"/>
    <mergeCell ref="K47:K48"/>
    <mergeCell ref="L47:L48"/>
    <mergeCell ref="F48:G48"/>
    <mergeCell ref="M45:M46"/>
    <mergeCell ref="N45:N46"/>
    <mergeCell ref="O45:O46"/>
    <mergeCell ref="P45:Q46"/>
    <mergeCell ref="R45:R46"/>
    <mergeCell ref="S45:T46"/>
    <mergeCell ref="A45:E46"/>
    <mergeCell ref="F45:G45"/>
    <mergeCell ref="I45:I46"/>
    <mergeCell ref="J45:J46"/>
    <mergeCell ref="K45:K46"/>
    <mergeCell ref="L45:L46"/>
    <mergeCell ref="F46:G46"/>
    <mergeCell ref="M42:M44"/>
    <mergeCell ref="N42:N44"/>
    <mergeCell ref="O42:O44"/>
    <mergeCell ref="P42:Q44"/>
    <mergeCell ref="R42:R44"/>
    <mergeCell ref="S42:T44"/>
    <mergeCell ref="A42:E44"/>
    <mergeCell ref="F42:G42"/>
    <mergeCell ref="I42:I44"/>
    <mergeCell ref="J42:J44"/>
    <mergeCell ref="K42:K44"/>
    <mergeCell ref="L42:L44"/>
    <mergeCell ref="F43:G43"/>
    <mergeCell ref="F44:G44"/>
    <mergeCell ref="M40:M41"/>
    <mergeCell ref="N40:N41"/>
    <mergeCell ref="O40:O41"/>
    <mergeCell ref="P40:Q41"/>
    <mergeCell ref="R40:R41"/>
    <mergeCell ref="S40:T41"/>
    <mergeCell ref="A40:E41"/>
    <mergeCell ref="F40:G40"/>
    <mergeCell ref="I40:I41"/>
    <mergeCell ref="J40:J41"/>
    <mergeCell ref="K40:K41"/>
    <mergeCell ref="L40:L41"/>
    <mergeCell ref="F41:G41"/>
    <mergeCell ref="M38:M39"/>
    <mergeCell ref="N38:N39"/>
    <mergeCell ref="O38:O39"/>
    <mergeCell ref="P38:Q39"/>
    <mergeCell ref="R38:R39"/>
    <mergeCell ref="S38:T39"/>
    <mergeCell ref="A38:E39"/>
    <mergeCell ref="F38:G38"/>
    <mergeCell ref="I38:I39"/>
    <mergeCell ref="J38:J39"/>
    <mergeCell ref="K38:K39"/>
    <mergeCell ref="L38:L39"/>
    <mergeCell ref="F39:G39"/>
    <mergeCell ref="N36:N37"/>
    <mergeCell ref="O36:O37"/>
    <mergeCell ref="P36:Q37"/>
    <mergeCell ref="R36:R37"/>
    <mergeCell ref="S36:T37"/>
    <mergeCell ref="F37:G37"/>
    <mergeCell ref="A35:G35"/>
    <mergeCell ref="P35:Q35"/>
    <mergeCell ref="S35:T35"/>
    <mergeCell ref="A36:E37"/>
    <mergeCell ref="F36:G36"/>
    <mergeCell ref="I36:I37"/>
    <mergeCell ref="J36:J37"/>
    <mergeCell ref="K36:K37"/>
    <mergeCell ref="L36:L37"/>
    <mergeCell ref="M36:M37"/>
    <mergeCell ref="A28:G28"/>
    <mergeCell ref="A29:G29"/>
    <mergeCell ref="A30:G30"/>
    <mergeCell ref="A31:G31"/>
    <mergeCell ref="A33:T33"/>
    <mergeCell ref="A34:T34"/>
    <mergeCell ref="A22:F22"/>
    <mergeCell ref="H22:N22"/>
    <mergeCell ref="A23:F23"/>
    <mergeCell ref="H23:N23"/>
    <mergeCell ref="A26:G26"/>
    <mergeCell ref="A27:G27"/>
    <mergeCell ref="A21:F21"/>
    <mergeCell ref="H21:N21"/>
    <mergeCell ref="O12:P12"/>
    <mergeCell ref="Q12:T12"/>
    <mergeCell ref="A14:T14"/>
    <mergeCell ref="A15:T15"/>
    <mergeCell ref="A16:F18"/>
    <mergeCell ref="G16:N18"/>
    <mergeCell ref="O16:T16"/>
    <mergeCell ref="O17:Q17"/>
    <mergeCell ref="R17:T17"/>
    <mergeCell ref="B12:C12"/>
    <mergeCell ref="D12:F12"/>
    <mergeCell ref="G12:H12"/>
    <mergeCell ref="I12:J12"/>
    <mergeCell ref="K12:L12"/>
    <mergeCell ref="M12:N12"/>
    <mergeCell ref="A19:F19"/>
    <mergeCell ref="H19:N19"/>
    <mergeCell ref="A20:F20"/>
    <mergeCell ref="H20:N20"/>
    <mergeCell ref="A9:T9"/>
    <mergeCell ref="A10:A11"/>
    <mergeCell ref="B10:P10"/>
    <mergeCell ref="Q10:T11"/>
    <mergeCell ref="B11:C11"/>
    <mergeCell ref="D11:F11"/>
    <mergeCell ref="G11:H11"/>
    <mergeCell ref="I11:J11"/>
    <mergeCell ref="K11:L11"/>
    <mergeCell ref="M11:N11"/>
    <mergeCell ref="O11:P11"/>
    <mergeCell ref="B1:T1"/>
    <mergeCell ref="B2:T2"/>
    <mergeCell ref="B3:T3"/>
    <mergeCell ref="A5:T5"/>
    <mergeCell ref="B6:C6"/>
    <mergeCell ref="D6:T6"/>
    <mergeCell ref="B7:C7"/>
    <mergeCell ref="D7:T7"/>
    <mergeCell ref="A8:T8"/>
  </mergeCells>
  <conditionalFormatting sqref="O81">
    <cfRule type="expression" priority="8" dxfId="1" stopIfTrue="1">
      <formula>LEFT(O81,4)="ALTO"</formula>
    </cfRule>
    <cfRule type="expression" priority="9" dxfId="2" stopIfTrue="1">
      <formula>LEFT(O81,8)="MODERADO"</formula>
    </cfRule>
    <cfRule type="expression" priority="10" dxfId="3" stopIfTrue="1">
      <formula>LEFT(O81,7)="EXTREMO"</formula>
    </cfRule>
    <cfRule type="expression" priority="11" dxfId="7" stopIfTrue="1">
      <formula>LEFT(O81,4)="BAJO"</formula>
    </cfRule>
  </conditionalFormatting>
  <conditionalFormatting sqref="I64:T66">
    <cfRule type="containsText" priority="5" dxfId="6" operator="containsText" stopIfTrue="1" text="Fuerte">
      <formula>NOT(ISERROR(SEARCH("Fuerte",I64)))</formula>
    </cfRule>
    <cfRule type="containsText" priority="6" dxfId="5" operator="containsText" stopIfTrue="1" text="Moderado">
      <formula>NOT(ISERROR(SEARCH("Moderado",I64)))</formula>
    </cfRule>
    <cfRule type="containsText" priority="7" dxfId="4" operator="containsText" stopIfTrue="1" text="BAJO">
      <formula>NOT(ISERROR(SEARCH("BAJO",I64)))</formula>
    </cfRule>
  </conditionalFormatting>
  <conditionalFormatting sqref="Q12:T12">
    <cfRule type="containsText" priority="1" dxfId="3" operator="containsText" text="EXTREMO">
      <formula>NOT(ISERROR(SEARCH("EXTREMO",Q12)))</formula>
    </cfRule>
    <cfRule type="containsText" priority="2" dxfId="2" operator="containsText" text="MODERADO">
      <formula>NOT(ISERROR(SEARCH("MODERADO",Q12)))</formula>
    </cfRule>
    <cfRule type="containsText" priority="3" dxfId="1" operator="containsText" text="ALTO">
      <formula>NOT(ISERROR(SEARCH("ALTO",Q12)))</formula>
    </cfRule>
    <cfRule type="containsText" priority="4" dxfId="0" operator="containsText" text="BAJO">
      <formula>NOT(ISERROR(SEARCH("BAJO",Q12)))</formula>
    </cfRule>
  </conditionalFormatting>
  <printOptions/>
  <pageMargins left="0.7" right="0.7" top="0.75" bottom="0.75" header="0.3" footer="0.3"/>
  <pageSetup horizontalDpi="600" verticalDpi="600" orientation="portrait" paperSize="9" scale="1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theme="6" tint="-0.24997000396251678"/>
  </sheetPr>
  <dimension ref="A1:X82"/>
  <sheetViews>
    <sheetView view="pageBreakPreview" zoomScale="28" zoomScaleSheetLayoutView="28" workbookViewId="0" topLeftCell="H55">
      <selection activeCell="I64" sqref="I64:T66"/>
    </sheetView>
  </sheetViews>
  <sheetFormatPr defaultColWidth="11.421875" defaultRowHeight="15"/>
  <cols>
    <col min="1" max="1" width="78.140625" style="36" customWidth="1"/>
    <col min="2" max="3" width="50.7109375" style="36" customWidth="1"/>
    <col min="4" max="9" width="35.7109375" style="36" customWidth="1"/>
    <col min="10" max="10" width="70.7109375" style="36" customWidth="1"/>
    <col min="11" max="11" width="35.7109375" style="36" customWidth="1"/>
    <col min="12" max="12" width="70.7109375" style="36" customWidth="1"/>
    <col min="13" max="13" width="35.7109375" style="36" customWidth="1"/>
    <col min="14" max="14" width="70.7109375" style="36" customWidth="1"/>
    <col min="15" max="20" width="43.140625" style="36" customWidth="1"/>
    <col min="21" max="21" width="27.421875" style="85" customWidth="1"/>
    <col min="22" max="24" width="11.421875" style="85" customWidth="1"/>
    <col min="25" max="16384" width="11.421875" style="36" customWidth="1"/>
  </cols>
  <sheetData>
    <row r="1" spans="1:20" ht="71.25" customHeight="1">
      <c r="A1" s="99" t="s">
        <v>60</v>
      </c>
      <c r="B1" s="361" t="str">
        <f>'MAPA DE RIESGOS'!C9</f>
        <v>16 DE Julio de 2020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71.25" customHeight="1">
      <c r="A2" s="99" t="s">
        <v>61</v>
      </c>
      <c r="B2" s="364" t="str">
        <f>'MAPA DE RIESGOS'!C7</f>
        <v>ATENCIÓN SOCIAL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/>
    </row>
    <row r="3" spans="1:20" ht="71.25" customHeight="1">
      <c r="A3" s="99" t="s">
        <v>62</v>
      </c>
      <c r="B3" s="364" t="str">
        <f>'MAPA DE RIESGOS'!D16</f>
        <v>IMPLEMENTACIÓN DE POLITICAS PUBLICAS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3"/>
    </row>
    <row r="4" spans="1:20" ht="30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7"/>
      <c r="P4" s="38"/>
      <c r="Q4" s="38"/>
      <c r="R4" s="38"/>
      <c r="S4" s="38"/>
      <c r="T4" s="38"/>
    </row>
    <row r="5" spans="1:20" ht="66" customHeight="1">
      <c r="A5" s="346" t="s">
        <v>189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</row>
    <row r="6" spans="1:20" ht="81" customHeight="1">
      <c r="A6" s="100" t="s">
        <v>63</v>
      </c>
      <c r="B6" s="349" t="s">
        <v>35</v>
      </c>
      <c r="C6" s="351"/>
      <c r="D6" s="349" t="s">
        <v>165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</row>
    <row r="7" spans="1:20" ht="91.5" customHeight="1">
      <c r="A7" s="121" t="e">
        <f>#REF!</f>
        <v>#REF!</v>
      </c>
      <c r="B7" s="369" t="e">
        <f>#REF!</f>
        <v>#REF!</v>
      </c>
      <c r="C7" s="370"/>
      <c r="D7" s="369" t="e">
        <f>#REF!</f>
        <v>#REF!</v>
      </c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0"/>
    </row>
    <row r="8" spans="1:20" ht="34.5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20" ht="66" customHeight="1">
      <c r="A9" s="478" t="s">
        <v>140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80"/>
    </row>
    <row r="10" spans="1:24" s="56" customFormat="1" ht="50.1" customHeight="1">
      <c r="A10" s="473" t="s">
        <v>66</v>
      </c>
      <c r="B10" s="473" t="s">
        <v>67</v>
      </c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2" t="s">
        <v>65</v>
      </c>
      <c r="R10" s="472"/>
      <c r="S10" s="472"/>
      <c r="T10" s="472"/>
      <c r="U10" s="85"/>
      <c r="V10" s="85"/>
      <c r="W10" s="85"/>
      <c r="X10" s="85"/>
    </row>
    <row r="11" spans="1:24" s="56" customFormat="1" ht="73.5" customHeight="1">
      <c r="A11" s="473"/>
      <c r="B11" s="473" t="s">
        <v>69</v>
      </c>
      <c r="C11" s="473"/>
      <c r="D11" s="473" t="s">
        <v>70</v>
      </c>
      <c r="E11" s="473"/>
      <c r="F11" s="473"/>
      <c r="G11" s="473" t="s">
        <v>71</v>
      </c>
      <c r="H11" s="473"/>
      <c r="I11" s="473" t="s">
        <v>72</v>
      </c>
      <c r="J11" s="473"/>
      <c r="K11" s="473" t="s">
        <v>73</v>
      </c>
      <c r="L11" s="473"/>
      <c r="M11" s="473" t="s">
        <v>74</v>
      </c>
      <c r="N11" s="473"/>
      <c r="O11" s="473" t="s">
        <v>68</v>
      </c>
      <c r="P11" s="473"/>
      <c r="Q11" s="472"/>
      <c r="R11" s="472"/>
      <c r="S11" s="472"/>
      <c r="T11" s="472"/>
      <c r="U11" s="85"/>
      <c r="V11" s="85"/>
      <c r="W11" s="85"/>
      <c r="X11" s="85"/>
    </row>
    <row r="12" spans="1:24" s="84" customFormat="1" ht="102" customHeight="1">
      <c r="A12" s="138" t="e">
        <f>#REF!</f>
        <v>#REF!</v>
      </c>
      <c r="B12" s="476"/>
      <c r="C12" s="476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4" t="e">
        <f>ROUND(AVERAGE(B12:N12),0)</f>
        <v>#DIV/0!</v>
      </c>
      <c r="P12" s="474"/>
      <c r="Q12" s="475" t="e">
        <f>IF(OR(AND(A12=1,O12=1),AND(A12=2,O12=1),AND(A12=1,O12=2),AND(A12=2,O12=2),AND(A12=3,O12=1)),"BAJO",IF(OR(AND(A12=4,O12=1),AND(A12=3,O12=2),AND(A12=2,O12=3),AND(A12=1,O12=3)),"MODERADO",IF(OR(AND(A12=5,O12=1),AND(A12=5,O12=2),AND(A12=4,O12=2),AND(A12=4,O12=3),AND(A12=3,O12=3),AND(A12=2,O12=4),AND(A12=1,O12=4),AND(A12=1,O12=5)),"ALTO",IF(OR(AND(A12=5,O12=3),AND(A12=5,O12=4),AND(A12=4,O12=4),AND(A12=3,O12=4),AND(A12=5,O12=5),AND(A12=4,O12=5),AND(A12=3,O12=5),AND(A12=2,O12=5)),"EXTREMO",""))))</f>
        <v>#REF!</v>
      </c>
      <c r="R12" s="475"/>
      <c r="S12" s="475"/>
      <c r="T12" s="475"/>
      <c r="U12" s="85"/>
      <c r="V12" s="85"/>
      <c r="W12" s="85"/>
      <c r="X12" s="85"/>
    </row>
    <row r="13" spans="1:20" ht="47.25" customHeight="1">
      <c r="A13" s="22"/>
      <c r="B13" s="22"/>
      <c r="C13" s="22"/>
      <c r="D13" s="23"/>
      <c r="E13" s="23"/>
      <c r="F13" s="24"/>
      <c r="G13" s="24"/>
      <c r="H13" s="24"/>
      <c r="I13" s="24"/>
      <c r="J13" s="24"/>
      <c r="K13" s="23"/>
      <c r="L13" s="23"/>
      <c r="M13" s="23"/>
      <c r="N13" s="23"/>
      <c r="O13" s="37"/>
      <c r="P13" s="38"/>
      <c r="Q13" s="38"/>
      <c r="R13" s="38"/>
      <c r="S13" s="38"/>
      <c r="T13" s="38"/>
    </row>
    <row r="14" spans="1:20" ht="73.5" customHeight="1">
      <c r="A14" s="346" t="s">
        <v>75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</row>
    <row r="15" spans="1:20" ht="73.5" customHeight="1">
      <c r="A15" s="441" t="s">
        <v>76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</row>
    <row r="16" spans="1:20" ht="72" customHeight="1">
      <c r="A16" s="445" t="s">
        <v>190</v>
      </c>
      <c r="B16" s="446"/>
      <c r="C16" s="446"/>
      <c r="D16" s="446"/>
      <c r="E16" s="446"/>
      <c r="F16" s="447"/>
      <c r="G16" s="445" t="s">
        <v>171</v>
      </c>
      <c r="H16" s="446"/>
      <c r="I16" s="446"/>
      <c r="J16" s="446"/>
      <c r="K16" s="446"/>
      <c r="L16" s="446"/>
      <c r="M16" s="446"/>
      <c r="N16" s="447"/>
      <c r="O16" s="347" t="s">
        <v>145</v>
      </c>
      <c r="P16" s="347"/>
      <c r="Q16" s="347"/>
      <c r="R16" s="347"/>
      <c r="S16" s="347"/>
      <c r="T16" s="347"/>
    </row>
    <row r="17" spans="1:20" ht="30" customHeight="1">
      <c r="A17" s="448"/>
      <c r="B17" s="449"/>
      <c r="C17" s="449"/>
      <c r="D17" s="449"/>
      <c r="E17" s="449"/>
      <c r="F17" s="450"/>
      <c r="G17" s="448"/>
      <c r="H17" s="449"/>
      <c r="I17" s="449"/>
      <c r="J17" s="449"/>
      <c r="K17" s="449"/>
      <c r="L17" s="449"/>
      <c r="M17" s="449"/>
      <c r="N17" s="450"/>
      <c r="O17" s="439" t="s">
        <v>1</v>
      </c>
      <c r="P17" s="439"/>
      <c r="Q17" s="439"/>
      <c r="R17" s="439" t="s">
        <v>0</v>
      </c>
      <c r="S17" s="439"/>
      <c r="T17" s="439"/>
    </row>
    <row r="18" spans="1:20" ht="54" customHeight="1">
      <c r="A18" s="451"/>
      <c r="B18" s="452"/>
      <c r="C18" s="452"/>
      <c r="D18" s="452"/>
      <c r="E18" s="452"/>
      <c r="F18" s="453"/>
      <c r="G18" s="451"/>
      <c r="H18" s="452"/>
      <c r="I18" s="452"/>
      <c r="J18" s="452"/>
      <c r="K18" s="452"/>
      <c r="L18" s="452"/>
      <c r="M18" s="452"/>
      <c r="N18" s="453"/>
      <c r="O18" s="123" t="s">
        <v>169</v>
      </c>
      <c r="P18" s="123" t="s">
        <v>170</v>
      </c>
      <c r="Q18" s="123" t="s">
        <v>172</v>
      </c>
      <c r="R18" s="123" t="s">
        <v>169</v>
      </c>
      <c r="S18" s="123" t="s">
        <v>170</v>
      </c>
      <c r="T18" s="123" t="s">
        <v>172</v>
      </c>
    </row>
    <row r="19" spans="1:20" ht="49.5" customHeight="1">
      <c r="A19" s="442" t="e">
        <f>#REF!</f>
        <v>#REF!</v>
      </c>
      <c r="B19" s="443"/>
      <c r="C19" s="443"/>
      <c r="D19" s="443"/>
      <c r="E19" s="443"/>
      <c r="F19" s="444"/>
      <c r="G19" s="110" t="s">
        <v>77</v>
      </c>
      <c r="H19" s="442" t="e">
        <f>#REF!</f>
        <v>#REF!</v>
      </c>
      <c r="I19" s="443"/>
      <c r="J19" s="443"/>
      <c r="K19" s="443"/>
      <c r="L19" s="443"/>
      <c r="M19" s="443"/>
      <c r="N19" s="443"/>
      <c r="O19" s="83"/>
      <c r="P19" s="83"/>
      <c r="Q19" s="80"/>
      <c r="R19" s="80"/>
      <c r="S19" s="80"/>
      <c r="T19" s="80"/>
    </row>
    <row r="20" spans="1:20" ht="50.1" customHeight="1">
      <c r="A20" s="442" t="e">
        <f>#REF!</f>
        <v>#REF!</v>
      </c>
      <c r="B20" s="443"/>
      <c r="C20" s="443"/>
      <c r="D20" s="443"/>
      <c r="E20" s="443"/>
      <c r="F20" s="444"/>
      <c r="G20" s="110" t="s">
        <v>78</v>
      </c>
      <c r="H20" s="442" t="e">
        <f>#REF!</f>
        <v>#REF!</v>
      </c>
      <c r="I20" s="443"/>
      <c r="J20" s="443"/>
      <c r="K20" s="443"/>
      <c r="L20" s="443"/>
      <c r="M20" s="443"/>
      <c r="N20" s="443"/>
      <c r="O20" s="83"/>
      <c r="P20" s="83"/>
      <c r="Q20" s="80"/>
      <c r="R20" s="80"/>
      <c r="S20" s="80"/>
      <c r="T20" s="80"/>
    </row>
    <row r="21" spans="1:20" ht="50.1" customHeight="1">
      <c r="A21" s="442" t="e">
        <f>#REF!</f>
        <v>#REF!</v>
      </c>
      <c r="B21" s="443"/>
      <c r="C21" s="443"/>
      <c r="D21" s="443"/>
      <c r="E21" s="443"/>
      <c r="F21" s="444"/>
      <c r="G21" s="110" t="s">
        <v>79</v>
      </c>
      <c r="H21" s="442" t="e">
        <f>#REF!</f>
        <v>#REF!</v>
      </c>
      <c r="I21" s="443"/>
      <c r="J21" s="443"/>
      <c r="K21" s="443"/>
      <c r="L21" s="443"/>
      <c r="M21" s="443"/>
      <c r="N21" s="443"/>
      <c r="O21" s="83"/>
      <c r="P21" s="83"/>
      <c r="Q21" s="80"/>
      <c r="R21" s="80"/>
      <c r="S21" s="80"/>
      <c r="T21" s="80"/>
    </row>
    <row r="22" spans="1:20" ht="50.1" customHeight="1">
      <c r="A22" s="442" t="e">
        <f>#REF!</f>
        <v>#REF!</v>
      </c>
      <c r="B22" s="443"/>
      <c r="C22" s="443"/>
      <c r="D22" s="443"/>
      <c r="E22" s="443"/>
      <c r="F22" s="444"/>
      <c r="G22" s="110" t="s">
        <v>80</v>
      </c>
      <c r="H22" s="442" t="e">
        <f>#REF!</f>
        <v>#REF!</v>
      </c>
      <c r="I22" s="443"/>
      <c r="J22" s="443"/>
      <c r="K22" s="443"/>
      <c r="L22" s="443"/>
      <c r="M22" s="443"/>
      <c r="N22" s="443"/>
      <c r="O22" s="83"/>
      <c r="P22" s="83"/>
      <c r="Q22" s="80"/>
      <c r="R22" s="80"/>
      <c r="S22" s="80"/>
      <c r="T22" s="80"/>
    </row>
    <row r="23" spans="1:20" ht="50.1" customHeight="1">
      <c r="A23" s="442" t="e">
        <f>#REF!</f>
        <v>#REF!</v>
      </c>
      <c r="B23" s="443"/>
      <c r="C23" s="443"/>
      <c r="D23" s="443"/>
      <c r="E23" s="443"/>
      <c r="F23" s="444"/>
      <c r="G23" s="110" t="s">
        <v>81</v>
      </c>
      <c r="H23" s="442" t="e">
        <f>#REF!</f>
        <v>#REF!</v>
      </c>
      <c r="I23" s="443"/>
      <c r="J23" s="443"/>
      <c r="K23" s="443"/>
      <c r="L23" s="443"/>
      <c r="M23" s="443"/>
      <c r="N23" s="443"/>
      <c r="O23" s="83"/>
      <c r="P23" s="83"/>
      <c r="Q23" s="80"/>
      <c r="R23" s="80"/>
      <c r="S23" s="80"/>
      <c r="T23" s="80"/>
    </row>
    <row r="24" spans="1:20" ht="30" customHeight="1">
      <c r="A24" s="25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37"/>
      <c r="P24" s="38"/>
      <c r="Q24" s="38"/>
      <c r="R24" s="38"/>
      <c r="S24" s="38"/>
      <c r="T24" s="38"/>
    </row>
    <row r="25" spans="1:20" ht="30" customHeight="1">
      <c r="A25" s="28"/>
      <c r="B25" s="28"/>
      <c r="C25" s="29"/>
      <c r="D25" s="29"/>
      <c r="E25" s="41"/>
      <c r="F25" s="41"/>
      <c r="G25" s="41"/>
      <c r="H25" s="41"/>
      <c r="I25" s="41"/>
      <c r="J25" s="30"/>
      <c r="K25" s="30"/>
      <c r="L25" s="31"/>
      <c r="M25" s="31"/>
      <c r="N25" s="32"/>
      <c r="O25" s="42"/>
      <c r="P25" s="43"/>
      <c r="Q25" s="43"/>
      <c r="R25" s="43"/>
      <c r="S25" s="43"/>
      <c r="T25" s="43"/>
    </row>
    <row r="26" spans="1:20" ht="54" customHeight="1">
      <c r="A26" s="412" t="s">
        <v>173</v>
      </c>
      <c r="B26" s="412"/>
      <c r="C26" s="412"/>
      <c r="D26" s="412"/>
      <c r="E26" s="412"/>
      <c r="F26" s="412"/>
      <c r="G26" s="413"/>
      <c r="H26" s="103">
        <f>COUNTIF(O19:O23,"x")</f>
        <v>0</v>
      </c>
      <c r="I26" s="28"/>
      <c r="J26" s="28"/>
      <c r="K26" s="28"/>
      <c r="L26" s="31"/>
      <c r="M26" s="31"/>
      <c r="N26" s="44"/>
      <c r="O26" s="45"/>
      <c r="P26" s="46"/>
      <c r="Q26" s="46"/>
      <c r="R26" s="46"/>
      <c r="S26" s="46"/>
      <c r="T26" s="46"/>
    </row>
    <row r="27" spans="1:20" ht="54" customHeight="1">
      <c r="A27" s="412" t="s">
        <v>174</v>
      </c>
      <c r="B27" s="412"/>
      <c r="C27" s="412"/>
      <c r="D27" s="412"/>
      <c r="E27" s="412"/>
      <c r="F27" s="412"/>
      <c r="G27" s="413"/>
      <c r="H27" s="103">
        <f>COUNTIF(P19:P23,"x")</f>
        <v>0</v>
      </c>
      <c r="I27" s="28"/>
      <c r="J27" s="28"/>
      <c r="K27" s="28"/>
      <c r="L27" s="31"/>
      <c r="M27" s="31"/>
      <c r="N27" s="44"/>
      <c r="O27" s="45"/>
      <c r="P27" s="46"/>
      <c r="Q27" s="46"/>
      <c r="R27" s="46"/>
      <c r="S27" s="46"/>
      <c r="T27" s="46"/>
    </row>
    <row r="28" spans="1:20" ht="54" customHeight="1">
      <c r="A28" s="412" t="s">
        <v>175</v>
      </c>
      <c r="B28" s="412"/>
      <c r="C28" s="412"/>
      <c r="D28" s="412"/>
      <c r="E28" s="412"/>
      <c r="F28" s="412"/>
      <c r="G28" s="413"/>
      <c r="H28" s="103">
        <f>COUNTIF(Q19:Q23,"x")</f>
        <v>0</v>
      </c>
      <c r="I28" s="28"/>
      <c r="J28" s="28"/>
      <c r="K28" s="28"/>
      <c r="L28" s="31"/>
      <c r="M28" s="31"/>
      <c r="N28" s="44"/>
      <c r="O28" s="45"/>
      <c r="P28" s="46"/>
      <c r="Q28" s="46"/>
      <c r="R28" s="46"/>
      <c r="S28" s="46"/>
      <c r="T28" s="46"/>
    </row>
    <row r="29" spans="1:20" ht="54" customHeight="1">
      <c r="A29" s="412" t="s">
        <v>176</v>
      </c>
      <c r="B29" s="412"/>
      <c r="C29" s="412"/>
      <c r="D29" s="412"/>
      <c r="E29" s="412"/>
      <c r="F29" s="412"/>
      <c r="G29" s="413"/>
      <c r="H29" s="103">
        <f>COUNTIF(R19:R23,"x")</f>
        <v>0</v>
      </c>
      <c r="I29" s="32"/>
      <c r="J29" s="32"/>
      <c r="K29" s="32"/>
      <c r="L29" s="47"/>
      <c r="M29" s="47"/>
      <c r="N29" s="47"/>
      <c r="O29" s="48"/>
      <c r="P29" s="49"/>
      <c r="Q29" s="49"/>
      <c r="R29" s="49"/>
      <c r="S29" s="49"/>
      <c r="T29" s="49"/>
    </row>
    <row r="30" spans="1:20" ht="54" customHeight="1">
      <c r="A30" s="412" t="s">
        <v>177</v>
      </c>
      <c r="B30" s="412"/>
      <c r="C30" s="412"/>
      <c r="D30" s="412"/>
      <c r="E30" s="412"/>
      <c r="F30" s="412"/>
      <c r="G30" s="413"/>
      <c r="H30" s="103">
        <f>COUNTIF(S19:S23,"x")</f>
        <v>0</v>
      </c>
      <c r="I30" s="32"/>
      <c r="J30" s="32"/>
      <c r="K30" s="32"/>
      <c r="L30" s="47"/>
      <c r="M30" s="47"/>
      <c r="N30" s="47"/>
      <c r="O30" s="48"/>
      <c r="P30" s="49"/>
      <c r="Q30" s="49"/>
      <c r="R30" s="49"/>
      <c r="S30" s="49"/>
      <c r="T30" s="49"/>
    </row>
    <row r="31" spans="1:20" ht="54" customHeight="1">
      <c r="A31" s="412" t="s">
        <v>178</v>
      </c>
      <c r="B31" s="412"/>
      <c r="C31" s="412"/>
      <c r="D31" s="412"/>
      <c r="E31" s="412"/>
      <c r="F31" s="412"/>
      <c r="G31" s="413"/>
      <c r="H31" s="103">
        <f>COUNTIF(T19:T23,"x")</f>
        <v>0</v>
      </c>
      <c r="I31" s="32"/>
      <c r="J31" s="32"/>
      <c r="K31" s="32"/>
      <c r="L31" s="47"/>
      <c r="M31" s="47"/>
      <c r="N31" s="47"/>
      <c r="O31" s="48"/>
      <c r="P31" s="49"/>
      <c r="Q31" s="49"/>
      <c r="R31" s="49"/>
      <c r="S31" s="49"/>
      <c r="T31" s="49"/>
    </row>
    <row r="32" spans="1:20" ht="30" customHeight="1">
      <c r="A32" s="67"/>
      <c r="B32" s="67"/>
      <c r="C32" s="67"/>
      <c r="D32" s="67"/>
      <c r="E32" s="67"/>
      <c r="F32" s="67"/>
      <c r="G32" s="67"/>
      <c r="H32" s="53"/>
      <c r="I32" s="32"/>
      <c r="J32" s="32"/>
      <c r="K32" s="32"/>
      <c r="L32" s="47"/>
      <c r="M32" s="47"/>
      <c r="N32" s="47"/>
      <c r="O32" s="48"/>
      <c r="P32" s="49"/>
      <c r="Q32" s="49"/>
      <c r="R32" s="49"/>
      <c r="S32" s="49"/>
      <c r="T32" s="49"/>
    </row>
    <row r="33" spans="1:20" ht="78" customHeight="1">
      <c r="A33" s="414" t="s">
        <v>82</v>
      </c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</row>
    <row r="34" spans="1:20" ht="78" customHeight="1">
      <c r="A34" s="415" t="s">
        <v>157</v>
      </c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7"/>
    </row>
    <row r="35" spans="1:20" ht="106.5" customHeight="1" thickBot="1">
      <c r="A35" s="391" t="s">
        <v>83</v>
      </c>
      <c r="B35" s="391"/>
      <c r="C35" s="391"/>
      <c r="D35" s="391"/>
      <c r="E35" s="391"/>
      <c r="F35" s="391"/>
      <c r="G35" s="391"/>
      <c r="H35" s="122" t="s">
        <v>84</v>
      </c>
      <c r="I35" s="105" t="s">
        <v>85</v>
      </c>
      <c r="J35" s="123" t="s">
        <v>147</v>
      </c>
      <c r="K35" s="105" t="s">
        <v>86</v>
      </c>
      <c r="L35" s="123" t="s">
        <v>147</v>
      </c>
      <c r="M35" s="105" t="s">
        <v>87</v>
      </c>
      <c r="N35" s="123" t="s">
        <v>147</v>
      </c>
      <c r="O35" s="123" t="s">
        <v>88</v>
      </c>
      <c r="P35" s="392" t="s">
        <v>147</v>
      </c>
      <c r="Q35" s="393"/>
      <c r="R35" s="123" t="s">
        <v>89</v>
      </c>
      <c r="S35" s="394" t="s">
        <v>147</v>
      </c>
      <c r="T35" s="394"/>
    </row>
    <row r="36" spans="1:20" ht="60" customHeight="1">
      <c r="A36" s="395" t="s">
        <v>161</v>
      </c>
      <c r="B36" s="396"/>
      <c r="C36" s="396"/>
      <c r="D36" s="396"/>
      <c r="E36" s="397"/>
      <c r="F36" s="403" t="s">
        <v>112</v>
      </c>
      <c r="G36" s="404"/>
      <c r="H36" s="106">
        <v>15</v>
      </c>
      <c r="I36" s="292"/>
      <c r="J36" s="293"/>
      <c r="K36" s="292"/>
      <c r="L36" s="293"/>
      <c r="M36" s="292"/>
      <c r="N36" s="292"/>
      <c r="O36" s="292"/>
      <c r="P36" s="338"/>
      <c r="Q36" s="292"/>
      <c r="R36" s="292"/>
      <c r="S36" s="338"/>
      <c r="T36" s="292"/>
    </row>
    <row r="37" spans="1:20" ht="60" customHeight="1" thickBot="1">
      <c r="A37" s="400"/>
      <c r="B37" s="401"/>
      <c r="C37" s="401"/>
      <c r="D37" s="401"/>
      <c r="E37" s="402"/>
      <c r="F37" s="407" t="s">
        <v>113</v>
      </c>
      <c r="G37" s="408"/>
      <c r="H37" s="107">
        <v>0</v>
      </c>
      <c r="I37" s="294"/>
      <c r="J37" s="294"/>
      <c r="K37" s="294"/>
      <c r="L37" s="294"/>
      <c r="M37" s="294"/>
      <c r="N37" s="294"/>
      <c r="O37" s="294"/>
      <c r="P37" s="295"/>
      <c r="Q37" s="293"/>
      <c r="R37" s="294"/>
      <c r="S37" s="295"/>
      <c r="T37" s="293"/>
    </row>
    <row r="38" spans="1:20" ht="60" customHeight="1">
      <c r="A38" s="395" t="s">
        <v>164</v>
      </c>
      <c r="B38" s="396"/>
      <c r="C38" s="396"/>
      <c r="D38" s="396"/>
      <c r="E38" s="397"/>
      <c r="F38" s="403" t="s">
        <v>112</v>
      </c>
      <c r="G38" s="404"/>
      <c r="H38" s="106">
        <v>15</v>
      </c>
      <c r="I38" s="292"/>
      <c r="J38" s="292"/>
      <c r="K38" s="292"/>
      <c r="L38" s="292"/>
      <c r="M38" s="292"/>
      <c r="N38" s="292"/>
      <c r="O38" s="292"/>
      <c r="P38" s="338"/>
      <c r="Q38" s="292"/>
      <c r="R38" s="292"/>
      <c r="S38" s="338"/>
      <c r="T38" s="292"/>
    </row>
    <row r="39" spans="1:20" ht="60" customHeight="1" thickBot="1">
      <c r="A39" s="400"/>
      <c r="B39" s="401"/>
      <c r="C39" s="401"/>
      <c r="D39" s="401"/>
      <c r="E39" s="402"/>
      <c r="F39" s="407" t="s">
        <v>113</v>
      </c>
      <c r="G39" s="408"/>
      <c r="H39" s="107">
        <v>0</v>
      </c>
      <c r="I39" s="294"/>
      <c r="J39" s="294"/>
      <c r="K39" s="294"/>
      <c r="L39" s="294"/>
      <c r="M39" s="294"/>
      <c r="N39" s="294"/>
      <c r="O39" s="294"/>
      <c r="P39" s="295"/>
      <c r="Q39" s="293"/>
      <c r="R39" s="294"/>
      <c r="S39" s="295"/>
      <c r="T39" s="293"/>
    </row>
    <row r="40" spans="1:20" ht="60" customHeight="1">
      <c r="A40" s="395" t="s">
        <v>160</v>
      </c>
      <c r="B40" s="396"/>
      <c r="C40" s="396"/>
      <c r="D40" s="396"/>
      <c r="E40" s="397"/>
      <c r="F40" s="403" t="s">
        <v>90</v>
      </c>
      <c r="G40" s="404"/>
      <c r="H40" s="106">
        <v>15</v>
      </c>
      <c r="I40" s="292"/>
      <c r="J40" s="292"/>
      <c r="K40" s="292"/>
      <c r="L40" s="292"/>
      <c r="M40" s="292"/>
      <c r="N40" s="292"/>
      <c r="O40" s="292"/>
      <c r="P40" s="338"/>
      <c r="Q40" s="292"/>
      <c r="R40" s="292"/>
      <c r="S40" s="338"/>
      <c r="T40" s="292"/>
    </row>
    <row r="41" spans="1:20" ht="60" customHeight="1" thickBot="1">
      <c r="A41" s="400"/>
      <c r="B41" s="401"/>
      <c r="C41" s="401"/>
      <c r="D41" s="401"/>
      <c r="E41" s="402"/>
      <c r="F41" s="407" t="s">
        <v>91</v>
      </c>
      <c r="G41" s="408"/>
      <c r="H41" s="107">
        <v>0</v>
      </c>
      <c r="I41" s="294"/>
      <c r="J41" s="294"/>
      <c r="K41" s="294"/>
      <c r="L41" s="294"/>
      <c r="M41" s="294"/>
      <c r="N41" s="294"/>
      <c r="O41" s="294"/>
      <c r="P41" s="295"/>
      <c r="Q41" s="293"/>
      <c r="R41" s="294"/>
      <c r="S41" s="295"/>
      <c r="T41" s="293"/>
    </row>
    <row r="42" spans="1:20" ht="60" customHeight="1">
      <c r="A42" s="395" t="s">
        <v>167</v>
      </c>
      <c r="B42" s="396"/>
      <c r="C42" s="396"/>
      <c r="D42" s="396"/>
      <c r="E42" s="397"/>
      <c r="F42" s="403" t="s">
        <v>92</v>
      </c>
      <c r="G42" s="404"/>
      <c r="H42" s="106">
        <v>15</v>
      </c>
      <c r="I42" s="292"/>
      <c r="J42" s="292"/>
      <c r="K42" s="292"/>
      <c r="L42" s="292"/>
      <c r="M42" s="292"/>
      <c r="N42" s="292"/>
      <c r="O42" s="292"/>
      <c r="P42" s="338"/>
      <c r="Q42" s="292"/>
      <c r="R42" s="292"/>
      <c r="S42" s="338"/>
      <c r="T42" s="292"/>
    </row>
    <row r="43" spans="1:20" ht="60" customHeight="1" thickBot="1">
      <c r="A43" s="409"/>
      <c r="B43" s="410"/>
      <c r="C43" s="410"/>
      <c r="D43" s="410"/>
      <c r="E43" s="411"/>
      <c r="F43" s="407" t="s">
        <v>93</v>
      </c>
      <c r="G43" s="408"/>
      <c r="H43" s="108">
        <v>10</v>
      </c>
      <c r="I43" s="293"/>
      <c r="J43" s="293"/>
      <c r="K43" s="293"/>
      <c r="L43" s="293"/>
      <c r="M43" s="293"/>
      <c r="N43" s="293"/>
      <c r="O43" s="293"/>
      <c r="P43" s="295"/>
      <c r="Q43" s="293"/>
      <c r="R43" s="293"/>
      <c r="S43" s="295"/>
      <c r="T43" s="293"/>
    </row>
    <row r="44" spans="1:20" ht="60" customHeight="1" thickBot="1">
      <c r="A44" s="400"/>
      <c r="B44" s="401"/>
      <c r="C44" s="401"/>
      <c r="D44" s="401"/>
      <c r="E44" s="402"/>
      <c r="F44" s="407" t="s">
        <v>168</v>
      </c>
      <c r="G44" s="408"/>
      <c r="H44" s="107">
        <v>0</v>
      </c>
      <c r="I44" s="294"/>
      <c r="J44" s="294"/>
      <c r="K44" s="294"/>
      <c r="L44" s="294"/>
      <c r="M44" s="294"/>
      <c r="N44" s="294"/>
      <c r="O44" s="294"/>
      <c r="P44" s="295"/>
      <c r="Q44" s="293"/>
      <c r="R44" s="294"/>
      <c r="S44" s="295"/>
      <c r="T44" s="293"/>
    </row>
    <row r="45" spans="1:20" ht="60" customHeight="1">
      <c r="A45" s="395" t="s">
        <v>166</v>
      </c>
      <c r="B45" s="396"/>
      <c r="C45" s="396"/>
      <c r="D45" s="396"/>
      <c r="E45" s="397"/>
      <c r="F45" s="403" t="s">
        <v>112</v>
      </c>
      <c r="G45" s="404"/>
      <c r="H45" s="106">
        <v>15</v>
      </c>
      <c r="I45" s="292"/>
      <c r="J45" s="292"/>
      <c r="K45" s="292"/>
      <c r="L45" s="292"/>
      <c r="M45" s="292"/>
      <c r="N45" s="292"/>
      <c r="O45" s="292"/>
      <c r="P45" s="338"/>
      <c r="Q45" s="292"/>
      <c r="R45" s="292"/>
      <c r="S45" s="338"/>
      <c r="T45" s="292"/>
    </row>
    <row r="46" spans="1:20" ht="60" customHeight="1" thickBot="1">
      <c r="A46" s="400"/>
      <c r="B46" s="401"/>
      <c r="C46" s="401"/>
      <c r="D46" s="401"/>
      <c r="E46" s="402"/>
      <c r="F46" s="407" t="s">
        <v>113</v>
      </c>
      <c r="G46" s="408"/>
      <c r="H46" s="107">
        <v>0</v>
      </c>
      <c r="I46" s="294"/>
      <c r="J46" s="294"/>
      <c r="K46" s="294"/>
      <c r="L46" s="294"/>
      <c r="M46" s="294"/>
      <c r="N46" s="294"/>
      <c r="O46" s="294"/>
      <c r="P46" s="296"/>
      <c r="Q46" s="294"/>
      <c r="R46" s="294"/>
      <c r="S46" s="296"/>
      <c r="T46" s="294"/>
    </row>
    <row r="47" spans="1:20" ht="80.1" customHeight="1">
      <c r="A47" s="395" t="s">
        <v>163</v>
      </c>
      <c r="B47" s="396"/>
      <c r="C47" s="396"/>
      <c r="D47" s="396"/>
      <c r="E47" s="397"/>
      <c r="F47" s="403" t="s">
        <v>94</v>
      </c>
      <c r="G47" s="404"/>
      <c r="H47" s="106">
        <v>15</v>
      </c>
      <c r="I47" s="292"/>
      <c r="J47" s="292"/>
      <c r="K47" s="292"/>
      <c r="L47" s="292"/>
      <c r="M47" s="292"/>
      <c r="N47" s="292"/>
      <c r="O47" s="292"/>
      <c r="P47" s="338"/>
      <c r="Q47" s="292"/>
      <c r="R47" s="292"/>
      <c r="S47" s="338"/>
      <c r="T47" s="292"/>
    </row>
    <row r="48" spans="1:20" ht="80.1" customHeight="1" thickBot="1">
      <c r="A48" s="400"/>
      <c r="B48" s="401"/>
      <c r="C48" s="401"/>
      <c r="D48" s="401"/>
      <c r="E48" s="402"/>
      <c r="F48" s="407" t="s">
        <v>95</v>
      </c>
      <c r="G48" s="408"/>
      <c r="H48" s="107">
        <v>5</v>
      </c>
      <c r="I48" s="294"/>
      <c r="J48" s="294"/>
      <c r="K48" s="294"/>
      <c r="L48" s="294"/>
      <c r="M48" s="294"/>
      <c r="N48" s="294"/>
      <c r="O48" s="294"/>
      <c r="P48" s="296"/>
      <c r="Q48" s="294"/>
      <c r="R48" s="294"/>
      <c r="S48" s="296"/>
      <c r="T48" s="294"/>
    </row>
    <row r="49" spans="1:20" ht="60" customHeight="1">
      <c r="A49" s="395" t="s">
        <v>181</v>
      </c>
      <c r="B49" s="396"/>
      <c r="C49" s="396"/>
      <c r="D49" s="396"/>
      <c r="E49" s="397"/>
      <c r="F49" s="403" t="s">
        <v>96</v>
      </c>
      <c r="G49" s="404"/>
      <c r="H49" s="106">
        <v>10</v>
      </c>
      <c r="I49" s="292"/>
      <c r="J49" s="292"/>
      <c r="K49" s="292"/>
      <c r="L49" s="292"/>
      <c r="M49" s="292"/>
      <c r="N49" s="292"/>
      <c r="O49" s="292"/>
      <c r="P49" s="295"/>
      <c r="Q49" s="293"/>
      <c r="R49" s="292"/>
      <c r="S49" s="295"/>
      <c r="T49" s="293"/>
    </row>
    <row r="50" spans="1:20" ht="60" customHeight="1">
      <c r="A50" s="398"/>
      <c r="B50" s="384"/>
      <c r="C50" s="384"/>
      <c r="D50" s="384"/>
      <c r="E50" s="399"/>
      <c r="F50" s="405" t="s">
        <v>97</v>
      </c>
      <c r="G50" s="406"/>
      <c r="H50" s="109">
        <v>5</v>
      </c>
      <c r="I50" s="293"/>
      <c r="J50" s="293"/>
      <c r="K50" s="293"/>
      <c r="L50" s="293"/>
      <c r="M50" s="293"/>
      <c r="N50" s="293"/>
      <c r="O50" s="293"/>
      <c r="P50" s="295"/>
      <c r="Q50" s="293"/>
      <c r="R50" s="293"/>
      <c r="S50" s="295"/>
      <c r="T50" s="293"/>
    </row>
    <row r="51" spans="1:20" ht="60" customHeight="1" thickBot="1">
      <c r="A51" s="400"/>
      <c r="B51" s="401"/>
      <c r="C51" s="401"/>
      <c r="D51" s="401"/>
      <c r="E51" s="402"/>
      <c r="F51" s="407" t="s">
        <v>98</v>
      </c>
      <c r="G51" s="408"/>
      <c r="H51" s="107">
        <v>0</v>
      </c>
      <c r="I51" s="294"/>
      <c r="J51" s="294"/>
      <c r="K51" s="294"/>
      <c r="L51" s="294"/>
      <c r="M51" s="294"/>
      <c r="N51" s="294"/>
      <c r="O51" s="294"/>
      <c r="P51" s="296"/>
      <c r="Q51" s="294"/>
      <c r="R51" s="294"/>
      <c r="S51" s="296"/>
      <c r="T51" s="294"/>
    </row>
    <row r="52" spans="1:20" ht="30" customHeight="1">
      <c r="A52" s="380" t="s">
        <v>99</v>
      </c>
      <c r="B52" s="380"/>
      <c r="C52" s="380"/>
      <c r="D52" s="380"/>
      <c r="E52" s="380"/>
      <c r="F52" s="380"/>
      <c r="G52" s="380"/>
      <c r="H52" s="76">
        <f>H36+H38+H40+H42+H45+H47+H49</f>
        <v>100</v>
      </c>
      <c r="I52" s="381">
        <f>SUM(I36:I51)</f>
        <v>0</v>
      </c>
      <c r="J52" s="382"/>
      <c r="K52" s="381">
        <f>SUM(K36:K51)</f>
        <v>0</v>
      </c>
      <c r="L52" s="382"/>
      <c r="M52" s="381">
        <f>SUM(M36:M51)</f>
        <v>0</v>
      </c>
      <c r="N52" s="382"/>
      <c r="O52" s="336">
        <f>SUM(O36:O51)</f>
        <v>0</v>
      </c>
      <c r="P52" s="336"/>
      <c r="Q52" s="336"/>
      <c r="R52" s="336">
        <f>SUM(R36:R51)</f>
        <v>0</v>
      </c>
      <c r="S52" s="336"/>
      <c r="T52" s="336"/>
    </row>
    <row r="53" spans="1:20" ht="60" customHeight="1">
      <c r="A53" s="347" t="s">
        <v>158</v>
      </c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</row>
    <row r="54" spans="1:20" ht="106.5" customHeight="1">
      <c r="A54" s="391" t="s">
        <v>83</v>
      </c>
      <c r="B54" s="391"/>
      <c r="C54" s="391"/>
      <c r="D54" s="391"/>
      <c r="E54" s="391"/>
      <c r="F54" s="391"/>
      <c r="G54" s="391"/>
      <c r="H54" s="122" t="s">
        <v>84</v>
      </c>
      <c r="I54" s="105" t="s">
        <v>85</v>
      </c>
      <c r="J54" s="123" t="s">
        <v>147</v>
      </c>
      <c r="K54" s="105" t="s">
        <v>86</v>
      </c>
      <c r="L54" s="123" t="s">
        <v>147</v>
      </c>
      <c r="M54" s="105" t="s">
        <v>87</v>
      </c>
      <c r="N54" s="123" t="s">
        <v>147</v>
      </c>
      <c r="O54" s="123" t="s">
        <v>88</v>
      </c>
      <c r="P54" s="392" t="s">
        <v>147</v>
      </c>
      <c r="Q54" s="393"/>
      <c r="R54" s="123" t="s">
        <v>89</v>
      </c>
      <c r="S54" s="394" t="s">
        <v>147</v>
      </c>
      <c r="T54" s="394"/>
    </row>
    <row r="55" spans="1:20" ht="60" customHeight="1">
      <c r="A55" s="384" t="s">
        <v>148</v>
      </c>
      <c r="B55" s="384"/>
      <c r="C55" s="384"/>
      <c r="D55" s="384"/>
      <c r="E55" s="384"/>
      <c r="F55" s="286" t="s">
        <v>162</v>
      </c>
      <c r="G55" s="286"/>
      <c r="H55" s="120">
        <v>100</v>
      </c>
      <c r="I55" s="337"/>
      <c r="J55" s="376"/>
      <c r="K55" s="337"/>
      <c r="L55" s="337"/>
      <c r="M55" s="337"/>
      <c r="N55" s="337"/>
      <c r="O55" s="337"/>
      <c r="P55" s="337"/>
      <c r="Q55" s="337"/>
      <c r="R55" s="337"/>
      <c r="S55" s="337"/>
      <c r="T55" s="337"/>
    </row>
    <row r="56" spans="1:20" ht="60" customHeight="1">
      <c r="A56" s="384"/>
      <c r="B56" s="384"/>
      <c r="C56" s="384"/>
      <c r="D56" s="384"/>
      <c r="E56" s="384"/>
      <c r="F56" s="286" t="s">
        <v>149</v>
      </c>
      <c r="G56" s="286"/>
      <c r="H56" s="120">
        <v>50</v>
      </c>
      <c r="I56" s="337"/>
      <c r="J56" s="377"/>
      <c r="K56" s="337"/>
      <c r="L56" s="337"/>
      <c r="M56" s="337"/>
      <c r="N56" s="337"/>
      <c r="O56" s="337"/>
      <c r="P56" s="337"/>
      <c r="Q56" s="337"/>
      <c r="R56" s="337"/>
      <c r="S56" s="337"/>
      <c r="T56" s="337"/>
    </row>
    <row r="57" spans="1:20" ht="60" customHeight="1">
      <c r="A57" s="384"/>
      <c r="B57" s="384"/>
      <c r="C57" s="384"/>
      <c r="D57" s="384"/>
      <c r="E57" s="384"/>
      <c r="F57" s="286" t="s">
        <v>150</v>
      </c>
      <c r="G57" s="286"/>
      <c r="H57" s="120">
        <v>0</v>
      </c>
      <c r="I57" s="337"/>
      <c r="J57" s="378"/>
      <c r="K57" s="337"/>
      <c r="L57" s="337"/>
      <c r="M57" s="337"/>
      <c r="N57" s="337"/>
      <c r="O57" s="337"/>
      <c r="P57" s="337"/>
      <c r="Q57" s="337"/>
      <c r="R57" s="337"/>
      <c r="S57" s="337"/>
      <c r="T57" s="337"/>
    </row>
    <row r="58" spans="1:20" ht="30" customHeight="1">
      <c r="A58" s="383" t="s">
        <v>99</v>
      </c>
      <c r="B58" s="383"/>
      <c r="C58" s="383"/>
      <c r="D58" s="383"/>
      <c r="E58" s="383"/>
      <c r="F58" s="383"/>
      <c r="G58" s="383"/>
      <c r="H58" s="383"/>
      <c r="I58" s="309">
        <f>I55</f>
        <v>0</v>
      </c>
      <c r="J58" s="309"/>
      <c r="K58" s="309">
        <f>K55</f>
        <v>0</v>
      </c>
      <c r="L58" s="309"/>
      <c r="M58" s="309">
        <f>M55</f>
        <v>0</v>
      </c>
      <c r="N58" s="309"/>
      <c r="O58" s="336">
        <f>O55</f>
        <v>0</v>
      </c>
      <c r="P58" s="336"/>
      <c r="Q58" s="336"/>
      <c r="R58" s="336">
        <f>R55</f>
        <v>0</v>
      </c>
      <c r="S58" s="336"/>
      <c r="T58" s="336"/>
    </row>
    <row r="59" spans="1:20" ht="60" customHeight="1">
      <c r="A59" s="347" t="s">
        <v>156</v>
      </c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</row>
    <row r="60" spans="1:20" ht="60" customHeight="1">
      <c r="A60" s="384" t="s">
        <v>159</v>
      </c>
      <c r="B60" s="384"/>
      <c r="C60" s="384"/>
      <c r="D60" s="384"/>
      <c r="E60" s="384"/>
      <c r="F60" s="385" t="s">
        <v>153</v>
      </c>
      <c r="G60" s="386"/>
      <c r="H60" s="387"/>
      <c r="I60" s="278">
        <f>IF(OR(AND(I52&lt;=85,I58=100),AND(I52&lt;=85,I58=50)),0,IF(OR(AND(I52&gt;=95,I58=100)),100,IF(OR(AND(I52&gt;=95,I58=50),AND(I52&lt;=94,I58=100),AND(I52&gt;=86,I58=100),AND(I52&lt;=94,I58=50),AND(I52&gt;=86,I58=50)),50,IF(OR(AND(I52&gt;=95,I58=0),AND(I52&lt;=94,I58=0),AND(I52&gt;=86,I58=0),AND(I52&lt;=85,I58=0)),0))))</f>
        <v>0</v>
      </c>
      <c r="J60" s="388"/>
      <c r="K60" s="278">
        <f aca="true" t="shared" si="0" ref="K60">IF(OR(AND(K52&lt;=85,K58=100),AND(K52&lt;=85,K58=50)),0,IF(OR(AND(K52&gt;=95,K58=100)),100,IF(OR(AND(K52&gt;=95,K58=50),AND(K52&lt;=94,K58=100),AND(K52&gt;=86,K58=100),AND(K52&lt;=94,K58=50),AND(K52&gt;=86,K58=50)),50,IF(OR(AND(K52&gt;=95,K58=0),AND(K52&lt;=94,K58=0),AND(K52&gt;=86,K58=0),AND(K52&lt;=85,K58=0)),0))))</f>
        <v>0</v>
      </c>
      <c r="L60" s="388"/>
      <c r="M60" s="278">
        <f aca="true" t="shared" si="1" ref="M60">IF(OR(AND(M52&lt;=85,M58=100),AND(M52&lt;=85,M58=50)),0,IF(OR(AND(M52&gt;=95,M58=100)),100,IF(OR(AND(M52&gt;=95,M58=50),AND(M52&lt;=94,M58=100),AND(M52&gt;=86,M58=100),AND(M52&lt;=94,M58=50),AND(M52&gt;=86,M58=50)),50,IF(OR(AND(M52&gt;=95,M58=0),AND(M52&lt;=94,M58=0),AND(M52&gt;=86,M58=0),AND(M52&lt;=85,M58=0)),0))))</f>
        <v>0</v>
      </c>
      <c r="N60" s="388"/>
      <c r="O60" s="278" t="str">
        <f>IF(OR(AND(O52&lt;=85,O58=100),AND(O52&lt;=85,O58=50)),"0",IF(OR(AND(O52&gt;=95,O58=100)),"100",IF(OR(AND(O52&gt;=95,O58=50),AND(O52&lt;=94,O58=100),AND(O52&gt;=86,O58=100),AND(O52&lt;=94,O58=50),AND(O52&gt;=86,O58=50)),"50",IF(OR(AND(O52&gt;=95,O58=0),AND(O52&lt;=94,O58=0),AND(O52&gt;=86,O58=0),AND(O52&lt;=85,O58=0)),"0"))))</f>
        <v>0</v>
      </c>
      <c r="P60" s="279"/>
      <c r="Q60" s="279"/>
      <c r="R60" s="278" t="str">
        <f>IF(OR(AND(R52&lt;=85,R58=100),AND(R52&lt;=85,R58=50)),"0",IF(OR(AND(R52&gt;=95,R58=100)),"100",IF(OR(AND(R52&gt;=95,R58=50),AND(R52&lt;=94,R58=100),AND(R52&gt;=86,R58=100),AND(R52&lt;=94,R58=50),AND(R52&gt;=86,R58=50)),"50",IF(OR(AND(R52&gt;=95,R58=0),AND(R52&lt;=94,R58=0),AND(R52&gt;=86,R58=0),AND(R52&lt;=85,R58=0)),"0"))))</f>
        <v>0</v>
      </c>
      <c r="S60" s="279"/>
      <c r="T60" s="279"/>
    </row>
    <row r="61" spans="1:20" ht="60" customHeight="1">
      <c r="A61" s="384"/>
      <c r="B61" s="384"/>
      <c r="C61" s="384"/>
      <c r="D61" s="384"/>
      <c r="E61" s="384"/>
      <c r="F61" s="385" t="s">
        <v>154</v>
      </c>
      <c r="G61" s="386"/>
      <c r="H61" s="387"/>
      <c r="I61" s="280"/>
      <c r="J61" s="389"/>
      <c r="K61" s="280"/>
      <c r="L61" s="389"/>
      <c r="M61" s="280"/>
      <c r="N61" s="389"/>
      <c r="O61" s="280"/>
      <c r="P61" s="281"/>
      <c r="Q61" s="281"/>
      <c r="R61" s="280"/>
      <c r="S61" s="281"/>
      <c r="T61" s="281"/>
    </row>
    <row r="62" spans="1:20" ht="60" customHeight="1">
      <c r="A62" s="384"/>
      <c r="B62" s="384"/>
      <c r="C62" s="384"/>
      <c r="D62" s="384"/>
      <c r="E62" s="384"/>
      <c r="F62" s="385" t="s">
        <v>155</v>
      </c>
      <c r="G62" s="386"/>
      <c r="H62" s="387"/>
      <c r="I62" s="282"/>
      <c r="J62" s="390"/>
      <c r="K62" s="282"/>
      <c r="L62" s="390"/>
      <c r="M62" s="282"/>
      <c r="N62" s="390"/>
      <c r="O62" s="282"/>
      <c r="P62" s="283"/>
      <c r="Q62" s="283"/>
      <c r="R62" s="282"/>
      <c r="S62" s="283"/>
      <c r="T62" s="283"/>
    </row>
    <row r="63" spans="1:20" ht="60" customHeight="1">
      <c r="A63" s="347" t="s">
        <v>151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</row>
    <row r="64" spans="1:20" ht="60" customHeight="1">
      <c r="A64" s="384" t="s">
        <v>152</v>
      </c>
      <c r="B64" s="384"/>
      <c r="C64" s="384"/>
      <c r="D64" s="384"/>
      <c r="E64" s="384"/>
      <c r="F64" s="286" t="s">
        <v>153</v>
      </c>
      <c r="G64" s="286"/>
      <c r="H64" s="120">
        <v>100</v>
      </c>
      <c r="I64" s="379" t="str">
        <f>IF(SUM(I60:T62)=0,"BAJO",IF(SUM(I60:T62)/COUNTIF(I60:T62,"&gt;0")&lt;50,"BAJO",IF(SUM(I60:T62)/COUNTIF(I60:T62,"&gt;0")=100,"FUERTE",IF(SUM(I60:T62)/COUNTIF(I60:T62,"&gt;0")&lt;=99,"MODERADO"))))</f>
        <v>BAJO</v>
      </c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</row>
    <row r="65" spans="1:20" ht="60" customHeight="1">
      <c r="A65" s="384"/>
      <c r="B65" s="384"/>
      <c r="C65" s="384"/>
      <c r="D65" s="384"/>
      <c r="E65" s="384"/>
      <c r="F65" s="286" t="s">
        <v>154</v>
      </c>
      <c r="G65" s="286"/>
      <c r="H65" s="120">
        <v>50</v>
      </c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</row>
    <row r="66" spans="1:20" ht="60" customHeight="1">
      <c r="A66" s="384"/>
      <c r="B66" s="384"/>
      <c r="C66" s="384"/>
      <c r="D66" s="384"/>
      <c r="E66" s="384"/>
      <c r="F66" s="286" t="s">
        <v>155</v>
      </c>
      <c r="G66" s="286"/>
      <c r="H66" s="120">
        <v>0</v>
      </c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</row>
    <row r="67" spans="1:20" ht="30" customHeight="1">
      <c r="A67" s="39"/>
      <c r="B67" s="39"/>
      <c r="C67" s="39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37"/>
      <c r="P67" s="38"/>
      <c r="Q67" s="38"/>
      <c r="R67" s="38"/>
      <c r="S67" s="38"/>
      <c r="T67" s="38"/>
    </row>
    <row r="68" spans="1:20" ht="30" customHeight="1">
      <c r="A68" s="33"/>
      <c r="B68" s="33"/>
      <c r="C68" s="34"/>
      <c r="D68" s="34"/>
      <c r="E68" s="34"/>
      <c r="F68" s="34"/>
      <c r="G68" s="34"/>
      <c r="H68" s="34"/>
      <c r="I68" s="34"/>
      <c r="J68" s="87"/>
      <c r="K68" s="87"/>
      <c r="L68" s="50"/>
      <c r="M68" s="50"/>
      <c r="N68" s="42"/>
      <c r="O68" s="51"/>
      <c r="P68" s="40"/>
      <c r="Q68" s="40"/>
      <c r="R68" s="40"/>
      <c r="S68" s="40"/>
      <c r="T68" s="40"/>
    </row>
    <row r="69" spans="1:20" ht="69" customHeight="1">
      <c r="A69" s="284" t="s">
        <v>100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</row>
    <row r="70" spans="1:20" ht="30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2"/>
      <c r="Q70" s="92"/>
      <c r="R70" s="92"/>
      <c r="S70" s="92"/>
      <c r="T70" s="92"/>
    </row>
    <row r="71" spans="1:24" s="84" customFormat="1" ht="50.1" customHeight="1">
      <c r="A71" s="277" t="s">
        <v>1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85"/>
      <c r="V71" s="85"/>
      <c r="W71" s="85"/>
      <c r="X71" s="85"/>
    </row>
    <row r="72" spans="1:24" s="84" customFormat="1" ht="50.1" customHeight="1">
      <c r="A72" s="286" t="s">
        <v>101</v>
      </c>
      <c r="B72" s="286"/>
      <c r="C72" s="286"/>
      <c r="D72" s="286"/>
      <c r="E72" s="286"/>
      <c r="F72" s="286"/>
      <c r="G72" s="286"/>
      <c r="H72" s="286" t="s">
        <v>102</v>
      </c>
      <c r="I72" s="286"/>
      <c r="J72" s="286"/>
      <c r="K72" s="286"/>
      <c r="L72" s="286"/>
      <c r="M72" s="286"/>
      <c r="N72" s="286"/>
      <c r="O72" s="286" t="s">
        <v>103</v>
      </c>
      <c r="P72" s="286"/>
      <c r="Q72" s="286"/>
      <c r="R72" s="286"/>
      <c r="S72" s="286"/>
      <c r="T72" s="286"/>
      <c r="U72" s="85"/>
      <c r="V72" s="85"/>
      <c r="W72" s="85"/>
      <c r="X72" s="85"/>
    </row>
    <row r="73" spans="1:24" s="84" customFormat="1" ht="50.1" customHeight="1">
      <c r="A73" s="287" t="e">
        <f>A12</f>
        <v>#REF!</v>
      </c>
      <c r="B73" s="287"/>
      <c r="C73" s="287"/>
      <c r="D73" s="287"/>
      <c r="E73" s="287"/>
      <c r="F73" s="287"/>
      <c r="G73" s="287"/>
      <c r="H73" s="288">
        <f>IF(OR(AND(H26=1,H26=2,H26=3,H26=4,H26=5),AND(H29=1,H29=2,H29=3,H29=4,H29=5),AND(I64="Fuerte")),2,IF(OR(AND(H26=1,H26=2,H26=3,H26=4,H26=5),AND(H30=1,H30=2,H30=3,H30=4,H30=5),AND(I64="Fuerte")),2,IF(OR(AND(H26=1,H26=2,H26=3,H26=4,H26=5),AND(H31=1,H31=2,H31=3,H31=4,H31=5),AND(I64="Fuerte")),2,IF(OR(AND(H26=1,H26=2,H26=3,H26=4,H26=5),AND(H29=1,H29=2,H29=3,H29=4,H29=5),AND(I64="Moderado")),1,IF(OR(AND(H26=1,H26=2,H26=3,H26=4,H26=5),AND(H30=1,H30=2,H30=3,H30=4,H30=5),AND(I64="Moderado")),1,IF(OR(AND(H26=1,H26=2,H26=3,H26=4,H26=5),AND(H31=1,H31=2,H31=3,H31=4,H31=5),AND(I64="Moderado")),1,))))))</f>
        <v>0</v>
      </c>
      <c r="I73" s="288"/>
      <c r="J73" s="288"/>
      <c r="K73" s="288"/>
      <c r="L73" s="288"/>
      <c r="M73" s="288"/>
      <c r="N73" s="288"/>
      <c r="O73" s="291" t="e">
        <f>IF(A73-H73=0,"1",A73-H73)</f>
        <v>#REF!</v>
      </c>
      <c r="P73" s="291"/>
      <c r="Q73" s="291"/>
      <c r="R73" s="291"/>
      <c r="S73" s="291"/>
      <c r="T73" s="291"/>
      <c r="U73" s="85"/>
      <c r="V73" s="85"/>
      <c r="W73" s="85"/>
      <c r="X73" s="85"/>
    </row>
    <row r="74" spans="1:24" s="84" customFormat="1" ht="50.1" customHeight="1">
      <c r="A74" s="93"/>
      <c r="B74" s="93"/>
      <c r="C74" s="94"/>
      <c r="D74" s="94"/>
      <c r="E74" s="86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97"/>
      <c r="Q74" s="97"/>
      <c r="R74" s="97"/>
      <c r="S74" s="97"/>
      <c r="T74" s="97"/>
      <c r="U74" s="85"/>
      <c r="V74" s="85"/>
      <c r="W74" s="85"/>
      <c r="X74" s="85"/>
    </row>
    <row r="75" spans="1:24" s="84" customFormat="1" ht="50.1" customHeight="1">
      <c r="A75" s="289" t="s">
        <v>104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85"/>
      <c r="V75" s="85"/>
      <c r="W75" s="85"/>
      <c r="X75" s="85"/>
    </row>
    <row r="76" spans="1:24" s="84" customFormat="1" ht="50.1" customHeight="1">
      <c r="A76" s="286" t="s">
        <v>105</v>
      </c>
      <c r="B76" s="286"/>
      <c r="C76" s="286"/>
      <c r="D76" s="286"/>
      <c r="E76" s="286"/>
      <c r="F76" s="286"/>
      <c r="G76" s="286"/>
      <c r="H76" s="286" t="s">
        <v>102</v>
      </c>
      <c r="I76" s="286"/>
      <c r="J76" s="286"/>
      <c r="K76" s="286"/>
      <c r="L76" s="286"/>
      <c r="M76" s="286"/>
      <c r="N76" s="286"/>
      <c r="O76" s="286" t="s">
        <v>106</v>
      </c>
      <c r="P76" s="286"/>
      <c r="Q76" s="286"/>
      <c r="R76" s="286"/>
      <c r="S76" s="286"/>
      <c r="T76" s="286"/>
      <c r="U76" s="85"/>
      <c r="V76" s="85"/>
      <c r="W76" s="85"/>
      <c r="X76" s="85"/>
    </row>
    <row r="77" spans="1:24" s="84" customFormat="1" ht="50.1" customHeight="1">
      <c r="A77" s="287" t="e">
        <f>O12</f>
        <v>#DIV/0!</v>
      </c>
      <c r="B77" s="287"/>
      <c r="C77" s="287"/>
      <c r="D77" s="287"/>
      <c r="E77" s="287"/>
      <c r="F77" s="287"/>
      <c r="G77" s="287"/>
      <c r="H77" s="290">
        <f>IF(OR(AND(H26=1,H26=2,H26=3,H26=4,H26=5),AND(H29=1,H29=2,H29=3,H29=4,H29=5),AND(I64="Fuerte")),"2",IF(OR(AND(H26=1,H26=2,H26=3,H26=4,H26=5),AND(H30=1,H30=2,H30=3,H30=4,H30=5),AND(I64="Fuerte")),"2",IF(OR(AND(H26=1,H26=2,H26=3,H26=4,H26=5),AND(H31=1,H31=2,H31=3,H31=4,H31=5),AND(I64="Fuerte")),"2",IF(OR(AND(H26=1,H26=2,H26=3,H26=4,H26=5),AND(H29=1,H29=2,H29=3,H29=4,H29=5),AND(I64="Moderado")),"1",IF(OR(AND(H26=1,H26=2,H26=3,H26=4,H26=5),AND(H30=1,H30=2,H30=3,H30=4,H30=5),AND(I64="Moderado")),"1",IF(OR(AND(H26=1,H26=2,H26=3,H26=4,H26=5),AND(H31=1,H31=2,H31=3,H31=4,H31=5),AND(I64="Moderado")),"1",))))))</f>
        <v>0</v>
      </c>
      <c r="I77" s="290"/>
      <c r="J77" s="290"/>
      <c r="K77" s="290"/>
      <c r="L77" s="290"/>
      <c r="M77" s="290"/>
      <c r="N77" s="290"/>
      <c r="O77" s="287" t="e">
        <f>IF(A77-H77=0,"1",A77-H77)</f>
        <v>#DIV/0!</v>
      </c>
      <c r="P77" s="287"/>
      <c r="Q77" s="287"/>
      <c r="R77" s="287"/>
      <c r="S77" s="287"/>
      <c r="T77" s="287"/>
      <c r="U77" s="85"/>
      <c r="V77" s="85"/>
      <c r="W77" s="85"/>
      <c r="X77" s="85"/>
    </row>
    <row r="78" spans="1:24" s="84" customFormat="1" ht="50.1" customHeight="1">
      <c r="A78" s="98"/>
      <c r="B78" s="98"/>
      <c r="C78" s="98"/>
      <c r="D78" s="98"/>
      <c r="E78" s="98"/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97"/>
      <c r="Q78" s="97"/>
      <c r="R78" s="97"/>
      <c r="S78" s="97"/>
      <c r="T78" s="97"/>
      <c r="U78" s="85"/>
      <c r="V78" s="85"/>
      <c r="W78" s="85"/>
      <c r="X78" s="85"/>
    </row>
    <row r="79" spans="1:24" s="84" customFormat="1" ht="50.1" customHeight="1">
      <c r="A79" s="277" t="s">
        <v>107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85"/>
      <c r="V79" s="85"/>
      <c r="W79" s="85"/>
      <c r="X79" s="85"/>
    </row>
    <row r="80" spans="1:24" s="84" customFormat="1" ht="50.1" customHeight="1">
      <c r="A80" s="286" t="s">
        <v>103</v>
      </c>
      <c r="B80" s="286"/>
      <c r="C80" s="286"/>
      <c r="D80" s="286"/>
      <c r="E80" s="286"/>
      <c r="F80" s="286"/>
      <c r="G80" s="286"/>
      <c r="H80" s="286" t="s">
        <v>106</v>
      </c>
      <c r="I80" s="286"/>
      <c r="J80" s="286"/>
      <c r="K80" s="286"/>
      <c r="L80" s="286"/>
      <c r="M80" s="286"/>
      <c r="N80" s="286"/>
      <c r="O80" s="286" t="s">
        <v>108</v>
      </c>
      <c r="P80" s="286"/>
      <c r="Q80" s="286"/>
      <c r="R80" s="286"/>
      <c r="S80" s="286"/>
      <c r="T80" s="286"/>
      <c r="U80" s="85"/>
      <c r="V80" s="85"/>
      <c r="W80" s="85"/>
      <c r="X80" s="85"/>
    </row>
    <row r="81" spans="1:24" s="84" customFormat="1" ht="148.5" customHeight="1">
      <c r="A81" s="287" t="e">
        <f>O73</f>
        <v>#REF!</v>
      </c>
      <c r="B81" s="287"/>
      <c r="C81" s="287"/>
      <c r="D81" s="287"/>
      <c r="E81" s="287"/>
      <c r="F81" s="287"/>
      <c r="G81" s="287"/>
      <c r="H81" s="287" t="e">
        <f>O77</f>
        <v>#DIV/0!</v>
      </c>
      <c r="I81" s="287"/>
      <c r="J81" s="287"/>
      <c r="K81" s="287"/>
      <c r="L81" s="287"/>
      <c r="M81" s="287"/>
      <c r="N81" s="287"/>
      <c r="O81" s="288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288"/>
      <c r="Q81" s="288"/>
      <c r="R81" s="288"/>
      <c r="S81" s="288"/>
      <c r="T81" s="288"/>
      <c r="U81" s="85"/>
      <c r="V81" s="85"/>
      <c r="W81" s="85"/>
      <c r="X81" s="85"/>
    </row>
    <row r="82" spans="1:20" ht="15">
      <c r="A82" s="17"/>
      <c r="B82" s="17"/>
      <c r="C82" s="17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54"/>
      <c r="P82" s="55"/>
      <c r="Q82" s="55"/>
      <c r="R82" s="55"/>
      <c r="S82" s="55"/>
      <c r="T82" s="55"/>
    </row>
  </sheetData>
  <sheetProtection algorithmName="SHA-512" hashValue="pSSu4DvS6NSana5UVjxPnI0Kbo6GQtenTxOcoAWaUg8UOAXEDpPt0BnrPFPeTHfF6tx+o6a26D3AU8EhGHuwcA==" saltValue="y7W2YhrYGGs906cU/9knbA==" spinCount="100000" sheet="1" objects="1" scenarios="1"/>
  <mergeCells count="217">
    <mergeCell ref="A79:T79"/>
    <mergeCell ref="A80:G80"/>
    <mergeCell ref="H80:N80"/>
    <mergeCell ref="O80:T80"/>
    <mergeCell ref="A81:G81"/>
    <mergeCell ref="H81:N81"/>
    <mergeCell ref="O81:T81"/>
    <mergeCell ref="A75:T75"/>
    <mergeCell ref="A76:G76"/>
    <mergeCell ref="H76:N76"/>
    <mergeCell ref="O76:T76"/>
    <mergeCell ref="A77:G77"/>
    <mergeCell ref="H77:N77"/>
    <mergeCell ref="O77:T77"/>
    <mergeCell ref="A71:T71"/>
    <mergeCell ref="A72:G72"/>
    <mergeCell ref="H72:N72"/>
    <mergeCell ref="O72:T72"/>
    <mergeCell ref="A73:G73"/>
    <mergeCell ref="H73:N73"/>
    <mergeCell ref="O73:T73"/>
    <mergeCell ref="F61:H61"/>
    <mergeCell ref="F62:H62"/>
    <mergeCell ref="A63:T63"/>
    <mergeCell ref="A64:E66"/>
    <mergeCell ref="F64:G64"/>
    <mergeCell ref="I64:T66"/>
    <mergeCell ref="F65:G65"/>
    <mergeCell ref="F66:G66"/>
    <mergeCell ref="A59:T59"/>
    <mergeCell ref="A60:E62"/>
    <mergeCell ref="F60:H60"/>
    <mergeCell ref="I60:J62"/>
    <mergeCell ref="K60:L62"/>
    <mergeCell ref="M60:N62"/>
    <mergeCell ref="O60:Q62"/>
    <mergeCell ref="R60:T62"/>
    <mergeCell ref="A69:T69"/>
    <mergeCell ref="A58:H58"/>
    <mergeCell ref="I58:J58"/>
    <mergeCell ref="K58:L58"/>
    <mergeCell ref="M58:N58"/>
    <mergeCell ref="M55:M57"/>
    <mergeCell ref="N55:N57"/>
    <mergeCell ref="O55:O57"/>
    <mergeCell ref="O58:Q58"/>
    <mergeCell ref="R58:T58"/>
    <mergeCell ref="P55:Q57"/>
    <mergeCell ref="R55:R57"/>
    <mergeCell ref="S55:T57"/>
    <mergeCell ref="A53:T53"/>
    <mergeCell ref="A54:G54"/>
    <mergeCell ref="P54:Q54"/>
    <mergeCell ref="S54:T54"/>
    <mergeCell ref="A55:E57"/>
    <mergeCell ref="F55:G55"/>
    <mergeCell ref="I55:I57"/>
    <mergeCell ref="J55:J57"/>
    <mergeCell ref="K55:K57"/>
    <mergeCell ref="L55:L57"/>
    <mergeCell ref="F56:G56"/>
    <mergeCell ref="F57:G57"/>
    <mergeCell ref="A52:G52"/>
    <mergeCell ref="I52:J52"/>
    <mergeCell ref="K52:L52"/>
    <mergeCell ref="M52:N52"/>
    <mergeCell ref="O52:Q52"/>
    <mergeCell ref="R52:T52"/>
    <mergeCell ref="M49:M51"/>
    <mergeCell ref="N49:N51"/>
    <mergeCell ref="O49:O51"/>
    <mergeCell ref="P49:Q51"/>
    <mergeCell ref="R49:R51"/>
    <mergeCell ref="S49:T51"/>
    <mergeCell ref="A49:E51"/>
    <mergeCell ref="F49:G49"/>
    <mergeCell ref="I49:I51"/>
    <mergeCell ref="J49:J51"/>
    <mergeCell ref="K49:K51"/>
    <mergeCell ref="L49:L51"/>
    <mergeCell ref="F50:G50"/>
    <mergeCell ref="F51:G51"/>
    <mergeCell ref="M47:M48"/>
    <mergeCell ref="N47:N48"/>
    <mergeCell ref="O47:O48"/>
    <mergeCell ref="P47:Q48"/>
    <mergeCell ref="R47:R48"/>
    <mergeCell ref="S47:T48"/>
    <mergeCell ref="A47:E48"/>
    <mergeCell ref="F47:G47"/>
    <mergeCell ref="I47:I48"/>
    <mergeCell ref="J47:J48"/>
    <mergeCell ref="K47:K48"/>
    <mergeCell ref="L47:L48"/>
    <mergeCell ref="F48:G48"/>
    <mergeCell ref="M45:M46"/>
    <mergeCell ref="N45:N46"/>
    <mergeCell ref="O45:O46"/>
    <mergeCell ref="P45:Q46"/>
    <mergeCell ref="R45:R46"/>
    <mergeCell ref="S45:T46"/>
    <mergeCell ref="A45:E46"/>
    <mergeCell ref="F45:G45"/>
    <mergeCell ref="I45:I46"/>
    <mergeCell ref="J45:J46"/>
    <mergeCell ref="K45:K46"/>
    <mergeCell ref="L45:L46"/>
    <mergeCell ref="F46:G46"/>
    <mergeCell ref="M42:M44"/>
    <mergeCell ref="N42:N44"/>
    <mergeCell ref="O42:O44"/>
    <mergeCell ref="P42:Q44"/>
    <mergeCell ref="R42:R44"/>
    <mergeCell ref="S42:T44"/>
    <mergeCell ref="A42:E44"/>
    <mergeCell ref="F42:G42"/>
    <mergeCell ref="I42:I44"/>
    <mergeCell ref="J42:J44"/>
    <mergeCell ref="K42:K44"/>
    <mergeCell ref="L42:L44"/>
    <mergeCell ref="F43:G43"/>
    <mergeCell ref="F44:G44"/>
    <mergeCell ref="M40:M41"/>
    <mergeCell ref="N40:N41"/>
    <mergeCell ref="O40:O41"/>
    <mergeCell ref="P40:Q41"/>
    <mergeCell ref="R40:R41"/>
    <mergeCell ref="S40:T41"/>
    <mergeCell ref="A40:E41"/>
    <mergeCell ref="F40:G40"/>
    <mergeCell ref="I40:I41"/>
    <mergeCell ref="J40:J41"/>
    <mergeCell ref="K40:K41"/>
    <mergeCell ref="L40:L41"/>
    <mergeCell ref="F41:G41"/>
    <mergeCell ref="M38:M39"/>
    <mergeCell ref="N38:N39"/>
    <mergeCell ref="O38:O39"/>
    <mergeCell ref="P38:Q39"/>
    <mergeCell ref="R38:R39"/>
    <mergeCell ref="S38:T39"/>
    <mergeCell ref="A38:E39"/>
    <mergeCell ref="F38:G38"/>
    <mergeCell ref="I38:I39"/>
    <mergeCell ref="J38:J39"/>
    <mergeCell ref="K38:K39"/>
    <mergeCell ref="L38:L39"/>
    <mergeCell ref="F39:G39"/>
    <mergeCell ref="N36:N37"/>
    <mergeCell ref="O36:O37"/>
    <mergeCell ref="P36:Q37"/>
    <mergeCell ref="R36:R37"/>
    <mergeCell ref="S36:T37"/>
    <mergeCell ref="F37:G37"/>
    <mergeCell ref="A35:G35"/>
    <mergeCell ref="P35:Q35"/>
    <mergeCell ref="S35:T35"/>
    <mergeCell ref="A36:E37"/>
    <mergeCell ref="F36:G36"/>
    <mergeCell ref="I36:I37"/>
    <mergeCell ref="J36:J37"/>
    <mergeCell ref="K36:K37"/>
    <mergeCell ref="L36:L37"/>
    <mergeCell ref="M36:M37"/>
    <mergeCell ref="A28:G28"/>
    <mergeCell ref="A29:G29"/>
    <mergeCell ref="A30:G30"/>
    <mergeCell ref="A31:G31"/>
    <mergeCell ref="A33:T33"/>
    <mergeCell ref="A34:T34"/>
    <mergeCell ref="A22:F22"/>
    <mergeCell ref="H22:N22"/>
    <mergeCell ref="A23:F23"/>
    <mergeCell ref="H23:N23"/>
    <mergeCell ref="A26:G26"/>
    <mergeCell ref="A27:G27"/>
    <mergeCell ref="A21:F21"/>
    <mergeCell ref="H21:N21"/>
    <mergeCell ref="O12:P12"/>
    <mergeCell ref="Q12:T12"/>
    <mergeCell ref="A14:T14"/>
    <mergeCell ref="A15:T15"/>
    <mergeCell ref="A16:F18"/>
    <mergeCell ref="G16:N18"/>
    <mergeCell ref="O16:T16"/>
    <mergeCell ref="O17:Q17"/>
    <mergeCell ref="R17:T17"/>
    <mergeCell ref="B12:C12"/>
    <mergeCell ref="D12:F12"/>
    <mergeCell ref="G12:H12"/>
    <mergeCell ref="I12:J12"/>
    <mergeCell ref="K12:L12"/>
    <mergeCell ref="M12:N12"/>
    <mergeCell ref="A19:F19"/>
    <mergeCell ref="H19:N19"/>
    <mergeCell ref="A20:F20"/>
    <mergeCell ref="H20:N20"/>
    <mergeCell ref="A9:T9"/>
    <mergeCell ref="A10:A11"/>
    <mergeCell ref="B10:P10"/>
    <mergeCell ref="Q10:T11"/>
    <mergeCell ref="B11:C11"/>
    <mergeCell ref="D11:F11"/>
    <mergeCell ref="G11:H11"/>
    <mergeCell ref="I11:J11"/>
    <mergeCell ref="K11:L11"/>
    <mergeCell ref="M11:N11"/>
    <mergeCell ref="O11:P11"/>
    <mergeCell ref="B1:T1"/>
    <mergeCell ref="B2:T2"/>
    <mergeCell ref="B3:T3"/>
    <mergeCell ref="A5:T5"/>
    <mergeCell ref="B6:C6"/>
    <mergeCell ref="D6:T6"/>
    <mergeCell ref="B7:C7"/>
    <mergeCell ref="D7:T7"/>
    <mergeCell ref="A8:T8"/>
  </mergeCells>
  <conditionalFormatting sqref="O81">
    <cfRule type="expression" priority="8" dxfId="1" stopIfTrue="1">
      <formula>LEFT(O81,4)="ALTO"</formula>
    </cfRule>
    <cfRule type="expression" priority="9" dxfId="2" stopIfTrue="1">
      <formula>LEFT(O81,8)="MODERADO"</formula>
    </cfRule>
    <cfRule type="expression" priority="10" dxfId="3" stopIfTrue="1">
      <formula>LEFT(O81,7)="EXTREMO"</formula>
    </cfRule>
    <cfRule type="expression" priority="11" dxfId="7" stopIfTrue="1">
      <formula>LEFT(O81,4)="BAJO"</formula>
    </cfRule>
  </conditionalFormatting>
  <conditionalFormatting sqref="I64:T66">
    <cfRule type="containsText" priority="5" dxfId="6" operator="containsText" stopIfTrue="1" text="Fuerte">
      <formula>NOT(ISERROR(SEARCH("Fuerte",I64)))</formula>
    </cfRule>
    <cfRule type="containsText" priority="6" dxfId="5" operator="containsText" stopIfTrue="1" text="Moderado">
      <formula>NOT(ISERROR(SEARCH("Moderado",I64)))</formula>
    </cfRule>
    <cfRule type="containsText" priority="7" dxfId="4" operator="containsText" stopIfTrue="1" text="BAJO">
      <formula>NOT(ISERROR(SEARCH("BAJO",I64)))</formula>
    </cfRule>
  </conditionalFormatting>
  <conditionalFormatting sqref="Q12:T12">
    <cfRule type="containsText" priority="1" dxfId="3" operator="containsText" text="EXTREMO">
      <formula>NOT(ISERROR(SEARCH("EXTREMO",Q12)))</formula>
    </cfRule>
    <cfRule type="containsText" priority="2" dxfId="2" operator="containsText" text="MODERADO">
      <formula>NOT(ISERROR(SEARCH("MODERADO",Q12)))</formula>
    </cfRule>
    <cfRule type="containsText" priority="3" dxfId="1" operator="containsText" text="ALTO">
      <formula>NOT(ISERROR(SEARCH("ALTO",Q12)))</formula>
    </cfRule>
    <cfRule type="containsText" priority="4" dxfId="0" operator="containsText" text="BAJO">
      <formula>NOT(ISERROR(SEARCH("BAJO",Q12)))</formula>
    </cfRule>
  </conditionalFormatting>
  <printOptions/>
  <pageMargins left="0.7" right="0.7" top="0.75" bottom="0.75" header="0.3" footer="0.3"/>
  <pageSetup horizontalDpi="600" verticalDpi="600" orientation="portrait" paperSize="9" scale="1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A1"/>
  <sheetViews>
    <sheetView workbookViewId="0" topLeftCell="A1">
      <selection activeCell="D9" sqref="D9"/>
    </sheetView>
  </sheetViews>
  <sheetFormatPr defaultColWidth="11.421875" defaultRowHeight="15"/>
  <sheetData/>
  <sheetProtection algorithmName="SHA-512" hashValue="aYxUXnz/7J6aaNZiYcXXsBH8HcjnLIVZOnPEMUnryAU3u9wfqK7gFdWmyw1MqBblOVT1XQXnD7PPZyFWdzMiFw==" saltValue="tcM5F14L9eQzQ0UiU4jpWw==" spinCount="100000" sheet="1" objects="1" scenarios="1"/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3:L23"/>
  <sheetViews>
    <sheetView zoomScale="71" zoomScaleNormal="71" workbookViewId="0" topLeftCell="A4">
      <selection activeCell="H14" sqref="H14"/>
    </sheetView>
  </sheetViews>
  <sheetFormatPr defaultColWidth="11.421875" defaultRowHeight="15"/>
  <cols>
    <col min="7" max="10" width="24.57421875" style="0" customWidth="1"/>
  </cols>
  <sheetData>
    <row r="3" spans="1:12" ht="15">
      <c r="A3" s="7"/>
      <c r="B3" s="7"/>
      <c r="C3" s="7"/>
      <c r="D3" s="7"/>
      <c r="E3" s="7"/>
      <c r="F3" s="7"/>
      <c r="G3" s="490" t="s">
        <v>27</v>
      </c>
      <c r="H3" s="491"/>
      <c r="I3" s="491"/>
      <c r="J3" s="491"/>
      <c r="K3" s="2"/>
      <c r="L3" s="1"/>
    </row>
    <row r="4" spans="1:12" ht="31.5" customHeight="1">
      <c r="A4" s="8"/>
      <c r="B4" s="8"/>
      <c r="C4" s="500" t="s">
        <v>21</v>
      </c>
      <c r="D4" s="500"/>
      <c r="E4" s="500"/>
      <c r="F4" s="500"/>
      <c r="G4" s="4" t="s">
        <v>23</v>
      </c>
      <c r="H4" s="4" t="s">
        <v>24</v>
      </c>
      <c r="I4" s="4" t="s">
        <v>25</v>
      </c>
      <c r="J4" s="4" t="s">
        <v>26</v>
      </c>
      <c r="K4" s="5" t="s">
        <v>28</v>
      </c>
      <c r="L4" s="1"/>
    </row>
    <row r="5" spans="1:12" ht="55.5" customHeight="1">
      <c r="A5" s="495" t="s">
        <v>13</v>
      </c>
      <c r="B5" s="496"/>
      <c r="C5" s="492" t="s">
        <v>32</v>
      </c>
      <c r="D5" s="493"/>
      <c r="E5" s="493"/>
      <c r="F5" s="494"/>
      <c r="G5" s="3">
        <v>3</v>
      </c>
      <c r="H5" s="3">
        <v>3</v>
      </c>
      <c r="I5" s="3">
        <v>1</v>
      </c>
      <c r="J5" s="3">
        <v>1</v>
      </c>
      <c r="K5" s="6">
        <f>G5*H5*I5*J5</f>
        <v>9</v>
      </c>
      <c r="L5" s="1"/>
    </row>
    <row r="6" spans="1:12" ht="60.75" customHeight="1">
      <c r="A6" s="495"/>
      <c r="B6" s="496"/>
      <c r="C6" s="499" t="s">
        <v>29</v>
      </c>
      <c r="D6" s="499"/>
      <c r="E6" s="499"/>
      <c r="F6" s="499"/>
      <c r="G6" s="3">
        <v>3</v>
      </c>
      <c r="H6" s="3">
        <v>1</v>
      </c>
      <c r="I6" s="3">
        <v>1</v>
      </c>
      <c r="J6" s="3">
        <v>5</v>
      </c>
      <c r="K6" s="6">
        <f>G6*H6*I6*J6</f>
        <v>15</v>
      </c>
      <c r="L6" s="1"/>
    </row>
    <row r="7" spans="1:12" ht="60.75" customHeight="1">
      <c r="A7" s="495"/>
      <c r="B7" s="496"/>
      <c r="C7" s="492" t="s">
        <v>30</v>
      </c>
      <c r="D7" s="493"/>
      <c r="E7" s="493"/>
      <c r="F7" s="494"/>
      <c r="G7" s="3">
        <v>5</v>
      </c>
      <c r="H7" s="3">
        <v>3</v>
      </c>
      <c r="I7" s="3">
        <v>1</v>
      </c>
      <c r="J7" s="3">
        <v>5</v>
      </c>
      <c r="K7" s="6">
        <f>G7*H7*I7*J7</f>
        <v>75</v>
      </c>
      <c r="L7" s="1"/>
    </row>
    <row r="8" spans="1:12" ht="60" customHeight="1">
      <c r="A8" s="495"/>
      <c r="B8" s="496"/>
      <c r="C8" s="499" t="s">
        <v>22</v>
      </c>
      <c r="D8" s="499"/>
      <c r="E8" s="499"/>
      <c r="F8" s="499"/>
      <c r="G8" s="3">
        <v>3</v>
      </c>
      <c r="H8" s="3">
        <v>1</v>
      </c>
      <c r="I8" s="3">
        <v>1</v>
      </c>
      <c r="J8" s="3">
        <v>5</v>
      </c>
      <c r="K8" s="6">
        <f>G8*H8*I8*J8</f>
        <v>15</v>
      </c>
      <c r="L8" s="1"/>
    </row>
    <row r="9" spans="1:12" ht="59.25" customHeight="1">
      <c r="A9" s="497"/>
      <c r="B9" s="498"/>
      <c r="C9" s="499" t="s">
        <v>31</v>
      </c>
      <c r="D9" s="499"/>
      <c r="E9" s="499"/>
      <c r="F9" s="499"/>
      <c r="G9" s="3">
        <v>3</v>
      </c>
      <c r="H9" s="3">
        <v>1</v>
      </c>
      <c r="I9" s="3">
        <v>1</v>
      </c>
      <c r="J9" s="3">
        <v>3</v>
      </c>
      <c r="K9" s="6">
        <f>G9*H9*I9*J9</f>
        <v>9</v>
      </c>
      <c r="L9" s="1"/>
    </row>
    <row r="13" spans="2:7" ht="15">
      <c r="B13" t="s">
        <v>1</v>
      </c>
      <c r="D13" t="s">
        <v>0</v>
      </c>
      <c r="G13" t="s">
        <v>41</v>
      </c>
    </row>
    <row r="14" spans="2:7" ht="15">
      <c r="B14">
        <v>1</v>
      </c>
      <c r="D14">
        <v>1</v>
      </c>
      <c r="G14" t="s">
        <v>42</v>
      </c>
    </row>
    <row r="15" spans="2:4" ht="15">
      <c r="B15">
        <v>2</v>
      </c>
      <c r="D15">
        <v>2</v>
      </c>
    </row>
    <row r="16" spans="2:4" ht="15">
      <c r="B16">
        <v>3</v>
      </c>
      <c r="D16">
        <v>3</v>
      </c>
    </row>
    <row r="17" spans="2:4" ht="15">
      <c r="B17">
        <v>4</v>
      </c>
      <c r="D17">
        <v>4</v>
      </c>
    </row>
    <row r="18" spans="2:6" ht="15">
      <c r="B18">
        <v>5</v>
      </c>
      <c r="D18">
        <v>5</v>
      </c>
      <c r="F18" t="s">
        <v>35</v>
      </c>
    </row>
    <row r="19" ht="15">
      <c r="F19" t="s">
        <v>36</v>
      </c>
    </row>
    <row r="20" spans="2:6" ht="15">
      <c r="B20" t="s">
        <v>18</v>
      </c>
      <c r="F20" t="s">
        <v>39</v>
      </c>
    </row>
    <row r="21" spans="2:6" ht="15">
      <c r="B21" t="s">
        <v>17</v>
      </c>
      <c r="F21" t="s">
        <v>37</v>
      </c>
    </row>
    <row r="22" spans="2:6" ht="15">
      <c r="B22" t="s">
        <v>19</v>
      </c>
      <c r="F22" t="s">
        <v>38</v>
      </c>
    </row>
    <row r="23" ht="15">
      <c r="B23" t="s">
        <v>20</v>
      </c>
    </row>
  </sheetData>
  <sheetProtection algorithmName="SHA-512" hashValue="+fzSjUsDvq3QsZ5vsRiOxaNzBsEkkx8ISLxpCTFKyII4WkvinGz29JTIsMGzbIuhKzaOdfDtZKDCtayCQs1GRA==" saltValue="03vLDRxOWeK175ysal+5WQ==" spinCount="100000" sheet="1" objects="1" scenarios="1"/>
  <mergeCells count="8">
    <mergeCell ref="G3:J3"/>
    <mergeCell ref="C7:F7"/>
    <mergeCell ref="A5:B9"/>
    <mergeCell ref="C5:F5"/>
    <mergeCell ref="C6:F6"/>
    <mergeCell ref="C8:F8"/>
    <mergeCell ref="C9:F9"/>
    <mergeCell ref="C4:F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-0.24997000396251678"/>
  </sheetPr>
  <dimension ref="A1:U82"/>
  <sheetViews>
    <sheetView view="pageBreakPreview" zoomScale="30" zoomScaleSheetLayoutView="30" workbookViewId="0" topLeftCell="A41">
      <selection activeCell="K54" sqref="K54:K56"/>
    </sheetView>
  </sheetViews>
  <sheetFormatPr defaultColWidth="11.421875" defaultRowHeight="15"/>
  <cols>
    <col min="1" max="1" width="78.140625" style="36" customWidth="1"/>
    <col min="2" max="3" width="50.7109375" style="36" customWidth="1"/>
    <col min="4" max="9" width="35.7109375" style="36" customWidth="1"/>
    <col min="10" max="10" width="70.7109375" style="36" customWidth="1"/>
    <col min="11" max="11" width="35.7109375" style="36" customWidth="1"/>
    <col min="12" max="12" width="70.7109375" style="36" customWidth="1"/>
    <col min="13" max="13" width="35.7109375" style="36" customWidth="1"/>
    <col min="14" max="14" width="70.7109375" style="36" customWidth="1"/>
    <col min="15" max="20" width="43.140625" style="36" customWidth="1"/>
    <col min="21" max="21" width="27.421875" style="36" customWidth="1"/>
    <col min="22" max="16384" width="11.421875" style="36" customWidth="1"/>
  </cols>
  <sheetData>
    <row r="1" spans="1:20" ht="71.25" customHeight="1">
      <c r="A1" s="99" t="s">
        <v>60</v>
      </c>
      <c r="B1" s="361" t="str">
        <f>'MAPA DE RIESGOS'!C9</f>
        <v>16 DE Julio de 2020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71.25" customHeight="1">
      <c r="A2" s="99" t="s">
        <v>61</v>
      </c>
      <c r="B2" s="364" t="str">
        <f>'MAPA DE RIESGOS'!C7</f>
        <v>ATENCIÓN SOCIAL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/>
    </row>
    <row r="3" spans="1:20" ht="71.25" customHeight="1">
      <c r="A3" s="99" t="s">
        <v>62</v>
      </c>
      <c r="B3" s="364" t="str">
        <f>'MAPA DE RIESGOS'!D16</f>
        <v>IMPLEMENTACIÓN DE POLITICAS PUBLICAS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3"/>
    </row>
    <row r="4" spans="1:20" ht="30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7"/>
      <c r="P4" s="38"/>
      <c r="Q4" s="38"/>
      <c r="R4" s="38"/>
      <c r="S4" s="38"/>
      <c r="T4" s="38"/>
    </row>
    <row r="5" spans="1:20" ht="66" customHeight="1">
      <c r="A5" s="346" t="s">
        <v>189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</row>
    <row r="6" spans="1:20" ht="81" customHeight="1">
      <c r="A6" s="100" t="s">
        <v>63</v>
      </c>
      <c r="B6" s="349" t="s">
        <v>35</v>
      </c>
      <c r="C6" s="351"/>
      <c r="D6" s="349" t="s">
        <v>165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</row>
    <row r="7" spans="1:20" ht="91.5" customHeight="1">
      <c r="A7" s="88" t="e">
        <f>#REF!</f>
        <v>#REF!</v>
      </c>
      <c r="B7" s="369" t="e">
        <f>#REF!</f>
        <v>#REF!</v>
      </c>
      <c r="C7" s="370"/>
      <c r="D7" s="369" t="e">
        <f>#REF!</f>
        <v>#REF!</v>
      </c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0"/>
    </row>
    <row r="8" spans="1:20" ht="90.75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20" ht="60" customHeight="1">
      <c r="A9" s="346" t="s">
        <v>64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</row>
    <row r="10" spans="1:20" ht="99.95" customHeight="1">
      <c r="A10" s="347" t="s">
        <v>144</v>
      </c>
      <c r="B10" s="347"/>
      <c r="C10" s="347"/>
      <c r="D10" s="347"/>
      <c r="E10" s="347"/>
      <c r="F10" s="347"/>
      <c r="G10" s="348" t="e">
        <f>#REF!</f>
        <v>#REF!</v>
      </c>
      <c r="H10" s="348"/>
      <c r="I10" s="348"/>
      <c r="J10" s="349" t="s">
        <v>65</v>
      </c>
      <c r="K10" s="350"/>
      <c r="L10" s="350"/>
      <c r="M10" s="350"/>
      <c r="N10" s="350"/>
      <c r="O10" s="350"/>
      <c r="P10" s="350"/>
      <c r="Q10" s="350"/>
      <c r="R10" s="350"/>
      <c r="S10" s="350"/>
      <c r="T10" s="351"/>
    </row>
    <row r="11" spans="1:20" ht="99.95" customHeight="1">
      <c r="A11" s="347" t="s">
        <v>142</v>
      </c>
      <c r="B11" s="347"/>
      <c r="C11" s="347"/>
      <c r="D11" s="347"/>
      <c r="E11" s="347"/>
      <c r="F11" s="347"/>
      <c r="G11" s="352" t="e">
        <f>#REF!</f>
        <v>#REF!</v>
      </c>
      <c r="H11" s="352"/>
      <c r="I11" s="352"/>
      <c r="J11" s="353" t="e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#REF!</v>
      </c>
      <c r="K11" s="354"/>
      <c r="L11" s="354"/>
      <c r="M11" s="354"/>
      <c r="N11" s="354"/>
      <c r="O11" s="354"/>
      <c r="P11" s="354"/>
      <c r="Q11" s="354"/>
      <c r="R11" s="354"/>
      <c r="S11" s="354"/>
      <c r="T11" s="355"/>
    </row>
    <row r="12" spans="1:20" ht="47.25" customHeight="1">
      <c r="A12" s="22"/>
      <c r="B12" s="22"/>
      <c r="C12" s="22"/>
      <c r="D12" s="23"/>
      <c r="E12" s="23"/>
      <c r="F12" s="24"/>
      <c r="G12" s="24"/>
      <c r="H12" s="24"/>
      <c r="I12" s="24"/>
      <c r="J12" s="24"/>
      <c r="K12" s="23"/>
      <c r="L12" s="23"/>
      <c r="M12" s="23"/>
      <c r="N12" s="23"/>
      <c r="O12" s="37"/>
      <c r="P12" s="38"/>
      <c r="Q12" s="38"/>
      <c r="R12" s="38"/>
      <c r="S12" s="38"/>
      <c r="T12" s="38"/>
    </row>
    <row r="13" spans="1:20" ht="73.5" customHeight="1">
      <c r="A13" s="440" t="s">
        <v>75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</row>
    <row r="14" spans="1:20" ht="73.5" customHeight="1">
      <c r="A14" s="441" t="s">
        <v>76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ht="72" customHeight="1">
      <c r="A15" s="421" t="s">
        <v>146</v>
      </c>
      <c r="B15" s="422"/>
      <c r="C15" s="422"/>
      <c r="D15" s="422"/>
      <c r="E15" s="422"/>
      <c r="F15" s="423"/>
      <c r="G15" s="430" t="s">
        <v>171</v>
      </c>
      <c r="H15" s="431"/>
      <c r="I15" s="431"/>
      <c r="J15" s="431"/>
      <c r="K15" s="431"/>
      <c r="L15" s="431"/>
      <c r="M15" s="431"/>
      <c r="N15" s="432"/>
      <c r="O15" s="347" t="s">
        <v>145</v>
      </c>
      <c r="P15" s="347"/>
      <c r="Q15" s="347"/>
      <c r="R15" s="347"/>
      <c r="S15" s="347"/>
      <c r="T15" s="347"/>
    </row>
    <row r="16" spans="1:20" ht="30" customHeight="1">
      <c r="A16" s="424"/>
      <c r="B16" s="425"/>
      <c r="C16" s="425"/>
      <c r="D16" s="425"/>
      <c r="E16" s="425"/>
      <c r="F16" s="426"/>
      <c r="G16" s="433"/>
      <c r="H16" s="434"/>
      <c r="I16" s="434"/>
      <c r="J16" s="434"/>
      <c r="K16" s="434"/>
      <c r="L16" s="434"/>
      <c r="M16" s="434"/>
      <c r="N16" s="435"/>
      <c r="O16" s="439" t="s">
        <v>1</v>
      </c>
      <c r="P16" s="439"/>
      <c r="Q16" s="439"/>
      <c r="R16" s="439" t="s">
        <v>0</v>
      </c>
      <c r="S16" s="439"/>
      <c r="T16" s="439"/>
    </row>
    <row r="17" spans="1:20" ht="54" customHeight="1">
      <c r="A17" s="427"/>
      <c r="B17" s="428"/>
      <c r="C17" s="428"/>
      <c r="D17" s="428"/>
      <c r="E17" s="428"/>
      <c r="F17" s="429"/>
      <c r="G17" s="436"/>
      <c r="H17" s="437"/>
      <c r="I17" s="437"/>
      <c r="J17" s="437"/>
      <c r="K17" s="437"/>
      <c r="L17" s="437"/>
      <c r="M17" s="437"/>
      <c r="N17" s="438"/>
      <c r="O17" s="101" t="s">
        <v>169</v>
      </c>
      <c r="P17" s="101" t="s">
        <v>170</v>
      </c>
      <c r="Q17" s="101" t="s">
        <v>172</v>
      </c>
      <c r="R17" s="101" t="s">
        <v>169</v>
      </c>
      <c r="S17" s="101" t="s">
        <v>170</v>
      </c>
      <c r="T17" s="101" t="s">
        <v>172</v>
      </c>
    </row>
    <row r="18" spans="1:20" ht="49.5" customHeight="1">
      <c r="A18" s="418" t="e">
        <f>#REF!</f>
        <v>#REF!</v>
      </c>
      <c r="B18" s="419"/>
      <c r="C18" s="419"/>
      <c r="D18" s="419"/>
      <c r="E18" s="419"/>
      <c r="F18" s="420"/>
      <c r="G18" s="102" t="s">
        <v>77</v>
      </c>
      <c r="H18" s="418" t="e">
        <f>#REF!</f>
        <v>#REF!</v>
      </c>
      <c r="I18" s="419"/>
      <c r="J18" s="419"/>
      <c r="K18" s="419"/>
      <c r="L18" s="419"/>
      <c r="M18" s="419"/>
      <c r="N18" s="419"/>
      <c r="O18" s="147" t="s">
        <v>228</v>
      </c>
      <c r="P18" s="83"/>
      <c r="Q18" s="80"/>
      <c r="R18" s="80"/>
      <c r="S18" s="148" t="s">
        <v>228</v>
      </c>
      <c r="T18" s="80"/>
    </row>
    <row r="19" spans="1:20" ht="50.1" customHeight="1">
      <c r="A19" s="418" t="e">
        <f>#REF!</f>
        <v>#REF!</v>
      </c>
      <c r="B19" s="419"/>
      <c r="C19" s="419"/>
      <c r="D19" s="419"/>
      <c r="E19" s="419"/>
      <c r="F19" s="420"/>
      <c r="G19" s="102" t="s">
        <v>78</v>
      </c>
      <c r="H19" s="418" t="e">
        <f>#REF!</f>
        <v>#REF!</v>
      </c>
      <c r="I19" s="419"/>
      <c r="J19" s="419"/>
      <c r="K19" s="419"/>
      <c r="L19" s="419"/>
      <c r="M19" s="419"/>
      <c r="N19" s="419"/>
      <c r="O19" s="83"/>
      <c r="P19" s="147" t="s">
        <v>228</v>
      </c>
      <c r="Q19" s="80"/>
      <c r="R19" s="80"/>
      <c r="S19" s="148" t="s">
        <v>228</v>
      </c>
      <c r="T19" s="80"/>
    </row>
    <row r="20" spans="1:20" ht="50.1" customHeight="1">
      <c r="A20" s="418" t="e">
        <f>#REF!</f>
        <v>#REF!</v>
      </c>
      <c r="B20" s="419"/>
      <c r="C20" s="419"/>
      <c r="D20" s="419"/>
      <c r="E20" s="419"/>
      <c r="F20" s="420"/>
      <c r="G20" s="102" t="s">
        <v>79</v>
      </c>
      <c r="H20" s="418" t="e">
        <f>#REF!</f>
        <v>#REF!</v>
      </c>
      <c r="I20" s="419"/>
      <c r="J20" s="419"/>
      <c r="K20" s="419"/>
      <c r="L20" s="419"/>
      <c r="M20" s="419"/>
      <c r="N20" s="419"/>
      <c r="O20" s="83"/>
      <c r="P20" s="83"/>
      <c r="Q20" s="80"/>
      <c r="R20" s="80"/>
      <c r="S20" s="80"/>
      <c r="T20" s="80"/>
    </row>
    <row r="21" spans="1:20" ht="50.1" customHeight="1">
      <c r="A21" s="418" t="e">
        <f>#REF!</f>
        <v>#REF!</v>
      </c>
      <c r="B21" s="419"/>
      <c r="C21" s="419"/>
      <c r="D21" s="419"/>
      <c r="E21" s="419"/>
      <c r="F21" s="420"/>
      <c r="G21" s="102" t="s">
        <v>80</v>
      </c>
      <c r="H21" s="418" t="e">
        <f>#REF!</f>
        <v>#REF!</v>
      </c>
      <c r="I21" s="419"/>
      <c r="J21" s="419"/>
      <c r="K21" s="419"/>
      <c r="L21" s="419"/>
      <c r="M21" s="419"/>
      <c r="N21" s="419"/>
      <c r="O21" s="83"/>
      <c r="P21" s="83"/>
      <c r="Q21" s="80"/>
      <c r="R21" s="80"/>
      <c r="S21" s="80"/>
      <c r="T21" s="80"/>
    </row>
    <row r="22" spans="1:20" ht="50.1" customHeight="1">
      <c r="A22" s="418" t="e">
        <f>#REF!</f>
        <v>#REF!</v>
      </c>
      <c r="B22" s="419"/>
      <c r="C22" s="419"/>
      <c r="D22" s="419"/>
      <c r="E22" s="419"/>
      <c r="F22" s="420"/>
      <c r="G22" s="102" t="s">
        <v>81</v>
      </c>
      <c r="H22" s="418" t="e">
        <f>#REF!</f>
        <v>#REF!</v>
      </c>
      <c r="I22" s="419"/>
      <c r="J22" s="419"/>
      <c r="K22" s="419"/>
      <c r="L22" s="419"/>
      <c r="M22" s="419"/>
      <c r="N22" s="419"/>
      <c r="O22" s="83"/>
      <c r="P22" s="83"/>
      <c r="Q22" s="80"/>
      <c r="R22" s="80"/>
      <c r="S22" s="80"/>
      <c r="T22" s="80"/>
    </row>
    <row r="23" spans="1:20" ht="30" customHeight="1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7"/>
      <c r="P23" s="38"/>
      <c r="Q23" s="38"/>
      <c r="R23" s="38"/>
      <c r="S23" s="38"/>
      <c r="T23" s="38"/>
    </row>
    <row r="24" spans="1:20" ht="30" customHeight="1">
      <c r="A24" s="28"/>
      <c r="B24" s="28"/>
      <c r="C24" s="29"/>
      <c r="D24" s="29"/>
      <c r="E24" s="41"/>
      <c r="F24" s="41"/>
      <c r="G24" s="41"/>
      <c r="H24" s="41"/>
      <c r="I24" s="41"/>
      <c r="J24" s="30"/>
      <c r="K24" s="30"/>
      <c r="L24" s="31"/>
      <c r="M24" s="31"/>
      <c r="N24" s="32"/>
      <c r="O24" s="42"/>
      <c r="P24" s="43"/>
      <c r="Q24" s="43"/>
      <c r="R24" s="43"/>
      <c r="S24" s="43"/>
      <c r="T24" s="43"/>
    </row>
    <row r="25" spans="1:20" ht="54" customHeight="1">
      <c r="A25" s="412" t="s">
        <v>173</v>
      </c>
      <c r="B25" s="412"/>
      <c r="C25" s="412"/>
      <c r="D25" s="412"/>
      <c r="E25" s="412"/>
      <c r="F25" s="412"/>
      <c r="G25" s="413"/>
      <c r="H25" s="103">
        <f>COUNTIF(O18:O22,"x")</f>
        <v>1</v>
      </c>
      <c r="I25" s="28"/>
      <c r="J25" s="28"/>
      <c r="K25" s="28"/>
      <c r="L25" s="31"/>
      <c r="M25" s="31"/>
      <c r="N25" s="44"/>
      <c r="O25" s="45"/>
      <c r="P25" s="46"/>
      <c r="Q25" s="46"/>
      <c r="R25" s="46"/>
      <c r="S25" s="46"/>
      <c r="T25" s="46"/>
    </row>
    <row r="26" spans="1:20" ht="54" customHeight="1">
      <c r="A26" s="412" t="s">
        <v>174</v>
      </c>
      <c r="B26" s="412"/>
      <c r="C26" s="412"/>
      <c r="D26" s="412"/>
      <c r="E26" s="412"/>
      <c r="F26" s="412"/>
      <c r="G26" s="413"/>
      <c r="H26" s="103">
        <f>COUNTIF(P18:P22,"x")</f>
        <v>1</v>
      </c>
      <c r="I26" s="28"/>
      <c r="J26" s="28"/>
      <c r="K26" s="28"/>
      <c r="L26" s="31"/>
      <c r="M26" s="31"/>
      <c r="N26" s="44"/>
      <c r="O26" s="45"/>
      <c r="P26" s="46"/>
      <c r="Q26" s="46"/>
      <c r="R26" s="46"/>
      <c r="S26" s="46"/>
      <c r="T26" s="46"/>
    </row>
    <row r="27" spans="1:20" ht="54" customHeight="1">
      <c r="A27" s="412" t="s">
        <v>175</v>
      </c>
      <c r="B27" s="412"/>
      <c r="C27" s="412"/>
      <c r="D27" s="412"/>
      <c r="E27" s="412"/>
      <c r="F27" s="412"/>
      <c r="G27" s="413"/>
      <c r="H27" s="103">
        <f>COUNTIF(Q18:Q22,"x")</f>
        <v>0</v>
      </c>
      <c r="I27" s="28"/>
      <c r="J27" s="28"/>
      <c r="K27" s="28"/>
      <c r="L27" s="31"/>
      <c r="M27" s="31"/>
      <c r="N27" s="44"/>
      <c r="O27" s="45"/>
      <c r="P27" s="46"/>
      <c r="Q27" s="46"/>
      <c r="R27" s="46"/>
      <c r="S27" s="46"/>
      <c r="T27" s="46"/>
    </row>
    <row r="28" spans="1:20" ht="54" customHeight="1">
      <c r="A28" s="412" t="s">
        <v>176</v>
      </c>
      <c r="B28" s="412"/>
      <c r="C28" s="412"/>
      <c r="D28" s="412"/>
      <c r="E28" s="412"/>
      <c r="F28" s="412"/>
      <c r="G28" s="413"/>
      <c r="H28" s="103">
        <f>COUNTIF(R18:R22,"x")</f>
        <v>0</v>
      </c>
      <c r="I28" s="32"/>
      <c r="J28" s="32"/>
      <c r="K28" s="32"/>
      <c r="L28" s="47"/>
      <c r="M28" s="47"/>
      <c r="N28" s="47"/>
      <c r="O28" s="48"/>
      <c r="P28" s="49"/>
      <c r="Q28" s="49"/>
      <c r="R28" s="49"/>
      <c r="S28" s="49"/>
      <c r="T28" s="49"/>
    </row>
    <row r="29" spans="1:20" ht="54" customHeight="1">
      <c r="A29" s="412" t="s">
        <v>177</v>
      </c>
      <c r="B29" s="412"/>
      <c r="C29" s="412"/>
      <c r="D29" s="412"/>
      <c r="E29" s="412"/>
      <c r="F29" s="412"/>
      <c r="G29" s="413"/>
      <c r="H29" s="103">
        <f>COUNTIF(S18:S22,"x")</f>
        <v>2</v>
      </c>
      <c r="I29" s="32"/>
      <c r="J29" s="32"/>
      <c r="K29" s="32"/>
      <c r="L29" s="47"/>
      <c r="M29" s="47"/>
      <c r="N29" s="47"/>
      <c r="O29" s="48"/>
      <c r="P29" s="49"/>
      <c r="Q29" s="49"/>
      <c r="R29" s="49"/>
      <c r="S29" s="49"/>
      <c r="T29" s="49"/>
    </row>
    <row r="30" spans="1:20" ht="54" customHeight="1">
      <c r="A30" s="412" t="s">
        <v>178</v>
      </c>
      <c r="B30" s="412"/>
      <c r="C30" s="412"/>
      <c r="D30" s="412"/>
      <c r="E30" s="412"/>
      <c r="F30" s="412"/>
      <c r="G30" s="413"/>
      <c r="H30" s="103">
        <f>COUNTIF(T18:T22,"x")</f>
        <v>0</v>
      </c>
      <c r="I30" s="32"/>
      <c r="J30" s="32"/>
      <c r="K30" s="32"/>
      <c r="L30" s="47"/>
      <c r="M30" s="47"/>
      <c r="N30" s="47"/>
      <c r="O30" s="48"/>
      <c r="P30" s="49"/>
      <c r="Q30" s="49"/>
      <c r="R30" s="49"/>
      <c r="S30" s="49"/>
      <c r="T30" s="49"/>
    </row>
    <row r="31" spans="1:20" ht="30" customHeight="1">
      <c r="A31" s="67"/>
      <c r="B31" s="67"/>
      <c r="C31" s="67"/>
      <c r="D31" s="67"/>
      <c r="E31" s="67"/>
      <c r="F31" s="67"/>
      <c r="G31" s="67"/>
      <c r="H31" s="53"/>
      <c r="I31" s="32"/>
      <c r="J31" s="32"/>
      <c r="K31" s="32"/>
      <c r="L31" s="47"/>
      <c r="M31" s="47"/>
      <c r="N31" s="47"/>
      <c r="O31" s="48"/>
      <c r="P31" s="49"/>
      <c r="Q31" s="49"/>
      <c r="R31" s="49"/>
      <c r="S31" s="49"/>
      <c r="T31" s="49"/>
    </row>
    <row r="32" spans="1:20" ht="78" customHeight="1">
      <c r="A32" s="414" t="s">
        <v>82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</row>
    <row r="33" spans="1:20" ht="78" customHeight="1">
      <c r="A33" s="415" t="s">
        <v>157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7"/>
    </row>
    <row r="34" spans="1:20" ht="106.5" customHeight="1" thickBot="1">
      <c r="A34" s="391" t="s">
        <v>83</v>
      </c>
      <c r="B34" s="391"/>
      <c r="C34" s="391"/>
      <c r="D34" s="391"/>
      <c r="E34" s="391"/>
      <c r="F34" s="391"/>
      <c r="G34" s="391"/>
      <c r="H34" s="104" t="s">
        <v>84</v>
      </c>
      <c r="I34" s="105" t="s">
        <v>85</v>
      </c>
      <c r="J34" s="101" t="s">
        <v>147</v>
      </c>
      <c r="K34" s="105" t="s">
        <v>86</v>
      </c>
      <c r="L34" s="101" t="s">
        <v>147</v>
      </c>
      <c r="M34" s="105" t="s">
        <v>87</v>
      </c>
      <c r="N34" s="101" t="s">
        <v>147</v>
      </c>
      <c r="O34" s="101" t="s">
        <v>88</v>
      </c>
      <c r="P34" s="392" t="s">
        <v>147</v>
      </c>
      <c r="Q34" s="393"/>
      <c r="R34" s="101" t="s">
        <v>89</v>
      </c>
      <c r="S34" s="394" t="s">
        <v>147</v>
      </c>
      <c r="T34" s="394"/>
    </row>
    <row r="35" spans="1:20" ht="60" customHeight="1">
      <c r="A35" s="395" t="s">
        <v>161</v>
      </c>
      <c r="B35" s="396"/>
      <c r="C35" s="396"/>
      <c r="D35" s="396"/>
      <c r="E35" s="397"/>
      <c r="F35" s="403" t="s">
        <v>112</v>
      </c>
      <c r="G35" s="404"/>
      <c r="H35" s="106">
        <v>15</v>
      </c>
      <c r="I35" s="292"/>
      <c r="J35" s="293"/>
      <c r="K35" s="292"/>
      <c r="L35" s="293"/>
      <c r="M35" s="292"/>
      <c r="N35" s="292"/>
      <c r="O35" s="292"/>
      <c r="P35" s="338"/>
      <c r="Q35" s="292"/>
      <c r="R35" s="292"/>
      <c r="S35" s="338"/>
      <c r="T35" s="292"/>
    </row>
    <row r="36" spans="1:20" ht="60" customHeight="1" thickBot="1">
      <c r="A36" s="400"/>
      <c r="B36" s="401"/>
      <c r="C36" s="401"/>
      <c r="D36" s="401"/>
      <c r="E36" s="402"/>
      <c r="F36" s="407" t="s">
        <v>113</v>
      </c>
      <c r="G36" s="408"/>
      <c r="H36" s="107">
        <v>0</v>
      </c>
      <c r="I36" s="294"/>
      <c r="J36" s="294"/>
      <c r="K36" s="294"/>
      <c r="L36" s="294"/>
      <c r="M36" s="294"/>
      <c r="N36" s="294"/>
      <c r="O36" s="294"/>
      <c r="P36" s="295"/>
      <c r="Q36" s="293"/>
      <c r="R36" s="294"/>
      <c r="S36" s="295"/>
      <c r="T36" s="293"/>
    </row>
    <row r="37" spans="1:20" ht="60" customHeight="1">
      <c r="A37" s="395" t="s">
        <v>164</v>
      </c>
      <c r="B37" s="396"/>
      <c r="C37" s="396"/>
      <c r="D37" s="396"/>
      <c r="E37" s="397"/>
      <c r="F37" s="403" t="s">
        <v>112</v>
      </c>
      <c r="G37" s="404"/>
      <c r="H37" s="106">
        <v>15</v>
      </c>
      <c r="I37" s="292"/>
      <c r="J37" s="292"/>
      <c r="K37" s="292"/>
      <c r="L37" s="376"/>
      <c r="M37" s="292"/>
      <c r="N37" s="292"/>
      <c r="O37" s="292"/>
      <c r="P37" s="338"/>
      <c r="Q37" s="292"/>
      <c r="R37" s="292"/>
      <c r="S37" s="338"/>
      <c r="T37" s="292"/>
    </row>
    <row r="38" spans="1:20" ht="60" customHeight="1" thickBot="1">
      <c r="A38" s="400"/>
      <c r="B38" s="401"/>
      <c r="C38" s="401"/>
      <c r="D38" s="401"/>
      <c r="E38" s="402"/>
      <c r="F38" s="407" t="s">
        <v>113</v>
      </c>
      <c r="G38" s="408"/>
      <c r="H38" s="107">
        <v>0</v>
      </c>
      <c r="I38" s="294"/>
      <c r="J38" s="294"/>
      <c r="K38" s="294"/>
      <c r="L38" s="378"/>
      <c r="M38" s="294"/>
      <c r="N38" s="294"/>
      <c r="O38" s="294"/>
      <c r="P38" s="295"/>
      <c r="Q38" s="293"/>
      <c r="R38" s="294"/>
      <c r="S38" s="295"/>
      <c r="T38" s="293"/>
    </row>
    <row r="39" spans="1:20" ht="60" customHeight="1">
      <c r="A39" s="395" t="s">
        <v>160</v>
      </c>
      <c r="B39" s="396"/>
      <c r="C39" s="396"/>
      <c r="D39" s="396"/>
      <c r="E39" s="397"/>
      <c r="F39" s="403" t="s">
        <v>90</v>
      </c>
      <c r="G39" s="404"/>
      <c r="H39" s="106">
        <v>15</v>
      </c>
      <c r="I39" s="292"/>
      <c r="J39" s="292"/>
      <c r="K39" s="292"/>
      <c r="L39" s="292"/>
      <c r="M39" s="292"/>
      <c r="N39" s="292"/>
      <c r="O39" s="292"/>
      <c r="P39" s="338"/>
      <c r="Q39" s="292"/>
      <c r="R39" s="292"/>
      <c r="S39" s="338"/>
      <c r="T39" s="292"/>
    </row>
    <row r="40" spans="1:20" ht="60" customHeight="1" thickBot="1">
      <c r="A40" s="400"/>
      <c r="B40" s="401"/>
      <c r="C40" s="401"/>
      <c r="D40" s="401"/>
      <c r="E40" s="402"/>
      <c r="F40" s="407" t="s">
        <v>91</v>
      </c>
      <c r="G40" s="408"/>
      <c r="H40" s="107">
        <v>0</v>
      </c>
      <c r="I40" s="294"/>
      <c r="J40" s="294"/>
      <c r="K40" s="294"/>
      <c r="L40" s="294"/>
      <c r="M40" s="294"/>
      <c r="N40" s="294"/>
      <c r="O40" s="294"/>
      <c r="P40" s="295"/>
      <c r="Q40" s="293"/>
      <c r="R40" s="294"/>
      <c r="S40" s="295"/>
      <c r="T40" s="293"/>
    </row>
    <row r="41" spans="1:20" ht="60" customHeight="1">
      <c r="A41" s="395" t="s">
        <v>167</v>
      </c>
      <c r="B41" s="396"/>
      <c r="C41" s="396"/>
      <c r="D41" s="396"/>
      <c r="E41" s="397"/>
      <c r="F41" s="403" t="s">
        <v>92</v>
      </c>
      <c r="G41" s="404"/>
      <c r="H41" s="106">
        <v>15</v>
      </c>
      <c r="I41" s="292"/>
      <c r="J41" s="292"/>
      <c r="K41" s="292"/>
      <c r="L41" s="292"/>
      <c r="M41" s="292"/>
      <c r="N41" s="292"/>
      <c r="O41" s="292"/>
      <c r="P41" s="338"/>
      <c r="Q41" s="292"/>
      <c r="R41" s="292"/>
      <c r="S41" s="338"/>
      <c r="T41" s="292"/>
    </row>
    <row r="42" spans="1:20" ht="60" customHeight="1" thickBot="1">
      <c r="A42" s="409"/>
      <c r="B42" s="410"/>
      <c r="C42" s="410"/>
      <c r="D42" s="410"/>
      <c r="E42" s="411"/>
      <c r="F42" s="407" t="s">
        <v>93</v>
      </c>
      <c r="G42" s="408"/>
      <c r="H42" s="108">
        <v>10</v>
      </c>
      <c r="I42" s="293"/>
      <c r="J42" s="293"/>
      <c r="K42" s="293"/>
      <c r="L42" s="293"/>
      <c r="M42" s="293"/>
      <c r="N42" s="293"/>
      <c r="O42" s="293"/>
      <c r="P42" s="295"/>
      <c r="Q42" s="293"/>
      <c r="R42" s="293"/>
      <c r="S42" s="295"/>
      <c r="T42" s="293"/>
    </row>
    <row r="43" spans="1:20" ht="60" customHeight="1" thickBot="1">
      <c r="A43" s="400"/>
      <c r="B43" s="401"/>
      <c r="C43" s="401"/>
      <c r="D43" s="401"/>
      <c r="E43" s="402"/>
      <c r="F43" s="407" t="s">
        <v>168</v>
      </c>
      <c r="G43" s="408"/>
      <c r="H43" s="107">
        <v>0</v>
      </c>
      <c r="I43" s="294"/>
      <c r="J43" s="294"/>
      <c r="K43" s="294"/>
      <c r="L43" s="294"/>
      <c r="M43" s="294"/>
      <c r="N43" s="294"/>
      <c r="O43" s="294"/>
      <c r="P43" s="295"/>
      <c r="Q43" s="293"/>
      <c r="R43" s="294"/>
      <c r="S43" s="295"/>
      <c r="T43" s="293"/>
    </row>
    <row r="44" spans="1:20" ht="60" customHeight="1">
      <c r="A44" s="395" t="s">
        <v>166</v>
      </c>
      <c r="B44" s="396"/>
      <c r="C44" s="396"/>
      <c r="D44" s="396"/>
      <c r="E44" s="397"/>
      <c r="F44" s="403" t="s">
        <v>112</v>
      </c>
      <c r="G44" s="404"/>
      <c r="H44" s="106">
        <v>15</v>
      </c>
      <c r="I44" s="292"/>
      <c r="J44" s="292"/>
      <c r="K44" s="292"/>
      <c r="L44" s="292"/>
      <c r="M44" s="292"/>
      <c r="N44" s="292"/>
      <c r="O44" s="292"/>
      <c r="P44" s="338"/>
      <c r="Q44" s="292"/>
      <c r="R44" s="292"/>
      <c r="S44" s="338"/>
      <c r="T44" s="292"/>
    </row>
    <row r="45" spans="1:20" ht="60" customHeight="1" thickBot="1">
      <c r="A45" s="400"/>
      <c r="B45" s="401"/>
      <c r="C45" s="401"/>
      <c r="D45" s="401"/>
      <c r="E45" s="402"/>
      <c r="F45" s="407" t="s">
        <v>113</v>
      </c>
      <c r="G45" s="408"/>
      <c r="H45" s="107">
        <v>0</v>
      </c>
      <c r="I45" s="294"/>
      <c r="J45" s="294"/>
      <c r="K45" s="294"/>
      <c r="L45" s="294"/>
      <c r="M45" s="294"/>
      <c r="N45" s="294"/>
      <c r="O45" s="294"/>
      <c r="P45" s="296"/>
      <c r="Q45" s="294"/>
      <c r="R45" s="294"/>
      <c r="S45" s="296"/>
      <c r="T45" s="294"/>
    </row>
    <row r="46" spans="1:20" ht="80.1" customHeight="1">
      <c r="A46" s="395" t="s">
        <v>163</v>
      </c>
      <c r="B46" s="396"/>
      <c r="C46" s="396"/>
      <c r="D46" s="396"/>
      <c r="E46" s="397"/>
      <c r="F46" s="403" t="s">
        <v>94</v>
      </c>
      <c r="G46" s="404"/>
      <c r="H46" s="106">
        <v>15</v>
      </c>
      <c r="I46" s="292"/>
      <c r="J46" s="292"/>
      <c r="K46" s="292"/>
      <c r="L46" s="292"/>
      <c r="M46" s="292"/>
      <c r="N46" s="292"/>
      <c r="O46" s="292"/>
      <c r="P46" s="338"/>
      <c r="Q46" s="292"/>
      <c r="R46" s="292"/>
      <c r="S46" s="338"/>
      <c r="T46" s="292"/>
    </row>
    <row r="47" spans="1:20" ht="80.1" customHeight="1" thickBot="1">
      <c r="A47" s="400"/>
      <c r="B47" s="401"/>
      <c r="C47" s="401"/>
      <c r="D47" s="401"/>
      <c r="E47" s="402"/>
      <c r="F47" s="407" t="s">
        <v>95</v>
      </c>
      <c r="G47" s="408"/>
      <c r="H47" s="107">
        <v>5</v>
      </c>
      <c r="I47" s="294"/>
      <c r="J47" s="294"/>
      <c r="K47" s="294"/>
      <c r="L47" s="294"/>
      <c r="M47" s="294"/>
      <c r="N47" s="294"/>
      <c r="O47" s="294"/>
      <c r="P47" s="296"/>
      <c r="Q47" s="294"/>
      <c r="R47" s="294"/>
      <c r="S47" s="296"/>
      <c r="T47" s="294"/>
    </row>
    <row r="48" spans="1:20" ht="60" customHeight="1">
      <c r="A48" s="395" t="s">
        <v>181</v>
      </c>
      <c r="B48" s="396"/>
      <c r="C48" s="396"/>
      <c r="D48" s="396"/>
      <c r="E48" s="397"/>
      <c r="F48" s="403" t="s">
        <v>96</v>
      </c>
      <c r="G48" s="404"/>
      <c r="H48" s="106">
        <v>10</v>
      </c>
      <c r="I48" s="292"/>
      <c r="J48" s="292"/>
      <c r="K48" s="292"/>
      <c r="L48" s="292"/>
      <c r="M48" s="292"/>
      <c r="N48" s="292"/>
      <c r="O48" s="292"/>
      <c r="P48" s="295"/>
      <c r="Q48" s="293"/>
      <c r="R48" s="292"/>
      <c r="S48" s="295"/>
      <c r="T48" s="293"/>
    </row>
    <row r="49" spans="1:20" ht="60" customHeight="1">
      <c r="A49" s="398"/>
      <c r="B49" s="384"/>
      <c r="C49" s="384"/>
      <c r="D49" s="384"/>
      <c r="E49" s="399"/>
      <c r="F49" s="405" t="s">
        <v>97</v>
      </c>
      <c r="G49" s="406"/>
      <c r="H49" s="109">
        <v>5</v>
      </c>
      <c r="I49" s="293"/>
      <c r="J49" s="293"/>
      <c r="K49" s="293"/>
      <c r="L49" s="293"/>
      <c r="M49" s="293"/>
      <c r="N49" s="293"/>
      <c r="O49" s="293"/>
      <c r="P49" s="295"/>
      <c r="Q49" s="293"/>
      <c r="R49" s="293"/>
      <c r="S49" s="295"/>
      <c r="T49" s="293"/>
    </row>
    <row r="50" spans="1:20" ht="60" customHeight="1" thickBot="1">
      <c r="A50" s="400"/>
      <c r="B50" s="401"/>
      <c r="C50" s="401"/>
      <c r="D50" s="401"/>
      <c r="E50" s="402"/>
      <c r="F50" s="407" t="s">
        <v>98</v>
      </c>
      <c r="G50" s="408"/>
      <c r="H50" s="107">
        <v>0</v>
      </c>
      <c r="I50" s="294"/>
      <c r="J50" s="294"/>
      <c r="K50" s="294"/>
      <c r="L50" s="294"/>
      <c r="M50" s="294"/>
      <c r="N50" s="294"/>
      <c r="O50" s="294"/>
      <c r="P50" s="296"/>
      <c r="Q50" s="294"/>
      <c r="R50" s="294"/>
      <c r="S50" s="296"/>
      <c r="T50" s="294"/>
    </row>
    <row r="51" spans="1:20" ht="30" customHeight="1">
      <c r="A51" s="380" t="s">
        <v>99</v>
      </c>
      <c r="B51" s="380"/>
      <c r="C51" s="380"/>
      <c r="D51" s="380"/>
      <c r="E51" s="380"/>
      <c r="F51" s="380"/>
      <c r="G51" s="380"/>
      <c r="H51" s="76">
        <f>H35+H37+H39+H41+H44+H46+H48</f>
        <v>100</v>
      </c>
      <c r="I51" s="381">
        <f>SUM(I35:I50)</f>
        <v>0</v>
      </c>
      <c r="J51" s="382"/>
      <c r="K51" s="381">
        <f>SUM(K35:K50)</f>
        <v>0</v>
      </c>
      <c r="L51" s="382"/>
      <c r="M51" s="381">
        <f>SUM(M35:M50)</f>
        <v>0</v>
      </c>
      <c r="N51" s="382"/>
      <c r="O51" s="336">
        <f>SUM(O35:O50)</f>
        <v>0</v>
      </c>
      <c r="P51" s="336"/>
      <c r="Q51" s="336"/>
      <c r="R51" s="336">
        <f>SUM(R35:R50)</f>
        <v>0</v>
      </c>
      <c r="S51" s="336"/>
      <c r="T51" s="336"/>
    </row>
    <row r="52" spans="1:20" ht="60" customHeight="1">
      <c r="A52" s="347" t="s">
        <v>158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</row>
    <row r="53" spans="1:20" ht="106.5" customHeight="1">
      <c r="A53" s="391" t="s">
        <v>83</v>
      </c>
      <c r="B53" s="391"/>
      <c r="C53" s="391"/>
      <c r="D53" s="391"/>
      <c r="E53" s="391"/>
      <c r="F53" s="391"/>
      <c r="G53" s="391"/>
      <c r="H53" s="104" t="s">
        <v>84</v>
      </c>
      <c r="I53" s="105" t="s">
        <v>85</v>
      </c>
      <c r="J53" s="101" t="s">
        <v>147</v>
      </c>
      <c r="K53" s="105" t="s">
        <v>86</v>
      </c>
      <c r="L53" s="101" t="s">
        <v>147</v>
      </c>
      <c r="M53" s="105" t="s">
        <v>87</v>
      </c>
      <c r="N53" s="101" t="s">
        <v>147</v>
      </c>
      <c r="O53" s="101" t="s">
        <v>88</v>
      </c>
      <c r="P53" s="392" t="s">
        <v>147</v>
      </c>
      <c r="Q53" s="393"/>
      <c r="R53" s="101" t="s">
        <v>89</v>
      </c>
      <c r="S53" s="394" t="s">
        <v>147</v>
      </c>
      <c r="T53" s="394"/>
    </row>
    <row r="54" spans="1:20" ht="60" customHeight="1">
      <c r="A54" s="384" t="s">
        <v>148</v>
      </c>
      <c r="B54" s="384"/>
      <c r="C54" s="384"/>
      <c r="D54" s="384"/>
      <c r="E54" s="384"/>
      <c r="F54" s="286" t="s">
        <v>162</v>
      </c>
      <c r="G54" s="286"/>
      <c r="H54" s="89">
        <v>100</v>
      </c>
      <c r="I54" s="337"/>
      <c r="J54" s="376"/>
      <c r="K54" s="337"/>
      <c r="L54" s="337"/>
      <c r="M54" s="337"/>
      <c r="N54" s="337"/>
      <c r="O54" s="337"/>
      <c r="P54" s="337"/>
      <c r="Q54" s="337"/>
      <c r="R54" s="337"/>
      <c r="S54" s="337"/>
      <c r="T54" s="337"/>
    </row>
    <row r="55" spans="1:20" ht="60" customHeight="1">
      <c r="A55" s="384"/>
      <c r="B55" s="384"/>
      <c r="C55" s="384"/>
      <c r="D55" s="384"/>
      <c r="E55" s="384"/>
      <c r="F55" s="286" t="s">
        <v>149</v>
      </c>
      <c r="G55" s="286"/>
      <c r="H55" s="89">
        <v>50</v>
      </c>
      <c r="I55" s="337"/>
      <c r="J55" s="377"/>
      <c r="K55" s="337"/>
      <c r="L55" s="337"/>
      <c r="M55" s="337"/>
      <c r="N55" s="337"/>
      <c r="O55" s="337"/>
      <c r="P55" s="337"/>
      <c r="Q55" s="337"/>
      <c r="R55" s="337"/>
      <c r="S55" s="337"/>
      <c r="T55" s="337"/>
    </row>
    <row r="56" spans="1:20" ht="60" customHeight="1">
      <c r="A56" s="384"/>
      <c r="B56" s="384"/>
      <c r="C56" s="384"/>
      <c r="D56" s="384"/>
      <c r="E56" s="384"/>
      <c r="F56" s="286" t="s">
        <v>150</v>
      </c>
      <c r="G56" s="286"/>
      <c r="H56" s="89">
        <v>0</v>
      </c>
      <c r="I56" s="337"/>
      <c r="J56" s="378"/>
      <c r="K56" s="337"/>
      <c r="L56" s="337"/>
      <c r="M56" s="337"/>
      <c r="N56" s="337"/>
      <c r="O56" s="337"/>
      <c r="P56" s="337"/>
      <c r="Q56" s="337"/>
      <c r="R56" s="337"/>
      <c r="S56" s="337"/>
      <c r="T56" s="337"/>
    </row>
    <row r="57" spans="1:20" ht="30" customHeight="1">
      <c r="A57" s="383" t="s">
        <v>99</v>
      </c>
      <c r="B57" s="383"/>
      <c r="C57" s="383"/>
      <c r="D57" s="383"/>
      <c r="E57" s="383"/>
      <c r="F57" s="383"/>
      <c r="G57" s="383"/>
      <c r="H57" s="383"/>
      <c r="I57" s="309">
        <f>I54</f>
        <v>0</v>
      </c>
      <c r="J57" s="309"/>
      <c r="K57" s="309">
        <f>K54</f>
        <v>0</v>
      </c>
      <c r="L57" s="309"/>
      <c r="M57" s="309">
        <f>M54</f>
        <v>0</v>
      </c>
      <c r="N57" s="309"/>
      <c r="O57" s="336">
        <f>O54</f>
        <v>0</v>
      </c>
      <c r="P57" s="336"/>
      <c r="Q57" s="336"/>
      <c r="R57" s="336">
        <f>R54</f>
        <v>0</v>
      </c>
      <c r="S57" s="336"/>
      <c r="T57" s="336"/>
    </row>
    <row r="58" spans="1:20" ht="60" customHeight="1">
      <c r="A58" s="347" t="s">
        <v>156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</row>
    <row r="59" spans="1:20" ht="60" customHeight="1">
      <c r="A59" s="384" t="s">
        <v>159</v>
      </c>
      <c r="B59" s="384"/>
      <c r="C59" s="384"/>
      <c r="D59" s="384"/>
      <c r="E59" s="384"/>
      <c r="F59" s="385" t="s">
        <v>153</v>
      </c>
      <c r="G59" s="386"/>
      <c r="H59" s="387"/>
      <c r="I59" s="278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388"/>
      <c r="K59" s="278">
        <f aca="true" t="shared" si="0" ref="K59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388"/>
      <c r="M59" s="278">
        <f aca="true" t="shared" si="1" ref="M59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388"/>
      <c r="O59" s="278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279"/>
      <c r="Q59" s="279"/>
      <c r="R59" s="278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279"/>
      <c r="T59" s="279"/>
    </row>
    <row r="60" spans="1:20" ht="60" customHeight="1">
      <c r="A60" s="384"/>
      <c r="B60" s="384"/>
      <c r="C60" s="384"/>
      <c r="D60" s="384"/>
      <c r="E60" s="384"/>
      <c r="F60" s="385" t="s">
        <v>154</v>
      </c>
      <c r="G60" s="386"/>
      <c r="H60" s="387"/>
      <c r="I60" s="280"/>
      <c r="J60" s="389"/>
      <c r="K60" s="280"/>
      <c r="L60" s="389"/>
      <c r="M60" s="280"/>
      <c r="N60" s="389"/>
      <c r="O60" s="280"/>
      <c r="P60" s="281"/>
      <c r="Q60" s="281"/>
      <c r="R60" s="280"/>
      <c r="S60" s="281"/>
      <c r="T60" s="281"/>
    </row>
    <row r="61" spans="1:20" ht="60" customHeight="1">
      <c r="A61" s="384"/>
      <c r="B61" s="384"/>
      <c r="C61" s="384"/>
      <c r="D61" s="384"/>
      <c r="E61" s="384"/>
      <c r="F61" s="385" t="s">
        <v>155</v>
      </c>
      <c r="G61" s="386"/>
      <c r="H61" s="387"/>
      <c r="I61" s="282"/>
      <c r="J61" s="390"/>
      <c r="K61" s="282"/>
      <c r="L61" s="390"/>
      <c r="M61" s="282"/>
      <c r="N61" s="390"/>
      <c r="O61" s="282"/>
      <c r="P61" s="283"/>
      <c r="Q61" s="283"/>
      <c r="R61" s="282"/>
      <c r="S61" s="283"/>
      <c r="T61" s="283"/>
    </row>
    <row r="62" spans="1:21" ht="60" customHeight="1">
      <c r="A62" s="347" t="s">
        <v>151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85"/>
    </row>
    <row r="63" spans="1:20" ht="60" customHeight="1">
      <c r="A63" s="384" t="s">
        <v>152</v>
      </c>
      <c r="B63" s="384"/>
      <c r="C63" s="384"/>
      <c r="D63" s="384"/>
      <c r="E63" s="384"/>
      <c r="F63" s="286" t="s">
        <v>153</v>
      </c>
      <c r="G63" s="286"/>
      <c r="H63" s="120">
        <v>100</v>
      </c>
      <c r="I63" s="379" t="str">
        <f>IF(SUM(I59:T61)=0,"BAJO",IF(SUM(I59:T61)/COUNTIF(I59:T61,"&gt;0")&lt;50,"BAJO",IF(SUM(I59:T61)/COUNTIF(I59:T61,"&gt;0")=100,"FUERTE",IF(SUM(I59:T61)/COUNTIF(I59:T61,"&gt;0")&lt;=99,"MODERADO"))))</f>
        <v>BAJO</v>
      </c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</row>
    <row r="64" spans="1:20" ht="60" customHeight="1">
      <c r="A64" s="384"/>
      <c r="B64" s="384"/>
      <c r="C64" s="384"/>
      <c r="D64" s="384"/>
      <c r="E64" s="384"/>
      <c r="F64" s="286" t="s">
        <v>154</v>
      </c>
      <c r="G64" s="286"/>
      <c r="H64" s="120">
        <v>50</v>
      </c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</row>
    <row r="65" spans="1:20" ht="60" customHeight="1">
      <c r="A65" s="384"/>
      <c r="B65" s="384"/>
      <c r="C65" s="384"/>
      <c r="D65" s="384"/>
      <c r="E65" s="384"/>
      <c r="F65" s="286" t="s">
        <v>155</v>
      </c>
      <c r="G65" s="286"/>
      <c r="H65" s="120">
        <v>0</v>
      </c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</row>
    <row r="66" spans="1:20" ht="30" customHeight="1">
      <c r="A66" s="39"/>
      <c r="B66" s="39"/>
      <c r="C66" s="3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7"/>
      <c r="P66" s="38"/>
      <c r="Q66" s="38"/>
      <c r="R66" s="38"/>
      <c r="S66" s="38"/>
      <c r="T66" s="38"/>
    </row>
    <row r="67" spans="1:20" ht="30" customHeight="1">
      <c r="A67" s="33"/>
      <c r="B67" s="33"/>
      <c r="C67" s="34"/>
      <c r="D67" s="34"/>
      <c r="E67" s="34"/>
      <c r="F67" s="34"/>
      <c r="G67" s="34"/>
      <c r="H67" s="34"/>
      <c r="I67" s="34"/>
      <c r="J67" s="87"/>
      <c r="K67" s="87"/>
      <c r="L67" s="50"/>
      <c r="M67" s="50"/>
      <c r="N67" s="42"/>
      <c r="O67" s="51"/>
      <c r="P67" s="40"/>
      <c r="Q67" s="40"/>
      <c r="R67" s="40"/>
      <c r="S67" s="40"/>
      <c r="T67" s="40"/>
    </row>
    <row r="68" spans="1:20" ht="30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52"/>
      <c r="L68" s="52"/>
      <c r="M68" s="42"/>
      <c r="N68" s="42"/>
      <c r="O68" s="51"/>
      <c r="P68" s="51"/>
      <c r="Q68" s="51"/>
      <c r="R68" s="51"/>
      <c r="S68" s="51"/>
      <c r="T68" s="51"/>
    </row>
    <row r="69" spans="1:20" ht="69" customHeight="1">
      <c r="A69" s="284" t="s">
        <v>100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</row>
    <row r="70" spans="1:20" ht="30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2"/>
      <c r="Q70" s="92"/>
      <c r="R70" s="92"/>
      <c r="S70" s="92"/>
      <c r="T70" s="92"/>
    </row>
    <row r="71" spans="1:20" s="84" customFormat="1" ht="50.1" customHeight="1">
      <c r="A71" s="277" t="s">
        <v>1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</row>
    <row r="72" spans="1:20" s="84" customFormat="1" ht="50.1" customHeight="1">
      <c r="A72" s="286" t="s">
        <v>101</v>
      </c>
      <c r="B72" s="286"/>
      <c r="C72" s="286"/>
      <c r="D72" s="286"/>
      <c r="E72" s="286"/>
      <c r="F72" s="286"/>
      <c r="G72" s="286"/>
      <c r="H72" s="286" t="s">
        <v>102</v>
      </c>
      <c r="I72" s="286"/>
      <c r="J72" s="286"/>
      <c r="K72" s="286"/>
      <c r="L72" s="286"/>
      <c r="M72" s="286"/>
      <c r="N72" s="286"/>
      <c r="O72" s="286" t="s">
        <v>103</v>
      </c>
      <c r="P72" s="286"/>
      <c r="Q72" s="286"/>
      <c r="R72" s="286"/>
      <c r="S72" s="286"/>
      <c r="T72" s="286"/>
    </row>
    <row r="73" spans="1:20" s="84" customFormat="1" ht="50.1" customHeight="1">
      <c r="A73" s="287" t="e">
        <f>G10</f>
        <v>#REF!</v>
      </c>
      <c r="B73" s="287"/>
      <c r="C73" s="287"/>
      <c r="D73" s="287"/>
      <c r="E73" s="287"/>
      <c r="F73" s="287"/>
      <c r="G73" s="287"/>
      <c r="H73" s="288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288"/>
      <c r="J73" s="288"/>
      <c r="K73" s="288"/>
      <c r="L73" s="288"/>
      <c r="M73" s="288"/>
      <c r="N73" s="288"/>
      <c r="O73" s="291" t="e">
        <f>IF(A73-H73=0,"1",A73-H73)</f>
        <v>#REF!</v>
      </c>
      <c r="P73" s="291"/>
      <c r="Q73" s="291"/>
      <c r="R73" s="291"/>
      <c r="S73" s="291"/>
      <c r="T73" s="291"/>
    </row>
    <row r="74" spans="1:20" s="84" customFormat="1" ht="50.1" customHeight="1">
      <c r="A74" s="93"/>
      <c r="B74" s="93"/>
      <c r="C74" s="94"/>
      <c r="D74" s="94"/>
      <c r="E74" s="86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97"/>
      <c r="Q74" s="97"/>
      <c r="R74" s="97"/>
      <c r="S74" s="97"/>
      <c r="T74" s="97"/>
    </row>
    <row r="75" spans="1:20" s="84" customFormat="1" ht="50.1" customHeight="1">
      <c r="A75" s="289" t="s">
        <v>104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</row>
    <row r="76" spans="1:20" s="84" customFormat="1" ht="50.1" customHeight="1">
      <c r="A76" s="286" t="s">
        <v>105</v>
      </c>
      <c r="B76" s="286"/>
      <c r="C76" s="286"/>
      <c r="D76" s="286"/>
      <c r="E76" s="286"/>
      <c r="F76" s="286"/>
      <c r="G76" s="286"/>
      <c r="H76" s="286" t="s">
        <v>102</v>
      </c>
      <c r="I76" s="286"/>
      <c r="J76" s="286"/>
      <c r="K76" s="286"/>
      <c r="L76" s="286"/>
      <c r="M76" s="286"/>
      <c r="N76" s="286"/>
      <c r="O76" s="286" t="s">
        <v>106</v>
      </c>
      <c r="P76" s="286"/>
      <c r="Q76" s="286"/>
      <c r="R76" s="286"/>
      <c r="S76" s="286"/>
      <c r="T76" s="286"/>
    </row>
    <row r="77" spans="1:20" s="84" customFormat="1" ht="50.1" customHeight="1">
      <c r="A77" s="287" t="e">
        <f>G11</f>
        <v>#REF!</v>
      </c>
      <c r="B77" s="287"/>
      <c r="C77" s="287"/>
      <c r="D77" s="287"/>
      <c r="E77" s="287"/>
      <c r="F77" s="287"/>
      <c r="G77" s="287"/>
      <c r="H77" s="290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290"/>
      <c r="J77" s="290"/>
      <c r="K77" s="290"/>
      <c r="L77" s="290"/>
      <c r="M77" s="290"/>
      <c r="N77" s="290"/>
      <c r="O77" s="287" t="e">
        <f>IF(A77-H77=0,"1",A77-H77)</f>
        <v>#REF!</v>
      </c>
      <c r="P77" s="287"/>
      <c r="Q77" s="287"/>
      <c r="R77" s="287"/>
      <c r="S77" s="287"/>
      <c r="T77" s="287"/>
    </row>
    <row r="78" spans="1:20" s="84" customFormat="1" ht="50.1" customHeight="1">
      <c r="A78" s="98"/>
      <c r="B78" s="98"/>
      <c r="C78" s="98"/>
      <c r="D78" s="98"/>
      <c r="E78" s="98"/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97"/>
      <c r="Q78" s="97"/>
      <c r="R78" s="97"/>
      <c r="S78" s="97"/>
      <c r="T78" s="97"/>
    </row>
    <row r="79" spans="1:20" s="84" customFormat="1" ht="50.1" customHeight="1">
      <c r="A79" s="277" t="s">
        <v>107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</row>
    <row r="80" spans="1:20" s="84" customFormat="1" ht="50.1" customHeight="1">
      <c r="A80" s="286" t="s">
        <v>103</v>
      </c>
      <c r="B80" s="286"/>
      <c r="C80" s="286"/>
      <c r="D80" s="286"/>
      <c r="E80" s="286"/>
      <c r="F80" s="286"/>
      <c r="G80" s="286"/>
      <c r="H80" s="286" t="s">
        <v>106</v>
      </c>
      <c r="I80" s="286"/>
      <c r="J80" s="286"/>
      <c r="K80" s="286"/>
      <c r="L80" s="286"/>
      <c r="M80" s="286"/>
      <c r="N80" s="286"/>
      <c r="O80" s="286" t="s">
        <v>108</v>
      </c>
      <c r="P80" s="286"/>
      <c r="Q80" s="286"/>
      <c r="R80" s="286"/>
      <c r="S80" s="286"/>
      <c r="T80" s="286"/>
    </row>
    <row r="81" spans="1:20" s="84" customFormat="1" ht="50.1" customHeight="1">
      <c r="A81" s="287" t="e">
        <f>O73</f>
        <v>#REF!</v>
      </c>
      <c r="B81" s="287"/>
      <c r="C81" s="287"/>
      <c r="D81" s="287"/>
      <c r="E81" s="287"/>
      <c r="F81" s="287"/>
      <c r="G81" s="287"/>
      <c r="H81" s="287" t="e">
        <f>O77</f>
        <v>#REF!</v>
      </c>
      <c r="I81" s="287"/>
      <c r="J81" s="287"/>
      <c r="K81" s="287"/>
      <c r="L81" s="287"/>
      <c r="M81" s="287"/>
      <c r="N81" s="287"/>
      <c r="O81" s="288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288"/>
      <c r="Q81" s="288"/>
      <c r="R81" s="288"/>
      <c r="S81" s="288"/>
      <c r="T81" s="288"/>
    </row>
    <row r="82" spans="1:20" ht="15">
      <c r="A82" s="17"/>
      <c r="B82" s="17"/>
      <c r="C82" s="17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54"/>
      <c r="P82" s="55"/>
      <c r="Q82" s="55"/>
      <c r="R82" s="55"/>
      <c r="S82" s="55"/>
      <c r="T82" s="55"/>
    </row>
  </sheetData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4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600" verticalDpi="6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 tint="-0.24997000396251678"/>
  </sheetPr>
  <dimension ref="A1:U82"/>
  <sheetViews>
    <sheetView view="pageBreakPreview" zoomScale="25" zoomScaleSheetLayoutView="25" workbookViewId="0" topLeftCell="F52">
      <selection activeCell="I59" sqref="I59:T61"/>
    </sheetView>
  </sheetViews>
  <sheetFormatPr defaultColWidth="11.421875" defaultRowHeight="15"/>
  <cols>
    <col min="1" max="1" width="78.140625" style="36" customWidth="1"/>
    <col min="2" max="3" width="50.7109375" style="36" customWidth="1"/>
    <col min="4" max="9" width="35.7109375" style="36" customWidth="1"/>
    <col min="10" max="10" width="70.7109375" style="36" customWidth="1"/>
    <col min="11" max="11" width="35.7109375" style="36" customWidth="1"/>
    <col min="12" max="12" width="70.7109375" style="36" customWidth="1"/>
    <col min="13" max="13" width="35.7109375" style="36" customWidth="1"/>
    <col min="14" max="14" width="70.7109375" style="36" customWidth="1"/>
    <col min="15" max="20" width="43.140625" style="36" customWidth="1"/>
    <col min="21" max="21" width="27.421875" style="36" customWidth="1"/>
    <col min="22" max="16384" width="11.421875" style="36" customWidth="1"/>
  </cols>
  <sheetData>
    <row r="1" spans="1:20" ht="71.25" customHeight="1">
      <c r="A1" s="99" t="s">
        <v>60</v>
      </c>
      <c r="B1" s="361" t="str">
        <f>'MAPA DE RIESGOS'!C9</f>
        <v>16 DE Julio de 2020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71.25" customHeight="1">
      <c r="A2" s="99" t="s">
        <v>61</v>
      </c>
      <c r="B2" s="364" t="str">
        <f>'MAPA DE RIESGOS'!C7</f>
        <v>ATENCIÓN SOCIAL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/>
    </row>
    <row r="3" spans="1:20" ht="71.25" customHeight="1">
      <c r="A3" s="99" t="s">
        <v>62</v>
      </c>
      <c r="B3" s="364" t="str">
        <f>'MAPA DE RIESGOS'!D16</f>
        <v>IMPLEMENTACIÓN DE POLITICAS PUBLICAS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3"/>
    </row>
    <row r="4" spans="1:20" ht="30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7"/>
      <c r="P4" s="38"/>
      <c r="Q4" s="38"/>
      <c r="R4" s="38"/>
      <c r="S4" s="38"/>
      <c r="T4" s="38"/>
    </row>
    <row r="5" spans="1:20" ht="66" customHeight="1">
      <c r="A5" s="346" t="s">
        <v>189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</row>
    <row r="6" spans="1:20" ht="81" customHeight="1">
      <c r="A6" s="100" t="s">
        <v>63</v>
      </c>
      <c r="B6" s="349" t="s">
        <v>35</v>
      </c>
      <c r="C6" s="351"/>
      <c r="D6" s="349" t="s">
        <v>165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</row>
    <row r="7" spans="1:20" ht="91.5" customHeight="1">
      <c r="A7" s="88" t="e">
        <f>#REF!</f>
        <v>#REF!</v>
      </c>
      <c r="B7" s="369" t="e">
        <f>#REF!</f>
        <v>#REF!</v>
      </c>
      <c r="C7" s="370"/>
      <c r="D7" s="369" t="e">
        <f>#REF!</f>
        <v>#REF!</v>
      </c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0"/>
    </row>
    <row r="8" spans="1:20" ht="90.75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20" ht="78" customHeight="1">
      <c r="A9" s="346" t="s">
        <v>64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</row>
    <row r="10" spans="1:20" ht="99.95" customHeight="1">
      <c r="A10" s="347" t="s">
        <v>144</v>
      </c>
      <c r="B10" s="347"/>
      <c r="C10" s="347"/>
      <c r="D10" s="347"/>
      <c r="E10" s="347"/>
      <c r="F10" s="347"/>
      <c r="G10" s="348" t="e">
        <f>#REF!</f>
        <v>#REF!</v>
      </c>
      <c r="H10" s="348"/>
      <c r="I10" s="348"/>
      <c r="J10" s="349" t="s">
        <v>65</v>
      </c>
      <c r="K10" s="350"/>
      <c r="L10" s="350"/>
      <c r="M10" s="350"/>
      <c r="N10" s="350"/>
      <c r="O10" s="350"/>
      <c r="P10" s="350"/>
      <c r="Q10" s="350"/>
      <c r="R10" s="350"/>
      <c r="S10" s="350"/>
      <c r="T10" s="351"/>
    </row>
    <row r="11" spans="1:20" ht="99.95" customHeight="1">
      <c r="A11" s="347" t="s">
        <v>142</v>
      </c>
      <c r="B11" s="347"/>
      <c r="C11" s="347"/>
      <c r="D11" s="347"/>
      <c r="E11" s="347"/>
      <c r="F11" s="347"/>
      <c r="G11" s="352" t="e">
        <f>#REF!</f>
        <v>#REF!</v>
      </c>
      <c r="H11" s="352"/>
      <c r="I11" s="352"/>
      <c r="J11" s="353" t="e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#REF!</v>
      </c>
      <c r="K11" s="354"/>
      <c r="L11" s="354"/>
      <c r="M11" s="354"/>
      <c r="N11" s="354"/>
      <c r="O11" s="354"/>
      <c r="P11" s="354"/>
      <c r="Q11" s="354"/>
      <c r="R11" s="354"/>
      <c r="S11" s="354"/>
      <c r="T11" s="355"/>
    </row>
    <row r="12" spans="1:20" ht="47.25" customHeight="1">
      <c r="A12" s="22"/>
      <c r="B12" s="22"/>
      <c r="C12" s="22"/>
      <c r="D12" s="23"/>
      <c r="E12" s="23"/>
      <c r="F12" s="24"/>
      <c r="G12" s="24"/>
      <c r="H12" s="24"/>
      <c r="I12" s="24"/>
      <c r="J12" s="24"/>
      <c r="K12" s="23"/>
      <c r="L12" s="23"/>
      <c r="M12" s="23"/>
      <c r="N12" s="23"/>
      <c r="O12" s="37"/>
      <c r="P12" s="38"/>
      <c r="Q12" s="38"/>
      <c r="R12" s="38"/>
      <c r="S12" s="38"/>
      <c r="T12" s="38"/>
    </row>
    <row r="13" spans="1:20" ht="73.5" customHeight="1">
      <c r="A13" s="440" t="s">
        <v>75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</row>
    <row r="14" spans="1:20" ht="73.5" customHeight="1">
      <c r="A14" s="441" t="s">
        <v>76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ht="72" customHeight="1">
      <c r="A15" s="421" t="s">
        <v>146</v>
      </c>
      <c r="B15" s="422"/>
      <c r="C15" s="422"/>
      <c r="D15" s="422"/>
      <c r="E15" s="422"/>
      <c r="F15" s="423"/>
      <c r="G15" s="430" t="s">
        <v>171</v>
      </c>
      <c r="H15" s="431"/>
      <c r="I15" s="431"/>
      <c r="J15" s="431"/>
      <c r="K15" s="431"/>
      <c r="L15" s="431"/>
      <c r="M15" s="431"/>
      <c r="N15" s="432"/>
      <c r="O15" s="347" t="s">
        <v>145</v>
      </c>
      <c r="P15" s="347"/>
      <c r="Q15" s="347"/>
      <c r="R15" s="347"/>
      <c r="S15" s="347"/>
      <c r="T15" s="347"/>
    </row>
    <row r="16" spans="1:20" ht="30" customHeight="1">
      <c r="A16" s="424"/>
      <c r="B16" s="425"/>
      <c r="C16" s="425"/>
      <c r="D16" s="425"/>
      <c r="E16" s="425"/>
      <c r="F16" s="426"/>
      <c r="G16" s="433"/>
      <c r="H16" s="434"/>
      <c r="I16" s="434"/>
      <c r="J16" s="434"/>
      <c r="K16" s="434"/>
      <c r="L16" s="434"/>
      <c r="M16" s="434"/>
      <c r="N16" s="435"/>
      <c r="O16" s="439" t="s">
        <v>1</v>
      </c>
      <c r="P16" s="439"/>
      <c r="Q16" s="439"/>
      <c r="R16" s="439" t="s">
        <v>0</v>
      </c>
      <c r="S16" s="439"/>
      <c r="T16" s="439"/>
    </row>
    <row r="17" spans="1:20" ht="54" customHeight="1">
      <c r="A17" s="427"/>
      <c r="B17" s="428"/>
      <c r="C17" s="428"/>
      <c r="D17" s="428"/>
      <c r="E17" s="428"/>
      <c r="F17" s="429"/>
      <c r="G17" s="436"/>
      <c r="H17" s="437"/>
      <c r="I17" s="437"/>
      <c r="J17" s="437"/>
      <c r="K17" s="437"/>
      <c r="L17" s="437"/>
      <c r="M17" s="437"/>
      <c r="N17" s="438"/>
      <c r="O17" s="101" t="s">
        <v>169</v>
      </c>
      <c r="P17" s="101" t="s">
        <v>170</v>
      </c>
      <c r="Q17" s="101" t="s">
        <v>172</v>
      </c>
      <c r="R17" s="101" t="s">
        <v>169</v>
      </c>
      <c r="S17" s="101" t="s">
        <v>170</v>
      </c>
      <c r="T17" s="101" t="s">
        <v>172</v>
      </c>
    </row>
    <row r="18" spans="1:20" ht="49.5" customHeight="1">
      <c r="A18" s="418" t="e">
        <f>#REF!</f>
        <v>#REF!</v>
      </c>
      <c r="B18" s="419"/>
      <c r="C18" s="419"/>
      <c r="D18" s="419"/>
      <c r="E18" s="419"/>
      <c r="F18" s="420"/>
      <c r="G18" s="102" t="s">
        <v>77</v>
      </c>
      <c r="H18" s="418" t="e">
        <f>#REF!</f>
        <v>#REF!</v>
      </c>
      <c r="I18" s="419"/>
      <c r="J18" s="419"/>
      <c r="K18" s="419"/>
      <c r="L18" s="419"/>
      <c r="M18" s="419"/>
      <c r="N18" s="419"/>
      <c r="O18" s="83"/>
      <c r="P18" s="83"/>
      <c r="Q18" s="80"/>
      <c r="R18" s="80"/>
      <c r="S18" s="80"/>
      <c r="T18" s="80"/>
    </row>
    <row r="19" spans="1:20" ht="50.1" customHeight="1">
      <c r="A19" s="418" t="e">
        <f>#REF!</f>
        <v>#REF!</v>
      </c>
      <c r="B19" s="419"/>
      <c r="C19" s="419"/>
      <c r="D19" s="419"/>
      <c r="E19" s="419"/>
      <c r="F19" s="420"/>
      <c r="G19" s="102" t="s">
        <v>78</v>
      </c>
      <c r="H19" s="418" t="e">
        <f>#REF!</f>
        <v>#REF!</v>
      </c>
      <c r="I19" s="419"/>
      <c r="J19" s="419"/>
      <c r="K19" s="419"/>
      <c r="L19" s="419"/>
      <c r="M19" s="419"/>
      <c r="N19" s="419"/>
      <c r="O19" s="83"/>
      <c r="P19" s="83"/>
      <c r="Q19" s="80"/>
      <c r="R19" s="80"/>
      <c r="S19" s="80"/>
      <c r="T19" s="80"/>
    </row>
    <row r="20" spans="1:20" ht="50.1" customHeight="1">
      <c r="A20" s="418" t="e">
        <f>#REF!</f>
        <v>#REF!</v>
      </c>
      <c r="B20" s="419"/>
      <c r="C20" s="419"/>
      <c r="D20" s="419"/>
      <c r="E20" s="419"/>
      <c r="F20" s="420"/>
      <c r="G20" s="102" t="s">
        <v>79</v>
      </c>
      <c r="H20" s="418" t="e">
        <f>#REF!</f>
        <v>#REF!</v>
      </c>
      <c r="I20" s="419"/>
      <c r="J20" s="419"/>
      <c r="K20" s="419"/>
      <c r="L20" s="419"/>
      <c r="M20" s="419"/>
      <c r="N20" s="419"/>
      <c r="O20" s="83"/>
      <c r="P20" s="83"/>
      <c r="Q20" s="80"/>
      <c r="R20" s="80"/>
      <c r="S20" s="80"/>
      <c r="T20" s="80"/>
    </row>
    <row r="21" spans="1:20" ht="50.1" customHeight="1">
      <c r="A21" s="418" t="e">
        <f>#REF!</f>
        <v>#REF!</v>
      </c>
      <c r="B21" s="419"/>
      <c r="C21" s="419"/>
      <c r="D21" s="419"/>
      <c r="E21" s="419"/>
      <c r="F21" s="420"/>
      <c r="G21" s="102" t="s">
        <v>80</v>
      </c>
      <c r="H21" s="418" t="e">
        <f>#REF!</f>
        <v>#REF!</v>
      </c>
      <c r="I21" s="419"/>
      <c r="J21" s="419"/>
      <c r="K21" s="419"/>
      <c r="L21" s="419"/>
      <c r="M21" s="419"/>
      <c r="N21" s="419"/>
      <c r="O21" s="83"/>
      <c r="P21" s="83"/>
      <c r="Q21" s="80"/>
      <c r="R21" s="80"/>
      <c r="S21" s="80"/>
      <c r="T21" s="80"/>
    </row>
    <row r="22" spans="1:20" ht="50.1" customHeight="1">
      <c r="A22" s="418" t="e">
        <f>#REF!</f>
        <v>#REF!</v>
      </c>
      <c r="B22" s="419"/>
      <c r="C22" s="419"/>
      <c r="D22" s="419"/>
      <c r="E22" s="419"/>
      <c r="F22" s="420"/>
      <c r="G22" s="102" t="s">
        <v>81</v>
      </c>
      <c r="H22" s="418" t="e">
        <f>#REF!</f>
        <v>#REF!</v>
      </c>
      <c r="I22" s="419"/>
      <c r="J22" s="419"/>
      <c r="K22" s="419"/>
      <c r="L22" s="419"/>
      <c r="M22" s="419"/>
      <c r="N22" s="419"/>
      <c r="O22" s="83"/>
      <c r="P22" s="83"/>
      <c r="Q22" s="80"/>
      <c r="R22" s="80"/>
      <c r="S22" s="80"/>
      <c r="T22" s="80"/>
    </row>
    <row r="23" spans="1:20" ht="30" customHeight="1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7"/>
      <c r="P23" s="38"/>
      <c r="Q23" s="38"/>
      <c r="R23" s="38"/>
      <c r="S23" s="38"/>
      <c r="T23" s="38"/>
    </row>
    <row r="24" spans="1:20" ht="30" customHeight="1">
      <c r="A24" s="28"/>
      <c r="B24" s="28"/>
      <c r="C24" s="29"/>
      <c r="D24" s="29"/>
      <c r="E24" s="41"/>
      <c r="F24" s="41"/>
      <c r="G24" s="41"/>
      <c r="H24" s="41"/>
      <c r="I24" s="41"/>
      <c r="J24" s="30"/>
      <c r="K24" s="30"/>
      <c r="L24" s="31"/>
      <c r="M24" s="31"/>
      <c r="N24" s="32"/>
      <c r="O24" s="42"/>
      <c r="P24" s="43"/>
      <c r="Q24" s="43"/>
      <c r="R24" s="43"/>
      <c r="S24" s="43"/>
      <c r="T24" s="43"/>
    </row>
    <row r="25" spans="1:20" ht="54" customHeight="1">
      <c r="A25" s="412" t="s">
        <v>173</v>
      </c>
      <c r="B25" s="412"/>
      <c r="C25" s="412"/>
      <c r="D25" s="412"/>
      <c r="E25" s="412"/>
      <c r="F25" s="412"/>
      <c r="G25" s="413"/>
      <c r="H25" s="103">
        <f>COUNTIF(O18:O22,"x")</f>
        <v>0</v>
      </c>
      <c r="I25" s="28"/>
      <c r="J25" s="28"/>
      <c r="K25" s="28"/>
      <c r="L25" s="31"/>
      <c r="M25" s="31"/>
      <c r="N25" s="44"/>
      <c r="O25" s="45"/>
      <c r="P25" s="46"/>
      <c r="Q25" s="46"/>
      <c r="R25" s="46"/>
      <c r="S25" s="46"/>
      <c r="T25" s="46"/>
    </row>
    <row r="26" spans="1:20" ht="54" customHeight="1">
      <c r="A26" s="412" t="s">
        <v>174</v>
      </c>
      <c r="B26" s="412"/>
      <c r="C26" s="412"/>
      <c r="D26" s="412"/>
      <c r="E26" s="412"/>
      <c r="F26" s="412"/>
      <c r="G26" s="413"/>
      <c r="H26" s="103">
        <f>COUNTIF(P18:P22,"x")</f>
        <v>0</v>
      </c>
      <c r="I26" s="28"/>
      <c r="J26" s="28"/>
      <c r="K26" s="28"/>
      <c r="L26" s="31"/>
      <c r="M26" s="31"/>
      <c r="N26" s="44"/>
      <c r="O26" s="45"/>
      <c r="P26" s="46"/>
      <c r="Q26" s="46"/>
      <c r="R26" s="46"/>
      <c r="S26" s="46"/>
      <c r="T26" s="46"/>
    </row>
    <row r="27" spans="1:20" ht="54" customHeight="1">
      <c r="A27" s="412" t="s">
        <v>175</v>
      </c>
      <c r="B27" s="412"/>
      <c r="C27" s="412"/>
      <c r="D27" s="412"/>
      <c r="E27" s="412"/>
      <c r="F27" s="412"/>
      <c r="G27" s="413"/>
      <c r="H27" s="103">
        <f>COUNTIF(Q18:Q22,"x")</f>
        <v>0</v>
      </c>
      <c r="I27" s="28"/>
      <c r="J27" s="28"/>
      <c r="K27" s="28"/>
      <c r="L27" s="31"/>
      <c r="M27" s="31"/>
      <c r="N27" s="44"/>
      <c r="O27" s="45"/>
      <c r="P27" s="46"/>
      <c r="Q27" s="46"/>
      <c r="R27" s="46"/>
      <c r="S27" s="46"/>
      <c r="T27" s="46"/>
    </row>
    <row r="28" spans="1:20" ht="54" customHeight="1">
      <c r="A28" s="412" t="s">
        <v>176</v>
      </c>
      <c r="B28" s="412"/>
      <c r="C28" s="412"/>
      <c r="D28" s="412"/>
      <c r="E28" s="412"/>
      <c r="F28" s="412"/>
      <c r="G28" s="413"/>
      <c r="H28" s="103">
        <f>COUNTIF(R18:R22,"x")</f>
        <v>0</v>
      </c>
      <c r="I28" s="32"/>
      <c r="J28" s="32"/>
      <c r="K28" s="32"/>
      <c r="L28" s="47"/>
      <c r="M28" s="47"/>
      <c r="N28" s="47"/>
      <c r="O28" s="48"/>
      <c r="P28" s="49"/>
      <c r="Q28" s="49"/>
      <c r="R28" s="49"/>
      <c r="S28" s="49"/>
      <c r="T28" s="49"/>
    </row>
    <row r="29" spans="1:20" ht="54" customHeight="1">
      <c r="A29" s="412" t="s">
        <v>177</v>
      </c>
      <c r="B29" s="412"/>
      <c r="C29" s="412"/>
      <c r="D29" s="412"/>
      <c r="E29" s="412"/>
      <c r="F29" s="412"/>
      <c r="G29" s="413"/>
      <c r="H29" s="103">
        <f>COUNTIF(S18:S22,"x")</f>
        <v>0</v>
      </c>
      <c r="I29" s="32"/>
      <c r="J29" s="32"/>
      <c r="K29" s="32"/>
      <c r="L29" s="47"/>
      <c r="M29" s="47"/>
      <c r="N29" s="47"/>
      <c r="O29" s="48"/>
      <c r="P29" s="49"/>
      <c r="Q29" s="49"/>
      <c r="R29" s="49"/>
      <c r="S29" s="49"/>
      <c r="T29" s="49"/>
    </row>
    <row r="30" spans="1:20" ht="54" customHeight="1">
      <c r="A30" s="412" t="s">
        <v>178</v>
      </c>
      <c r="B30" s="412"/>
      <c r="C30" s="412"/>
      <c r="D30" s="412"/>
      <c r="E30" s="412"/>
      <c r="F30" s="412"/>
      <c r="G30" s="413"/>
      <c r="H30" s="103">
        <f>COUNTIF(T18:T22,"x")</f>
        <v>0</v>
      </c>
      <c r="I30" s="32"/>
      <c r="J30" s="32"/>
      <c r="K30" s="32"/>
      <c r="L30" s="47"/>
      <c r="M30" s="47"/>
      <c r="N30" s="47"/>
      <c r="O30" s="48"/>
      <c r="P30" s="49"/>
      <c r="Q30" s="49"/>
      <c r="R30" s="49"/>
      <c r="S30" s="49"/>
      <c r="T30" s="49"/>
    </row>
    <row r="31" spans="1:20" ht="30" customHeight="1">
      <c r="A31" s="67"/>
      <c r="B31" s="67"/>
      <c r="C31" s="67"/>
      <c r="D31" s="67"/>
      <c r="E31" s="67"/>
      <c r="F31" s="67"/>
      <c r="G31" s="67"/>
      <c r="H31" s="53"/>
      <c r="I31" s="32"/>
      <c r="J31" s="32"/>
      <c r="K31" s="32"/>
      <c r="L31" s="47"/>
      <c r="M31" s="47"/>
      <c r="N31" s="47"/>
      <c r="O31" s="48"/>
      <c r="P31" s="49"/>
      <c r="Q31" s="49"/>
      <c r="R31" s="49"/>
      <c r="S31" s="49"/>
      <c r="T31" s="49"/>
    </row>
    <row r="32" spans="1:20" ht="78" customHeight="1">
      <c r="A32" s="414" t="s">
        <v>82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</row>
    <row r="33" spans="1:20" ht="78" customHeight="1">
      <c r="A33" s="415" t="s">
        <v>157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7"/>
    </row>
    <row r="34" spans="1:20" ht="106.5" customHeight="1" thickBot="1">
      <c r="A34" s="391" t="s">
        <v>83</v>
      </c>
      <c r="B34" s="391"/>
      <c r="C34" s="391"/>
      <c r="D34" s="391"/>
      <c r="E34" s="391"/>
      <c r="F34" s="391"/>
      <c r="G34" s="391"/>
      <c r="H34" s="104" t="s">
        <v>84</v>
      </c>
      <c r="I34" s="105" t="s">
        <v>85</v>
      </c>
      <c r="J34" s="101" t="s">
        <v>147</v>
      </c>
      <c r="K34" s="105" t="s">
        <v>86</v>
      </c>
      <c r="L34" s="101" t="s">
        <v>147</v>
      </c>
      <c r="M34" s="105" t="s">
        <v>87</v>
      </c>
      <c r="N34" s="101" t="s">
        <v>147</v>
      </c>
      <c r="O34" s="101" t="s">
        <v>88</v>
      </c>
      <c r="P34" s="392" t="s">
        <v>147</v>
      </c>
      <c r="Q34" s="393"/>
      <c r="R34" s="101" t="s">
        <v>89</v>
      </c>
      <c r="S34" s="394" t="s">
        <v>147</v>
      </c>
      <c r="T34" s="394"/>
    </row>
    <row r="35" spans="1:20" ht="60" customHeight="1">
      <c r="A35" s="395" t="s">
        <v>161</v>
      </c>
      <c r="B35" s="396"/>
      <c r="C35" s="396"/>
      <c r="D35" s="396"/>
      <c r="E35" s="397"/>
      <c r="F35" s="403" t="s">
        <v>112</v>
      </c>
      <c r="G35" s="404"/>
      <c r="H35" s="106">
        <v>15</v>
      </c>
      <c r="I35" s="292"/>
      <c r="J35" s="293"/>
      <c r="K35" s="292"/>
      <c r="L35" s="293"/>
      <c r="M35" s="292"/>
      <c r="N35" s="292"/>
      <c r="O35" s="292"/>
      <c r="P35" s="338"/>
      <c r="Q35" s="292"/>
      <c r="R35" s="292"/>
      <c r="S35" s="338"/>
      <c r="T35" s="292"/>
    </row>
    <row r="36" spans="1:20" ht="60" customHeight="1" thickBot="1">
      <c r="A36" s="400"/>
      <c r="B36" s="401"/>
      <c r="C36" s="401"/>
      <c r="D36" s="401"/>
      <c r="E36" s="402"/>
      <c r="F36" s="407" t="s">
        <v>113</v>
      </c>
      <c r="G36" s="408"/>
      <c r="H36" s="107">
        <v>0</v>
      </c>
      <c r="I36" s="294"/>
      <c r="J36" s="294"/>
      <c r="K36" s="294"/>
      <c r="L36" s="294"/>
      <c r="M36" s="294"/>
      <c r="N36" s="294"/>
      <c r="O36" s="294"/>
      <c r="P36" s="295"/>
      <c r="Q36" s="293"/>
      <c r="R36" s="294"/>
      <c r="S36" s="295"/>
      <c r="T36" s="293"/>
    </row>
    <row r="37" spans="1:20" ht="60" customHeight="1">
      <c r="A37" s="395" t="s">
        <v>164</v>
      </c>
      <c r="B37" s="396"/>
      <c r="C37" s="396"/>
      <c r="D37" s="396"/>
      <c r="E37" s="397"/>
      <c r="F37" s="403" t="s">
        <v>112</v>
      </c>
      <c r="G37" s="404"/>
      <c r="H37" s="106">
        <v>15</v>
      </c>
      <c r="I37" s="292"/>
      <c r="J37" s="292"/>
      <c r="K37" s="292"/>
      <c r="L37" s="292"/>
      <c r="M37" s="292"/>
      <c r="N37" s="292"/>
      <c r="O37" s="292"/>
      <c r="P37" s="338"/>
      <c r="Q37" s="292"/>
      <c r="R37" s="292"/>
      <c r="S37" s="338"/>
      <c r="T37" s="292"/>
    </row>
    <row r="38" spans="1:20" ht="60" customHeight="1" thickBot="1">
      <c r="A38" s="400"/>
      <c r="B38" s="401"/>
      <c r="C38" s="401"/>
      <c r="D38" s="401"/>
      <c r="E38" s="402"/>
      <c r="F38" s="407" t="s">
        <v>113</v>
      </c>
      <c r="G38" s="408"/>
      <c r="H38" s="107">
        <v>0</v>
      </c>
      <c r="I38" s="294"/>
      <c r="J38" s="294"/>
      <c r="K38" s="294"/>
      <c r="L38" s="294"/>
      <c r="M38" s="294"/>
      <c r="N38" s="294"/>
      <c r="O38" s="294"/>
      <c r="P38" s="295"/>
      <c r="Q38" s="293"/>
      <c r="R38" s="294"/>
      <c r="S38" s="295"/>
      <c r="T38" s="293"/>
    </row>
    <row r="39" spans="1:20" ht="60" customHeight="1">
      <c r="A39" s="395" t="s">
        <v>160</v>
      </c>
      <c r="B39" s="396"/>
      <c r="C39" s="396"/>
      <c r="D39" s="396"/>
      <c r="E39" s="397"/>
      <c r="F39" s="403" t="s">
        <v>90</v>
      </c>
      <c r="G39" s="404"/>
      <c r="H39" s="106">
        <v>15</v>
      </c>
      <c r="I39" s="292"/>
      <c r="J39" s="292"/>
      <c r="K39" s="292"/>
      <c r="L39" s="292"/>
      <c r="M39" s="292"/>
      <c r="N39" s="292"/>
      <c r="O39" s="292"/>
      <c r="P39" s="338"/>
      <c r="Q39" s="292"/>
      <c r="R39" s="292"/>
      <c r="S39" s="338"/>
      <c r="T39" s="292"/>
    </row>
    <row r="40" spans="1:20" ht="60" customHeight="1" thickBot="1">
      <c r="A40" s="400"/>
      <c r="B40" s="401"/>
      <c r="C40" s="401"/>
      <c r="D40" s="401"/>
      <c r="E40" s="402"/>
      <c r="F40" s="407" t="s">
        <v>91</v>
      </c>
      <c r="G40" s="408"/>
      <c r="H40" s="107">
        <v>0</v>
      </c>
      <c r="I40" s="294"/>
      <c r="J40" s="294"/>
      <c r="K40" s="294"/>
      <c r="L40" s="294"/>
      <c r="M40" s="294"/>
      <c r="N40" s="294"/>
      <c r="O40" s="294"/>
      <c r="P40" s="295"/>
      <c r="Q40" s="293"/>
      <c r="R40" s="294"/>
      <c r="S40" s="295"/>
      <c r="T40" s="293"/>
    </row>
    <row r="41" spans="1:20" ht="60" customHeight="1">
      <c r="A41" s="395" t="s">
        <v>167</v>
      </c>
      <c r="B41" s="396"/>
      <c r="C41" s="396"/>
      <c r="D41" s="396"/>
      <c r="E41" s="397"/>
      <c r="F41" s="403" t="s">
        <v>92</v>
      </c>
      <c r="G41" s="404"/>
      <c r="H41" s="106">
        <v>15</v>
      </c>
      <c r="I41" s="292"/>
      <c r="J41" s="292"/>
      <c r="K41" s="292"/>
      <c r="L41" s="292"/>
      <c r="M41" s="292"/>
      <c r="N41" s="292"/>
      <c r="O41" s="292"/>
      <c r="P41" s="338"/>
      <c r="Q41" s="292"/>
      <c r="R41" s="292"/>
      <c r="S41" s="338"/>
      <c r="T41" s="292"/>
    </row>
    <row r="42" spans="1:20" ht="60" customHeight="1" thickBot="1">
      <c r="A42" s="409"/>
      <c r="B42" s="410"/>
      <c r="C42" s="410"/>
      <c r="D42" s="410"/>
      <c r="E42" s="411"/>
      <c r="F42" s="407" t="s">
        <v>93</v>
      </c>
      <c r="G42" s="408"/>
      <c r="H42" s="108">
        <v>10</v>
      </c>
      <c r="I42" s="293"/>
      <c r="J42" s="293"/>
      <c r="K42" s="293"/>
      <c r="L42" s="293"/>
      <c r="M42" s="293"/>
      <c r="N42" s="293"/>
      <c r="O42" s="293"/>
      <c r="P42" s="295"/>
      <c r="Q42" s="293"/>
      <c r="R42" s="293"/>
      <c r="S42" s="295"/>
      <c r="T42" s="293"/>
    </row>
    <row r="43" spans="1:20" ht="60" customHeight="1" thickBot="1">
      <c r="A43" s="400"/>
      <c r="B43" s="401"/>
      <c r="C43" s="401"/>
      <c r="D43" s="401"/>
      <c r="E43" s="402"/>
      <c r="F43" s="407" t="s">
        <v>168</v>
      </c>
      <c r="G43" s="408"/>
      <c r="H43" s="107">
        <v>0</v>
      </c>
      <c r="I43" s="294"/>
      <c r="J43" s="294"/>
      <c r="K43" s="294"/>
      <c r="L43" s="294"/>
      <c r="M43" s="294"/>
      <c r="N43" s="294"/>
      <c r="O43" s="294"/>
      <c r="P43" s="295"/>
      <c r="Q43" s="293"/>
      <c r="R43" s="294"/>
      <c r="S43" s="295"/>
      <c r="T43" s="293"/>
    </row>
    <row r="44" spans="1:20" ht="60" customHeight="1">
      <c r="A44" s="395" t="s">
        <v>166</v>
      </c>
      <c r="B44" s="396"/>
      <c r="C44" s="396"/>
      <c r="D44" s="396"/>
      <c r="E44" s="397"/>
      <c r="F44" s="403" t="s">
        <v>112</v>
      </c>
      <c r="G44" s="404"/>
      <c r="H44" s="106">
        <v>15</v>
      </c>
      <c r="I44" s="292"/>
      <c r="J44" s="292"/>
      <c r="K44" s="292"/>
      <c r="L44" s="292"/>
      <c r="M44" s="292"/>
      <c r="N44" s="292"/>
      <c r="O44" s="292"/>
      <c r="P44" s="338"/>
      <c r="Q44" s="292"/>
      <c r="R44" s="292"/>
      <c r="S44" s="338"/>
      <c r="T44" s="292"/>
    </row>
    <row r="45" spans="1:20" ht="60" customHeight="1" thickBot="1">
      <c r="A45" s="400"/>
      <c r="B45" s="401"/>
      <c r="C45" s="401"/>
      <c r="D45" s="401"/>
      <c r="E45" s="402"/>
      <c r="F45" s="407" t="s">
        <v>113</v>
      </c>
      <c r="G45" s="408"/>
      <c r="H45" s="107">
        <v>0</v>
      </c>
      <c r="I45" s="294"/>
      <c r="J45" s="294"/>
      <c r="K45" s="294"/>
      <c r="L45" s="294"/>
      <c r="M45" s="294"/>
      <c r="N45" s="294"/>
      <c r="O45" s="294"/>
      <c r="P45" s="296"/>
      <c r="Q45" s="294"/>
      <c r="R45" s="294"/>
      <c r="S45" s="296"/>
      <c r="T45" s="294"/>
    </row>
    <row r="46" spans="1:20" ht="80.1" customHeight="1">
      <c r="A46" s="395" t="s">
        <v>163</v>
      </c>
      <c r="B46" s="396"/>
      <c r="C46" s="396"/>
      <c r="D46" s="396"/>
      <c r="E46" s="397"/>
      <c r="F46" s="403" t="s">
        <v>94</v>
      </c>
      <c r="G46" s="404"/>
      <c r="H46" s="106">
        <v>15</v>
      </c>
      <c r="I46" s="292"/>
      <c r="J46" s="292"/>
      <c r="K46" s="292"/>
      <c r="L46" s="292"/>
      <c r="M46" s="292"/>
      <c r="N46" s="292"/>
      <c r="O46" s="292"/>
      <c r="P46" s="338"/>
      <c r="Q46" s="292"/>
      <c r="R46" s="292"/>
      <c r="S46" s="338"/>
      <c r="T46" s="292"/>
    </row>
    <row r="47" spans="1:20" ht="80.1" customHeight="1" thickBot="1">
      <c r="A47" s="400"/>
      <c r="B47" s="401"/>
      <c r="C47" s="401"/>
      <c r="D47" s="401"/>
      <c r="E47" s="402"/>
      <c r="F47" s="407" t="s">
        <v>95</v>
      </c>
      <c r="G47" s="408"/>
      <c r="H47" s="107">
        <v>5</v>
      </c>
      <c r="I47" s="294"/>
      <c r="J47" s="294"/>
      <c r="K47" s="294"/>
      <c r="L47" s="294"/>
      <c r="M47" s="294"/>
      <c r="N47" s="294"/>
      <c r="O47" s="294"/>
      <c r="P47" s="296"/>
      <c r="Q47" s="294"/>
      <c r="R47" s="294"/>
      <c r="S47" s="296"/>
      <c r="T47" s="294"/>
    </row>
    <row r="48" spans="1:20" ht="60" customHeight="1">
      <c r="A48" s="395" t="s">
        <v>181</v>
      </c>
      <c r="B48" s="396"/>
      <c r="C48" s="396"/>
      <c r="D48" s="396"/>
      <c r="E48" s="397"/>
      <c r="F48" s="403" t="s">
        <v>96</v>
      </c>
      <c r="G48" s="404"/>
      <c r="H48" s="106">
        <v>10</v>
      </c>
      <c r="I48" s="292"/>
      <c r="J48" s="292"/>
      <c r="K48" s="292"/>
      <c r="L48" s="292"/>
      <c r="M48" s="292"/>
      <c r="N48" s="292"/>
      <c r="O48" s="292"/>
      <c r="P48" s="295"/>
      <c r="Q48" s="293"/>
      <c r="R48" s="292"/>
      <c r="S48" s="295"/>
      <c r="T48" s="293"/>
    </row>
    <row r="49" spans="1:20" ht="60" customHeight="1">
      <c r="A49" s="398"/>
      <c r="B49" s="384"/>
      <c r="C49" s="384"/>
      <c r="D49" s="384"/>
      <c r="E49" s="399"/>
      <c r="F49" s="405" t="s">
        <v>97</v>
      </c>
      <c r="G49" s="406"/>
      <c r="H49" s="109">
        <v>5</v>
      </c>
      <c r="I49" s="293"/>
      <c r="J49" s="293"/>
      <c r="K49" s="293"/>
      <c r="L49" s="293"/>
      <c r="M49" s="293"/>
      <c r="N49" s="293"/>
      <c r="O49" s="293"/>
      <c r="P49" s="295"/>
      <c r="Q49" s="293"/>
      <c r="R49" s="293"/>
      <c r="S49" s="295"/>
      <c r="T49" s="293"/>
    </row>
    <row r="50" spans="1:20" ht="60" customHeight="1" thickBot="1">
      <c r="A50" s="400"/>
      <c r="B50" s="401"/>
      <c r="C50" s="401"/>
      <c r="D50" s="401"/>
      <c r="E50" s="402"/>
      <c r="F50" s="407" t="s">
        <v>98</v>
      </c>
      <c r="G50" s="408"/>
      <c r="H50" s="107">
        <v>0</v>
      </c>
      <c r="I50" s="294"/>
      <c r="J50" s="294"/>
      <c r="K50" s="294"/>
      <c r="L50" s="294"/>
      <c r="M50" s="294"/>
      <c r="N50" s="294"/>
      <c r="O50" s="294"/>
      <c r="P50" s="296"/>
      <c r="Q50" s="294"/>
      <c r="R50" s="294"/>
      <c r="S50" s="296"/>
      <c r="T50" s="294"/>
    </row>
    <row r="51" spans="1:20" ht="30" customHeight="1">
      <c r="A51" s="380" t="s">
        <v>99</v>
      </c>
      <c r="B51" s="380"/>
      <c r="C51" s="380"/>
      <c r="D51" s="380"/>
      <c r="E51" s="380"/>
      <c r="F51" s="380"/>
      <c r="G51" s="380"/>
      <c r="H51" s="76">
        <f>H35+H37+H39+H41+H44+H46+H48</f>
        <v>100</v>
      </c>
      <c r="I51" s="381">
        <f>SUM(I35:I50)</f>
        <v>0</v>
      </c>
      <c r="J51" s="382"/>
      <c r="K51" s="381">
        <f>SUM(K35:K50)</f>
        <v>0</v>
      </c>
      <c r="L51" s="382"/>
      <c r="M51" s="381">
        <f>SUM(M35:M50)</f>
        <v>0</v>
      </c>
      <c r="N51" s="382"/>
      <c r="O51" s="336">
        <f>SUM(O35:O50)</f>
        <v>0</v>
      </c>
      <c r="P51" s="336"/>
      <c r="Q51" s="336"/>
      <c r="R51" s="336">
        <f>SUM(R35:R50)</f>
        <v>0</v>
      </c>
      <c r="S51" s="336"/>
      <c r="T51" s="336"/>
    </row>
    <row r="52" spans="1:20" ht="60" customHeight="1">
      <c r="A52" s="347" t="s">
        <v>158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</row>
    <row r="53" spans="1:20" ht="106.5" customHeight="1">
      <c r="A53" s="391" t="s">
        <v>83</v>
      </c>
      <c r="B53" s="391"/>
      <c r="C53" s="391"/>
      <c r="D53" s="391"/>
      <c r="E53" s="391"/>
      <c r="F53" s="391"/>
      <c r="G53" s="391"/>
      <c r="H53" s="104" t="s">
        <v>84</v>
      </c>
      <c r="I53" s="105" t="s">
        <v>85</v>
      </c>
      <c r="J53" s="101" t="s">
        <v>147</v>
      </c>
      <c r="K53" s="105" t="s">
        <v>86</v>
      </c>
      <c r="L53" s="101" t="s">
        <v>147</v>
      </c>
      <c r="M53" s="105" t="s">
        <v>87</v>
      </c>
      <c r="N53" s="101" t="s">
        <v>147</v>
      </c>
      <c r="O53" s="101" t="s">
        <v>88</v>
      </c>
      <c r="P53" s="392" t="s">
        <v>147</v>
      </c>
      <c r="Q53" s="393"/>
      <c r="R53" s="101" t="s">
        <v>89</v>
      </c>
      <c r="S53" s="394" t="s">
        <v>147</v>
      </c>
      <c r="T53" s="394"/>
    </row>
    <row r="54" spans="1:20" ht="60" customHeight="1">
      <c r="A54" s="384" t="s">
        <v>148</v>
      </c>
      <c r="B54" s="384"/>
      <c r="C54" s="384"/>
      <c r="D54" s="384"/>
      <c r="E54" s="384"/>
      <c r="F54" s="286" t="s">
        <v>162</v>
      </c>
      <c r="G54" s="286"/>
      <c r="H54" s="89">
        <v>100</v>
      </c>
      <c r="I54" s="337"/>
      <c r="J54" s="376"/>
      <c r="K54" s="337"/>
      <c r="L54" s="337"/>
      <c r="M54" s="337"/>
      <c r="N54" s="337"/>
      <c r="O54" s="337"/>
      <c r="P54" s="337"/>
      <c r="Q54" s="337"/>
      <c r="R54" s="337"/>
      <c r="S54" s="337"/>
      <c r="T54" s="337"/>
    </row>
    <row r="55" spans="1:20" ht="60" customHeight="1">
      <c r="A55" s="384"/>
      <c r="B55" s="384"/>
      <c r="C55" s="384"/>
      <c r="D55" s="384"/>
      <c r="E55" s="384"/>
      <c r="F55" s="286" t="s">
        <v>149</v>
      </c>
      <c r="G55" s="286"/>
      <c r="H55" s="89">
        <v>50</v>
      </c>
      <c r="I55" s="337"/>
      <c r="J55" s="377"/>
      <c r="K55" s="337"/>
      <c r="L55" s="337"/>
      <c r="M55" s="337"/>
      <c r="N55" s="337"/>
      <c r="O55" s="337"/>
      <c r="P55" s="337"/>
      <c r="Q55" s="337"/>
      <c r="R55" s="337"/>
      <c r="S55" s="337"/>
      <c r="T55" s="337"/>
    </row>
    <row r="56" spans="1:20" ht="60" customHeight="1">
      <c r="A56" s="384"/>
      <c r="B56" s="384"/>
      <c r="C56" s="384"/>
      <c r="D56" s="384"/>
      <c r="E56" s="384"/>
      <c r="F56" s="286" t="s">
        <v>150</v>
      </c>
      <c r="G56" s="286"/>
      <c r="H56" s="89">
        <v>0</v>
      </c>
      <c r="I56" s="337"/>
      <c r="J56" s="378"/>
      <c r="K56" s="337"/>
      <c r="L56" s="337"/>
      <c r="M56" s="337"/>
      <c r="N56" s="337"/>
      <c r="O56" s="337"/>
      <c r="P56" s="337"/>
      <c r="Q56" s="337"/>
      <c r="R56" s="337"/>
      <c r="S56" s="337"/>
      <c r="T56" s="337"/>
    </row>
    <row r="57" spans="1:20" ht="30" customHeight="1">
      <c r="A57" s="383" t="s">
        <v>99</v>
      </c>
      <c r="B57" s="383"/>
      <c r="C57" s="383"/>
      <c r="D57" s="383"/>
      <c r="E57" s="383"/>
      <c r="F57" s="383"/>
      <c r="G57" s="383"/>
      <c r="H57" s="383"/>
      <c r="I57" s="309">
        <f>I54</f>
        <v>0</v>
      </c>
      <c r="J57" s="309"/>
      <c r="K57" s="309">
        <f>K54</f>
        <v>0</v>
      </c>
      <c r="L57" s="309"/>
      <c r="M57" s="309">
        <f>M54</f>
        <v>0</v>
      </c>
      <c r="N57" s="309"/>
      <c r="O57" s="336">
        <f>O54</f>
        <v>0</v>
      </c>
      <c r="P57" s="336"/>
      <c r="Q57" s="336"/>
      <c r="R57" s="336">
        <f>R54</f>
        <v>0</v>
      </c>
      <c r="S57" s="336"/>
      <c r="T57" s="336"/>
    </row>
    <row r="58" spans="1:20" ht="60" customHeight="1">
      <c r="A58" s="347" t="s">
        <v>156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</row>
    <row r="59" spans="1:20" ht="60" customHeight="1">
      <c r="A59" s="384" t="s">
        <v>159</v>
      </c>
      <c r="B59" s="384"/>
      <c r="C59" s="384"/>
      <c r="D59" s="384"/>
      <c r="E59" s="384"/>
      <c r="F59" s="385" t="s">
        <v>153</v>
      </c>
      <c r="G59" s="386"/>
      <c r="H59" s="387"/>
      <c r="I59" s="278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388"/>
      <c r="K59" s="278">
        <f aca="true" t="shared" si="0" ref="K59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388"/>
      <c r="M59" s="278">
        <f aca="true" t="shared" si="1" ref="M59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388"/>
      <c r="O59" s="278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279"/>
      <c r="Q59" s="279"/>
      <c r="R59" s="278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279"/>
      <c r="T59" s="279"/>
    </row>
    <row r="60" spans="1:20" ht="60" customHeight="1">
      <c r="A60" s="384"/>
      <c r="B60" s="384"/>
      <c r="C60" s="384"/>
      <c r="D60" s="384"/>
      <c r="E60" s="384"/>
      <c r="F60" s="385" t="s">
        <v>154</v>
      </c>
      <c r="G60" s="386"/>
      <c r="H60" s="387"/>
      <c r="I60" s="280"/>
      <c r="J60" s="389"/>
      <c r="K60" s="280"/>
      <c r="L60" s="389"/>
      <c r="M60" s="280"/>
      <c r="N60" s="389"/>
      <c r="O60" s="280"/>
      <c r="P60" s="281"/>
      <c r="Q60" s="281"/>
      <c r="R60" s="280"/>
      <c r="S60" s="281"/>
      <c r="T60" s="281"/>
    </row>
    <row r="61" spans="1:20" ht="60" customHeight="1">
      <c r="A61" s="384"/>
      <c r="B61" s="384"/>
      <c r="C61" s="384"/>
      <c r="D61" s="384"/>
      <c r="E61" s="384"/>
      <c r="F61" s="385" t="s">
        <v>155</v>
      </c>
      <c r="G61" s="386"/>
      <c r="H61" s="387"/>
      <c r="I61" s="282"/>
      <c r="J61" s="390"/>
      <c r="K61" s="282"/>
      <c r="L61" s="390"/>
      <c r="M61" s="282"/>
      <c r="N61" s="390"/>
      <c r="O61" s="282"/>
      <c r="P61" s="283"/>
      <c r="Q61" s="283"/>
      <c r="R61" s="282"/>
      <c r="S61" s="283"/>
      <c r="T61" s="283"/>
    </row>
    <row r="62" spans="1:21" ht="60" customHeight="1">
      <c r="A62" s="347" t="s">
        <v>151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85"/>
    </row>
    <row r="63" spans="1:20" ht="60" customHeight="1">
      <c r="A63" s="384" t="s">
        <v>152</v>
      </c>
      <c r="B63" s="384"/>
      <c r="C63" s="384"/>
      <c r="D63" s="384"/>
      <c r="E63" s="384"/>
      <c r="F63" s="286" t="s">
        <v>153</v>
      </c>
      <c r="G63" s="286"/>
      <c r="H63" s="120">
        <v>100</v>
      </c>
      <c r="I63" s="379" t="str">
        <f>IF(SUM(I59:T61)=0,"BAJO",IF(SUM(I59:T61)/COUNTIF(I59:T61,"&gt;0")&lt;50,"BAJO",IF(SUM(I59:T61)/COUNTIF(I59:T61,"&gt;0")=100,"FUERTE",IF(SUM(I59:T61)/COUNTIF(I59:T61,"&gt;0")&lt;=99,"MODERADO"))))</f>
        <v>BAJO</v>
      </c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</row>
    <row r="64" spans="1:20" ht="60" customHeight="1">
      <c r="A64" s="384"/>
      <c r="B64" s="384"/>
      <c r="C64" s="384"/>
      <c r="D64" s="384"/>
      <c r="E64" s="384"/>
      <c r="F64" s="286" t="s">
        <v>154</v>
      </c>
      <c r="G64" s="286"/>
      <c r="H64" s="120">
        <v>50</v>
      </c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</row>
    <row r="65" spans="1:20" ht="60" customHeight="1">
      <c r="A65" s="384"/>
      <c r="B65" s="384"/>
      <c r="C65" s="384"/>
      <c r="D65" s="384"/>
      <c r="E65" s="384"/>
      <c r="F65" s="286" t="s">
        <v>155</v>
      </c>
      <c r="G65" s="286"/>
      <c r="H65" s="120">
        <v>0</v>
      </c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</row>
    <row r="66" spans="1:20" ht="30" customHeight="1">
      <c r="A66" s="39"/>
      <c r="B66" s="39"/>
      <c r="C66" s="3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7"/>
      <c r="P66" s="38"/>
      <c r="Q66" s="38"/>
      <c r="R66" s="38"/>
      <c r="S66" s="38"/>
      <c r="T66" s="38"/>
    </row>
    <row r="67" spans="1:20" ht="30" customHeight="1">
      <c r="A67" s="33"/>
      <c r="B67" s="33"/>
      <c r="C67" s="34"/>
      <c r="D67" s="34"/>
      <c r="E67" s="34"/>
      <c r="F67" s="34"/>
      <c r="G67" s="34"/>
      <c r="H67" s="34"/>
      <c r="I67" s="34"/>
      <c r="J67" s="87"/>
      <c r="K67" s="87"/>
      <c r="L67" s="50"/>
      <c r="M67" s="50"/>
      <c r="N67" s="42"/>
      <c r="O67" s="51"/>
      <c r="P67" s="40"/>
      <c r="Q67" s="40"/>
      <c r="R67" s="40"/>
      <c r="S67" s="40"/>
      <c r="T67" s="40"/>
    </row>
    <row r="68" spans="1:20" ht="30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52"/>
      <c r="L68" s="52"/>
      <c r="M68" s="42"/>
      <c r="N68" s="42"/>
      <c r="O68" s="51"/>
      <c r="P68" s="51"/>
      <c r="Q68" s="51"/>
      <c r="R68" s="51"/>
      <c r="S68" s="51"/>
      <c r="T68" s="51"/>
    </row>
    <row r="69" spans="1:20" ht="69" customHeight="1">
      <c r="A69" s="284" t="s">
        <v>100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</row>
    <row r="70" spans="1:20" ht="30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2"/>
      <c r="Q70" s="92"/>
      <c r="R70" s="92"/>
      <c r="S70" s="92"/>
      <c r="T70" s="92"/>
    </row>
    <row r="71" spans="1:20" s="84" customFormat="1" ht="50.1" customHeight="1">
      <c r="A71" s="277" t="s">
        <v>1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</row>
    <row r="72" spans="1:20" s="84" customFormat="1" ht="50.1" customHeight="1">
      <c r="A72" s="286" t="s">
        <v>101</v>
      </c>
      <c r="B72" s="286"/>
      <c r="C72" s="286"/>
      <c r="D72" s="286"/>
      <c r="E72" s="286"/>
      <c r="F72" s="286"/>
      <c r="G72" s="286"/>
      <c r="H72" s="286" t="s">
        <v>102</v>
      </c>
      <c r="I72" s="286"/>
      <c r="J72" s="286"/>
      <c r="K72" s="286"/>
      <c r="L72" s="286"/>
      <c r="M72" s="286"/>
      <c r="N72" s="286"/>
      <c r="O72" s="286" t="s">
        <v>103</v>
      </c>
      <c r="P72" s="286"/>
      <c r="Q72" s="286"/>
      <c r="R72" s="286"/>
      <c r="S72" s="286"/>
      <c r="T72" s="286"/>
    </row>
    <row r="73" spans="1:20" s="84" customFormat="1" ht="50.1" customHeight="1">
      <c r="A73" s="287" t="e">
        <f>G10</f>
        <v>#REF!</v>
      </c>
      <c r="B73" s="287"/>
      <c r="C73" s="287"/>
      <c r="D73" s="287"/>
      <c r="E73" s="287"/>
      <c r="F73" s="287"/>
      <c r="G73" s="287"/>
      <c r="H73" s="288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288"/>
      <c r="J73" s="288"/>
      <c r="K73" s="288"/>
      <c r="L73" s="288"/>
      <c r="M73" s="288"/>
      <c r="N73" s="288"/>
      <c r="O73" s="291" t="e">
        <f>IF(A73-H73=0,"1",A73-H73)</f>
        <v>#REF!</v>
      </c>
      <c r="P73" s="291"/>
      <c r="Q73" s="291"/>
      <c r="R73" s="291"/>
      <c r="S73" s="291"/>
      <c r="T73" s="291"/>
    </row>
    <row r="74" spans="1:20" s="84" customFormat="1" ht="50.1" customHeight="1">
      <c r="A74" s="93"/>
      <c r="B74" s="93"/>
      <c r="C74" s="94"/>
      <c r="D74" s="94"/>
      <c r="E74" s="86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97"/>
      <c r="Q74" s="97"/>
      <c r="R74" s="97"/>
      <c r="S74" s="97"/>
      <c r="T74" s="97"/>
    </row>
    <row r="75" spans="1:20" s="84" customFormat="1" ht="50.1" customHeight="1">
      <c r="A75" s="289" t="s">
        <v>104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</row>
    <row r="76" spans="1:20" s="84" customFormat="1" ht="50.1" customHeight="1">
      <c r="A76" s="286" t="s">
        <v>105</v>
      </c>
      <c r="B76" s="286"/>
      <c r="C76" s="286"/>
      <c r="D76" s="286"/>
      <c r="E76" s="286"/>
      <c r="F76" s="286"/>
      <c r="G76" s="286"/>
      <c r="H76" s="286" t="s">
        <v>102</v>
      </c>
      <c r="I76" s="286"/>
      <c r="J76" s="286"/>
      <c r="K76" s="286"/>
      <c r="L76" s="286"/>
      <c r="M76" s="286"/>
      <c r="N76" s="286"/>
      <c r="O76" s="286" t="s">
        <v>106</v>
      </c>
      <c r="P76" s="286"/>
      <c r="Q76" s="286"/>
      <c r="R76" s="286"/>
      <c r="S76" s="286"/>
      <c r="T76" s="286"/>
    </row>
    <row r="77" spans="1:20" s="84" customFormat="1" ht="50.1" customHeight="1">
      <c r="A77" s="287" t="e">
        <f>G11</f>
        <v>#REF!</v>
      </c>
      <c r="B77" s="287"/>
      <c r="C77" s="287"/>
      <c r="D77" s="287"/>
      <c r="E77" s="287"/>
      <c r="F77" s="287"/>
      <c r="G77" s="287"/>
      <c r="H77" s="290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290"/>
      <c r="J77" s="290"/>
      <c r="K77" s="290"/>
      <c r="L77" s="290"/>
      <c r="M77" s="290"/>
      <c r="N77" s="290"/>
      <c r="O77" s="287" t="e">
        <f>IF(A77-H77=0,"1",A77-H77)</f>
        <v>#REF!</v>
      </c>
      <c r="P77" s="287"/>
      <c r="Q77" s="287"/>
      <c r="R77" s="287"/>
      <c r="S77" s="287"/>
      <c r="T77" s="287"/>
    </row>
    <row r="78" spans="1:20" s="84" customFormat="1" ht="50.1" customHeight="1">
      <c r="A78" s="98"/>
      <c r="B78" s="98"/>
      <c r="C78" s="98"/>
      <c r="D78" s="98"/>
      <c r="E78" s="98"/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97"/>
      <c r="Q78" s="97"/>
      <c r="R78" s="97"/>
      <c r="S78" s="97"/>
      <c r="T78" s="97"/>
    </row>
    <row r="79" spans="1:20" s="84" customFormat="1" ht="50.1" customHeight="1">
      <c r="A79" s="277" t="s">
        <v>107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</row>
    <row r="80" spans="1:20" s="84" customFormat="1" ht="50.1" customHeight="1">
      <c r="A80" s="286" t="s">
        <v>103</v>
      </c>
      <c r="B80" s="286"/>
      <c r="C80" s="286"/>
      <c r="D80" s="286"/>
      <c r="E80" s="286"/>
      <c r="F80" s="286"/>
      <c r="G80" s="286"/>
      <c r="H80" s="286" t="s">
        <v>106</v>
      </c>
      <c r="I80" s="286"/>
      <c r="J80" s="286"/>
      <c r="K80" s="286"/>
      <c r="L80" s="286"/>
      <c r="M80" s="286"/>
      <c r="N80" s="286"/>
      <c r="O80" s="286" t="s">
        <v>108</v>
      </c>
      <c r="P80" s="286"/>
      <c r="Q80" s="286"/>
      <c r="R80" s="286"/>
      <c r="S80" s="286"/>
      <c r="T80" s="286"/>
    </row>
    <row r="81" spans="1:20" s="84" customFormat="1" ht="50.1" customHeight="1">
      <c r="A81" s="287" t="e">
        <f>O73</f>
        <v>#REF!</v>
      </c>
      <c r="B81" s="287"/>
      <c r="C81" s="287"/>
      <c r="D81" s="287"/>
      <c r="E81" s="287"/>
      <c r="F81" s="287"/>
      <c r="G81" s="287"/>
      <c r="H81" s="287" t="e">
        <f>O77</f>
        <v>#REF!</v>
      </c>
      <c r="I81" s="287"/>
      <c r="J81" s="287"/>
      <c r="K81" s="287"/>
      <c r="L81" s="287"/>
      <c r="M81" s="287"/>
      <c r="N81" s="287"/>
      <c r="O81" s="288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288"/>
      <c r="Q81" s="288"/>
      <c r="R81" s="288"/>
      <c r="S81" s="288"/>
      <c r="T81" s="288"/>
    </row>
    <row r="82" spans="1:20" ht="15">
      <c r="A82" s="17"/>
      <c r="B82" s="17"/>
      <c r="C82" s="17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54"/>
      <c r="P82" s="55"/>
      <c r="Q82" s="55"/>
      <c r="R82" s="55"/>
      <c r="S82" s="55"/>
      <c r="T82" s="55"/>
    </row>
  </sheetData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4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600" verticalDpi="6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-0.24997000396251678"/>
  </sheetPr>
  <dimension ref="A1:U82"/>
  <sheetViews>
    <sheetView view="pageBreakPreview" zoomScale="25" zoomScaleSheetLayoutView="25" workbookViewId="0" topLeftCell="F55">
      <selection activeCell="I59" sqref="I59:T61"/>
    </sheetView>
  </sheetViews>
  <sheetFormatPr defaultColWidth="11.421875" defaultRowHeight="15"/>
  <cols>
    <col min="1" max="1" width="78.140625" style="36" customWidth="1"/>
    <col min="2" max="3" width="50.7109375" style="36" customWidth="1"/>
    <col min="4" max="9" width="35.7109375" style="36" customWidth="1"/>
    <col min="10" max="10" width="70.7109375" style="36" customWidth="1"/>
    <col min="11" max="11" width="35.7109375" style="36" customWidth="1"/>
    <col min="12" max="12" width="70.7109375" style="36" customWidth="1"/>
    <col min="13" max="13" width="35.7109375" style="36" customWidth="1"/>
    <col min="14" max="14" width="70.7109375" style="36" customWidth="1"/>
    <col min="15" max="20" width="43.140625" style="36" customWidth="1"/>
    <col min="21" max="21" width="27.421875" style="36" customWidth="1"/>
    <col min="22" max="16384" width="11.421875" style="36" customWidth="1"/>
  </cols>
  <sheetData>
    <row r="1" spans="1:20" ht="71.25" customHeight="1">
      <c r="A1" s="99" t="s">
        <v>60</v>
      </c>
      <c r="B1" s="361" t="str">
        <f>'MAPA DE RIESGOS'!C9</f>
        <v>16 DE Julio de 2020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71.25" customHeight="1">
      <c r="A2" s="99" t="s">
        <v>61</v>
      </c>
      <c r="B2" s="364" t="str">
        <f>'MAPA DE RIESGOS'!C7</f>
        <v>ATENCIÓN SOCIAL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/>
    </row>
    <row r="3" spans="1:20" ht="71.25" customHeight="1">
      <c r="A3" s="99" t="s">
        <v>62</v>
      </c>
      <c r="B3" s="364" t="str">
        <f>'MAPA DE RIESGOS'!D16</f>
        <v>IMPLEMENTACIÓN DE POLITICAS PUBLICAS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3"/>
    </row>
    <row r="4" spans="1:20" ht="30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7"/>
      <c r="P4" s="38"/>
      <c r="Q4" s="38"/>
      <c r="R4" s="38"/>
      <c r="S4" s="38"/>
      <c r="T4" s="38"/>
    </row>
    <row r="5" spans="1:20" ht="66" customHeight="1">
      <c r="A5" s="346" t="s">
        <v>189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</row>
    <row r="6" spans="1:20" ht="81" customHeight="1">
      <c r="A6" s="100" t="s">
        <v>63</v>
      </c>
      <c r="B6" s="349" t="s">
        <v>35</v>
      </c>
      <c r="C6" s="351"/>
      <c r="D6" s="349" t="s">
        <v>165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</row>
    <row r="7" spans="1:20" ht="91.5" customHeight="1">
      <c r="A7" s="88" t="e">
        <f>#REF!</f>
        <v>#REF!</v>
      </c>
      <c r="B7" s="369" t="e">
        <f>#REF!</f>
        <v>#REF!</v>
      </c>
      <c r="C7" s="370"/>
      <c r="D7" s="369" t="e">
        <f>#REF!</f>
        <v>#REF!</v>
      </c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0"/>
    </row>
    <row r="8" spans="1:20" ht="90.75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20" ht="66" customHeight="1">
      <c r="A9" s="346" t="s">
        <v>64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</row>
    <row r="10" spans="1:20" ht="99.95" customHeight="1">
      <c r="A10" s="347" t="s">
        <v>144</v>
      </c>
      <c r="B10" s="347"/>
      <c r="C10" s="347"/>
      <c r="D10" s="347"/>
      <c r="E10" s="347"/>
      <c r="F10" s="347"/>
      <c r="G10" s="348" t="e">
        <f>#REF!</f>
        <v>#REF!</v>
      </c>
      <c r="H10" s="348"/>
      <c r="I10" s="348"/>
      <c r="J10" s="349" t="s">
        <v>65</v>
      </c>
      <c r="K10" s="350"/>
      <c r="L10" s="350"/>
      <c r="M10" s="350"/>
      <c r="N10" s="350"/>
      <c r="O10" s="350"/>
      <c r="P10" s="350"/>
      <c r="Q10" s="350"/>
      <c r="R10" s="350"/>
      <c r="S10" s="350"/>
      <c r="T10" s="351"/>
    </row>
    <row r="11" spans="1:20" ht="99.95" customHeight="1">
      <c r="A11" s="347" t="s">
        <v>142</v>
      </c>
      <c r="B11" s="347"/>
      <c r="C11" s="347"/>
      <c r="D11" s="347"/>
      <c r="E11" s="347"/>
      <c r="F11" s="347"/>
      <c r="G11" s="352" t="e">
        <f>#REF!</f>
        <v>#REF!</v>
      </c>
      <c r="H11" s="352"/>
      <c r="I11" s="352"/>
      <c r="J11" s="353" t="e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#REF!</v>
      </c>
      <c r="K11" s="354"/>
      <c r="L11" s="354"/>
      <c r="M11" s="354"/>
      <c r="N11" s="354"/>
      <c r="O11" s="354"/>
      <c r="P11" s="354"/>
      <c r="Q11" s="354"/>
      <c r="R11" s="354"/>
      <c r="S11" s="354"/>
      <c r="T11" s="355"/>
    </row>
    <row r="12" spans="1:20" ht="47.25" customHeight="1">
      <c r="A12" s="22"/>
      <c r="B12" s="22"/>
      <c r="C12" s="22"/>
      <c r="D12" s="23"/>
      <c r="E12" s="23"/>
      <c r="F12" s="24"/>
      <c r="G12" s="24"/>
      <c r="H12" s="24"/>
      <c r="I12" s="24"/>
      <c r="J12" s="24"/>
      <c r="K12" s="23"/>
      <c r="L12" s="23"/>
      <c r="M12" s="23"/>
      <c r="N12" s="23"/>
      <c r="O12" s="37"/>
      <c r="P12" s="38"/>
      <c r="Q12" s="38"/>
      <c r="R12" s="38"/>
      <c r="S12" s="38"/>
      <c r="T12" s="38"/>
    </row>
    <row r="13" spans="1:20" ht="73.5" customHeight="1">
      <c r="A13" s="440" t="s">
        <v>75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</row>
    <row r="14" spans="1:20" ht="73.5" customHeight="1">
      <c r="A14" s="441" t="s">
        <v>76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ht="72" customHeight="1">
      <c r="A15" s="421" t="s">
        <v>146</v>
      </c>
      <c r="B15" s="422"/>
      <c r="C15" s="422"/>
      <c r="D15" s="422"/>
      <c r="E15" s="422"/>
      <c r="F15" s="423"/>
      <c r="G15" s="430" t="s">
        <v>171</v>
      </c>
      <c r="H15" s="431"/>
      <c r="I15" s="431"/>
      <c r="J15" s="431"/>
      <c r="K15" s="431"/>
      <c r="L15" s="431"/>
      <c r="M15" s="431"/>
      <c r="N15" s="432"/>
      <c r="O15" s="347" t="s">
        <v>145</v>
      </c>
      <c r="P15" s="347"/>
      <c r="Q15" s="347"/>
      <c r="R15" s="347"/>
      <c r="S15" s="347"/>
      <c r="T15" s="347"/>
    </row>
    <row r="16" spans="1:20" ht="30" customHeight="1">
      <c r="A16" s="424"/>
      <c r="B16" s="425"/>
      <c r="C16" s="425"/>
      <c r="D16" s="425"/>
      <c r="E16" s="425"/>
      <c r="F16" s="426"/>
      <c r="G16" s="433"/>
      <c r="H16" s="434"/>
      <c r="I16" s="434"/>
      <c r="J16" s="434"/>
      <c r="K16" s="434"/>
      <c r="L16" s="434"/>
      <c r="M16" s="434"/>
      <c r="N16" s="435"/>
      <c r="O16" s="439" t="s">
        <v>1</v>
      </c>
      <c r="P16" s="439"/>
      <c r="Q16" s="439"/>
      <c r="R16" s="439" t="s">
        <v>0</v>
      </c>
      <c r="S16" s="439"/>
      <c r="T16" s="439"/>
    </row>
    <row r="17" spans="1:20" ht="54" customHeight="1">
      <c r="A17" s="427"/>
      <c r="B17" s="428"/>
      <c r="C17" s="428"/>
      <c r="D17" s="428"/>
      <c r="E17" s="428"/>
      <c r="F17" s="429"/>
      <c r="G17" s="436"/>
      <c r="H17" s="437"/>
      <c r="I17" s="437"/>
      <c r="J17" s="437"/>
      <c r="K17" s="437"/>
      <c r="L17" s="437"/>
      <c r="M17" s="437"/>
      <c r="N17" s="438"/>
      <c r="O17" s="101" t="s">
        <v>169</v>
      </c>
      <c r="P17" s="101" t="s">
        <v>170</v>
      </c>
      <c r="Q17" s="101" t="s">
        <v>172</v>
      </c>
      <c r="R17" s="101" t="s">
        <v>169</v>
      </c>
      <c r="S17" s="101" t="s">
        <v>170</v>
      </c>
      <c r="T17" s="101" t="s">
        <v>172</v>
      </c>
    </row>
    <row r="18" spans="1:20" ht="49.5" customHeight="1">
      <c r="A18" s="418" t="e">
        <f>#REF!</f>
        <v>#REF!</v>
      </c>
      <c r="B18" s="419"/>
      <c r="C18" s="419"/>
      <c r="D18" s="419"/>
      <c r="E18" s="419"/>
      <c r="F18" s="420"/>
      <c r="G18" s="102" t="s">
        <v>77</v>
      </c>
      <c r="H18" s="418" t="e">
        <f>#REF!</f>
        <v>#REF!</v>
      </c>
      <c r="I18" s="419"/>
      <c r="J18" s="419"/>
      <c r="K18" s="419"/>
      <c r="L18" s="419"/>
      <c r="M18" s="419"/>
      <c r="N18" s="419"/>
      <c r="O18" s="83"/>
      <c r="P18" s="83"/>
      <c r="Q18" s="80"/>
      <c r="R18" s="80"/>
      <c r="S18" s="80"/>
      <c r="T18" s="80"/>
    </row>
    <row r="19" spans="1:20" ht="50.1" customHeight="1">
      <c r="A19" s="418" t="e">
        <f>#REF!</f>
        <v>#REF!</v>
      </c>
      <c r="B19" s="419"/>
      <c r="C19" s="419"/>
      <c r="D19" s="419"/>
      <c r="E19" s="419"/>
      <c r="F19" s="420"/>
      <c r="G19" s="102" t="s">
        <v>78</v>
      </c>
      <c r="H19" s="418" t="e">
        <f>#REF!</f>
        <v>#REF!</v>
      </c>
      <c r="I19" s="419"/>
      <c r="J19" s="419"/>
      <c r="K19" s="419"/>
      <c r="L19" s="419"/>
      <c r="M19" s="419"/>
      <c r="N19" s="419"/>
      <c r="O19" s="83"/>
      <c r="P19" s="83"/>
      <c r="Q19" s="80"/>
      <c r="R19" s="80"/>
      <c r="S19" s="80"/>
      <c r="T19" s="80"/>
    </row>
    <row r="20" spans="1:20" ht="50.1" customHeight="1">
      <c r="A20" s="418" t="e">
        <f>#REF!</f>
        <v>#REF!</v>
      </c>
      <c r="B20" s="419"/>
      <c r="C20" s="419"/>
      <c r="D20" s="419"/>
      <c r="E20" s="419"/>
      <c r="F20" s="420"/>
      <c r="G20" s="102" t="s">
        <v>79</v>
      </c>
      <c r="H20" s="418" t="e">
        <f>#REF!</f>
        <v>#REF!</v>
      </c>
      <c r="I20" s="419"/>
      <c r="J20" s="419"/>
      <c r="K20" s="419"/>
      <c r="L20" s="419"/>
      <c r="M20" s="419"/>
      <c r="N20" s="419"/>
      <c r="O20" s="83"/>
      <c r="P20" s="83"/>
      <c r="Q20" s="80"/>
      <c r="R20" s="80"/>
      <c r="S20" s="80"/>
      <c r="T20" s="80"/>
    </row>
    <row r="21" spans="1:20" ht="50.1" customHeight="1">
      <c r="A21" s="418" t="e">
        <f>#REF!</f>
        <v>#REF!</v>
      </c>
      <c r="B21" s="419"/>
      <c r="C21" s="419"/>
      <c r="D21" s="419"/>
      <c r="E21" s="419"/>
      <c r="F21" s="420"/>
      <c r="G21" s="102" t="s">
        <v>80</v>
      </c>
      <c r="H21" s="418" t="e">
        <f>#REF!</f>
        <v>#REF!</v>
      </c>
      <c r="I21" s="419"/>
      <c r="J21" s="419"/>
      <c r="K21" s="419"/>
      <c r="L21" s="419"/>
      <c r="M21" s="419"/>
      <c r="N21" s="419"/>
      <c r="O21" s="83"/>
      <c r="P21" s="83"/>
      <c r="Q21" s="80"/>
      <c r="R21" s="80"/>
      <c r="S21" s="80"/>
      <c r="T21" s="80"/>
    </row>
    <row r="22" spans="1:20" ht="50.1" customHeight="1">
      <c r="A22" s="418" t="e">
        <f>#REF!</f>
        <v>#REF!</v>
      </c>
      <c r="B22" s="419"/>
      <c r="C22" s="419"/>
      <c r="D22" s="419"/>
      <c r="E22" s="419"/>
      <c r="F22" s="420"/>
      <c r="G22" s="102" t="s">
        <v>81</v>
      </c>
      <c r="H22" s="418" t="e">
        <f>#REF!</f>
        <v>#REF!</v>
      </c>
      <c r="I22" s="419"/>
      <c r="J22" s="419"/>
      <c r="K22" s="419"/>
      <c r="L22" s="419"/>
      <c r="M22" s="419"/>
      <c r="N22" s="419"/>
      <c r="O22" s="83"/>
      <c r="P22" s="83"/>
      <c r="Q22" s="80"/>
      <c r="R22" s="80"/>
      <c r="S22" s="80"/>
      <c r="T22" s="80"/>
    </row>
    <row r="23" spans="1:20" ht="30" customHeight="1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7"/>
      <c r="P23" s="38"/>
      <c r="Q23" s="38"/>
      <c r="R23" s="38"/>
      <c r="S23" s="38"/>
      <c r="T23" s="38"/>
    </row>
    <row r="24" spans="1:20" ht="30" customHeight="1">
      <c r="A24" s="28"/>
      <c r="B24" s="28"/>
      <c r="C24" s="29"/>
      <c r="D24" s="29"/>
      <c r="E24" s="41"/>
      <c r="F24" s="41"/>
      <c r="G24" s="41"/>
      <c r="H24" s="41"/>
      <c r="I24" s="41"/>
      <c r="J24" s="30"/>
      <c r="K24" s="30"/>
      <c r="L24" s="31"/>
      <c r="M24" s="31"/>
      <c r="N24" s="32"/>
      <c r="O24" s="42"/>
      <c r="P24" s="43"/>
      <c r="Q24" s="43"/>
      <c r="R24" s="43"/>
      <c r="S24" s="43"/>
      <c r="T24" s="43"/>
    </row>
    <row r="25" spans="1:20" ht="54" customHeight="1">
      <c r="A25" s="412" t="s">
        <v>173</v>
      </c>
      <c r="B25" s="412"/>
      <c r="C25" s="412"/>
      <c r="D25" s="412"/>
      <c r="E25" s="412"/>
      <c r="F25" s="412"/>
      <c r="G25" s="413"/>
      <c r="H25" s="103">
        <f>COUNTIF(O18:O22,"x")</f>
        <v>0</v>
      </c>
      <c r="I25" s="28"/>
      <c r="J25" s="28"/>
      <c r="K25" s="28"/>
      <c r="L25" s="31"/>
      <c r="M25" s="31"/>
      <c r="N25" s="44"/>
      <c r="O25" s="45"/>
      <c r="P25" s="46"/>
      <c r="Q25" s="46"/>
      <c r="R25" s="46"/>
      <c r="S25" s="46"/>
      <c r="T25" s="46"/>
    </row>
    <row r="26" spans="1:20" ht="54" customHeight="1">
      <c r="A26" s="412" t="s">
        <v>174</v>
      </c>
      <c r="B26" s="412"/>
      <c r="C26" s="412"/>
      <c r="D26" s="412"/>
      <c r="E26" s="412"/>
      <c r="F26" s="412"/>
      <c r="G26" s="413"/>
      <c r="H26" s="103">
        <f>COUNTIF(P18:P22,"x")</f>
        <v>0</v>
      </c>
      <c r="I26" s="28"/>
      <c r="J26" s="28"/>
      <c r="K26" s="28"/>
      <c r="L26" s="31"/>
      <c r="M26" s="31"/>
      <c r="N26" s="44"/>
      <c r="O26" s="45"/>
      <c r="P26" s="46"/>
      <c r="Q26" s="46"/>
      <c r="R26" s="46"/>
      <c r="S26" s="46"/>
      <c r="T26" s="46"/>
    </row>
    <row r="27" spans="1:20" ht="54" customHeight="1">
      <c r="A27" s="412" t="s">
        <v>175</v>
      </c>
      <c r="B27" s="412"/>
      <c r="C27" s="412"/>
      <c r="D27" s="412"/>
      <c r="E27" s="412"/>
      <c r="F27" s="412"/>
      <c r="G27" s="413"/>
      <c r="H27" s="103">
        <f>COUNTIF(Q18:Q22,"x")</f>
        <v>0</v>
      </c>
      <c r="I27" s="28"/>
      <c r="J27" s="28"/>
      <c r="K27" s="28"/>
      <c r="L27" s="31"/>
      <c r="M27" s="31"/>
      <c r="N27" s="44"/>
      <c r="O27" s="45"/>
      <c r="P27" s="46"/>
      <c r="Q27" s="46"/>
      <c r="R27" s="46"/>
      <c r="S27" s="46"/>
      <c r="T27" s="46"/>
    </row>
    <row r="28" spans="1:20" ht="54" customHeight="1">
      <c r="A28" s="412" t="s">
        <v>176</v>
      </c>
      <c r="B28" s="412"/>
      <c r="C28" s="412"/>
      <c r="D28" s="412"/>
      <c r="E28" s="412"/>
      <c r="F28" s="412"/>
      <c r="G28" s="413"/>
      <c r="H28" s="103">
        <f>COUNTIF(R18:R22,"x")</f>
        <v>0</v>
      </c>
      <c r="I28" s="32"/>
      <c r="J28" s="32"/>
      <c r="K28" s="32"/>
      <c r="L28" s="47"/>
      <c r="M28" s="47"/>
      <c r="N28" s="47"/>
      <c r="O28" s="48"/>
      <c r="P28" s="49"/>
      <c r="Q28" s="49"/>
      <c r="R28" s="49"/>
      <c r="S28" s="49"/>
      <c r="T28" s="49"/>
    </row>
    <row r="29" spans="1:20" ht="54" customHeight="1">
      <c r="A29" s="412" t="s">
        <v>177</v>
      </c>
      <c r="B29" s="412"/>
      <c r="C29" s="412"/>
      <c r="D29" s="412"/>
      <c r="E29" s="412"/>
      <c r="F29" s="412"/>
      <c r="G29" s="413"/>
      <c r="H29" s="103">
        <f>COUNTIF(S18:S22,"x")</f>
        <v>0</v>
      </c>
      <c r="I29" s="32"/>
      <c r="J29" s="32"/>
      <c r="K29" s="32"/>
      <c r="L29" s="47"/>
      <c r="M29" s="47"/>
      <c r="N29" s="47"/>
      <c r="O29" s="48"/>
      <c r="P29" s="49"/>
      <c r="Q29" s="49"/>
      <c r="R29" s="49"/>
      <c r="S29" s="49"/>
      <c r="T29" s="49"/>
    </row>
    <row r="30" spans="1:20" ht="54" customHeight="1">
      <c r="A30" s="412" t="s">
        <v>178</v>
      </c>
      <c r="B30" s="412"/>
      <c r="C30" s="412"/>
      <c r="D30" s="412"/>
      <c r="E30" s="412"/>
      <c r="F30" s="412"/>
      <c r="G30" s="413"/>
      <c r="H30" s="103">
        <f>COUNTIF(T18:T22,"x")</f>
        <v>0</v>
      </c>
      <c r="I30" s="32"/>
      <c r="J30" s="32"/>
      <c r="K30" s="32"/>
      <c r="L30" s="47"/>
      <c r="M30" s="47"/>
      <c r="N30" s="47"/>
      <c r="O30" s="48"/>
      <c r="P30" s="49"/>
      <c r="Q30" s="49"/>
      <c r="R30" s="49"/>
      <c r="S30" s="49"/>
      <c r="T30" s="49"/>
    </row>
    <row r="31" spans="1:20" ht="30" customHeight="1">
      <c r="A31" s="67"/>
      <c r="B31" s="67"/>
      <c r="C31" s="67"/>
      <c r="D31" s="67"/>
      <c r="E31" s="67"/>
      <c r="F31" s="67"/>
      <c r="G31" s="67"/>
      <c r="H31" s="53"/>
      <c r="I31" s="32"/>
      <c r="J31" s="32"/>
      <c r="K31" s="32"/>
      <c r="L31" s="47"/>
      <c r="M31" s="47"/>
      <c r="N31" s="47"/>
      <c r="O31" s="48"/>
      <c r="P31" s="49"/>
      <c r="Q31" s="49"/>
      <c r="R31" s="49"/>
      <c r="S31" s="49"/>
      <c r="T31" s="49"/>
    </row>
    <row r="32" spans="1:20" ht="78" customHeight="1">
      <c r="A32" s="414" t="s">
        <v>82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</row>
    <row r="33" spans="1:20" ht="78" customHeight="1">
      <c r="A33" s="415" t="s">
        <v>157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7"/>
    </row>
    <row r="34" spans="1:20" ht="106.5" customHeight="1" thickBot="1">
      <c r="A34" s="391" t="s">
        <v>83</v>
      </c>
      <c r="B34" s="391"/>
      <c r="C34" s="391"/>
      <c r="D34" s="391"/>
      <c r="E34" s="391"/>
      <c r="F34" s="391"/>
      <c r="G34" s="391"/>
      <c r="H34" s="104" t="s">
        <v>84</v>
      </c>
      <c r="I34" s="105" t="s">
        <v>85</v>
      </c>
      <c r="J34" s="101" t="s">
        <v>147</v>
      </c>
      <c r="K34" s="105" t="s">
        <v>86</v>
      </c>
      <c r="L34" s="101" t="s">
        <v>147</v>
      </c>
      <c r="M34" s="105" t="s">
        <v>87</v>
      </c>
      <c r="N34" s="101" t="s">
        <v>147</v>
      </c>
      <c r="O34" s="101" t="s">
        <v>88</v>
      </c>
      <c r="P34" s="392" t="s">
        <v>147</v>
      </c>
      <c r="Q34" s="393"/>
      <c r="R34" s="101" t="s">
        <v>89</v>
      </c>
      <c r="S34" s="394" t="s">
        <v>147</v>
      </c>
      <c r="T34" s="394"/>
    </row>
    <row r="35" spans="1:20" ht="60" customHeight="1">
      <c r="A35" s="395" t="s">
        <v>161</v>
      </c>
      <c r="B35" s="396"/>
      <c r="C35" s="396"/>
      <c r="D35" s="396"/>
      <c r="E35" s="397"/>
      <c r="F35" s="403" t="s">
        <v>112</v>
      </c>
      <c r="G35" s="404"/>
      <c r="H35" s="106">
        <v>15</v>
      </c>
      <c r="I35" s="292"/>
      <c r="J35" s="293"/>
      <c r="K35" s="292"/>
      <c r="L35" s="293"/>
      <c r="M35" s="292"/>
      <c r="N35" s="292"/>
      <c r="O35" s="292"/>
      <c r="P35" s="338"/>
      <c r="Q35" s="292"/>
      <c r="R35" s="292"/>
      <c r="S35" s="338"/>
      <c r="T35" s="292"/>
    </row>
    <row r="36" spans="1:20" ht="60" customHeight="1" thickBot="1">
      <c r="A36" s="400"/>
      <c r="B36" s="401"/>
      <c r="C36" s="401"/>
      <c r="D36" s="401"/>
      <c r="E36" s="402"/>
      <c r="F36" s="407" t="s">
        <v>113</v>
      </c>
      <c r="G36" s="408"/>
      <c r="H36" s="107">
        <v>0</v>
      </c>
      <c r="I36" s="294"/>
      <c r="J36" s="294"/>
      <c r="K36" s="294"/>
      <c r="L36" s="294"/>
      <c r="M36" s="294"/>
      <c r="N36" s="294"/>
      <c r="O36" s="294"/>
      <c r="P36" s="295"/>
      <c r="Q36" s="293"/>
      <c r="R36" s="294"/>
      <c r="S36" s="295"/>
      <c r="T36" s="293"/>
    </row>
    <row r="37" spans="1:20" ht="60" customHeight="1">
      <c r="A37" s="395" t="s">
        <v>164</v>
      </c>
      <c r="B37" s="396"/>
      <c r="C37" s="396"/>
      <c r="D37" s="396"/>
      <c r="E37" s="397"/>
      <c r="F37" s="403" t="s">
        <v>112</v>
      </c>
      <c r="G37" s="404"/>
      <c r="H37" s="106">
        <v>15</v>
      </c>
      <c r="I37" s="292"/>
      <c r="J37" s="292"/>
      <c r="K37" s="292"/>
      <c r="L37" s="292"/>
      <c r="M37" s="292"/>
      <c r="N37" s="292"/>
      <c r="O37" s="292"/>
      <c r="P37" s="338"/>
      <c r="Q37" s="292"/>
      <c r="R37" s="292"/>
      <c r="S37" s="338"/>
      <c r="T37" s="292"/>
    </row>
    <row r="38" spans="1:20" ht="60" customHeight="1" thickBot="1">
      <c r="A38" s="400"/>
      <c r="B38" s="401"/>
      <c r="C38" s="401"/>
      <c r="D38" s="401"/>
      <c r="E38" s="402"/>
      <c r="F38" s="407" t="s">
        <v>113</v>
      </c>
      <c r="G38" s="408"/>
      <c r="H38" s="107">
        <v>0</v>
      </c>
      <c r="I38" s="294"/>
      <c r="J38" s="294"/>
      <c r="K38" s="294"/>
      <c r="L38" s="294"/>
      <c r="M38" s="294"/>
      <c r="N38" s="294"/>
      <c r="O38" s="294"/>
      <c r="P38" s="295"/>
      <c r="Q38" s="293"/>
      <c r="R38" s="294"/>
      <c r="S38" s="295"/>
      <c r="T38" s="293"/>
    </row>
    <row r="39" spans="1:20" ht="60" customHeight="1">
      <c r="A39" s="395" t="s">
        <v>160</v>
      </c>
      <c r="B39" s="396"/>
      <c r="C39" s="396"/>
      <c r="D39" s="396"/>
      <c r="E39" s="397"/>
      <c r="F39" s="403" t="s">
        <v>90</v>
      </c>
      <c r="G39" s="404"/>
      <c r="H39" s="106">
        <v>15</v>
      </c>
      <c r="I39" s="292"/>
      <c r="J39" s="292"/>
      <c r="K39" s="292"/>
      <c r="L39" s="292"/>
      <c r="M39" s="292"/>
      <c r="N39" s="292"/>
      <c r="O39" s="292"/>
      <c r="P39" s="338"/>
      <c r="Q39" s="292"/>
      <c r="R39" s="292"/>
      <c r="S39" s="338"/>
      <c r="T39" s="292"/>
    </row>
    <row r="40" spans="1:20" ht="60" customHeight="1" thickBot="1">
      <c r="A40" s="400"/>
      <c r="B40" s="401"/>
      <c r="C40" s="401"/>
      <c r="D40" s="401"/>
      <c r="E40" s="402"/>
      <c r="F40" s="407" t="s">
        <v>91</v>
      </c>
      <c r="G40" s="408"/>
      <c r="H40" s="107">
        <v>0</v>
      </c>
      <c r="I40" s="294"/>
      <c r="J40" s="294"/>
      <c r="K40" s="294"/>
      <c r="L40" s="294"/>
      <c r="M40" s="294"/>
      <c r="N40" s="294"/>
      <c r="O40" s="294"/>
      <c r="P40" s="295"/>
      <c r="Q40" s="293"/>
      <c r="R40" s="294"/>
      <c r="S40" s="295"/>
      <c r="T40" s="293"/>
    </row>
    <row r="41" spans="1:20" ht="60" customHeight="1">
      <c r="A41" s="395" t="s">
        <v>167</v>
      </c>
      <c r="B41" s="396"/>
      <c r="C41" s="396"/>
      <c r="D41" s="396"/>
      <c r="E41" s="397"/>
      <c r="F41" s="403" t="s">
        <v>92</v>
      </c>
      <c r="G41" s="404"/>
      <c r="H41" s="106">
        <v>15</v>
      </c>
      <c r="I41" s="292"/>
      <c r="J41" s="292"/>
      <c r="K41" s="292"/>
      <c r="L41" s="292"/>
      <c r="M41" s="292"/>
      <c r="N41" s="292"/>
      <c r="O41" s="292"/>
      <c r="P41" s="338"/>
      <c r="Q41" s="292"/>
      <c r="R41" s="292"/>
      <c r="S41" s="338"/>
      <c r="T41" s="292"/>
    </row>
    <row r="42" spans="1:20" ht="60" customHeight="1" thickBot="1">
      <c r="A42" s="409"/>
      <c r="B42" s="410"/>
      <c r="C42" s="410"/>
      <c r="D42" s="410"/>
      <c r="E42" s="411"/>
      <c r="F42" s="407" t="s">
        <v>93</v>
      </c>
      <c r="G42" s="408"/>
      <c r="H42" s="108">
        <v>10</v>
      </c>
      <c r="I42" s="293"/>
      <c r="J42" s="293"/>
      <c r="K42" s="293"/>
      <c r="L42" s="293"/>
      <c r="M42" s="293"/>
      <c r="N42" s="293"/>
      <c r="O42" s="293"/>
      <c r="P42" s="295"/>
      <c r="Q42" s="293"/>
      <c r="R42" s="293"/>
      <c r="S42" s="295"/>
      <c r="T42" s="293"/>
    </row>
    <row r="43" spans="1:20" ht="60" customHeight="1" thickBot="1">
      <c r="A43" s="400"/>
      <c r="B43" s="401"/>
      <c r="C43" s="401"/>
      <c r="D43" s="401"/>
      <c r="E43" s="402"/>
      <c r="F43" s="407" t="s">
        <v>168</v>
      </c>
      <c r="G43" s="408"/>
      <c r="H43" s="107">
        <v>0</v>
      </c>
      <c r="I43" s="294"/>
      <c r="J43" s="294"/>
      <c r="K43" s="294"/>
      <c r="L43" s="294"/>
      <c r="M43" s="294"/>
      <c r="N43" s="294"/>
      <c r="O43" s="294"/>
      <c r="P43" s="295"/>
      <c r="Q43" s="293"/>
      <c r="R43" s="294"/>
      <c r="S43" s="295"/>
      <c r="T43" s="293"/>
    </row>
    <row r="44" spans="1:20" ht="60" customHeight="1">
      <c r="A44" s="395" t="s">
        <v>166</v>
      </c>
      <c r="B44" s="396"/>
      <c r="C44" s="396"/>
      <c r="D44" s="396"/>
      <c r="E44" s="397"/>
      <c r="F44" s="403" t="s">
        <v>112</v>
      </c>
      <c r="G44" s="404"/>
      <c r="H44" s="106">
        <v>15</v>
      </c>
      <c r="I44" s="292"/>
      <c r="J44" s="292"/>
      <c r="K44" s="292"/>
      <c r="L44" s="292"/>
      <c r="M44" s="292"/>
      <c r="N44" s="292"/>
      <c r="O44" s="292"/>
      <c r="P44" s="338"/>
      <c r="Q44" s="292"/>
      <c r="R44" s="292"/>
      <c r="S44" s="338"/>
      <c r="T44" s="292"/>
    </row>
    <row r="45" spans="1:20" ht="60" customHeight="1" thickBot="1">
      <c r="A45" s="400"/>
      <c r="B45" s="401"/>
      <c r="C45" s="401"/>
      <c r="D45" s="401"/>
      <c r="E45" s="402"/>
      <c r="F45" s="407" t="s">
        <v>113</v>
      </c>
      <c r="G45" s="408"/>
      <c r="H45" s="107">
        <v>0</v>
      </c>
      <c r="I45" s="294"/>
      <c r="J45" s="294"/>
      <c r="K45" s="294"/>
      <c r="L45" s="294"/>
      <c r="M45" s="294"/>
      <c r="N45" s="294"/>
      <c r="O45" s="294"/>
      <c r="P45" s="296"/>
      <c r="Q45" s="294"/>
      <c r="R45" s="294"/>
      <c r="S45" s="296"/>
      <c r="T45" s="294"/>
    </row>
    <row r="46" spans="1:20" ht="80.1" customHeight="1">
      <c r="A46" s="395" t="s">
        <v>163</v>
      </c>
      <c r="B46" s="396"/>
      <c r="C46" s="396"/>
      <c r="D46" s="396"/>
      <c r="E46" s="397"/>
      <c r="F46" s="403" t="s">
        <v>94</v>
      </c>
      <c r="G46" s="404"/>
      <c r="H46" s="106">
        <v>15</v>
      </c>
      <c r="I46" s="292"/>
      <c r="J46" s="292"/>
      <c r="K46" s="292"/>
      <c r="L46" s="292"/>
      <c r="M46" s="292"/>
      <c r="N46" s="292"/>
      <c r="O46" s="292"/>
      <c r="P46" s="338"/>
      <c r="Q46" s="292"/>
      <c r="R46" s="292"/>
      <c r="S46" s="338"/>
      <c r="T46" s="292"/>
    </row>
    <row r="47" spans="1:20" ht="80.1" customHeight="1" thickBot="1">
      <c r="A47" s="400"/>
      <c r="B47" s="401"/>
      <c r="C47" s="401"/>
      <c r="D47" s="401"/>
      <c r="E47" s="402"/>
      <c r="F47" s="407" t="s">
        <v>95</v>
      </c>
      <c r="G47" s="408"/>
      <c r="H47" s="107">
        <v>5</v>
      </c>
      <c r="I47" s="294"/>
      <c r="J47" s="294"/>
      <c r="K47" s="294"/>
      <c r="L47" s="294"/>
      <c r="M47" s="294"/>
      <c r="N47" s="294"/>
      <c r="O47" s="294"/>
      <c r="P47" s="296"/>
      <c r="Q47" s="294"/>
      <c r="R47" s="294"/>
      <c r="S47" s="296"/>
      <c r="T47" s="294"/>
    </row>
    <row r="48" spans="1:20" ht="60" customHeight="1">
      <c r="A48" s="395" t="s">
        <v>181</v>
      </c>
      <c r="B48" s="396"/>
      <c r="C48" s="396"/>
      <c r="D48" s="396"/>
      <c r="E48" s="397"/>
      <c r="F48" s="403" t="s">
        <v>96</v>
      </c>
      <c r="G48" s="404"/>
      <c r="H48" s="106">
        <v>10</v>
      </c>
      <c r="I48" s="292"/>
      <c r="J48" s="292"/>
      <c r="K48" s="292"/>
      <c r="L48" s="292"/>
      <c r="M48" s="292"/>
      <c r="N48" s="292"/>
      <c r="O48" s="292"/>
      <c r="P48" s="295"/>
      <c r="Q48" s="293"/>
      <c r="R48" s="292"/>
      <c r="S48" s="295"/>
      <c r="T48" s="293"/>
    </row>
    <row r="49" spans="1:20" ht="60" customHeight="1">
      <c r="A49" s="398"/>
      <c r="B49" s="384"/>
      <c r="C49" s="384"/>
      <c r="D49" s="384"/>
      <c r="E49" s="399"/>
      <c r="F49" s="405" t="s">
        <v>97</v>
      </c>
      <c r="G49" s="406"/>
      <c r="H49" s="109">
        <v>5</v>
      </c>
      <c r="I49" s="293"/>
      <c r="J49" s="293"/>
      <c r="K49" s="293"/>
      <c r="L49" s="293"/>
      <c r="M49" s="293"/>
      <c r="N49" s="293"/>
      <c r="O49" s="293"/>
      <c r="P49" s="295"/>
      <c r="Q49" s="293"/>
      <c r="R49" s="293"/>
      <c r="S49" s="295"/>
      <c r="T49" s="293"/>
    </row>
    <row r="50" spans="1:20" ht="60" customHeight="1" thickBot="1">
      <c r="A50" s="400"/>
      <c r="B50" s="401"/>
      <c r="C50" s="401"/>
      <c r="D50" s="401"/>
      <c r="E50" s="402"/>
      <c r="F50" s="407" t="s">
        <v>98</v>
      </c>
      <c r="G50" s="408"/>
      <c r="H50" s="107">
        <v>0</v>
      </c>
      <c r="I50" s="294"/>
      <c r="J50" s="294"/>
      <c r="K50" s="294"/>
      <c r="L50" s="294"/>
      <c r="M50" s="294"/>
      <c r="N50" s="294"/>
      <c r="O50" s="294"/>
      <c r="P50" s="296"/>
      <c r="Q50" s="294"/>
      <c r="R50" s="294"/>
      <c r="S50" s="296"/>
      <c r="T50" s="294"/>
    </row>
    <row r="51" spans="1:20" ht="30" customHeight="1">
      <c r="A51" s="380" t="s">
        <v>99</v>
      </c>
      <c r="B51" s="380"/>
      <c r="C51" s="380"/>
      <c r="D51" s="380"/>
      <c r="E51" s="380"/>
      <c r="F51" s="380"/>
      <c r="G51" s="380"/>
      <c r="H51" s="76">
        <f>H35+H37+H39+H41+H44+H46+H48</f>
        <v>100</v>
      </c>
      <c r="I51" s="381">
        <f>SUM(I35:I50)</f>
        <v>0</v>
      </c>
      <c r="J51" s="382"/>
      <c r="K51" s="381">
        <f>SUM(K35:K50)</f>
        <v>0</v>
      </c>
      <c r="L51" s="382"/>
      <c r="M51" s="381">
        <f>SUM(M35:M50)</f>
        <v>0</v>
      </c>
      <c r="N51" s="382"/>
      <c r="O51" s="336">
        <f>SUM(O35:O50)</f>
        <v>0</v>
      </c>
      <c r="P51" s="336"/>
      <c r="Q51" s="336"/>
      <c r="R51" s="336">
        <f>SUM(R35:R50)</f>
        <v>0</v>
      </c>
      <c r="S51" s="336"/>
      <c r="T51" s="336"/>
    </row>
    <row r="52" spans="1:20" ht="60" customHeight="1">
      <c r="A52" s="347" t="s">
        <v>158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</row>
    <row r="53" spans="1:20" ht="106.5" customHeight="1">
      <c r="A53" s="391" t="s">
        <v>83</v>
      </c>
      <c r="B53" s="391"/>
      <c r="C53" s="391"/>
      <c r="D53" s="391"/>
      <c r="E53" s="391"/>
      <c r="F53" s="391"/>
      <c r="G53" s="391"/>
      <c r="H53" s="104" t="s">
        <v>84</v>
      </c>
      <c r="I53" s="105" t="s">
        <v>85</v>
      </c>
      <c r="J53" s="101" t="s">
        <v>147</v>
      </c>
      <c r="K53" s="105" t="s">
        <v>86</v>
      </c>
      <c r="L53" s="101" t="s">
        <v>147</v>
      </c>
      <c r="M53" s="105" t="s">
        <v>87</v>
      </c>
      <c r="N53" s="101" t="s">
        <v>147</v>
      </c>
      <c r="O53" s="101" t="s">
        <v>88</v>
      </c>
      <c r="P53" s="392" t="s">
        <v>147</v>
      </c>
      <c r="Q53" s="393"/>
      <c r="R53" s="101" t="s">
        <v>89</v>
      </c>
      <c r="S53" s="394" t="s">
        <v>147</v>
      </c>
      <c r="T53" s="394"/>
    </row>
    <row r="54" spans="1:20" ht="60" customHeight="1">
      <c r="A54" s="384" t="s">
        <v>148</v>
      </c>
      <c r="B54" s="384"/>
      <c r="C54" s="384"/>
      <c r="D54" s="384"/>
      <c r="E54" s="384"/>
      <c r="F54" s="286" t="s">
        <v>162</v>
      </c>
      <c r="G54" s="286"/>
      <c r="H54" s="89">
        <v>100</v>
      </c>
      <c r="I54" s="337"/>
      <c r="J54" s="376"/>
      <c r="K54" s="337"/>
      <c r="L54" s="337"/>
      <c r="M54" s="337"/>
      <c r="N54" s="337"/>
      <c r="O54" s="337"/>
      <c r="P54" s="337"/>
      <c r="Q54" s="337"/>
      <c r="R54" s="337"/>
      <c r="S54" s="337"/>
      <c r="T54" s="337"/>
    </row>
    <row r="55" spans="1:20" ht="60" customHeight="1">
      <c r="A55" s="384"/>
      <c r="B55" s="384"/>
      <c r="C55" s="384"/>
      <c r="D55" s="384"/>
      <c r="E55" s="384"/>
      <c r="F55" s="286" t="s">
        <v>149</v>
      </c>
      <c r="G55" s="286"/>
      <c r="H55" s="89">
        <v>50</v>
      </c>
      <c r="I55" s="337"/>
      <c r="J55" s="377"/>
      <c r="K55" s="337"/>
      <c r="L55" s="337"/>
      <c r="M55" s="337"/>
      <c r="N55" s="337"/>
      <c r="O55" s="337"/>
      <c r="P55" s="337"/>
      <c r="Q55" s="337"/>
      <c r="R55" s="337"/>
      <c r="S55" s="337"/>
      <c r="T55" s="337"/>
    </row>
    <row r="56" spans="1:20" ht="60" customHeight="1">
      <c r="A56" s="384"/>
      <c r="B56" s="384"/>
      <c r="C56" s="384"/>
      <c r="D56" s="384"/>
      <c r="E56" s="384"/>
      <c r="F56" s="286" t="s">
        <v>150</v>
      </c>
      <c r="G56" s="286"/>
      <c r="H56" s="89">
        <v>0</v>
      </c>
      <c r="I56" s="337"/>
      <c r="J56" s="378"/>
      <c r="K56" s="337"/>
      <c r="L56" s="337"/>
      <c r="M56" s="337"/>
      <c r="N56" s="337"/>
      <c r="O56" s="337"/>
      <c r="P56" s="337"/>
      <c r="Q56" s="337"/>
      <c r="R56" s="337"/>
      <c r="S56" s="337"/>
      <c r="T56" s="337"/>
    </row>
    <row r="57" spans="1:20" ht="30" customHeight="1">
      <c r="A57" s="383" t="s">
        <v>99</v>
      </c>
      <c r="B57" s="383"/>
      <c r="C57" s="383"/>
      <c r="D57" s="383"/>
      <c r="E57" s="383"/>
      <c r="F57" s="383"/>
      <c r="G57" s="383"/>
      <c r="H57" s="383"/>
      <c r="I57" s="309">
        <f>I54</f>
        <v>0</v>
      </c>
      <c r="J57" s="309"/>
      <c r="K57" s="309">
        <f>K54</f>
        <v>0</v>
      </c>
      <c r="L57" s="309"/>
      <c r="M57" s="309">
        <f>M54</f>
        <v>0</v>
      </c>
      <c r="N57" s="309"/>
      <c r="O57" s="336">
        <f>O54</f>
        <v>0</v>
      </c>
      <c r="P57" s="336"/>
      <c r="Q57" s="336"/>
      <c r="R57" s="336">
        <f>R54</f>
        <v>0</v>
      </c>
      <c r="S57" s="336"/>
      <c r="T57" s="336"/>
    </row>
    <row r="58" spans="1:20" ht="60" customHeight="1">
      <c r="A58" s="347" t="s">
        <v>156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</row>
    <row r="59" spans="1:20" ht="60" customHeight="1">
      <c r="A59" s="384" t="s">
        <v>159</v>
      </c>
      <c r="B59" s="384"/>
      <c r="C59" s="384"/>
      <c r="D59" s="384"/>
      <c r="E59" s="384"/>
      <c r="F59" s="385" t="s">
        <v>153</v>
      </c>
      <c r="G59" s="386"/>
      <c r="H59" s="387"/>
      <c r="I59" s="278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388"/>
      <c r="K59" s="278">
        <f aca="true" t="shared" si="0" ref="K59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388"/>
      <c r="M59" s="278">
        <f aca="true" t="shared" si="1" ref="M59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388"/>
      <c r="O59" s="278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279"/>
      <c r="Q59" s="279"/>
      <c r="R59" s="278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279"/>
      <c r="T59" s="279"/>
    </row>
    <row r="60" spans="1:20" ht="60" customHeight="1">
      <c r="A60" s="384"/>
      <c r="B60" s="384"/>
      <c r="C60" s="384"/>
      <c r="D60" s="384"/>
      <c r="E60" s="384"/>
      <c r="F60" s="385" t="s">
        <v>154</v>
      </c>
      <c r="G60" s="386"/>
      <c r="H60" s="387"/>
      <c r="I60" s="280"/>
      <c r="J60" s="389"/>
      <c r="K60" s="280"/>
      <c r="L60" s="389"/>
      <c r="M60" s="280"/>
      <c r="N60" s="389"/>
      <c r="O60" s="280"/>
      <c r="P60" s="281"/>
      <c r="Q60" s="281"/>
      <c r="R60" s="280"/>
      <c r="S60" s="281"/>
      <c r="T60" s="281"/>
    </row>
    <row r="61" spans="1:20" ht="60" customHeight="1">
      <c r="A61" s="384"/>
      <c r="B61" s="384"/>
      <c r="C61" s="384"/>
      <c r="D61" s="384"/>
      <c r="E61" s="384"/>
      <c r="F61" s="385" t="s">
        <v>155</v>
      </c>
      <c r="G61" s="386"/>
      <c r="H61" s="387"/>
      <c r="I61" s="282"/>
      <c r="J61" s="390"/>
      <c r="K61" s="282"/>
      <c r="L61" s="390"/>
      <c r="M61" s="282"/>
      <c r="N61" s="390"/>
      <c r="O61" s="282"/>
      <c r="P61" s="283"/>
      <c r="Q61" s="283"/>
      <c r="R61" s="282"/>
      <c r="S61" s="283"/>
      <c r="T61" s="283"/>
    </row>
    <row r="62" spans="1:21" ht="60" customHeight="1">
      <c r="A62" s="347" t="s">
        <v>151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85"/>
    </row>
    <row r="63" spans="1:20" ht="60" customHeight="1">
      <c r="A63" s="384" t="s">
        <v>152</v>
      </c>
      <c r="B63" s="384"/>
      <c r="C63" s="384"/>
      <c r="D63" s="384"/>
      <c r="E63" s="384"/>
      <c r="F63" s="286" t="s">
        <v>153</v>
      </c>
      <c r="G63" s="286"/>
      <c r="H63" s="120">
        <v>100</v>
      </c>
      <c r="I63" s="379" t="str">
        <f>IF(SUM(I59:T61)=0,"BAJO",IF(SUM(I59:T61)/COUNTIF(I59:T61,"&gt;0")&lt;50,"BAJO",IF(SUM(I59:T61)/COUNTIF(I59:T61,"&gt;0")=100,"FUERTE",IF(SUM(I59:T61)/COUNTIF(I59:T61,"&gt;0")&lt;=99,"MODERADO"))))</f>
        <v>BAJO</v>
      </c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</row>
    <row r="64" spans="1:20" ht="60" customHeight="1">
      <c r="A64" s="384"/>
      <c r="B64" s="384"/>
      <c r="C64" s="384"/>
      <c r="D64" s="384"/>
      <c r="E64" s="384"/>
      <c r="F64" s="286" t="s">
        <v>154</v>
      </c>
      <c r="G64" s="286"/>
      <c r="H64" s="120">
        <v>50</v>
      </c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</row>
    <row r="65" spans="1:20" ht="60" customHeight="1">
      <c r="A65" s="384"/>
      <c r="B65" s="384"/>
      <c r="C65" s="384"/>
      <c r="D65" s="384"/>
      <c r="E65" s="384"/>
      <c r="F65" s="286" t="s">
        <v>155</v>
      </c>
      <c r="G65" s="286"/>
      <c r="H65" s="120">
        <v>0</v>
      </c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</row>
    <row r="66" spans="1:20" ht="30" customHeight="1">
      <c r="A66" s="39"/>
      <c r="B66" s="39"/>
      <c r="C66" s="3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7"/>
      <c r="P66" s="38"/>
      <c r="Q66" s="38"/>
      <c r="R66" s="38"/>
      <c r="S66" s="38"/>
      <c r="T66" s="38"/>
    </row>
    <row r="67" spans="1:20" ht="30" customHeight="1">
      <c r="A67" s="33"/>
      <c r="B67" s="33"/>
      <c r="C67" s="34"/>
      <c r="D67" s="34"/>
      <c r="E67" s="34"/>
      <c r="F67" s="34"/>
      <c r="G67" s="34"/>
      <c r="H67" s="34"/>
      <c r="I67" s="34"/>
      <c r="J67" s="87"/>
      <c r="K67" s="87"/>
      <c r="L67" s="50"/>
      <c r="M67" s="50"/>
      <c r="N67" s="42"/>
      <c r="O67" s="51"/>
      <c r="P67" s="40"/>
      <c r="Q67" s="40"/>
      <c r="R67" s="40"/>
      <c r="S67" s="40"/>
      <c r="T67" s="40"/>
    </row>
    <row r="68" spans="1:20" ht="30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52"/>
      <c r="L68" s="52"/>
      <c r="M68" s="42"/>
      <c r="N68" s="42"/>
      <c r="O68" s="51"/>
      <c r="P68" s="51"/>
      <c r="Q68" s="51"/>
      <c r="R68" s="51"/>
      <c r="S68" s="51"/>
      <c r="T68" s="51"/>
    </row>
    <row r="69" spans="1:20" ht="69" customHeight="1">
      <c r="A69" s="284" t="s">
        <v>100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</row>
    <row r="70" spans="1:20" ht="30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2"/>
      <c r="Q70" s="92"/>
      <c r="R70" s="92"/>
      <c r="S70" s="92"/>
      <c r="T70" s="92"/>
    </row>
    <row r="71" spans="1:20" s="84" customFormat="1" ht="50.1" customHeight="1">
      <c r="A71" s="277" t="s">
        <v>1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</row>
    <row r="72" spans="1:20" s="84" customFormat="1" ht="50.1" customHeight="1">
      <c r="A72" s="286" t="s">
        <v>101</v>
      </c>
      <c r="B72" s="286"/>
      <c r="C72" s="286"/>
      <c r="D72" s="286"/>
      <c r="E72" s="286"/>
      <c r="F72" s="286"/>
      <c r="G72" s="286"/>
      <c r="H72" s="286" t="s">
        <v>102</v>
      </c>
      <c r="I72" s="286"/>
      <c r="J72" s="286"/>
      <c r="K72" s="286"/>
      <c r="L72" s="286"/>
      <c r="M72" s="286"/>
      <c r="N72" s="286"/>
      <c r="O72" s="286" t="s">
        <v>103</v>
      </c>
      <c r="P72" s="286"/>
      <c r="Q72" s="286"/>
      <c r="R72" s="286"/>
      <c r="S72" s="286"/>
      <c r="T72" s="286"/>
    </row>
    <row r="73" spans="1:20" s="84" customFormat="1" ht="50.1" customHeight="1">
      <c r="A73" s="287" t="e">
        <f>G10</f>
        <v>#REF!</v>
      </c>
      <c r="B73" s="287"/>
      <c r="C73" s="287"/>
      <c r="D73" s="287"/>
      <c r="E73" s="287"/>
      <c r="F73" s="287"/>
      <c r="G73" s="287"/>
      <c r="H73" s="288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288"/>
      <c r="J73" s="288"/>
      <c r="K73" s="288"/>
      <c r="L73" s="288"/>
      <c r="M73" s="288"/>
      <c r="N73" s="288"/>
      <c r="O73" s="291" t="e">
        <f>IF(A73-H73=0,"1",A73-H73)</f>
        <v>#REF!</v>
      </c>
      <c r="P73" s="291"/>
      <c r="Q73" s="291"/>
      <c r="R73" s="291"/>
      <c r="S73" s="291"/>
      <c r="T73" s="291"/>
    </row>
    <row r="74" spans="1:20" s="84" customFormat="1" ht="50.1" customHeight="1">
      <c r="A74" s="93"/>
      <c r="B74" s="93"/>
      <c r="C74" s="94"/>
      <c r="D74" s="94"/>
      <c r="E74" s="86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97"/>
      <c r="Q74" s="97"/>
      <c r="R74" s="97"/>
      <c r="S74" s="97"/>
      <c r="T74" s="97"/>
    </row>
    <row r="75" spans="1:20" s="84" customFormat="1" ht="50.1" customHeight="1">
      <c r="A75" s="289" t="s">
        <v>104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</row>
    <row r="76" spans="1:20" s="84" customFormat="1" ht="50.1" customHeight="1">
      <c r="A76" s="286" t="s">
        <v>105</v>
      </c>
      <c r="B76" s="286"/>
      <c r="C76" s="286"/>
      <c r="D76" s="286"/>
      <c r="E76" s="286"/>
      <c r="F76" s="286"/>
      <c r="G76" s="286"/>
      <c r="H76" s="286" t="s">
        <v>102</v>
      </c>
      <c r="I76" s="286"/>
      <c r="J76" s="286"/>
      <c r="K76" s="286"/>
      <c r="L76" s="286"/>
      <c r="M76" s="286"/>
      <c r="N76" s="286"/>
      <c r="O76" s="286" t="s">
        <v>106</v>
      </c>
      <c r="P76" s="286"/>
      <c r="Q76" s="286"/>
      <c r="R76" s="286"/>
      <c r="S76" s="286"/>
      <c r="T76" s="286"/>
    </row>
    <row r="77" spans="1:20" s="84" customFormat="1" ht="50.1" customHeight="1">
      <c r="A77" s="287" t="e">
        <f>G11</f>
        <v>#REF!</v>
      </c>
      <c r="B77" s="287"/>
      <c r="C77" s="287"/>
      <c r="D77" s="287"/>
      <c r="E77" s="287"/>
      <c r="F77" s="287"/>
      <c r="G77" s="287"/>
      <c r="H77" s="290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290"/>
      <c r="J77" s="290"/>
      <c r="K77" s="290"/>
      <c r="L77" s="290"/>
      <c r="M77" s="290"/>
      <c r="N77" s="290"/>
      <c r="O77" s="287" t="e">
        <f>IF(A77-H77=0,"1",A77-H77)</f>
        <v>#REF!</v>
      </c>
      <c r="P77" s="287"/>
      <c r="Q77" s="287"/>
      <c r="R77" s="287"/>
      <c r="S77" s="287"/>
      <c r="T77" s="287"/>
    </row>
    <row r="78" spans="1:20" s="84" customFormat="1" ht="50.1" customHeight="1">
      <c r="A78" s="98"/>
      <c r="B78" s="98"/>
      <c r="C78" s="98"/>
      <c r="D78" s="98"/>
      <c r="E78" s="98"/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97"/>
      <c r="Q78" s="97"/>
      <c r="R78" s="97"/>
      <c r="S78" s="97"/>
      <c r="T78" s="97"/>
    </row>
    <row r="79" spans="1:20" s="84" customFormat="1" ht="50.1" customHeight="1">
      <c r="A79" s="277" t="s">
        <v>107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</row>
    <row r="80" spans="1:20" s="84" customFormat="1" ht="50.1" customHeight="1">
      <c r="A80" s="286" t="s">
        <v>103</v>
      </c>
      <c r="B80" s="286"/>
      <c r="C80" s="286"/>
      <c r="D80" s="286"/>
      <c r="E80" s="286"/>
      <c r="F80" s="286"/>
      <c r="G80" s="286"/>
      <c r="H80" s="286" t="s">
        <v>106</v>
      </c>
      <c r="I80" s="286"/>
      <c r="J80" s="286"/>
      <c r="K80" s="286"/>
      <c r="L80" s="286"/>
      <c r="M80" s="286"/>
      <c r="N80" s="286"/>
      <c r="O80" s="286" t="s">
        <v>108</v>
      </c>
      <c r="P80" s="286"/>
      <c r="Q80" s="286"/>
      <c r="R80" s="286"/>
      <c r="S80" s="286"/>
      <c r="T80" s="286"/>
    </row>
    <row r="81" spans="1:20" s="84" customFormat="1" ht="50.1" customHeight="1">
      <c r="A81" s="287" t="e">
        <f>O73</f>
        <v>#REF!</v>
      </c>
      <c r="B81" s="287"/>
      <c r="C81" s="287"/>
      <c r="D81" s="287"/>
      <c r="E81" s="287"/>
      <c r="F81" s="287"/>
      <c r="G81" s="287"/>
      <c r="H81" s="287" t="e">
        <f>O77</f>
        <v>#REF!</v>
      </c>
      <c r="I81" s="287"/>
      <c r="J81" s="287"/>
      <c r="K81" s="287"/>
      <c r="L81" s="287"/>
      <c r="M81" s="287"/>
      <c r="N81" s="287"/>
      <c r="O81" s="288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288"/>
      <c r="Q81" s="288"/>
      <c r="R81" s="288"/>
      <c r="S81" s="288"/>
      <c r="T81" s="288"/>
    </row>
    <row r="82" spans="1:20" ht="15">
      <c r="A82" s="17"/>
      <c r="B82" s="17"/>
      <c r="C82" s="17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54"/>
      <c r="P82" s="55"/>
      <c r="Q82" s="55"/>
      <c r="R82" s="55"/>
      <c r="S82" s="55"/>
      <c r="T82" s="55"/>
    </row>
  </sheetData>
  <sheetProtection algorithmName="SHA-512" hashValue="P6iuDgEJoMZRnoUtdnmbsOPeU6wArmjvW/HuyJiaVd2h8Xug7G91VGQgpaQpIK7fOV6gHRqWD8LG0nYl/Hg2Ig==" saltValue="SH4mZpgevrshwm+1Mx71XA==" spinCount="100000" sheet="1" objects="1" scenarios="1"/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4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600" verticalDpi="600" orientation="portrait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9" tint="-0.24997000396251678"/>
  </sheetPr>
  <dimension ref="A1:U82"/>
  <sheetViews>
    <sheetView view="pageBreakPreview" zoomScale="25" zoomScaleSheetLayoutView="25" workbookViewId="0" topLeftCell="F52">
      <selection activeCell="I59" sqref="I59:T61"/>
    </sheetView>
  </sheetViews>
  <sheetFormatPr defaultColWidth="11.421875" defaultRowHeight="15"/>
  <cols>
    <col min="1" max="1" width="78.140625" style="36" customWidth="1"/>
    <col min="2" max="3" width="50.7109375" style="36" customWidth="1"/>
    <col min="4" max="9" width="35.7109375" style="36" customWidth="1"/>
    <col min="10" max="10" width="70.7109375" style="36" customWidth="1"/>
    <col min="11" max="11" width="35.7109375" style="36" customWidth="1"/>
    <col min="12" max="12" width="70.7109375" style="36" customWidth="1"/>
    <col min="13" max="13" width="35.7109375" style="36" customWidth="1"/>
    <col min="14" max="14" width="70.7109375" style="36" customWidth="1"/>
    <col min="15" max="20" width="43.140625" style="36" customWidth="1"/>
    <col min="21" max="21" width="27.421875" style="36" customWidth="1"/>
    <col min="22" max="16384" width="11.421875" style="36" customWidth="1"/>
  </cols>
  <sheetData>
    <row r="1" spans="1:20" ht="71.25" customHeight="1">
      <c r="A1" s="99" t="s">
        <v>60</v>
      </c>
      <c r="B1" s="361" t="str">
        <f>'MAPA DE RIESGOS'!C9</f>
        <v>16 DE Julio de 2020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71.25" customHeight="1">
      <c r="A2" s="99" t="s">
        <v>61</v>
      </c>
      <c r="B2" s="364" t="str">
        <f>'MAPA DE RIESGOS'!C7</f>
        <v>ATENCIÓN SOCIAL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/>
    </row>
    <row r="3" spans="1:20" ht="71.25" customHeight="1">
      <c r="A3" s="99" t="s">
        <v>62</v>
      </c>
      <c r="B3" s="364" t="str">
        <f>'MAPA DE RIESGOS'!D16</f>
        <v>IMPLEMENTACIÓN DE POLITICAS PUBLICAS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3"/>
    </row>
    <row r="4" spans="1:20" ht="30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7"/>
      <c r="P4" s="38"/>
      <c r="Q4" s="38"/>
      <c r="R4" s="38"/>
      <c r="S4" s="38"/>
      <c r="T4" s="38"/>
    </row>
    <row r="5" spans="1:20" ht="66" customHeight="1">
      <c r="A5" s="346" t="s">
        <v>189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</row>
    <row r="6" spans="1:20" ht="81" customHeight="1">
      <c r="A6" s="100" t="s">
        <v>63</v>
      </c>
      <c r="B6" s="349" t="s">
        <v>35</v>
      </c>
      <c r="C6" s="351"/>
      <c r="D6" s="349" t="s">
        <v>165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</row>
    <row r="7" spans="1:20" ht="91.5" customHeight="1">
      <c r="A7" s="88" t="e">
        <f>#REF!</f>
        <v>#REF!</v>
      </c>
      <c r="B7" s="369" t="e">
        <f>#REF!</f>
        <v>#REF!</v>
      </c>
      <c r="C7" s="370"/>
      <c r="D7" s="369" t="e">
        <f>#REF!</f>
        <v>#REF!</v>
      </c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0"/>
    </row>
    <row r="8" spans="1:20" ht="90.75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20" ht="60" customHeight="1">
      <c r="A9" s="346" t="s">
        <v>64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</row>
    <row r="10" spans="1:20" ht="99.95" customHeight="1">
      <c r="A10" s="347" t="s">
        <v>144</v>
      </c>
      <c r="B10" s="347"/>
      <c r="C10" s="347"/>
      <c r="D10" s="347"/>
      <c r="E10" s="347"/>
      <c r="F10" s="347"/>
      <c r="G10" s="348" t="e">
        <f>#REF!</f>
        <v>#REF!</v>
      </c>
      <c r="H10" s="348"/>
      <c r="I10" s="348"/>
      <c r="J10" s="349" t="s">
        <v>65</v>
      </c>
      <c r="K10" s="350"/>
      <c r="L10" s="350"/>
      <c r="M10" s="350"/>
      <c r="N10" s="350"/>
      <c r="O10" s="350"/>
      <c r="P10" s="350"/>
      <c r="Q10" s="350"/>
      <c r="R10" s="350"/>
      <c r="S10" s="350"/>
      <c r="T10" s="351"/>
    </row>
    <row r="11" spans="1:20" ht="99.95" customHeight="1">
      <c r="A11" s="347" t="s">
        <v>142</v>
      </c>
      <c r="B11" s="347"/>
      <c r="C11" s="347"/>
      <c r="D11" s="347"/>
      <c r="E11" s="347"/>
      <c r="F11" s="347"/>
      <c r="G11" s="352" t="e">
        <f>#REF!</f>
        <v>#REF!</v>
      </c>
      <c r="H11" s="352"/>
      <c r="I11" s="352"/>
      <c r="J11" s="353" t="e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#REF!</v>
      </c>
      <c r="K11" s="354"/>
      <c r="L11" s="354"/>
      <c r="M11" s="354"/>
      <c r="N11" s="354"/>
      <c r="O11" s="354"/>
      <c r="P11" s="354"/>
      <c r="Q11" s="354"/>
      <c r="R11" s="354"/>
      <c r="S11" s="354"/>
      <c r="T11" s="355"/>
    </row>
    <row r="12" spans="1:20" ht="47.25" customHeight="1">
      <c r="A12" s="22"/>
      <c r="B12" s="22"/>
      <c r="C12" s="22"/>
      <c r="D12" s="23"/>
      <c r="E12" s="23"/>
      <c r="F12" s="24"/>
      <c r="G12" s="24"/>
      <c r="H12" s="24"/>
      <c r="I12" s="24"/>
      <c r="J12" s="24"/>
      <c r="K12" s="23"/>
      <c r="L12" s="23"/>
      <c r="M12" s="23"/>
      <c r="N12" s="23"/>
      <c r="O12" s="37"/>
      <c r="P12" s="38"/>
      <c r="Q12" s="38"/>
      <c r="R12" s="38"/>
      <c r="S12" s="38"/>
      <c r="T12" s="38"/>
    </row>
    <row r="13" spans="1:20" ht="73.5" customHeight="1">
      <c r="A13" s="440" t="s">
        <v>75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</row>
    <row r="14" spans="1:20" ht="73.5" customHeight="1">
      <c r="A14" s="441" t="s">
        <v>76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ht="72" customHeight="1">
      <c r="A15" s="421" t="s">
        <v>146</v>
      </c>
      <c r="B15" s="422"/>
      <c r="C15" s="422"/>
      <c r="D15" s="422"/>
      <c r="E15" s="422"/>
      <c r="F15" s="423"/>
      <c r="G15" s="430" t="s">
        <v>171</v>
      </c>
      <c r="H15" s="431"/>
      <c r="I15" s="431"/>
      <c r="J15" s="431"/>
      <c r="K15" s="431"/>
      <c r="L15" s="431"/>
      <c r="M15" s="431"/>
      <c r="N15" s="432"/>
      <c r="O15" s="347" t="s">
        <v>145</v>
      </c>
      <c r="P15" s="347"/>
      <c r="Q15" s="347"/>
      <c r="R15" s="347"/>
      <c r="S15" s="347"/>
      <c r="T15" s="347"/>
    </row>
    <row r="16" spans="1:20" ht="30" customHeight="1">
      <c r="A16" s="424"/>
      <c r="B16" s="425"/>
      <c r="C16" s="425"/>
      <c r="D16" s="425"/>
      <c r="E16" s="425"/>
      <c r="F16" s="426"/>
      <c r="G16" s="433"/>
      <c r="H16" s="434"/>
      <c r="I16" s="434"/>
      <c r="J16" s="434"/>
      <c r="K16" s="434"/>
      <c r="L16" s="434"/>
      <c r="M16" s="434"/>
      <c r="N16" s="435"/>
      <c r="O16" s="439" t="s">
        <v>1</v>
      </c>
      <c r="P16" s="439"/>
      <c r="Q16" s="439"/>
      <c r="R16" s="439" t="s">
        <v>0</v>
      </c>
      <c r="S16" s="439"/>
      <c r="T16" s="439"/>
    </row>
    <row r="17" spans="1:20" ht="54" customHeight="1">
      <c r="A17" s="427"/>
      <c r="B17" s="428"/>
      <c r="C17" s="428"/>
      <c r="D17" s="428"/>
      <c r="E17" s="428"/>
      <c r="F17" s="429"/>
      <c r="G17" s="436"/>
      <c r="H17" s="437"/>
      <c r="I17" s="437"/>
      <c r="J17" s="437"/>
      <c r="K17" s="437"/>
      <c r="L17" s="437"/>
      <c r="M17" s="437"/>
      <c r="N17" s="438"/>
      <c r="O17" s="101" t="s">
        <v>169</v>
      </c>
      <c r="P17" s="101" t="s">
        <v>170</v>
      </c>
      <c r="Q17" s="101" t="s">
        <v>172</v>
      </c>
      <c r="R17" s="101" t="s">
        <v>169</v>
      </c>
      <c r="S17" s="101" t="s">
        <v>170</v>
      </c>
      <c r="T17" s="101" t="s">
        <v>172</v>
      </c>
    </row>
    <row r="18" spans="1:20" ht="49.5" customHeight="1">
      <c r="A18" s="418" t="e">
        <f>#REF!</f>
        <v>#REF!</v>
      </c>
      <c r="B18" s="419"/>
      <c r="C18" s="419"/>
      <c r="D18" s="419"/>
      <c r="E18" s="419"/>
      <c r="F18" s="420"/>
      <c r="G18" s="102" t="s">
        <v>77</v>
      </c>
      <c r="H18" s="418" t="e">
        <f>#REF!</f>
        <v>#REF!</v>
      </c>
      <c r="I18" s="419"/>
      <c r="J18" s="419"/>
      <c r="K18" s="419"/>
      <c r="L18" s="419"/>
      <c r="M18" s="419"/>
      <c r="N18" s="419"/>
      <c r="O18" s="83"/>
      <c r="P18" s="83"/>
      <c r="Q18" s="80"/>
      <c r="R18" s="80"/>
      <c r="S18" s="80"/>
      <c r="T18" s="80"/>
    </row>
    <row r="19" spans="1:20" ht="50.1" customHeight="1">
      <c r="A19" s="418" t="e">
        <f>#REF!</f>
        <v>#REF!</v>
      </c>
      <c r="B19" s="419"/>
      <c r="C19" s="419"/>
      <c r="D19" s="419"/>
      <c r="E19" s="419"/>
      <c r="F19" s="420"/>
      <c r="G19" s="102" t="s">
        <v>78</v>
      </c>
      <c r="H19" s="418" t="e">
        <f>#REF!</f>
        <v>#REF!</v>
      </c>
      <c r="I19" s="419"/>
      <c r="J19" s="419"/>
      <c r="K19" s="419"/>
      <c r="L19" s="419"/>
      <c r="M19" s="419"/>
      <c r="N19" s="419"/>
      <c r="O19" s="83"/>
      <c r="P19" s="83"/>
      <c r="Q19" s="80"/>
      <c r="R19" s="80"/>
      <c r="S19" s="80"/>
      <c r="T19" s="80"/>
    </row>
    <row r="20" spans="1:20" ht="50.1" customHeight="1">
      <c r="A20" s="418" t="e">
        <f>#REF!</f>
        <v>#REF!</v>
      </c>
      <c r="B20" s="419"/>
      <c r="C20" s="419"/>
      <c r="D20" s="419"/>
      <c r="E20" s="419"/>
      <c r="F20" s="420"/>
      <c r="G20" s="102" t="s">
        <v>79</v>
      </c>
      <c r="H20" s="418" t="e">
        <f>#REF!</f>
        <v>#REF!</v>
      </c>
      <c r="I20" s="419"/>
      <c r="J20" s="419"/>
      <c r="K20" s="419"/>
      <c r="L20" s="419"/>
      <c r="M20" s="419"/>
      <c r="N20" s="419"/>
      <c r="O20" s="83"/>
      <c r="P20" s="83"/>
      <c r="Q20" s="80"/>
      <c r="R20" s="80"/>
      <c r="S20" s="80"/>
      <c r="T20" s="80"/>
    </row>
    <row r="21" spans="1:20" ht="50.1" customHeight="1">
      <c r="A21" s="418" t="e">
        <f>#REF!</f>
        <v>#REF!</v>
      </c>
      <c r="B21" s="419"/>
      <c r="C21" s="419"/>
      <c r="D21" s="419"/>
      <c r="E21" s="419"/>
      <c r="F21" s="420"/>
      <c r="G21" s="102" t="s">
        <v>80</v>
      </c>
      <c r="H21" s="418" t="e">
        <f>#REF!</f>
        <v>#REF!</v>
      </c>
      <c r="I21" s="419"/>
      <c r="J21" s="419"/>
      <c r="K21" s="419"/>
      <c r="L21" s="419"/>
      <c r="M21" s="419"/>
      <c r="N21" s="419"/>
      <c r="O21" s="83"/>
      <c r="P21" s="83"/>
      <c r="Q21" s="80"/>
      <c r="R21" s="80"/>
      <c r="S21" s="80"/>
      <c r="T21" s="80"/>
    </row>
    <row r="22" spans="1:20" ht="50.1" customHeight="1">
      <c r="A22" s="418" t="e">
        <f>#REF!</f>
        <v>#REF!</v>
      </c>
      <c r="B22" s="419"/>
      <c r="C22" s="419"/>
      <c r="D22" s="419"/>
      <c r="E22" s="419"/>
      <c r="F22" s="420"/>
      <c r="G22" s="102" t="s">
        <v>81</v>
      </c>
      <c r="H22" s="418" t="e">
        <f>#REF!</f>
        <v>#REF!</v>
      </c>
      <c r="I22" s="419"/>
      <c r="J22" s="419"/>
      <c r="K22" s="419"/>
      <c r="L22" s="419"/>
      <c r="M22" s="419"/>
      <c r="N22" s="419"/>
      <c r="O22" s="83"/>
      <c r="P22" s="83"/>
      <c r="Q22" s="80"/>
      <c r="R22" s="80"/>
      <c r="S22" s="80"/>
      <c r="T22" s="80"/>
    </row>
    <row r="23" spans="1:20" ht="30" customHeight="1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7"/>
      <c r="P23" s="38"/>
      <c r="Q23" s="38"/>
      <c r="R23" s="38"/>
      <c r="S23" s="38"/>
      <c r="T23" s="38"/>
    </row>
    <row r="24" spans="1:20" ht="30" customHeight="1">
      <c r="A24" s="28"/>
      <c r="B24" s="28"/>
      <c r="C24" s="29"/>
      <c r="D24" s="29"/>
      <c r="E24" s="41"/>
      <c r="F24" s="41"/>
      <c r="G24" s="41"/>
      <c r="H24" s="41"/>
      <c r="I24" s="41"/>
      <c r="J24" s="30"/>
      <c r="K24" s="30"/>
      <c r="L24" s="31"/>
      <c r="M24" s="31"/>
      <c r="N24" s="32"/>
      <c r="O24" s="42"/>
      <c r="P24" s="43"/>
      <c r="Q24" s="43"/>
      <c r="R24" s="43"/>
      <c r="S24" s="43"/>
      <c r="T24" s="43"/>
    </row>
    <row r="25" spans="1:20" ht="54" customHeight="1">
      <c r="A25" s="412" t="s">
        <v>173</v>
      </c>
      <c r="B25" s="412"/>
      <c r="C25" s="412"/>
      <c r="D25" s="412"/>
      <c r="E25" s="412"/>
      <c r="F25" s="412"/>
      <c r="G25" s="413"/>
      <c r="H25" s="103">
        <f>COUNTIF(O18:O22,"x")</f>
        <v>0</v>
      </c>
      <c r="I25" s="28"/>
      <c r="J25" s="28"/>
      <c r="K25" s="28"/>
      <c r="L25" s="31"/>
      <c r="M25" s="31"/>
      <c r="N25" s="44"/>
      <c r="O25" s="45"/>
      <c r="P25" s="46"/>
      <c r="Q25" s="46"/>
      <c r="R25" s="46"/>
      <c r="S25" s="46"/>
      <c r="T25" s="46"/>
    </row>
    <row r="26" spans="1:20" ht="54" customHeight="1">
      <c r="A26" s="412" t="s">
        <v>174</v>
      </c>
      <c r="B26" s="412"/>
      <c r="C26" s="412"/>
      <c r="D26" s="412"/>
      <c r="E26" s="412"/>
      <c r="F26" s="412"/>
      <c r="G26" s="413"/>
      <c r="H26" s="103">
        <f>COUNTIF(P18:P22,"x")</f>
        <v>0</v>
      </c>
      <c r="I26" s="28"/>
      <c r="J26" s="28"/>
      <c r="K26" s="28"/>
      <c r="L26" s="31"/>
      <c r="M26" s="31"/>
      <c r="N26" s="44"/>
      <c r="O26" s="45"/>
      <c r="P26" s="46"/>
      <c r="Q26" s="46"/>
      <c r="R26" s="46"/>
      <c r="S26" s="46"/>
      <c r="T26" s="46"/>
    </row>
    <row r="27" spans="1:20" ht="54" customHeight="1">
      <c r="A27" s="412" t="s">
        <v>175</v>
      </c>
      <c r="B27" s="412"/>
      <c r="C27" s="412"/>
      <c r="D27" s="412"/>
      <c r="E27" s="412"/>
      <c r="F27" s="412"/>
      <c r="G27" s="413"/>
      <c r="H27" s="103">
        <f>COUNTIF(Q18:Q22,"x")</f>
        <v>0</v>
      </c>
      <c r="I27" s="28"/>
      <c r="J27" s="28"/>
      <c r="K27" s="28"/>
      <c r="L27" s="31"/>
      <c r="M27" s="31"/>
      <c r="N27" s="44"/>
      <c r="O27" s="45"/>
      <c r="P27" s="46"/>
      <c r="Q27" s="46"/>
      <c r="R27" s="46"/>
      <c r="S27" s="46"/>
      <c r="T27" s="46"/>
    </row>
    <row r="28" spans="1:20" ht="54" customHeight="1">
      <c r="A28" s="412" t="s">
        <v>176</v>
      </c>
      <c r="B28" s="412"/>
      <c r="C28" s="412"/>
      <c r="D28" s="412"/>
      <c r="E28" s="412"/>
      <c r="F28" s="412"/>
      <c r="G28" s="413"/>
      <c r="H28" s="103">
        <f>COUNTIF(R18:R22,"x")</f>
        <v>0</v>
      </c>
      <c r="I28" s="32"/>
      <c r="J28" s="32"/>
      <c r="K28" s="32"/>
      <c r="L28" s="47"/>
      <c r="M28" s="47"/>
      <c r="N28" s="47"/>
      <c r="O28" s="48"/>
      <c r="P28" s="49"/>
      <c r="Q28" s="49"/>
      <c r="R28" s="49"/>
      <c r="S28" s="49"/>
      <c r="T28" s="49"/>
    </row>
    <row r="29" spans="1:20" ht="54" customHeight="1">
      <c r="A29" s="412" t="s">
        <v>177</v>
      </c>
      <c r="B29" s="412"/>
      <c r="C29" s="412"/>
      <c r="D29" s="412"/>
      <c r="E29" s="412"/>
      <c r="F29" s="412"/>
      <c r="G29" s="413"/>
      <c r="H29" s="103">
        <f>COUNTIF(S18:S22,"x")</f>
        <v>0</v>
      </c>
      <c r="I29" s="32"/>
      <c r="J29" s="32"/>
      <c r="K29" s="32"/>
      <c r="L29" s="47"/>
      <c r="M29" s="47"/>
      <c r="N29" s="47"/>
      <c r="O29" s="48"/>
      <c r="P29" s="49"/>
      <c r="Q29" s="49"/>
      <c r="R29" s="49"/>
      <c r="S29" s="49"/>
      <c r="T29" s="49"/>
    </row>
    <row r="30" spans="1:20" ht="54" customHeight="1">
      <c r="A30" s="412" t="s">
        <v>178</v>
      </c>
      <c r="B30" s="412"/>
      <c r="C30" s="412"/>
      <c r="D30" s="412"/>
      <c r="E30" s="412"/>
      <c r="F30" s="412"/>
      <c r="G30" s="413"/>
      <c r="H30" s="103">
        <f>COUNTIF(T18:T22,"x")</f>
        <v>0</v>
      </c>
      <c r="I30" s="32"/>
      <c r="J30" s="32"/>
      <c r="K30" s="32"/>
      <c r="L30" s="47"/>
      <c r="M30" s="47"/>
      <c r="N30" s="47"/>
      <c r="O30" s="48"/>
      <c r="P30" s="49"/>
      <c r="Q30" s="49"/>
      <c r="R30" s="49"/>
      <c r="S30" s="49"/>
      <c r="T30" s="49"/>
    </row>
    <row r="31" spans="1:20" ht="30" customHeight="1">
      <c r="A31" s="67"/>
      <c r="B31" s="67"/>
      <c r="C31" s="67"/>
      <c r="D31" s="67"/>
      <c r="E31" s="67"/>
      <c r="F31" s="67"/>
      <c r="G31" s="67"/>
      <c r="H31" s="53"/>
      <c r="I31" s="32"/>
      <c r="J31" s="32"/>
      <c r="K31" s="32"/>
      <c r="L31" s="47"/>
      <c r="M31" s="47"/>
      <c r="N31" s="47"/>
      <c r="O31" s="48"/>
      <c r="P31" s="49"/>
      <c r="Q31" s="49"/>
      <c r="R31" s="49"/>
      <c r="S31" s="49"/>
      <c r="T31" s="49"/>
    </row>
    <row r="32" spans="1:20" ht="78" customHeight="1">
      <c r="A32" s="414" t="s">
        <v>82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</row>
    <row r="33" spans="1:20" ht="78" customHeight="1">
      <c r="A33" s="415" t="s">
        <v>157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7"/>
    </row>
    <row r="34" spans="1:20" ht="106.5" customHeight="1" thickBot="1">
      <c r="A34" s="391" t="s">
        <v>83</v>
      </c>
      <c r="B34" s="391"/>
      <c r="C34" s="391"/>
      <c r="D34" s="391"/>
      <c r="E34" s="391"/>
      <c r="F34" s="391"/>
      <c r="G34" s="391"/>
      <c r="H34" s="104" t="s">
        <v>84</v>
      </c>
      <c r="I34" s="105" t="s">
        <v>85</v>
      </c>
      <c r="J34" s="101" t="s">
        <v>147</v>
      </c>
      <c r="K34" s="105" t="s">
        <v>86</v>
      </c>
      <c r="L34" s="101" t="s">
        <v>147</v>
      </c>
      <c r="M34" s="105" t="s">
        <v>87</v>
      </c>
      <c r="N34" s="101" t="s">
        <v>147</v>
      </c>
      <c r="O34" s="101" t="s">
        <v>88</v>
      </c>
      <c r="P34" s="392" t="s">
        <v>147</v>
      </c>
      <c r="Q34" s="393"/>
      <c r="R34" s="101" t="s">
        <v>89</v>
      </c>
      <c r="S34" s="394" t="s">
        <v>147</v>
      </c>
      <c r="T34" s="394"/>
    </row>
    <row r="35" spans="1:20" ht="60" customHeight="1">
      <c r="A35" s="395" t="s">
        <v>161</v>
      </c>
      <c r="B35" s="396"/>
      <c r="C35" s="396"/>
      <c r="D35" s="396"/>
      <c r="E35" s="397"/>
      <c r="F35" s="403" t="s">
        <v>112</v>
      </c>
      <c r="G35" s="404"/>
      <c r="H35" s="106">
        <v>15</v>
      </c>
      <c r="I35" s="292"/>
      <c r="J35" s="293"/>
      <c r="K35" s="292"/>
      <c r="L35" s="293"/>
      <c r="M35" s="292"/>
      <c r="N35" s="292"/>
      <c r="O35" s="292"/>
      <c r="P35" s="338"/>
      <c r="Q35" s="292"/>
      <c r="R35" s="292"/>
      <c r="S35" s="338"/>
      <c r="T35" s="292"/>
    </row>
    <row r="36" spans="1:20" ht="60" customHeight="1" thickBot="1">
      <c r="A36" s="400"/>
      <c r="B36" s="401"/>
      <c r="C36" s="401"/>
      <c r="D36" s="401"/>
      <c r="E36" s="402"/>
      <c r="F36" s="407" t="s">
        <v>113</v>
      </c>
      <c r="G36" s="408"/>
      <c r="H36" s="107">
        <v>0</v>
      </c>
      <c r="I36" s="294"/>
      <c r="J36" s="294"/>
      <c r="K36" s="294"/>
      <c r="L36" s="294"/>
      <c r="M36" s="294"/>
      <c r="N36" s="294"/>
      <c r="O36" s="294"/>
      <c r="P36" s="295"/>
      <c r="Q36" s="293"/>
      <c r="R36" s="294"/>
      <c r="S36" s="295"/>
      <c r="T36" s="293"/>
    </row>
    <row r="37" spans="1:20" ht="60" customHeight="1">
      <c r="A37" s="395" t="s">
        <v>164</v>
      </c>
      <c r="B37" s="396"/>
      <c r="C37" s="396"/>
      <c r="D37" s="396"/>
      <c r="E37" s="397"/>
      <c r="F37" s="403" t="s">
        <v>112</v>
      </c>
      <c r="G37" s="404"/>
      <c r="H37" s="106">
        <v>15</v>
      </c>
      <c r="I37" s="292"/>
      <c r="J37" s="292"/>
      <c r="K37" s="292"/>
      <c r="L37" s="292"/>
      <c r="M37" s="292"/>
      <c r="N37" s="292"/>
      <c r="O37" s="292"/>
      <c r="P37" s="338"/>
      <c r="Q37" s="292"/>
      <c r="R37" s="292"/>
      <c r="S37" s="338"/>
      <c r="T37" s="292"/>
    </row>
    <row r="38" spans="1:20" ht="60" customHeight="1" thickBot="1">
      <c r="A38" s="400"/>
      <c r="B38" s="401"/>
      <c r="C38" s="401"/>
      <c r="D38" s="401"/>
      <c r="E38" s="402"/>
      <c r="F38" s="407" t="s">
        <v>113</v>
      </c>
      <c r="G38" s="408"/>
      <c r="H38" s="107">
        <v>0</v>
      </c>
      <c r="I38" s="294"/>
      <c r="J38" s="294"/>
      <c r="K38" s="294"/>
      <c r="L38" s="294"/>
      <c r="M38" s="294"/>
      <c r="N38" s="294"/>
      <c r="O38" s="294"/>
      <c r="P38" s="295"/>
      <c r="Q38" s="293"/>
      <c r="R38" s="294"/>
      <c r="S38" s="295"/>
      <c r="T38" s="293"/>
    </row>
    <row r="39" spans="1:20" ht="60" customHeight="1">
      <c r="A39" s="395" t="s">
        <v>160</v>
      </c>
      <c r="B39" s="396"/>
      <c r="C39" s="396"/>
      <c r="D39" s="396"/>
      <c r="E39" s="397"/>
      <c r="F39" s="403" t="s">
        <v>90</v>
      </c>
      <c r="G39" s="404"/>
      <c r="H39" s="106">
        <v>15</v>
      </c>
      <c r="I39" s="292"/>
      <c r="J39" s="292"/>
      <c r="K39" s="292"/>
      <c r="L39" s="292"/>
      <c r="M39" s="292"/>
      <c r="N39" s="292"/>
      <c r="O39" s="292"/>
      <c r="P39" s="338"/>
      <c r="Q39" s="292"/>
      <c r="R39" s="292"/>
      <c r="S39" s="338"/>
      <c r="T39" s="292"/>
    </row>
    <row r="40" spans="1:20" ht="60" customHeight="1" thickBot="1">
      <c r="A40" s="400"/>
      <c r="B40" s="401"/>
      <c r="C40" s="401"/>
      <c r="D40" s="401"/>
      <c r="E40" s="402"/>
      <c r="F40" s="407" t="s">
        <v>91</v>
      </c>
      <c r="G40" s="408"/>
      <c r="H40" s="107">
        <v>0</v>
      </c>
      <c r="I40" s="294"/>
      <c r="J40" s="294"/>
      <c r="K40" s="294"/>
      <c r="L40" s="294"/>
      <c r="M40" s="294"/>
      <c r="N40" s="294"/>
      <c r="O40" s="294"/>
      <c r="P40" s="295"/>
      <c r="Q40" s="293"/>
      <c r="R40" s="294"/>
      <c r="S40" s="295"/>
      <c r="T40" s="293"/>
    </row>
    <row r="41" spans="1:20" ht="60" customHeight="1">
      <c r="A41" s="395" t="s">
        <v>167</v>
      </c>
      <c r="B41" s="396"/>
      <c r="C41" s="396"/>
      <c r="D41" s="396"/>
      <c r="E41" s="397"/>
      <c r="F41" s="403" t="s">
        <v>92</v>
      </c>
      <c r="G41" s="404"/>
      <c r="H41" s="106">
        <v>15</v>
      </c>
      <c r="I41" s="292"/>
      <c r="J41" s="292"/>
      <c r="K41" s="292"/>
      <c r="L41" s="292"/>
      <c r="M41" s="292"/>
      <c r="N41" s="292"/>
      <c r="O41" s="292"/>
      <c r="P41" s="338"/>
      <c r="Q41" s="292"/>
      <c r="R41" s="292"/>
      <c r="S41" s="338"/>
      <c r="T41" s="292"/>
    </row>
    <row r="42" spans="1:20" ht="60" customHeight="1" thickBot="1">
      <c r="A42" s="409"/>
      <c r="B42" s="410"/>
      <c r="C42" s="410"/>
      <c r="D42" s="410"/>
      <c r="E42" s="411"/>
      <c r="F42" s="407" t="s">
        <v>93</v>
      </c>
      <c r="G42" s="408"/>
      <c r="H42" s="108">
        <v>10</v>
      </c>
      <c r="I42" s="293"/>
      <c r="J42" s="293"/>
      <c r="K42" s="293"/>
      <c r="L42" s="293"/>
      <c r="M42" s="293"/>
      <c r="N42" s="293"/>
      <c r="O42" s="293"/>
      <c r="P42" s="295"/>
      <c r="Q42" s="293"/>
      <c r="R42" s="293"/>
      <c r="S42" s="295"/>
      <c r="T42" s="293"/>
    </row>
    <row r="43" spans="1:20" ht="60" customHeight="1" thickBot="1">
      <c r="A43" s="400"/>
      <c r="B43" s="401"/>
      <c r="C43" s="401"/>
      <c r="D43" s="401"/>
      <c r="E43" s="402"/>
      <c r="F43" s="407" t="s">
        <v>168</v>
      </c>
      <c r="G43" s="408"/>
      <c r="H43" s="107">
        <v>0</v>
      </c>
      <c r="I43" s="294"/>
      <c r="J43" s="294"/>
      <c r="K43" s="294"/>
      <c r="L43" s="294"/>
      <c r="M43" s="294"/>
      <c r="N43" s="294"/>
      <c r="O43" s="294"/>
      <c r="P43" s="295"/>
      <c r="Q43" s="293"/>
      <c r="R43" s="294"/>
      <c r="S43" s="295"/>
      <c r="T43" s="293"/>
    </row>
    <row r="44" spans="1:20" ht="60" customHeight="1">
      <c r="A44" s="395" t="s">
        <v>166</v>
      </c>
      <c r="B44" s="396"/>
      <c r="C44" s="396"/>
      <c r="D44" s="396"/>
      <c r="E44" s="397"/>
      <c r="F44" s="403" t="s">
        <v>112</v>
      </c>
      <c r="G44" s="404"/>
      <c r="H44" s="106">
        <v>15</v>
      </c>
      <c r="I44" s="292"/>
      <c r="J44" s="292"/>
      <c r="K44" s="292"/>
      <c r="L44" s="292"/>
      <c r="M44" s="292"/>
      <c r="N44" s="292"/>
      <c r="O44" s="292"/>
      <c r="P44" s="338"/>
      <c r="Q44" s="292"/>
      <c r="R44" s="292"/>
      <c r="S44" s="338"/>
      <c r="T44" s="292"/>
    </row>
    <row r="45" spans="1:20" ht="60" customHeight="1" thickBot="1">
      <c r="A45" s="400"/>
      <c r="B45" s="401"/>
      <c r="C45" s="401"/>
      <c r="D45" s="401"/>
      <c r="E45" s="402"/>
      <c r="F45" s="407" t="s">
        <v>113</v>
      </c>
      <c r="G45" s="408"/>
      <c r="H45" s="107">
        <v>0</v>
      </c>
      <c r="I45" s="294"/>
      <c r="J45" s="294"/>
      <c r="K45" s="294"/>
      <c r="L45" s="294"/>
      <c r="M45" s="294"/>
      <c r="N45" s="294"/>
      <c r="O45" s="294"/>
      <c r="P45" s="296"/>
      <c r="Q45" s="294"/>
      <c r="R45" s="294"/>
      <c r="S45" s="296"/>
      <c r="T45" s="294"/>
    </row>
    <row r="46" spans="1:20" ht="80.1" customHeight="1">
      <c r="A46" s="395" t="s">
        <v>163</v>
      </c>
      <c r="B46" s="396"/>
      <c r="C46" s="396"/>
      <c r="D46" s="396"/>
      <c r="E46" s="397"/>
      <c r="F46" s="403" t="s">
        <v>94</v>
      </c>
      <c r="G46" s="404"/>
      <c r="H46" s="106">
        <v>15</v>
      </c>
      <c r="I46" s="292"/>
      <c r="J46" s="292"/>
      <c r="K46" s="292"/>
      <c r="L46" s="292"/>
      <c r="M46" s="292"/>
      <c r="N46" s="292"/>
      <c r="O46" s="292"/>
      <c r="P46" s="338"/>
      <c r="Q46" s="292"/>
      <c r="R46" s="292"/>
      <c r="S46" s="338"/>
      <c r="T46" s="292"/>
    </row>
    <row r="47" spans="1:20" ht="80.1" customHeight="1" thickBot="1">
      <c r="A47" s="400"/>
      <c r="B47" s="401"/>
      <c r="C47" s="401"/>
      <c r="D47" s="401"/>
      <c r="E47" s="402"/>
      <c r="F47" s="407" t="s">
        <v>95</v>
      </c>
      <c r="G47" s="408"/>
      <c r="H47" s="107">
        <v>5</v>
      </c>
      <c r="I47" s="294"/>
      <c r="J47" s="294"/>
      <c r="K47" s="294"/>
      <c r="L47" s="294"/>
      <c r="M47" s="294"/>
      <c r="N47" s="294"/>
      <c r="O47" s="294"/>
      <c r="P47" s="296"/>
      <c r="Q47" s="294"/>
      <c r="R47" s="294"/>
      <c r="S47" s="296"/>
      <c r="T47" s="294"/>
    </row>
    <row r="48" spans="1:20" ht="60" customHeight="1">
      <c r="A48" s="395" t="s">
        <v>181</v>
      </c>
      <c r="B48" s="396"/>
      <c r="C48" s="396"/>
      <c r="D48" s="396"/>
      <c r="E48" s="397"/>
      <c r="F48" s="403" t="s">
        <v>96</v>
      </c>
      <c r="G48" s="404"/>
      <c r="H48" s="106">
        <v>10</v>
      </c>
      <c r="I48" s="292"/>
      <c r="J48" s="292"/>
      <c r="K48" s="292"/>
      <c r="L48" s="292"/>
      <c r="M48" s="292"/>
      <c r="N48" s="292"/>
      <c r="O48" s="292"/>
      <c r="P48" s="295"/>
      <c r="Q48" s="293"/>
      <c r="R48" s="292"/>
      <c r="S48" s="295"/>
      <c r="T48" s="293"/>
    </row>
    <row r="49" spans="1:20" ht="60" customHeight="1">
      <c r="A49" s="398"/>
      <c r="B49" s="384"/>
      <c r="C49" s="384"/>
      <c r="D49" s="384"/>
      <c r="E49" s="399"/>
      <c r="F49" s="405" t="s">
        <v>97</v>
      </c>
      <c r="G49" s="406"/>
      <c r="H49" s="109">
        <v>5</v>
      </c>
      <c r="I49" s="293"/>
      <c r="J49" s="293"/>
      <c r="K49" s="293"/>
      <c r="L49" s="293"/>
      <c r="M49" s="293"/>
      <c r="N49" s="293"/>
      <c r="O49" s="293"/>
      <c r="P49" s="295"/>
      <c r="Q49" s="293"/>
      <c r="R49" s="293"/>
      <c r="S49" s="295"/>
      <c r="T49" s="293"/>
    </row>
    <row r="50" spans="1:20" ht="60" customHeight="1" thickBot="1">
      <c r="A50" s="400"/>
      <c r="B50" s="401"/>
      <c r="C50" s="401"/>
      <c r="D50" s="401"/>
      <c r="E50" s="402"/>
      <c r="F50" s="407" t="s">
        <v>98</v>
      </c>
      <c r="G50" s="408"/>
      <c r="H50" s="107">
        <v>0</v>
      </c>
      <c r="I50" s="294"/>
      <c r="J50" s="294"/>
      <c r="K50" s="294"/>
      <c r="L50" s="294"/>
      <c r="M50" s="294"/>
      <c r="N50" s="294"/>
      <c r="O50" s="294"/>
      <c r="P50" s="296"/>
      <c r="Q50" s="294"/>
      <c r="R50" s="294"/>
      <c r="S50" s="296"/>
      <c r="T50" s="294"/>
    </row>
    <row r="51" spans="1:20" ht="30" customHeight="1">
      <c r="A51" s="380" t="s">
        <v>99</v>
      </c>
      <c r="B51" s="380"/>
      <c r="C51" s="380"/>
      <c r="D51" s="380"/>
      <c r="E51" s="380"/>
      <c r="F51" s="380"/>
      <c r="G51" s="380"/>
      <c r="H51" s="76">
        <f>H35+H37+H39+H41+H44+H46+H48</f>
        <v>100</v>
      </c>
      <c r="I51" s="381">
        <f>SUM(I35:I50)</f>
        <v>0</v>
      </c>
      <c r="J51" s="382"/>
      <c r="K51" s="381">
        <f>SUM(K35:K50)</f>
        <v>0</v>
      </c>
      <c r="L51" s="382"/>
      <c r="M51" s="381">
        <f>SUM(M35:M50)</f>
        <v>0</v>
      </c>
      <c r="N51" s="382"/>
      <c r="O51" s="336">
        <f>SUM(O35:O50)</f>
        <v>0</v>
      </c>
      <c r="P51" s="336"/>
      <c r="Q51" s="336"/>
      <c r="R51" s="336">
        <f>SUM(R35:R50)</f>
        <v>0</v>
      </c>
      <c r="S51" s="336"/>
      <c r="T51" s="336"/>
    </row>
    <row r="52" spans="1:20" ht="60" customHeight="1">
      <c r="A52" s="347" t="s">
        <v>158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</row>
    <row r="53" spans="1:20" ht="106.5" customHeight="1">
      <c r="A53" s="391" t="s">
        <v>83</v>
      </c>
      <c r="B53" s="391"/>
      <c r="C53" s="391"/>
      <c r="D53" s="391"/>
      <c r="E53" s="391"/>
      <c r="F53" s="391"/>
      <c r="G53" s="391"/>
      <c r="H53" s="104" t="s">
        <v>84</v>
      </c>
      <c r="I53" s="105" t="s">
        <v>85</v>
      </c>
      <c r="J53" s="101" t="s">
        <v>147</v>
      </c>
      <c r="K53" s="105" t="s">
        <v>86</v>
      </c>
      <c r="L53" s="101" t="s">
        <v>147</v>
      </c>
      <c r="M53" s="105" t="s">
        <v>87</v>
      </c>
      <c r="N53" s="101" t="s">
        <v>147</v>
      </c>
      <c r="O53" s="101" t="s">
        <v>88</v>
      </c>
      <c r="P53" s="392" t="s">
        <v>147</v>
      </c>
      <c r="Q53" s="393"/>
      <c r="R53" s="101" t="s">
        <v>89</v>
      </c>
      <c r="S53" s="394" t="s">
        <v>147</v>
      </c>
      <c r="T53" s="394"/>
    </row>
    <row r="54" spans="1:20" ht="60" customHeight="1">
      <c r="A54" s="384" t="s">
        <v>148</v>
      </c>
      <c r="B54" s="384"/>
      <c r="C54" s="384"/>
      <c r="D54" s="384"/>
      <c r="E54" s="384"/>
      <c r="F54" s="286" t="s">
        <v>162</v>
      </c>
      <c r="G54" s="286"/>
      <c r="H54" s="89">
        <v>100</v>
      </c>
      <c r="I54" s="337"/>
      <c r="J54" s="376"/>
      <c r="K54" s="337"/>
      <c r="L54" s="337"/>
      <c r="M54" s="337"/>
      <c r="N54" s="337"/>
      <c r="O54" s="337"/>
      <c r="P54" s="337"/>
      <c r="Q54" s="337"/>
      <c r="R54" s="337"/>
      <c r="S54" s="337"/>
      <c r="T54" s="337"/>
    </row>
    <row r="55" spans="1:20" ht="60" customHeight="1">
      <c r="A55" s="384"/>
      <c r="B55" s="384"/>
      <c r="C55" s="384"/>
      <c r="D55" s="384"/>
      <c r="E55" s="384"/>
      <c r="F55" s="286" t="s">
        <v>149</v>
      </c>
      <c r="G55" s="286"/>
      <c r="H55" s="89">
        <v>50</v>
      </c>
      <c r="I55" s="337"/>
      <c r="J55" s="377"/>
      <c r="K55" s="337"/>
      <c r="L55" s="337"/>
      <c r="M55" s="337"/>
      <c r="N55" s="337"/>
      <c r="O55" s="337"/>
      <c r="P55" s="337"/>
      <c r="Q55" s="337"/>
      <c r="R55" s="337"/>
      <c r="S55" s="337"/>
      <c r="T55" s="337"/>
    </row>
    <row r="56" spans="1:20" ht="60" customHeight="1">
      <c r="A56" s="384"/>
      <c r="B56" s="384"/>
      <c r="C56" s="384"/>
      <c r="D56" s="384"/>
      <c r="E56" s="384"/>
      <c r="F56" s="286" t="s">
        <v>150</v>
      </c>
      <c r="G56" s="286"/>
      <c r="H56" s="89">
        <v>0</v>
      </c>
      <c r="I56" s="337"/>
      <c r="J56" s="378"/>
      <c r="K56" s="337"/>
      <c r="L56" s="337"/>
      <c r="M56" s="337"/>
      <c r="N56" s="337"/>
      <c r="O56" s="337"/>
      <c r="P56" s="337"/>
      <c r="Q56" s="337"/>
      <c r="R56" s="337"/>
      <c r="S56" s="337"/>
      <c r="T56" s="337"/>
    </row>
    <row r="57" spans="1:20" ht="30" customHeight="1">
      <c r="A57" s="383" t="s">
        <v>99</v>
      </c>
      <c r="B57" s="383"/>
      <c r="C57" s="383"/>
      <c r="D57" s="383"/>
      <c r="E57" s="383"/>
      <c r="F57" s="383"/>
      <c r="G57" s="383"/>
      <c r="H57" s="383"/>
      <c r="I57" s="309">
        <f>I54</f>
        <v>0</v>
      </c>
      <c r="J57" s="309"/>
      <c r="K57" s="309">
        <f>K54</f>
        <v>0</v>
      </c>
      <c r="L57" s="309"/>
      <c r="M57" s="309">
        <f>M54</f>
        <v>0</v>
      </c>
      <c r="N57" s="309"/>
      <c r="O57" s="336">
        <f>O54</f>
        <v>0</v>
      </c>
      <c r="P57" s="336"/>
      <c r="Q57" s="336"/>
      <c r="R57" s="336">
        <f>R54</f>
        <v>0</v>
      </c>
      <c r="S57" s="336"/>
      <c r="T57" s="336"/>
    </row>
    <row r="58" spans="1:20" ht="60" customHeight="1">
      <c r="A58" s="347" t="s">
        <v>156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</row>
    <row r="59" spans="1:20" ht="60" customHeight="1">
      <c r="A59" s="384" t="s">
        <v>159</v>
      </c>
      <c r="B59" s="384"/>
      <c r="C59" s="384"/>
      <c r="D59" s="384"/>
      <c r="E59" s="384"/>
      <c r="F59" s="385" t="s">
        <v>153</v>
      </c>
      <c r="G59" s="386"/>
      <c r="H59" s="387"/>
      <c r="I59" s="278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388"/>
      <c r="K59" s="278">
        <f aca="true" t="shared" si="0" ref="K59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388"/>
      <c r="M59" s="278">
        <f aca="true" t="shared" si="1" ref="M59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388"/>
      <c r="O59" s="278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279"/>
      <c r="Q59" s="279"/>
      <c r="R59" s="278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279"/>
      <c r="T59" s="279"/>
    </row>
    <row r="60" spans="1:20" ht="60" customHeight="1">
      <c r="A60" s="384"/>
      <c r="B60" s="384"/>
      <c r="C60" s="384"/>
      <c r="D60" s="384"/>
      <c r="E60" s="384"/>
      <c r="F60" s="385" t="s">
        <v>154</v>
      </c>
      <c r="G60" s="386"/>
      <c r="H60" s="387"/>
      <c r="I60" s="280"/>
      <c r="J60" s="389"/>
      <c r="K60" s="280"/>
      <c r="L60" s="389"/>
      <c r="M60" s="280"/>
      <c r="N60" s="389"/>
      <c r="O60" s="280"/>
      <c r="P60" s="281"/>
      <c r="Q60" s="281"/>
      <c r="R60" s="280"/>
      <c r="S60" s="281"/>
      <c r="T60" s="281"/>
    </row>
    <row r="61" spans="1:20" ht="60" customHeight="1">
      <c r="A61" s="384"/>
      <c r="B61" s="384"/>
      <c r="C61" s="384"/>
      <c r="D61" s="384"/>
      <c r="E61" s="384"/>
      <c r="F61" s="385" t="s">
        <v>155</v>
      </c>
      <c r="G61" s="386"/>
      <c r="H61" s="387"/>
      <c r="I61" s="282"/>
      <c r="J61" s="390"/>
      <c r="K61" s="282"/>
      <c r="L61" s="390"/>
      <c r="M61" s="282"/>
      <c r="N61" s="390"/>
      <c r="O61" s="282"/>
      <c r="P61" s="283"/>
      <c r="Q61" s="283"/>
      <c r="R61" s="282"/>
      <c r="S61" s="283"/>
      <c r="T61" s="283"/>
    </row>
    <row r="62" spans="1:21" ht="60" customHeight="1">
      <c r="A62" s="347" t="s">
        <v>151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85"/>
    </row>
    <row r="63" spans="1:20" ht="60" customHeight="1">
      <c r="A63" s="384" t="s">
        <v>152</v>
      </c>
      <c r="B63" s="384"/>
      <c r="C63" s="384"/>
      <c r="D63" s="384"/>
      <c r="E63" s="384"/>
      <c r="F63" s="286" t="s">
        <v>153</v>
      </c>
      <c r="G63" s="286"/>
      <c r="H63" s="120">
        <v>100</v>
      </c>
      <c r="I63" s="379" t="str">
        <f>IF(SUM(I59:T61)=0,"BAJO",IF(SUM(I59:T61)/COUNTIF(I59:T61,"&gt;0")&lt;50,"BAJO",IF(SUM(I59:T61)/COUNTIF(I59:T61,"&gt;0")=100,"FUERTE",IF(SUM(I59:T61)/COUNTIF(I59:T61,"&gt;0")&lt;=99,"MODERADO"))))</f>
        <v>BAJO</v>
      </c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</row>
    <row r="64" spans="1:20" ht="60" customHeight="1">
      <c r="A64" s="384"/>
      <c r="B64" s="384"/>
      <c r="C64" s="384"/>
      <c r="D64" s="384"/>
      <c r="E64" s="384"/>
      <c r="F64" s="286" t="s">
        <v>154</v>
      </c>
      <c r="G64" s="286"/>
      <c r="H64" s="120">
        <v>50</v>
      </c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</row>
    <row r="65" spans="1:20" ht="60" customHeight="1">
      <c r="A65" s="384"/>
      <c r="B65" s="384"/>
      <c r="C65" s="384"/>
      <c r="D65" s="384"/>
      <c r="E65" s="384"/>
      <c r="F65" s="286" t="s">
        <v>155</v>
      </c>
      <c r="G65" s="286"/>
      <c r="H65" s="120">
        <v>0</v>
      </c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</row>
    <row r="66" spans="1:20" ht="30" customHeight="1">
      <c r="A66" s="39"/>
      <c r="B66" s="39"/>
      <c r="C66" s="3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7"/>
      <c r="P66" s="38"/>
      <c r="Q66" s="38"/>
      <c r="R66" s="38"/>
      <c r="S66" s="38"/>
      <c r="T66" s="38"/>
    </row>
    <row r="67" spans="1:20" ht="30" customHeight="1">
      <c r="A67" s="33"/>
      <c r="B67" s="33"/>
      <c r="C67" s="34"/>
      <c r="D67" s="34"/>
      <c r="E67" s="34"/>
      <c r="F67" s="34"/>
      <c r="G67" s="34"/>
      <c r="H67" s="34"/>
      <c r="I67" s="34"/>
      <c r="J67" s="87"/>
      <c r="K67" s="87"/>
      <c r="L67" s="50"/>
      <c r="M67" s="50"/>
      <c r="N67" s="42"/>
      <c r="O67" s="51"/>
      <c r="P67" s="40"/>
      <c r="Q67" s="40"/>
      <c r="R67" s="40"/>
      <c r="S67" s="40"/>
      <c r="T67" s="40"/>
    </row>
    <row r="68" spans="1:20" ht="30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52"/>
      <c r="L68" s="52"/>
      <c r="M68" s="42"/>
      <c r="N68" s="42"/>
      <c r="O68" s="51"/>
      <c r="P68" s="51"/>
      <c r="Q68" s="51"/>
      <c r="R68" s="51"/>
      <c r="S68" s="51"/>
      <c r="T68" s="51"/>
    </row>
    <row r="69" spans="1:20" ht="69" customHeight="1">
      <c r="A69" s="284" t="s">
        <v>100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</row>
    <row r="70" spans="1:20" ht="30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2"/>
      <c r="Q70" s="92"/>
      <c r="R70" s="92"/>
      <c r="S70" s="92"/>
      <c r="T70" s="92"/>
    </row>
    <row r="71" spans="1:20" s="84" customFormat="1" ht="50.1" customHeight="1">
      <c r="A71" s="277" t="s">
        <v>1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</row>
    <row r="72" spans="1:20" s="84" customFormat="1" ht="50.1" customHeight="1">
      <c r="A72" s="286" t="s">
        <v>101</v>
      </c>
      <c r="B72" s="286"/>
      <c r="C72" s="286"/>
      <c r="D72" s="286"/>
      <c r="E72" s="286"/>
      <c r="F72" s="286"/>
      <c r="G72" s="286"/>
      <c r="H72" s="286" t="s">
        <v>102</v>
      </c>
      <c r="I72" s="286"/>
      <c r="J72" s="286"/>
      <c r="K72" s="286"/>
      <c r="L72" s="286"/>
      <c r="M72" s="286"/>
      <c r="N72" s="286"/>
      <c r="O72" s="286" t="s">
        <v>103</v>
      </c>
      <c r="P72" s="286"/>
      <c r="Q72" s="286"/>
      <c r="R72" s="286"/>
      <c r="S72" s="286"/>
      <c r="T72" s="286"/>
    </row>
    <row r="73" spans="1:20" s="84" customFormat="1" ht="50.1" customHeight="1">
      <c r="A73" s="287" t="e">
        <f>G10</f>
        <v>#REF!</v>
      </c>
      <c r="B73" s="287"/>
      <c r="C73" s="287"/>
      <c r="D73" s="287"/>
      <c r="E73" s="287"/>
      <c r="F73" s="287"/>
      <c r="G73" s="287"/>
      <c r="H73" s="288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288"/>
      <c r="J73" s="288"/>
      <c r="K73" s="288"/>
      <c r="L73" s="288"/>
      <c r="M73" s="288"/>
      <c r="N73" s="288"/>
      <c r="O73" s="291" t="e">
        <f>IF(A73-H73=0,"1",A73-H73)</f>
        <v>#REF!</v>
      </c>
      <c r="P73" s="291"/>
      <c r="Q73" s="291"/>
      <c r="R73" s="291"/>
      <c r="S73" s="291"/>
      <c r="T73" s="291"/>
    </row>
    <row r="74" spans="1:20" s="84" customFormat="1" ht="50.1" customHeight="1">
      <c r="A74" s="93"/>
      <c r="B74" s="93"/>
      <c r="C74" s="94"/>
      <c r="D74" s="94"/>
      <c r="E74" s="86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97"/>
      <c r="Q74" s="97"/>
      <c r="R74" s="97"/>
      <c r="S74" s="97"/>
      <c r="T74" s="97"/>
    </row>
    <row r="75" spans="1:20" s="84" customFormat="1" ht="50.1" customHeight="1">
      <c r="A75" s="289" t="s">
        <v>104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</row>
    <row r="76" spans="1:20" s="84" customFormat="1" ht="50.1" customHeight="1">
      <c r="A76" s="286" t="s">
        <v>105</v>
      </c>
      <c r="B76" s="286"/>
      <c r="C76" s="286"/>
      <c r="D76" s="286"/>
      <c r="E76" s="286"/>
      <c r="F76" s="286"/>
      <c r="G76" s="286"/>
      <c r="H76" s="286" t="s">
        <v>102</v>
      </c>
      <c r="I76" s="286"/>
      <c r="J76" s="286"/>
      <c r="K76" s="286"/>
      <c r="L76" s="286"/>
      <c r="M76" s="286"/>
      <c r="N76" s="286"/>
      <c r="O76" s="286" t="s">
        <v>106</v>
      </c>
      <c r="P76" s="286"/>
      <c r="Q76" s="286"/>
      <c r="R76" s="286"/>
      <c r="S76" s="286"/>
      <c r="T76" s="286"/>
    </row>
    <row r="77" spans="1:20" s="84" customFormat="1" ht="50.1" customHeight="1">
      <c r="A77" s="287" t="e">
        <f>G11</f>
        <v>#REF!</v>
      </c>
      <c r="B77" s="287"/>
      <c r="C77" s="287"/>
      <c r="D77" s="287"/>
      <c r="E77" s="287"/>
      <c r="F77" s="287"/>
      <c r="G77" s="287"/>
      <c r="H77" s="290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290"/>
      <c r="J77" s="290"/>
      <c r="K77" s="290"/>
      <c r="L77" s="290"/>
      <c r="M77" s="290"/>
      <c r="N77" s="290"/>
      <c r="O77" s="287" t="e">
        <f>IF(A77-H77=0,"1",A77-H77)</f>
        <v>#REF!</v>
      </c>
      <c r="P77" s="287"/>
      <c r="Q77" s="287"/>
      <c r="R77" s="287"/>
      <c r="S77" s="287"/>
      <c r="T77" s="287"/>
    </row>
    <row r="78" spans="1:20" s="84" customFormat="1" ht="50.1" customHeight="1">
      <c r="A78" s="98"/>
      <c r="B78" s="98"/>
      <c r="C78" s="98"/>
      <c r="D78" s="98"/>
      <c r="E78" s="98"/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97"/>
      <c r="Q78" s="97"/>
      <c r="R78" s="97"/>
      <c r="S78" s="97"/>
      <c r="T78" s="97"/>
    </row>
    <row r="79" spans="1:20" s="84" customFormat="1" ht="50.1" customHeight="1">
      <c r="A79" s="277" t="s">
        <v>107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</row>
    <row r="80" spans="1:20" s="84" customFormat="1" ht="50.1" customHeight="1">
      <c r="A80" s="286" t="s">
        <v>103</v>
      </c>
      <c r="B80" s="286"/>
      <c r="C80" s="286"/>
      <c r="D80" s="286"/>
      <c r="E80" s="286"/>
      <c r="F80" s="286"/>
      <c r="G80" s="286"/>
      <c r="H80" s="286" t="s">
        <v>106</v>
      </c>
      <c r="I80" s="286"/>
      <c r="J80" s="286"/>
      <c r="K80" s="286"/>
      <c r="L80" s="286"/>
      <c r="M80" s="286"/>
      <c r="N80" s="286"/>
      <c r="O80" s="286" t="s">
        <v>108</v>
      </c>
      <c r="P80" s="286"/>
      <c r="Q80" s="286"/>
      <c r="R80" s="286"/>
      <c r="S80" s="286"/>
      <c r="T80" s="286"/>
    </row>
    <row r="81" spans="1:20" s="84" customFormat="1" ht="50.1" customHeight="1">
      <c r="A81" s="287" t="e">
        <f>O73</f>
        <v>#REF!</v>
      </c>
      <c r="B81" s="287"/>
      <c r="C81" s="287"/>
      <c r="D81" s="287"/>
      <c r="E81" s="287"/>
      <c r="F81" s="287"/>
      <c r="G81" s="287"/>
      <c r="H81" s="287" t="e">
        <f>O77</f>
        <v>#REF!</v>
      </c>
      <c r="I81" s="287"/>
      <c r="J81" s="287"/>
      <c r="K81" s="287"/>
      <c r="L81" s="287"/>
      <c r="M81" s="287"/>
      <c r="N81" s="287"/>
      <c r="O81" s="288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288"/>
      <c r="Q81" s="288"/>
      <c r="R81" s="288"/>
      <c r="S81" s="288"/>
      <c r="T81" s="288"/>
    </row>
    <row r="82" spans="1:20" ht="15">
      <c r="A82" s="17"/>
      <c r="B82" s="17"/>
      <c r="C82" s="17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54"/>
      <c r="P82" s="55"/>
      <c r="Q82" s="55"/>
      <c r="R82" s="55"/>
      <c r="S82" s="55"/>
      <c r="T82" s="55"/>
    </row>
  </sheetData>
  <sheetProtection algorithmName="SHA-512" hashValue="uKkPqGoTkvWHvxgFjx0Cw6e+QbsdM7s5dI0MaKZtfPBg90IfuMmNcgGwsw0C0rqzmxaN2yRRA++ss1drk2cGdA==" saltValue="2AsgNJQhSAai52eybKyJXg==" spinCount="100000" sheet="1" objects="1" scenarios="1"/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4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600" verticalDpi="600" orientation="portrait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</sheetPr>
  <dimension ref="A1:U82"/>
  <sheetViews>
    <sheetView view="pageBreakPreview" zoomScale="25" zoomScaleSheetLayoutView="25" workbookViewId="0" topLeftCell="A42">
      <pane xSplit="7" topLeftCell="H1" activePane="topRight" state="frozen"/>
      <selection pane="topLeft" activeCell="A31" sqref="A31"/>
      <selection pane="topRight" activeCell="A57" sqref="A57:H57"/>
    </sheetView>
  </sheetViews>
  <sheetFormatPr defaultColWidth="11.421875" defaultRowHeight="15"/>
  <cols>
    <col min="1" max="1" width="78.140625" style="36" customWidth="1"/>
    <col min="2" max="3" width="50.7109375" style="36" customWidth="1"/>
    <col min="4" max="9" width="35.7109375" style="36" customWidth="1"/>
    <col min="10" max="10" width="70.7109375" style="36" customWidth="1"/>
    <col min="11" max="11" width="35.7109375" style="36" customWidth="1"/>
    <col min="12" max="12" width="70.7109375" style="36" customWidth="1"/>
    <col min="13" max="13" width="35.7109375" style="36" customWidth="1"/>
    <col min="14" max="14" width="70.7109375" style="36" customWidth="1"/>
    <col min="15" max="20" width="43.140625" style="36" customWidth="1"/>
    <col min="21" max="21" width="27.421875" style="36" customWidth="1"/>
    <col min="22" max="16384" width="11.421875" style="36" customWidth="1"/>
  </cols>
  <sheetData>
    <row r="1" spans="1:20" ht="71.25" customHeight="1">
      <c r="A1" s="99" t="s">
        <v>60</v>
      </c>
      <c r="B1" s="361" t="str">
        <f>'MAPA DE RIESGOS'!C9</f>
        <v>16 DE Julio de 2020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71.25" customHeight="1">
      <c r="A2" s="99" t="s">
        <v>61</v>
      </c>
      <c r="B2" s="364" t="str">
        <f>'MAPA DE RIESGOS'!C7</f>
        <v>ATENCIÓN SOCIAL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/>
    </row>
    <row r="3" spans="1:20" ht="71.25" customHeight="1">
      <c r="A3" s="99" t="s">
        <v>62</v>
      </c>
      <c r="B3" s="364" t="str">
        <f>'MAPA DE RIESGOS'!D16</f>
        <v>IMPLEMENTACIÓN DE POLITICAS PUBLICAS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3"/>
    </row>
    <row r="4" spans="1:20" ht="30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7"/>
      <c r="P4" s="38"/>
      <c r="Q4" s="38"/>
      <c r="R4" s="38"/>
      <c r="S4" s="38"/>
      <c r="T4" s="38"/>
    </row>
    <row r="5" spans="1:20" ht="66" customHeight="1">
      <c r="A5" s="346" t="s">
        <v>189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</row>
    <row r="6" spans="1:20" ht="81" customHeight="1">
      <c r="A6" s="100" t="s">
        <v>63</v>
      </c>
      <c r="B6" s="349" t="s">
        <v>35</v>
      </c>
      <c r="C6" s="351"/>
      <c r="D6" s="349" t="s">
        <v>165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</row>
    <row r="7" spans="1:20" ht="91.5" customHeight="1">
      <c r="A7" s="88">
        <f>'MAPA DE RIESGOS'!A22</f>
        <v>0</v>
      </c>
      <c r="B7" s="369" t="str">
        <f>'MAPA DE RIESGOS'!C22</f>
        <v>Riesgo de Proyecto</v>
      </c>
      <c r="C7" s="370"/>
      <c r="D7" s="369" t="str">
        <f>'MAPA DE RIESGOS'!B22</f>
        <v xml:space="preserve">Incumplimiento de los programas establecidos por la Nación </v>
      </c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0"/>
    </row>
    <row r="8" spans="1:20" ht="90.75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20" ht="60" customHeight="1">
      <c r="A9" s="346" t="s">
        <v>64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</row>
    <row r="10" spans="1:20" ht="99.95" customHeight="1">
      <c r="A10" s="347" t="s">
        <v>144</v>
      </c>
      <c r="B10" s="347"/>
      <c r="C10" s="347"/>
      <c r="D10" s="347"/>
      <c r="E10" s="347"/>
      <c r="F10" s="347"/>
      <c r="G10" s="348">
        <f>'MAPA DE RIESGOS'!$G$22</f>
        <v>3</v>
      </c>
      <c r="H10" s="348"/>
      <c r="I10" s="348"/>
      <c r="J10" s="349" t="s">
        <v>65</v>
      </c>
      <c r="K10" s="350"/>
      <c r="L10" s="350"/>
      <c r="M10" s="350"/>
      <c r="N10" s="350"/>
      <c r="O10" s="350"/>
      <c r="P10" s="350"/>
      <c r="Q10" s="350"/>
      <c r="R10" s="350"/>
      <c r="S10" s="350"/>
      <c r="T10" s="351"/>
    </row>
    <row r="11" spans="1:20" ht="99.95" customHeight="1">
      <c r="A11" s="347" t="s">
        <v>142</v>
      </c>
      <c r="B11" s="347"/>
      <c r="C11" s="347"/>
      <c r="D11" s="347"/>
      <c r="E11" s="347"/>
      <c r="F11" s="347"/>
      <c r="G11" s="352">
        <f>'MAPA DE RIESGOS'!$H$22</f>
        <v>4</v>
      </c>
      <c r="H11" s="352"/>
      <c r="I11" s="352"/>
      <c r="J11" s="353" t="str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EXTREMO</v>
      </c>
      <c r="K11" s="354"/>
      <c r="L11" s="354"/>
      <c r="M11" s="354"/>
      <c r="N11" s="354"/>
      <c r="O11" s="354"/>
      <c r="P11" s="354"/>
      <c r="Q11" s="354"/>
      <c r="R11" s="354"/>
      <c r="S11" s="354"/>
      <c r="T11" s="355"/>
    </row>
    <row r="12" spans="1:20" ht="47.25" customHeight="1">
      <c r="A12" s="22"/>
      <c r="B12" s="22"/>
      <c r="C12" s="22"/>
      <c r="D12" s="23"/>
      <c r="E12" s="23"/>
      <c r="F12" s="24"/>
      <c r="G12" s="24"/>
      <c r="H12" s="24"/>
      <c r="I12" s="24"/>
      <c r="J12" s="24"/>
      <c r="K12" s="23"/>
      <c r="L12" s="23"/>
      <c r="M12" s="23"/>
      <c r="N12" s="23"/>
      <c r="O12" s="37"/>
      <c r="P12" s="38"/>
      <c r="Q12" s="38"/>
      <c r="R12" s="38"/>
      <c r="S12" s="38"/>
      <c r="T12" s="38"/>
    </row>
    <row r="13" spans="1:20" ht="73.5" customHeight="1">
      <c r="A13" s="346" t="s">
        <v>75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</row>
    <row r="14" spans="1:20" ht="73.5" customHeight="1">
      <c r="A14" s="441" t="s">
        <v>76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ht="72" customHeight="1">
      <c r="A15" s="445" t="s">
        <v>190</v>
      </c>
      <c r="B15" s="446"/>
      <c r="C15" s="446"/>
      <c r="D15" s="446"/>
      <c r="E15" s="446"/>
      <c r="F15" s="447"/>
      <c r="G15" s="445" t="s">
        <v>171</v>
      </c>
      <c r="H15" s="446"/>
      <c r="I15" s="446"/>
      <c r="J15" s="446"/>
      <c r="K15" s="446"/>
      <c r="L15" s="446"/>
      <c r="M15" s="446"/>
      <c r="N15" s="447"/>
      <c r="O15" s="347" t="s">
        <v>145</v>
      </c>
      <c r="P15" s="347"/>
      <c r="Q15" s="347"/>
      <c r="R15" s="347"/>
      <c r="S15" s="347"/>
      <c r="T15" s="347"/>
    </row>
    <row r="16" spans="1:20" ht="30" customHeight="1">
      <c r="A16" s="448"/>
      <c r="B16" s="449"/>
      <c r="C16" s="449"/>
      <c r="D16" s="449"/>
      <c r="E16" s="449"/>
      <c r="F16" s="450"/>
      <c r="G16" s="448"/>
      <c r="H16" s="449"/>
      <c r="I16" s="449"/>
      <c r="J16" s="449"/>
      <c r="K16" s="449"/>
      <c r="L16" s="449"/>
      <c r="M16" s="449"/>
      <c r="N16" s="450"/>
      <c r="O16" s="439" t="s">
        <v>1</v>
      </c>
      <c r="P16" s="439"/>
      <c r="Q16" s="439"/>
      <c r="R16" s="439" t="s">
        <v>0</v>
      </c>
      <c r="S16" s="439"/>
      <c r="T16" s="439"/>
    </row>
    <row r="17" spans="1:20" ht="54" customHeight="1">
      <c r="A17" s="451"/>
      <c r="B17" s="452"/>
      <c r="C17" s="452"/>
      <c r="D17" s="452"/>
      <c r="E17" s="452"/>
      <c r="F17" s="453"/>
      <c r="G17" s="451"/>
      <c r="H17" s="452"/>
      <c r="I17" s="452"/>
      <c r="J17" s="452"/>
      <c r="K17" s="452"/>
      <c r="L17" s="452"/>
      <c r="M17" s="452"/>
      <c r="N17" s="453"/>
      <c r="O17" s="101" t="s">
        <v>169</v>
      </c>
      <c r="P17" s="101" t="s">
        <v>170</v>
      </c>
      <c r="Q17" s="101" t="s">
        <v>172</v>
      </c>
      <c r="R17" s="101" t="s">
        <v>169</v>
      </c>
      <c r="S17" s="101" t="s">
        <v>170</v>
      </c>
      <c r="T17" s="101" t="s">
        <v>172</v>
      </c>
    </row>
    <row r="18" spans="1:20" ht="49.5" customHeight="1">
      <c r="A18" s="442" t="str">
        <f>'MAPA DE RIESGOS'!E22</f>
        <v>Insuficientes recursos</v>
      </c>
      <c r="B18" s="443"/>
      <c r="C18" s="443"/>
      <c r="D18" s="443"/>
      <c r="E18" s="443"/>
      <c r="F18" s="444"/>
      <c r="G18" s="110" t="s">
        <v>77</v>
      </c>
      <c r="H18" s="442" t="str">
        <f>'MAPA DE RIESGOS'!J22</f>
        <v>Aplicación de ley</v>
      </c>
      <c r="I18" s="443"/>
      <c r="J18" s="443"/>
      <c r="K18" s="443"/>
      <c r="L18" s="443"/>
      <c r="M18" s="443"/>
      <c r="N18" s="443"/>
      <c r="O18" s="147" t="s">
        <v>228</v>
      </c>
      <c r="P18" s="147"/>
      <c r="Q18" s="148"/>
      <c r="R18" s="148" t="s">
        <v>228</v>
      </c>
      <c r="S18" s="148"/>
      <c r="T18" s="80"/>
    </row>
    <row r="19" spans="1:20" ht="50.1" customHeight="1">
      <c r="A19" s="442" t="str">
        <f>'MAPA DE RIESGOS'!E23</f>
        <v xml:space="preserve">Cambios en las políticas nacionales </v>
      </c>
      <c r="B19" s="443"/>
      <c r="C19" s="443"/>
      <c r="D19" s="443"/>
      <c r="E19" s="443"/>
      <c r="F19" s="444"/>
      <c r="G19" s="110" t="s">
        <v>78</v>
      </c>
      <c r="H19" s="442" t="str">
        <f>'MAPA DE RIESGOS'!J24</f>
        <v xml:space="preserve">Cruce de información con entidades educativas y certificados de matriculas </v>
      </c>
      <c r="I19" s="443"/>
      <c r="J19" s="443"/>
      <c r="K19" s="443"/>
      <c r="L19" s="443"/>
      <c r="M19" s="443"/>
      <c r="N19" s="443"/>
      <c r="O19" s="147"/>
      <c r="P19" s="147" t="s">
        <v>228</v>
      </c>
      <c r="Q19" s="148"/>
      <c r="R19" s="148"/>
      <c r="S19" s="148" t="s">
        <v>228</v>
      </c>
      <c r="T19" s="80"/>
    </row>
    <row r="20" spans="1:20" ht="50.1" customHeight="1">
      <c r="A20" s="442" t="str">
        <f>'MAPA DE RIESGOS'!E24</f>
        <v xml:space="preserve">Ineficiencia en la aplicación de trámites </v>
      </c>
      <c r="B20" s="443"/>
      <c r="C20" s="443"/>
      <c r="D20" s="443"/>
      <c r="E20" s="443"/>
      <c r="F20" s="444"/>
      <c r="G20" s="110" t="s">
        <v>79</v>
      </c>
      <c r="H20" s="442" t="e">
        <f>#REF!</f>
        <v>#REF!</v>
      </c>
      <c r="I20" s="443"/>
      <c r="J20" s="443"/>
      <c r="K20" s="443"/>
      <c r="L20" s="443"/>
      <c r="M20" s="443"/>
      <c r="N20" s="443"/>
      <c r="O20" s="147"/>
      <c r="P20" s="147"/>
      <c r="Q20" s="148"/>
      <c r="R20" s="148"/>
      <c r="S20" s="148"/>
      <c r="T20" s="80"/>
    </row>
    <row r="21" spans="1:20" ht="50.1" customHeight="1">
      <c r="A21" s="442">
        <f>'MAPA DE RIESGOS'!E25</f>
        <v>0</v>
      </c>
      <c r="B21" s="443"/>
      <c r="C21" s="443"/>
      <c r="D21" s="443"/>
      <c r="E21" s="443"/>
      <c r="F21" s="444"/>
      <c r="G21" s="110" t="s">
        <v>80</v>
      </c>
      <c r="H21" s="442" t="str">
        <f>'MAPA DE RIESGOS'!J25</f>
        <v xml:space="preserve">Verificación y aprobación de novedades en plataformas de atención </v>
      </c>
      <c r="I21" s="443"/>
      <c r="J21" s="443"/>
      <c r="K21" s="443"/>
      <c r="L21" s="443"/>
      <c r="M21" s="443"/>
      <c r="N21" s="443"/>
      <c r="O21" s="147" t="s">
        <v>228</v>
      </c>
      <c r="P21" s="147"/>
      <c r="Q21" s="148"/>
      <c r="R21" s="148" t="s">
        <v>228</v>
      </c>
      <c r="S21" s="148"/>
      <c r="T21" s="80"/>
    </row>
    <row r="22" spans="1:20" ht="50.1" customHeight="1">
      <c r="A22" s="442">
        <f>'MAPA DE RIESGOS'!E26</f>
        <v>0</v>
      </c>
      <c r="B22" s="443"/>
      <c r="C22" s="443"/>
      <c r="D22" s="443"/>
      <c r="E22" s="443"/>
      <c r="F22" s="444"/>
      <c r="G22" s="110" t="s">
        <v>81</v>
      </c>
      <c r="H22" s="442" t="str">
        <f>'MAPA DE RIESGOS'!J26</f>
        <v>Convenio interadministrativo</v>
      </c>
      <c r="I22" s="443"/>
      <c r="J22" s="443"/>
      <c r="K22" s="443"/>
      <c r="L22" s="443"/>
      <c r="M22" s="443"/>
      <c r="N22" s="443"/>
      <c r="O22" s="147" t="s">
        <v>228</v>
      </c>
      <c r="P22" s="147"/>
      <c r="Q22" s="148"/>
      <c r="R22" s="148" t="s">
        <v>228</v>
      </c>
      <c r="S22" s="148"/>
      <c r="T22" s="80"/>
    </row>
    <row r="23" spans="1:20" ht="30" customHeight="1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7"/>
      <c r="P23" s="38"/>
      <c r="Q23" s="38"/>
      <c r="R23" s="38"/>
      <c r="S23" s="38"/>
      <c r="T23" s="38"/>
    </row>
    <row r="24" spans="1:20" ht="30" customHeight="1">
      <c r="A24" s="28"/>
      <c r="B24" s="28"/>
      <c r="C24" s="29"/>
      <c r="D24" s="29"/>
      <c r="E24" s="41"/>
      <c r="F24" s="41"/>
      <c r="G24" s="41"/>
      <c r="H24" s="41"/>
      <c r="I24" s="41"/>
      <c r="J24" s="30"/>
      <c r="K24" s="30"/>
      <c r="L24" s="31"/>
      <c r="M24" s="31"/>
      <c r="N24" s="32"/>
      <c r="O24" s="42"/>
      <c r="P24" s="43"/>
      <c r="Q24" s="43"/>
      <c r="R24" s="43"/>
      <c r="S24" s="43"/>
      <c r="T24" s="43"/>
    </row>
    <row r="25" spans="1:20" ht="54" customHeight="1">
      <c r="A25" s="412" t="s">
        <v>173</v>
      </c>
      <c r="B25" s="412"/>
      <c r="C25" s="412"/>
      <c r="D25" s="412"/>
      <c r="E25" s="412"/>
      <c r="F25" s="412"/>
      <c r="G25" s="413"/>
      <c r="H25" s="103">
        <f>COUNTIF(O18:O22,"x")</f>
        <v>3</v>
      </c>
      <c r="I25" s="28"/>
      <c r="J25" s="28"/>
      <c r="K25" s="28"/>
      <c r="L25" s="31"/>
      <c r="M25" s="31"/>
      <c r="N25" s="44"/>
      <c r="O25" s="45"/>
      <c r="P25" s="46"/>
      <c r="Q25" s="46"/>
      <c r="R25" s="46"/>
      <c r="S25" s="46"/>
      <c r="T25" s="46"/>
    </row>
    <row r="26" spans="1:20" ht="54" customHeight="1">
      <c r="A26" s="412" t="s">
        <v>174</v>
      </c>
      <c r="B26" s="412"/>
      <c r="C26" s="412"/>
      <c r="D26" s="412"/>
      <c r="E26" s="412"/>
      <c r="F26" s="412"/>
      <c r="G26" s="413"/>
      <c r="H26" s="103">
        <f>COUNTIF(P18:P22,"x")</f>
        <v>1</v>
      </c>
      <c r="I26" s="28"/>
      <c r="J26" s="28"/>
      <c r="K26" s="28"/>
      <c r="L26" s="31"/>
      <c r="M26" s="31"/>
      <c r="N26" s="44"/>
      <c r="O26" s="45"/>
      <c r="P26" s="46"/>
      <c r="Q26" s="46"/>
      <c r="R26" s="46"/>
      <c r="S26" s="46"/>
      <c r="T26" s="46"/>
    </row>
    <row r="27" spans="1:20" ht="54" customHeight="1">
      <c r="A27" s="412" t="s">
        <v>175</v>
      </c>
      <c r="B27" s="412"/>
      <c r="C27" s="412"/>
      <c r="D27" s="412"/>
      <c r="E27" s="412"/>
      <c r="F27" s="412"/>
      <c r="G27" s="413"/>
      <c r="H27" s="103">
        <f>COUNTIF(Q18:Q22,"x")</f>
        <v>0</v>
      </c>
      <c r="I27" s="28"/>
      <c r="J27" s="28"/>
      <c r="K27" s="28"/>
      <c r="L27" s="31"/>
      <c r="M27" s="31"/>
      <c r="N27" s="44"/>
      <c r="O27" s="45"/>
      <c r="P27" s="46"/>
      <c r="Q27" s="46"/>
      <c r="R27" s="46"/>
      <c r="S27" s="46"/>
      <c r="T27" s="46"/>
    </row>
    <row r="28" spans="1:20" ht="54" customHeight="1">
      <c r="A28" s="412" t="s">
        <v>176</v>
      </c>
      <c r="B28" s="412"/>
      <c r="C28" s="412"/>
      <c r="D28" s="412"/>
      <c r="E28" s="412"/>
      <c r="F28" s="412"/>
      <c r="G28" s="413"/>
      <c r="H28" s="103">
        <f>COUNTIF(R18:R22,"x")</f>
        <v>3</v>
      </c>
      <c r="I28" s="32"/>
      <c r="J28" s="32"/>
      <c r="K28" s="32"/>
      <c r="L28" s="47"/>
      <c r="M28" s="47"/>
      <c r="N28" s="47"/>
      <c r="O28" s="48"/>
      <c r="P28" s="49"/>
      <c r="Q28" s="49"/>
      <c r="R28" s="49"/>
      <c r="S28" s="49"/>
      <c r="T28" s="49"/>
    </row>
    <row r="29" spans="1:20" ht="54" customHeight="1">
      <c r="A29" s="412" t="s">
        <v>177</v>
      </c>
      <c r="B29" s="412"/>
      <c r="C29" s="412"/>
      <c r="D29" s="412"/>
      <c r="E29" s="412"/>
      <c r="F29" s="412"/>
      <c r="G29" s="413"/>
      <c r="H29" s="103">
        <f>COUNTIF(S18:S22,"x")</f>
        <v>1</v>
      </c>
      <c r="I29" s="32"/>
      <c r="J29" s="32"/>
      <c r="K29" s="32"/>
      <c r="L29" s="47"/>
      <c r="M29" s="47"/>
      <c r="N29" s="47"/>
      <c r="O29" s="48"/>
      <c r="P29" s="49"/>
      <c r="Q29" s="49"/>
      <c r="R29" s="49"/>
      <c r="S29" s="49"/>
      <c r="T29" s="49"/>
    </row>
    <row r="30" spans="1:20" ht="54" customHeight="1">
      <c r="A30" s="412" t="s">
        <v>178</v>
      </c>
      <c r="B30" s="412"/>
      <c r="C30" s="412"/>
      <c r="D30" s="412"/>
      <c r="E30" s="412"/>
      <c r="F30" s="412"/>
      <c r="G30" s="413"/>
      <c r="H30" s="103">
        <f>COUNTIF(T18:T22,"x")</f>
        <v>0</v>
      </c>
      <c r="I30" s="32"/>
      <c r="J30" s="32"/>
      <c r="K30" s="32"/>
      <c r="L30" s="47"/>
      <c r="M30" s="47"/>
      <c r="N30" s="47"/>
      <c r="O30" s="48"/>
      <c r="P30" s="49"/>
      <c r="Q30" s="49"/>
      <c r="R30" s="49"/>
      <c r="S30" s="49"/>
      <c r="T30" s="49"/>
    </row>
    <row r="31" spans="1:20" ht="30" customHeight="1">
      <c r="A31" s="67"/>
      <c r="B31" s="67"/>
      <c r="C31" s="67"/>
      <c r="D31" s="67"/>
      <c r="E31" s="67"/>
      <c r="F31" s="67"/>
      <c r="G31" s="67"/>
      <c r="H31" s="53"/>
      <c r="I31" s="32"/>
      <c r="J31" s="32"/>
      <c r="K31" s="32"/>
      <c r="L31" s="47"/>
      <c r="M31" s="47"/>
      <c r="N31" s="47"/>
      <c r="O31" s="48"/>
      <c r="P31" s="49"/>
      <c r="Q31" s="49"/>
      <c r="R31" s="49"/>
      <c r="S31" s="49"/>
      <c r="T31" s="49"/>
    </row>
    <row r="32" spans="1:20" ht="78" customHeight="1">
      <c r="A32" s="414" t="s">
        <v>82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</row>
    <row r="33" spans="1:20" ht="78" customHeight="1">
      <c r="A33" s="415" t="s">
        <v>157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7"/>
    </row>
    <row r="34" spans="1:20" ht="106.5" customHeight="1" thickBot="1">
      <c r="A34" s="391" t="s">
        <v>83</v>
      </c>
      <c r="B34" s="391"/>
      <c r="C34" s="391"/>
      <c r="D34" s="391"/>
      <c r="E34" s="391"/>
      <c r="F34" s="391"/>
      <c r="G34" s="391"/>
      <c r="H34" s="104" t="s">
        <v>84</v>
      </c>
      <c r="I34" s="105" t="s">
        <v>85</v>
      </c>
      <c r="J34" s="101" t="s">
        <v>147</v>
      </c>
      <c r="K34" s="105" t="s">
        <v>86</v>
      </c>
      <c r="L34" s="101" t="s">
        <v>147</v>
      </c>
      <c r="M34" s="105" t="s">
        <v>87</v>
      </c>
      <c r="N34" s="101" t="s">
        <v>147</v>
      </c>
      <c r="O34" s="101" t="s">
        <v>88</v>
      </c>
      <c r="P34" s="392" t="s">
        <v>147</v>
      </c>
      <c r="Q34" s="393"/>
      <c r="R34" s="101" t="s">
        <v>89</v>
      </c>
      <c r="S34" s="394" t="s">
        <v>147</v>
      </c>
      <c r="T34" s="394"/>
    </row>
    <row r="35" spans="1:20" ht="60" customHeight="1">
      <c r="A35" s="395" t="s">
        <v>161</v>
      </c>
      <c r="B35" s="396"/>
      <c r="C35" s="396"/>
      <c r="D35" s="396"/>
      <c r="E35" s="397"/>
      <c r="F35" s="403" t="s">
        <v>112</v>
      </c>
      <c r="G35" s="404"/>
      <c r="H35" s="106">
        <v>15</v>
      </c>
      <c r="I35" s="292">
        <v>15</v>
      </c>
      <c r="J35" s="293" t="s">
        <v>282</v>
      </c>
      <c r="K35" s="292">
        <v>15</v>
      </c>
      <c r="L35" s="293" t="s">
        <v>263</v>
      </c>
      <c r="M35" s="292"/>
      <c r="N35" s="292"/>
      <c r="O35" s="292">
        <v>15</v>
      </c>
      <c r="P35" s="338" t="s">
        <v>263</v>
      </c>
      <c r="Q35" s="292"/>
      <c r="R35" s="292">
        <v>15</v>
      </c>
      <c r="S35" s="338" t="s">
        <v>282</v>
      </c>
      <c r="T35" s="292"/>
    </row>
    <row r="36" spans="1:20" ht="60" customHeight="1" thickBot="1">
      <c r="A36" s="400"/>
      <c r="B36" s="401"/>
      <c r="C36" s="401"/>
      <c r="D36" s="401"/>
      <c r="E36" s="402"/>
      <c r="F36" s="407" t="s">
        <v>113</v>
      </c>
      <c r="G36" s="408"/>
      <c r="H36" s="107">
        <v>0</v>
      </c>
      <c r="I36" s="294"/>
      <c r="J36" s="294"/>
      <c r="K36" s="294"/>
      <c r="L36" s="294"/>
      <c r="M36" s="294"/>
      <c r="N36" s="294"/>
      <c r="O36" s="294"/>
      <c r="P36" s="295"/>
      <c r="Q36" s="293"/>
      <c r="R36" s="294"/>
      <c r="S36" s="295"/>
      <c r="T36" s="293"/>
    </row>
    <row r="37" spans="1:20" ht="60" customHeight="1">
      <c r="A37" s="395" t="s">
        <v>164</v>
      </c>
      <c r="B37" s="396"/>
      <c r="C37" s="396"/>
      <c r="D37" s="396"/>
      <c r="E37" s="397"/>
      <c r="F37" s="403" t="s">
        <v>112</v>
      </c>
      <c r="G37" s="404"/>
      <c r="H37" s="106">
        <v>15</v>
      </c>
      <c r="I37" s="292">
        <v>15</v>
      </c>
      <c r="J37" s="292" t="s">
        <v>283</v>
      </c>
      <c r="K37" s="292">
        <v>15</v>
      </c>
      <c r="L37" s="292" t="s">
        <v>263</v>
      </c>
      <c r="M37" s="292"/>
      <c r="N37" s="292"/>
      <c r="O37" s="292">
        <v>15</v>
      </c>
      <c r="P37" s="338" t="s">
        <v>263</v>
      </c>
      <c r="Q37" s="292"/>
      <c r="R37" s="292">
        <v>15</v>
      </c>
      <c r="S37" s="338" t="s">
        <v>283</v>
      </c>
      <c r="T37" s="292"/>
    </row>
    <row r="38" spans="1:20" ht="60" customHeight="1" thickBot="1">
      <c r="A38" s="400"/>
      <c r="B38" s="401"/>
      <c r="C38" s="401"/>
      <c r="D38" s="401"/>
      <c r="E38" s="402"/>
      <c r="F38" s="407" t="s">
        <v>113</v>
      </c>
      <c r="G38" s="408"/>
      <c r="H38" s="107">
        <v>0</v>
      </c>
      <c r="I38" s="294"/>
      <c r="J38" s="294"/>
      <c r="K38" s="294"/>
      <c r="L38" s="294"/>
      <c r="M38" s="294"/>
      <c r="N38" s="294"/>
      <c r="O38" s="294"/>
      <c r="P38" s="295"/>
      <c r="Q38" s="293"/>
      <c r="R38" s="294"/>
      <c r="S38" s="295"/>
      <c r="T38" s="293"/>
    </row>
    <row r="39" spans="1:20" ht="60" customHeight="1">
      <c r="A39" s="395" t="s">
        <v>160</v>
      </c>
      <c r="B39" s="396"/>
      <c r="C39" s="396"/>
      <c r="D39" s="396"/>
      <c r="E39" s="397"/>
      <c r="F39" s="403" t="s">
        <v>90</v>
      </c>
      <c r="G39" s="404"/>
      <c r="H39" s="106">
        <v>15</v>
      </c>
      <c r="I39" s="292">
        <v>15</v>
      </c>
      <c r="J39" s="292" t="s">
        <v>284</v>
      </c>
      <c r="K39" s="292">
        <v>15</v>
      </c>
      <c r="L39" s="292" t="s">
        <v>262</v>
      </c>
      <c r="M39" s="292"/>
      <c r="N39" s="292"/>
      <c r="O39" s="292">
        <v>15</v>
      </c>
      <c r="P39" s="338" t="s">
        <v>289</v>
      </c>
      <c r="Q39" s="292"/>
      <c r="R39" s="292">
        <v>15</v>
      </c>
      <c r="S39" s="338" t="s">
        <v>291</v>
      </c>
      <c r="T39" s="292"/>
    </row>
    <row r="40" spans="1:20" ht="60" customHeight="1" thickBot="1">
      <c r="A40" s="400"/>
      <c r="B40" s="401"/>
      <c r="C40" s="401"/>
      <c r="D40" s="401"/>
      <c r="E40" s="402"/>
      <c r="F40" s="407" t="s">
        <v>91</v>
      </c>
      <c r="G40" s="408"/>
      <c r="H40" s="107">
        <v>0</v>
      </c>
      <c r="I40" s="294"/>
      <c r="J40" s="294"/>
      <c r="K40" s="294"/>
      <c r="L40" s="294"/>
      <c r="M40" s="294"/>
      <c r="N40" s="294"/>
      <c r="O40" s="294"/>
      <c r="P40" s="295"/>
      <c r="Q40" s="293"/>
      <c r="R40" s="294"/>
      <c r="S40" s="295"/>
      <c r="T40" s="293"/>
    </row>
    <row r="41" spans="1:20" ht="60" customHeight="1">
      <c r="A41" s="395" t="s">
        <v>167</v>
      </c>
      <c r="B41" s="396"/>
      <c r="C41" s="396"/>
      <c r="D41" s="396"/>
      <c r="E41" s="397"/>
      <c r="F41" s="403" t="s">
        <v>92</v>
      </c>
      <c r="G41" s="404"/>
      <c r="H41" s="106">
        <v>15</v>
      </c>
      <c r="I41" s="292">
        <v>15</v>
      </c>
      <c r="J41" s="292" t="s">
        <v>285</v>
      </c>
      <c r="K41" s="292">
        <v>15</v>
      </c>
      <c r="L41" s="292" t="s">
        <v>262</v>
      </c>
      <c r="M41" s="292"/>
      <c r="N41" s="292"/>
      <c r="O41" s="292">
        <v>15</v>
      </c>
      <c r="P41" s="338" t="s">
        <v>287</v>
      </c>
      <c r="Q41" s="292"/>
      <c r="R41" s="292">
        <v>15</v>
      </c>
      <c r="S41" s="338" t="s">
        <v>292</v>
      </c>
      <c r="T41" s="292"/>
    </row>
    <row r="42" spans="1:20" ht="60" customHeight="1" thickBot="1">
      <c r="A42" s="409"/>
      <c r="B42" s="410"/>
      <c r="C42" s="410"/>
      <c r="D42" s="410"/>
      <c r="E42" s="411"/>
      <c r="F42" s="407" t="s">
        <v>93</v>
      </c>
      <c r="G42" s="408"/>
      <c r="H42" s="108">
        <v>10</v>
      </c>
      <c r="I42" s="293"/>
      <c r="J42" s="293"/>
      <c r="K42" s="293"/>
      <c r="L42" s="293"/>
      <c r="M42" s="293"/>
      <c r="N42" s="293"/>
      <c r="O42" s="293"/>
      <c r="P42" s="295"/>
      <c r="Q42" s="293"/>
      <c r="R42" s="293"/>
      <c r="S42" s="295"/>
      <c r="T42" s="293"/>
    </row>
    <row r="43" spans="1:20" ht="60" customHeight="1" thickBot="1">
      <c r="A43" s="400"/>
      <c r="B43" s="401"/>
      <c r="C43" s="401"/>
      <c r="D43" s="401"/>
      <c r="E43" s="402"/>
      <c r="F43" s="407" t="s">
        <v>168</v>
      </c>
      <c r="G43" s="408"/>
      <c r="H43" s="107">
        <v>0</v>
      </c>
      <c r="I43" s="294"/>
      <c r="J43" s="294"/>
      <c r="K43" s="294"/>
      <c r="L43" s="294"/>
      <c r="M43" s="294"/>
      <c r="N43" s="294"/>
      <c r="O43" s="294"/>
      <c r="P43" s="295"/>
      <c r="Q43" s="293"/>
      <c r="R43" s="294"/>
      <c r="S43" s="295"/>
      <c r="T43" s="293"/>
    </row>
    <row r="44" spans="1:20" ht="60" customHeight="1">
      <c r="A44" s="395" t="s">
        <v>166</v>
      </c>
      <c r="B44" s="396"/>
      <c r="C44" s="396"/>
      <c r="D44" s="396"/>
      <c r="E44" s="397"/>
      <c r="F44" s="403" t="s">
        <v>112</v>
      </c>
      <c r="G44" s="404"/>
      <c r="H44" s="106">
        <v>15</v>
      </c>
      <c r="I44" s="292">
        <v>15</v>
      </c>
      <c r="J44" s="292" t="s">
        <v>286</v>
      </c>
      <c r="K44" s="292">
        <v>15</v>
      </c>
      <c r="L44" s="292" t="s">
        <v>288</v>
      </c>
      <c r="M44" s="292"/>
      <c r="N44" s="292"/>
      <c r="O44" s="292">
        <v>15</v>
      </c>
      <c r="P44" s="338" t="s">
        <v>290</v>
      </c>
      <c r="Q44" s="292"/>
      <c r="R44" s="292">
        <v>15</v>
      </c>
      <c r="S44" s="338" t="s">
        <v>286</v>
      </c>
      <c r="T44" s="292"/>
    </row>
    <row r="45" spans="1:20" ht="60" customHeight="1" thickBot="1">
      <c r="A45" s="400"/>
      <c r="B45" s="401"/>
      <c r="C45" s="401"/>
      <c r="D45" s="401"/>
      <c r="E45" s="402"/>
      <c r="F45" s="407" t="s">
        <v>113</v>
      </c>
      <c r="G45" s="408"/>
      <c r="H45" s="107">
        <v>0</v>
      </c>
      <c r="I45" s="294"/>
      <c r="J45" s="294"/>
      <c r="K45" s="294"/>
      <c r="L45" s="294"/>
      <c r="M45" s="294"/>
      <c r="N45" s="294"/>
      <c r="O45" s="294"/>
      <c r="P45" s="296"/>
      <c r="Q45" s="294"/>
      <c r="R45" s="294"/>
      <c r="S45" s="296"/>
      <c r="T45" s="294"/>
    </row>
    <row r="46" spans="1:20" ht="80.1" customHeight="1">
      <c r="A46" s="395" t="s">
        <v>163</v>
      </c>
      <c r="B46" s="396"/>
      <c r="C46" s="396"/>
      <c r="D46" s="396"/>
      <c r="E46" s="397"/>
      <c r="F46" s="403" t="s">
        <v>94</v>
      </c>
      <c r="G46" s="404"/>
      <c r="H46" s="106">
        <v>15</v>
      </c>
      <c r="I46" s="292">
        <v>5</v>
      </c>
      <c r="J46" s="292" t="s">
        <v>287</v>
      </c>
      <c r="K46" s="292">
        <v>5</v>
      </c>
      <c r="L46" s="292" t="s">
        <v>287</v>
      </c>
      <c r="M46" s="292"/>
      <c r="N46" s="292"/>
      <c r="O46" s="292">
        <v>5</v>
      </c>
      <c r="P46" s="338" t="s">
        <v>287</v>
      </c>
      <c r="Q46" s="292"/>
      <c r="R46" s="292">
        <v>5</v>
      </c>
      <c r="S46" s="338" t="s">
        <v>287</v>
      </c>
      <c r="T46" s="292"/>
    </row>
    <row r="47" spans="1:20" ht="80.1" customHeight="1" thickBot="1">
      <c r="A47" s="400"/>
      <c r="B47" s="401"/>
      <c r="C47" s="401"/>
      <c r="D47" s="401"/>
      <c r="E47" s="402"/>
      <c r="F47" s="407" t="s">
        <v>95</v>
      </c>
      <c r="G47" s="408"/>
      <c r="H47" s="107">
        <v>5</v>
      </c>
      <c r="I47" s="294"/>
      <c r="J47" s="294"/>
      <c r="K47" s="294"/>
      <c r="L47" s="294"/>
      <c r="M47" s="294"/>
      <c r="N47" s="294"/>
      <c r="O47" s="294"/>
      <c r="P47" s="296"/>
      <c r="Q47" s="294"/>
      <c r="R47" s="294"/>
      <c r="S47" s="296"/>
      <c r="T47" s="294"/>
    </row>
    <row r="48" spans="1:20" ht="60" customHeight="1">
      <c r="A48" s="395" t="s">
        <v>181</v>
      </c>
      <c r="B48" s="396"/>
      <c r="C48" s="396"/>
      <c r="D48" s="396"/>
      <c r="E48" s="397"/>
      <c r="F48" s="403" t="s">
        <v>96</v>
      </c>
      <c r="G48" s="404"/>
      <c r="H48" s="106">
        <v>10</v>
      </c>
      <c r="I48" s="292">
        <v>10</v>
      </c>
      <c r="J48" s="292" t="s">
        <v>287</v>
      </c>
      <c r="K48" s="292">
        <v>10</v>
      </c>
      <c r="L48" s="292" t="s">
        <v>287</v>
      </c>
      <c r="M48" s="292"/>
      <c r="N48" s="292"/>
      <c r="O48" s="292">
        <v>10</v>
      </c>
      <c r="P48" s="295" t="s">
        <v>287</v>
      </c>
      <c r="Q48" s="293"/>
      <c r="R48" s="292">
        <v>10</v>
      </c>
      <c r="S48" s="295" t="s">
        <v>287</v>
      </c>
      <c r="T48" s="293"/>
    </row>
    <row r="49" spans="1:20" ht="60" customHeight="1">
      <c r="A49" s="398"/>
      <c r="B49" s="384"/>
      <c r="C49" s="384"/>
      <c r="D49" s="384"/>
      <c r="E49" s="399"/>
      <c r="F49" s="405" t="s">
        <v>97</v>
      </c>
      <c r="G49" s="406"/>
      <c r="H49" s="109">
        <v>5</v>
      </c>
      <c r="I49" s="293"/>
      <c r="J49" s="293"/>
      <c r="K49" s="293"/>
      <c r="L49" s="293"/>
      <c r="M49" s="293"/>
      <c r="N49" s="293"/>
      <c r="O49" s="293"/>
      <c r="P49" s="295"/>
      <c r="Q49" s="293"/>
      <c r="R49" s="293"/>
      <c r="S49" s="295"/>
      <c r="T49" s="293"/>
    </row>
    <row r="50" spans="1:20" ht="60" customHeight="1" thickBot="1">
      <c r="A50" s="400"/>
      <c r="B50" s="401"/>
      <c r="C50" s="401"/>
      <c r="D50" s="401"/>
      <c r="E50" s="402"/>
      <c r="F50" s="407" t="s">
        <v>98</v>
      </c>
      <c r="G50" s="408"/>
      <c r="H50" s="107">
        <v>0</v>
      </c>
      <c r="I50" s="294"/>
      <c r="J50" s="294"/>
      <c r="K50" s="294"/>
      <c r="L50" s="294"/>
      <c r="M50" s="294"/>
      <c r="N50" s="294"/>
      <c r="O50" s="294"/>
      <c r="P50" s="296"/>
      <c r="Q50" s="294"/>
      <c r="R50" s="294"/>
      <c r="S50" s="296"/>
      <c r="T50" s="294"/>
    </row>
    <row r="51" spans="1:20" ht="30" customHeight="1">
      <c r="A51" s="380" t="s">
        <v>99</v>
      </c>
      <c r="B51" s="380"/>
      <c r="C51" s="380"/>
      <c r="D51" s="380"/>
      <c r="E51" s="380"/>
      <c r="F51" s="380"/>
      <c r="G51" s="380"/>
      <c r="H51" s="76">
        <f>H35+H37+H39+H41+H44+H46+H48</f>
        <v>100</v>
      </c>
      <c r="I51" s="381">
        <f>SUM(I35:I50)</f>
        <v>90</v>
      </c>
      <c r="J51" s="382"/>
      <c r="K51" s="381">
        <f>SUM(K35:K50)</f>
        <v>90</v>
      </c>
      <c r="L51" s="382"/>
      <c r="M51" s="381">
        <f>SUM(M35:M50)</f>
        <v>0</v>
      </c>
      <c r="N51" s="382"/>
      <c r="O51" s="336">
        <f>SUM(O35:O50)</f>
        <v>90</v>
      </c>
      <c r="P51" s="336"/>
      <c r="Q51" s="336"/>
      <c r="R51" s="336">
        <f>SUM(R35:R50)</f>
        <v>90</v>
      </c>
      <c r="S51" s="336"/>
      <c r="T51" s="336"/>
    </row>
    <row r="52" spans="1:20" ht="60" customHeight="1">
      <c r="A52" s="347" t="s">
        <v>158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</row>
    <row r="53" spans="1:20" ht="106.5" customHeight="1">
      <c r="A53" s="391" t="s">
        <v>83</v>
      </c>
      <c r="B53" s="391"/>
      <c r="C53" s="391"/>
      <c r="D53" s="391"/>
      <c r="E53" s="391"/>
      <c r="F53" s="391"/>
      <c r="G53" s="391"/>
      <c r="H53" s="104" t="s">
        <v>84</v>
      </c>
      <c r="I53" s="105" t="s">
        <v>85</v>
      </c>
      <c r="J53" s="101" t="s">
        <v>147</v>
      </c>
      <c r="K53" s="105" t="s">
        <v>86</v>
      </c>
      <c r="L53" s="101" t="s">
        <v>147</v>
      </c>
      <c r="M53" s="105" t="s">
        <v>87</v>
      </c>
      <c r="N53" s="101" t="s">
        <v>147</v>
      </c>
      <c r="O53" s="101" t="s">
        <v>88</v>
      </c>
      <c r="P53" s="392" t="s">
        <v>147</v>
      </c>
      <c r="Q53" s="393"/>
      <c r="R53" s="101" t="s">
        <v>89</v>
      </c>
      <c r="S53" s="394" t="s">
        <v>147</v>
      </c>
      <c r="T53" s="394"/>
    </row>
    <row r="54" spans="1:20" ht="60" customHeight="1">
      <c r="A54" s="384" t="s">
        <v>148</v>
      </c>
      <c r="B54" s="384"/>
      <c r="C54" s="384"/>
      <c r="D54" s="384"/>
      <c r="E54" s="384"/>
      <c r="F54" s="286" t="s">
        <v>162</v>
      </c>
      <c r="G54" s="286"/>
      <c r="H54" s="89">
        <v>100</v>
      </c>
      <c r="I54" s="337">
        <v>100</v>
      </c>
      <c r="J54" s="376" t="s">
        <v>264</v>
      </c>
      <c r="K54" s="337">
        <v>100</v>
      </c>
      <c r="L54" s="337" t="s">
        <v>288</v>
      </c>
      <c r="M54" s="337"/>
      <c r="N54" s="337"/>
      <c r="O54" s="337">
        <v>100</v>
      </c>
      <c r="P54" s="337" t="s">
        <v>264</v>
      </c>
      <c r="Q54" s="337"/>
      <c r="R54" s="337">
        <v>100</v>
      </c>
      <c r="S54" s="337" t="s">
        <v>283</v>
      </c>
      <c r="T54" s="337"/>
    </row>
    <row r="55" spans="1:20" ht="60" customHeight="1">
      <c r="A55" s="384"/>
      <c r="B55" s="384"/>
      <c r="C55" s="384"/>
      <c r="D55" s="384"/>
      <c r="E55" s="384"/>
      <c r="F55" s="286" t="s">
        <v>149</v>
      </c>
      <c r="G55" s="286"/>
      <c r="H55" s="89">
        <v>50</v>
      </c>
      <c r="I55" s="337"/>
      <c r="J55" s="377"/>
      <c r="K55" s="337"/>
      <c r="L55" s="337"/>
      <c r="M55" s="337"/>
      <c r="N55" s="337"/>
      <c r="O55" s="337"/>
      <c r="P55" s="337"/>
      <c r="Q55" s="337"/>
      <c r="R55" s="337"/>
      <c r="S55" s="337"/>
      <c r="T55" s="337"/>
    </row>
    <row r="56" spans="1:20" ht="60" customHeight="1">
      <c r="A56" s="384"/>
      <c r="B56" s="384"/>
      <c r="C56" s="384"/>
      <c r="D56" s="384"/>
      <c r="E56" s="384"/>
      <c r="F56" s="286" t="s">
        <v>150</v>
      </c>
      <c r="G56" s="286"/>
      <c r="H56" s="89">
        <v>0</v>
      </c>
      <c r="I56" s="337"/>
      <c r="J56" s="378"/>
      <c r="K56" s="337"/>
      <c r="L56" s="337"/>
      <c r="M56" s="337"/>
      <c r="N56" s="337"/>
      <c r="O56" s="337"/>
      <c r="P56" s="337"/>
      <c r="Q56" s="337"/>
      <c r="R56" s="337"/>
      <c r="S56" s="337"/>
      <c r="T56" s="337"/>
    </row>
    <row r="57" spans="1:20" ht="30" customHeight="1">
      <c r="A57" s="383" t="s">
        <v>99</v>
      </c>
      <c r="B57" s="383"/>
      <c r="C57" s="383"/>
      <c r="D57" s="383"/>
      <c r="E57" s="383"/>
      <c r="F57" s="383"/>
      <c r="G57" s="383"/>
      <c r="H57" s="383"/>
      <c r="I57" s="309">
        <f>I54</f>
        <v>100</v>
      </c>
      <c r="J57" s="309"/>
      <c r="K57" s="309">
        <f>K54</f>
        <v>100</v>
      </c>
      <c r="L57" s="309"/>
      <c r="M57" s="309">
        <f>M54</f>
        <v>0</v>
      </c>
      <c r="N57" s="309"/>
      <c r="O57" s="336">
        <f>O54</f>
        <v>100</v>
      </c>
      <c r="P57" s="336"/>
      <c r="Q57" s="336"/>
      <c r="R57" s="336">
        <f>R54</f>
        <v>100</v>
      </c>
      <c r="S57" s="336"/>
      <c r="T57" s="336"/>
    </row>
    <row r="58" spans="1:20" ht="60" customHeight="1">
      <c r="A58" s="347" t="s">
        <v>156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</row>
    <row r="59" spans="1:20" ht="60" customHeight="1">
      <c r="A59" s="384" t="s">
        <v>159</v>
      </c>
      <c r="B59" s="384"/>
      <c r="C59" s="384"/>
      <c r="D59" s="384"/>
      <c r="E59" s="384"/>
      <c r="F59" s="385" t="s">
        <v>153</v>
      </c>
      <c r="G59" s="386"/>
      <c r="H59" s="387"/>
      <c r="I59" s="278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50</v>
      </c>
      <c r="J59" s="388"/>
      <c r="K59" s="278">
        <f aca="true" t="shared" si="0" ref="K59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50</v>
      </c>
      <c r="L59" s="388"/>
      <c r="M59" s="278">
        <f aca="true" t="shared" si="1" ref="M59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388"/>
      <c r="O59" s="278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50</v>
      </c>
      <c r="P59" s="279"/>
      <c r="Q59" s="279"/>
      <c r="R59" s="278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50</v>
      </c>
      <c r="S59" s="279"/>
      <c r="T59" s="279"/>
    </row>
    <row r="60" spans="1:20" ht="60" customHeight="1">
      <c r="A60" s="384"/>
      <c r="B60" s="384"/>
      <c r="C60" s="384"/>
      <c r="D60" s="384"/>
      <c r="E60" s="384"/>
      <c r="F60" s="385" t="s">
        <v>154</v>
      </c>
      <c r="G60" s="386"/>
      <c r="H60" s="387"/>
      <c r="I60" s="280"/>
      <c r="J60" s="389"/>
      <c r="K60" s="280"/>
      <c r="L60" s="389"/>
      <c r="M60" s="280"/>
      <c r="N60" s="389"/>
      <c r="O60" s="280"/>
      <c r="P60" s="281"/>
      <c r="Q60" s="281"/>
      <c r="R60" s="280"/>
      <c r="S60" s="281"/>
      <c r="T60" s="281"/>
    </row>
    <row r="61" spans="1:20" ht="60" customHeight="1">
      <c r="A61" s="384"/>
      <c r="B61" s="384"/>
      <c r="C61" s="384"/>
      <c r="D61" s="384"/>
      <c r="E61" s="384"/>
      <c r="F61" s="385" t="s">
        <v>155</v>
      </c>
      <c r="G61" s="386"/>
      <c r="H61" s="387"/>
      <c r="I61" s="282"/>
      <c r="J61" s="390"/>
      <c r="K61" s="282"/>
      <c r="L61" s="390"/>
      <c r="M61" s="282"/>
      <c r="N61" s="390"/>
      <c r="O61" s="282"/>
      <c r="P61" s="283"/>
      <c r="Q61" s="283"/>
      <c r="R61" s="282"/>
      <c r="S61" s="283"/>
      <c r="T61" s="283"/>
    </row>
    <row r="62" spans="1:21" ht="60" customHeight="1">
      <c r="A62" s="347" t="s">
        <v>151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85"/>
    </row>
    <row r="63" spans="1:20" ht="60" customHeight="1">
      <c r="A63" s="384" t="s">
        <v>152</v>
      </c>
      <c r="B63" s="384"/>
      <c r="C63" s="384"/>
      <c r="D63" s="384"/>
      <c r="E63" s="384"/>
      <c r="F63" s="286" t="s">
        <v>153</v>
      </c>
      <c r="G63" s="286"/>
      <c r="H63" s="120">
        <v>100</v>
      </c>
      <c r="I63" s="379" t="str">
        <f>IF(SUM(I59:T61)=0,"BAJO",IF(SUM(I59:T61)/COUNTIF(I59:T61,"&gt;0")&lt;50,"BAJO",IF(SUM(I59:T61)/COUNTIF(I59:T61,"&gt;0")=100,"FUERTE",IF(SUM(I59:T61)/COUNTIF(I59:T61,"&gt;0")&lt;=99,"MODERADO"))))</f>
        <v>MODERADO</v>
      </c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</row>
    <row r="64" spans="1:20" ht="60" customHeight="1">
      <c r="A64" s="384"/>
      <c r="B64" s="384"/>
      <c r="C64" s="384"/>
      <c r="D64" s="384"/>
      <c r="E64" s="384"/>
      <c r="F64" s="286" t="s">
        <v>154</v>
      </c>
      <c r="G64" s="286"/>
      <c r="H64" s="120">
        <v>50</v>
      </c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</row>
    <row r="65" spans="1:20" ht="60" customHeight="1">
      <c r="A65" s="384"/>
      <c r="B65" s="384"/>
      <c r="C65" s="384"/>
      <c r="D65" s="384"/>
      <c r="E65" s="384"/>
      <c r="F65" s="286" t="s">
        <v>155</v>
      </c>
      <c r="G65" s="286"/>
      <c r="H65" s="120">
        <v>0</v>
      </c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</row>
    <row r="66" spans="1:20" ht="30" customHeight="1">
      <c r="A66" s="39"/>
      <c r="B66" s="39"/>
      <c r="C66" s="3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7"/>
      <c r="P66" s="38"/>
      <c r="Q66" s="38"/>
      <c r="R66" s="38"/>
      <c r="S66" s="38"/>
      <c r="T66" s="38"/>
    </row>
    <row r="67" spans="1:20" ht="30" customHeight="1">
      <c r="A67" s="33"/>
      <c r="B67" s="33"/>
      <c r="C67" s="34"/>
      <c r="D67" s="34"/>
      <c r="E67" s="34"/>
      <c r="F67" s="34"/>
      <c r="G67" s="34"/>
      <c r="H67" s="34"/>
      <c r="I67" s="34"/>
      <c r="J67" s="87"/>
      <c r="K67" s="87"/>
      <c r="L67" s="50"/>
      <c r="M67" s="50"/>
      <c r="N67" s="42"/>
      <c r="O67" s="51"/>
      <c r="P67" s="40"/>
      <c r="Q67" s="40"/>
      <c r="R67" s="40"/>
      <c r="S67" s="40"/>
      <c r="T67" s="40"/>
    </row>
    <row r="68" spans="1:20" ht="30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52"/>
      <c r="L68" s="52"/>
      <c r="M68" s="42"/>
      <c r="N68" s="42"/>
      <c r="O68" s="51"/>
      <c r="P68" s="51"/>
      <c r="Q68" s="51"/>
      <c r="R68" s="51"/>
      <c r="S68" s="51"/>
      <c r="T68" s="51"/>
    </row>
    <row r="69" spans="1:20" ht="69" customHeight="1">
      <c r="A69" s="284" t="s">
        <v>100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</row>
    <row r="70" spans="1:20" ht="30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2"/>
      <c r="Q70" s="92"/>
      <c r="R70" s="92"/>
      <c r="S70" s="92"/>
      <c r="T70" s="92"/>
    </row>
    <row r="71" spans="1:20" s="84" customFormat="1" ht="50.1" customHeight="1">
      <c r="A71" s="277" t="s">
        <v>1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</row>
    <row r="72" spans="1:20" s="84" customFormat="1" ht="50.1" customHeight="1">
      <c r="A72" s="286" t="s">
        <v>101</v>
      </c>
      <c r="B72" s="286"/>
      <c r="C72" s="286"/>
      <c r="D72" s="286"/>
      <c r="E72" s="286"/>
      <c r="F72" s="286"/>
      <c r="G72" s="286"/>
      <c r="H72" s="286" t="s">
        <v>102</v>
      </c>
      <c r="I72" s="286"/>
      <c r="J72" s="286"/>
      <c r="K72" s="286"/>
      <c r="L72" s="286"/>
      <c r="M72" s="286"/>
      <c r="N72" s="286"/>
      <c r="O72" s="286" t="s">
        <v>103</v>
      </c>
      <c r="P72" s="286"/>
      <c r="Q72" s="286"/>
      <c r="R72" s="286"/>
      <c r="S72" s="286"/>
      <c r="T72" s="286"/>
    </row>
    <row r="73" spans="1:20" s="84" customFormat="1" ht="50.1" customHeight="1">
      <c r="A73" s="287">
        <f>G10</f>
        <v>3</v>
      </c>
      <c r="B73" s="287"/>
      <c r="C73" s="287"/>
      <c r="D73" s="287"/>
      <c r="E73" s="287"/>
      <c r="F73" s="287"/>
      <c r="G73" s="287"/>
      <c r="H73" s="288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3" s="288"/>
      <c r="J73" s="288"/>
      <c r="K73" s="288"/>
      <c r="L73" s="288"/>
      <c r="M73" s="288"/>
      <c r="N73" s="288"/>
      <c r="O73" s="291">
        <f>IF(A73-H73=0,"1",A73-H73)</f>
        <v>2</v>
      </c>
      <c r="P73" s="291"/>
      <c r="Q73" s="291"/>
      <c r="R73" s="291"/>
      <c r="S73" s="291"/>
      <c r="T73" s="291"/>
    </row>
    <row r="74" spans="1:20" s="84" customFormat="1" ht="50.1" customHeight="1">
      <c r="A74" s="93"/>
      <c r="B74" s="93"/>
      <c r="C74" s="94"/>
      <c r="D74" s="94"/>
      <c r="E74" s="86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97"/>
      <c r="Q74" s="97"/>
      <c r="R74" s="97"/>
      <c r="S74" s="97"/>
      <c r="T74" s="97"/>
    </row>
    <row r="75" spans="1:20" s="84" customFormat="1" ht="50.1" customHeight="1">
      <c r="A75" s="289" t="s">
        <v>104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</row>
    <row r="76" spans="1:20" s="84" customFormat="1" ht="50.1" customHeight="1">
      <c r="A76" s="286" t="s">
        <v>105</v>
      </c>
      <c r="B76" s="286"/>
      <c r="C76" s="286"/>
      <c r="D76" s="286"/>
      <c r="E76" s="286"/>
      <c r="F76" s="286"/>
      <c r="G76" s="286"/>
      <c r="H76" s="286" t="s">
        <v>102</v>
      </c>
      <c r="I76" s="286"/>
      <c r="J76" s="286"/>
      <c r="K76" s="286"/>
      <c r="L76" s="286"/>
      <c r="M76" s="286"/>
      <c r="N76" s="286"/>
      <c r="O76" s="286" t="s">
        <v>106</v>
      </c>
      <c r="P76" s="286"/>
      <c r="Q76" s="286"/>
      <c r="R76" s="286"/>
      <c r="S76" s="286"/>
      <c r="T76" s="286"/>
    </row>
    <row r="77" spans="1:20" s="84" customFormat="1" ht="50.1" customHeight="1">
      <c r="A77" s="287">
        <f>G11</f>
        <v>4</v>
      </c>
      <c r="B77" s="287"/>
      <c r="C77" s="287"/>
      <c r="D77" s="287"/>
      <c r="E77" s="287"/>
      <c r="F77" s="287"/>
      <c r="G77" s="287"/>
      <c r="H77" s="290" t="str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1</v>
      </c>
      <c r="I77" s="290"/>
      <c r="J77" s="290"/>
      <c r="K77" s="290"/>
      <c r="L77" s="290"/>
      <c r="M77" s="290"/>
      <c r="N77" s="290"/>
      <c r="O77" s="287">
        <f>IF(A77-H77=0,"1",A77-H77)</f>
        <v>3</v>
      </c>
      <c r="P77" s="287"/>
      <c r="Q77" s="287"/>
      <c r="R77" s="287"/>
      <c r="S77" s="287"/>
      <c r="T77" s="287"/>
    </row>
    <row r="78" spans="1:20" s="84" customFormat="1" ht="50.1" customHeight="1">
      <c r="A78" s="98"/>
      <c r="B78" s="98"/>
      <c r="C78" s="98"/>
      <c r="D78" s="98"/>
      <c r="E78" s="98"/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97"/>
      <c r="Q78" s="97"/>
      <c r="R78" s="97"/>
      <c r="S78" s="97"/>
      <c r="T78" s="97"/>
    </row>
    <row r="79" spans="1:20" s="84" customFormat="1" ht="50.1" customHeight="1">
      <c r="A79" s="277" t="s">
        <v>107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</row>
    <row r="80" spans="1:20" s="84" customFormat="1" ht="50.1" customHeight="1">
      <c r="A80" s="286" t="s">
        <v>103</v>
      </c>
      <c r="B80" s="286"/>
      <c r="C80" s="286"/>
      <c r="D80" s="286"/>
      <c r="E80" s="286"/>
      <c r="F80" s="286"/>
      <c r="G80" s="286"/>
      <c r="H80" s="286" t="s">
        <v>106</v>
      </c>
      <c r="I80" s="286"/>
      <c r="J80" s="286"/>
      <c r="K80" s="286"/>
      <c r="L80" s="286"/>
      <c r="M80" s="286"/>
      <c r="N80" s="286"/>
      <c r="O80" s="286" t="s">
        <v>108</v>
      </c>
      <c r="P80" s="286"/>
      <c r="Q80" s="286"/>
      <c r="R80" s="286"/>
      <c r="S80" s="286"/>
      <c r="T80" s="286"/>
    </row>
    <row r="81" spans="1:20" s="84" customFormat="1" ht="50.1" customHeight="1">
      <c r="A81" s="287">
        <f>O73</f>
        <v>2</v>
      </c>
      <c r="B81" s="287"/>
      <c r="C81" s="287"/>
      <c r="D81" s="287"/>
      <c r="E81" s="287"/>
      <c r="F81" s="287"/>
      <c r="G81" s="287"/>
      <c r="H81" s="287">
        <f>O77</f>
        <v>3</v>
      </c>
      <c r="I81" s="287"/>
      <c r="J81" s="287"/>
      <c r="K81" s="287"/>
      <c r="L81" s="287"/>
      <c r="M81" s="287"/>
      <c r="N81" s="287"/>
      <c r="O81" s="288" t="str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MODERADO</v>
      </c>
      <c r="P81" s="288"/>
      <c r="Q81" s="288"/>
      <c r="R81" s="288"/>
      <c r="S81" s="288"/>
      <c r="T81" s="288"/>
    </row>
    <row r="82" spans="1:20" ht="15">
      <c r="A82" s="17"/>
      <c r="B82" s="17"/>
      <c r="C82" s="17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54"/>
      <c r="P82" s="55"/>
      <c r="Q82" s="55"/>
      <c r="R82" s="55"/>
      <c r="S82" s="55"/>
      <c r="T82" s="55"/>
    </row>
  </sheetData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4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600" verticalDpi="600" orientation="portrait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</sheetPr>
  <dimension ref="A1:U82"/>
  <sheetViews>
    <sheetView view="pageBreakPreview" zoomScale="25" zoomScaleSheetLayoutView="25" workbookViewId="0" topLeftCell="F55">
      <selection activeCell="I59" sqref="I59:T61"/>
    </sheetView>
  </sheetViews>
  <sheetFormatPr defaultColWidth="11.421875" defaultRowHeight="15"/>
  <cols>
    <col min="1" max="1" width="78.140625" style="36" customWidth="1"/>
    <col min="2" max="3" width="50.7109375" style="36" customWidth="1"/>
    <col min="4" max="9" width="35.7109375" style="36" customWidth="1"/>
    <col min="10" max="10" width="70.7109375" style="36" customWidth="1"/>
    <col min="11" max="11" width="35.7109375" style="36" customWidth="1"/>
    <col min="12" max="12" width="70.7109375" style="36" customWidth="1"/>
    <col min="13" max="13" width="35.7109375" style="36" customWidth="1"/>
    <col min="14" max="14" width="70.7109375" style="36" customWidth="1"/>
    <col min="15" max="20" width="43.140625" style="36" customWidth="1"/>
    <col min="21" max="21" width="27.421875" style="36" customWidth="1"/>
    <col min="22" max="16384" width="11.421875" style="36" customWidth="1"/>
  </cols>
  <sheetData>
    <row r="1" spans="1:20" ht="71.25" customHeight="1">
      <c r="A1" s="99" t="s">
        <v>60</v>
      </c>
      <c r="B1" s="361" t="str">
        <f>'MAPA DE RIESGOS'!C9</f>
        <v>16 DE Julio de 2020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71.25" customHeight="1">
      <c r="A2" s="99" t="s">
        <v>61</v>
      </c>
      <c r="B2" s="364" t="str">
        <f>'MAPA DE RIESGOS'!C7</f>
        <v>ATENCIÓN SOCIAL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/>
    </row>
    <row r="3" spans="1:20" ht="71.25" customHeight="1">
      <c r="A3" s="99" t="s">
        <v>62</v>
      </c>
      <c r="B3" s="364" t="str">
        <f>'MAPA DE RIESGOS'!D16</f>
        <v>IMPLEMENTACIÓN DE POLITICAS PUBLICAS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3"/>
    </row>
    <row r="4" spans="1:20" ht="30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7"/>
      <c r="P4" s="38"/>
      <c r="Q4" s="38"/>
      <c r="R4" s="38"/>
      <c r="S4" s="38"/>
      <c r="T4" s="38"/>
    </row>
    <row r="5" spans="1:20" ht="66" customHeight="1">
      <c r="A5" s="346" t="s">
        <v>189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</row>
    <row r="6" spans="1:20" ht="81" customHeight="1">
      <c r="A6" s="100" t="s">
        <v>63</v>
      </c>
      <c r="B6" s="349" t="s">
        <v>35</v>
      </c>
      <c r="C6" s="351"/>
      <c r="D6" s="349" t="s">
        <v>165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</row>
    <row r="7" spans="1:20" ht="91.5" customHeight="1">
      <c r="A7" s="88" t="e">
        <f>#REF!</f>
        <v>#REF!</v>
      </c>
      <c r="B7" s="369" t="e">
        <f>#REF!</f>
        <v>#REF!</v>
      </c>
      <c r="C7" s="370"/>
      <c r="D7" s="369" t="e">
        <f>#REF!</f>
        <v>#REF!</v>
      </c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0"/>
    </row>
    <row r="8" spans="1:20" ht="90.75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20" ht="60" customHeight="1">
      <c r="A9" s="346" t="s">
        <v>64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</row>
    <row r="10" spans="1:20" ht="99.95" customHeight="1">
      <c r="A10" s="347" t="s">
        <v>144</v>
      </c>
      <c r="B10" s="347"/>
      <c r="C10" s="347"/>
      <c r="D10" s="347"/>
      <c r="E10" s="347"/>
      <c r="F10" s="347"/>
      <c r="G10" s="348" t="e">
        <f>#REF!</f>
        <v>#REF!</v>
      </c>
      <c r="H10" s="348"/>
      <c r="I10" s="348"/>
      <c r="J10" s="349" t="s">
        <v>65</v>
      </c>
      <c r="K10" s="350"/>
      <c r="L10" s="350"/>
      <c r="M10" s="350"/>
      <c r="N10" s="350"/>
      <c r="O10" s="350"/>
      <c r="P10" s="350"/>
      <c r="Q10" s="350"/>
      <c r="R10" s="350"/>
      <c r="S10" s="350"/>
      <c r="T10" s="351"/>
    </row>
    <row r="11" spans="1:20" ht="99.95" customHeight="1">
      <c r="A11" s="347" t="s">
        <v>142</v>
      </c>
      <c r="B11" s="347"/>
      <c r="C11" s="347"/>
      <c r="D11" s="347"/>
      <c r="E11" s="347"/>
      <c r="F11" s="347"/>
      <c r="G11" s="352" t="e">
        <f>#REF!</f>
        <v>#REF!</v>
      </c>
      <c r="H11" s="352"/>
      <c r="I11" s="352"/>
      <c r="J11" s="353" t="e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#REF!</v>
      </c>
      <c r="K11" s="354"/>
      <c r="L11" s="354"/>
      <c r="M11" s="354"/>
      <c r="N11" s="354"/>
      <c r="O11" s="354"/>
      <c r="P11" s="354"/>
      <c r="Q11" s="354"/>
      <c r="R11" s="354"/>
      <c r="S11" s="354"/>
      <c r="T11" s="355"/>
    </row>
    <row r="12" spans="1:20" ht="47.25" customHeight="1">
      <c r="A12" s="22"/>
      <c r="B12" s="22"/>
      <c r="C12" s="22"/>
      <c r="D12" s="23"/>
      <c r="E12" s="23"/>
      <c r="F12" s="24"/>
      <c r="G12" s="24"/>
      <c r="H12" s="24"/>
      <c r="I12" s="24"/>
      <c r="J12" s="24"/>
      <c r="K12" s="23"/>
      <c r="L12" s="23"/>
      <c r="M12" s="23"/>
      <c r="N12" s="23"/>
      <c r="O12" s="37"/>
      <c r="P12" s="38"/>
      <c r="Q12" s="38"/>
      <c r="R12" s="38"/>
      <c r="S12" s="38"/>
      <c r="T12" s="38"/>
    </row>
    <row r="13" spans="1:20" ht="73.5" customHeight="1">
      <c r="A13" s="346" t="s">
        <v>75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</row>
    <row r="14" spans="1:20" ht="73.5" customHeight="1">
      <c r="A14" s="441" t="s">
        <v>76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ht="72" customHeight="1">
      <c r="A15" s="445" t="s">
        <v>190</v>
      </c>
      <c r="B15" s="446"/>
      <c r="C15" s="446"/>
      <c r="D15" s="446"/>
      <c r="E15" s="446"/>
      <c r="F15" s="447"/>
      <c r="G15" s="445" t="s">
        <v>171</v>
      </c>
      <c r="H15" s="446"/>
      <c r="I15" s="446"/>
      <c r="J15" s="446"/>
      <c r="K15" s="446"/>
      <c r="L15" s="446"/>
      <c r="M15" s="446"/>
      <c r="N15" s="447"/>
      <c r="O15" s="347" t="s">
        <v>145</v>
      </c>
      <c r="P15" s="347"/>
      <c r="Q15" s="347"/>
      <c r="R15" s="347"/>
      <c r="S15" s="347"/>
      <c r="T15" s="347"/>
    </row>
    <row r="16" spans="1:20" ht="30" customHeight="1">
      <c r="A16" s="448"/>
      <c r="B16" s="449"/>
      <c r="C16" s="449"/>
      <c r="D16" s="449"/>
      <c r="E16" s="449"/>
      <c r="F16" s="450"/>
      <c r="G16" s="448"/>
      <c r="H16" s="449"/>
      <c r="I16" s="449"/>
      <c r="J16" s="449"/>
      <c r="K16" s="449"/>
      <c r="L16" s="449"/>
      <c r="M16" s="449"/>
      <c r="N16" s="450"/>
      <c r="O16" s="439" t="s">
        <v>1</v>
      </c>
      <c r="P16" s="439"/>
      <c r="Q16" s="439"/>
      <c r="R16" s="439" t="s">
        <v>0</v>
      </c>
      <c r="S16" s="439"/>
      <c r="T16" s="439"/>
    </row>
    <row r="17" spans="1:20" ht="54" customHeight="1">
      <c r="A17" s="451"/>
      <c r="B17" s="452"/>
      <c r="C17" s="452"/>
      <c r="D17" s="452"/>
      <c r="E17" s="452"/>
      <c r="F17" s="453"/>
      <c r="G17" s="451"/>
      <c r="H17" s="452"/>
      <c r="I17" s="452"/>
      <c r="J17" s="452"/>
      <c r="K17" s="452"/>
      <c r="L17" s="452"/>
      <c r="M17" s="452"/>
      <c r="N17" s="453"/>
      <c r="O17" s="101" t="s">
        <v>169</v>
      </c>
      <c r="P17" s="101" t="s">
        <v>170</v>
      </c>
      <c r="Q17" s="101" t="s">
        <v>172</v>
      </c>
      <c r="R17" s="101" t="s">
        <v>169</v>
      </c>
      <c r="S17" s="101" t="s">
        <v>170</v>
      </c>
      <c r="T17" s="101" t="s">
        <v>172</v>
      </c>
    </row>
    <row r="18" spans="1:20" ht="49.5" customHeight="1">
      <c r="A18" s="442" t="e">
        <f>#REF!</f>
        <v>#REF!</v>
      </c>
      <c r="B18" s="443"/>
      <c r="C18" s="443"/>
      <c r="D18" s="443"/>
      <c r="E18" s="443"/>
      <c r="F18" s="444"/>
      <c r="G18" s="110" t="s">
        <v>77</v>
      </c>
      <c r="H18" s="442" t="e">
        <f>#REF!</f>
        <v>#REF!</v>
      </c>
      <c r="I18" s="443"/>
      <c r="J18" s="443"/>
      <c r="K18" s="443"/>
      <c r="L18" s="443"/>
      <c r="M18" s="443"/>
      <c r="N18" s="443"/>
      <c r="O18" s="83"/>
      <c r="P18" s="83"/>
      <c r="Q18" s="80"/>
      <c r="R18" s="80"/>
      <c r="S18" s="80"/>
      <c r="T18" s="80"/>
    </row>
    <row r="19" spans="1:20" ht="50.1" customHeight="1">
      <c r="A19" s="442" t="e">
        <f>#REF!</f>
        <v>#REF!</v>
      </c>
      <c r="B19" s="443"/>
      <c r="C19" s="443"/>
      <c r="D19" s="443"/>
      <c r="E19" s="443"/>
      <c r="F19" s="444"/>
      <c r="G19" s="110" t="s">
        <v>78</v>
      </c>
      <c r="H19" s="442" t="e">
        <f>#REF!</f>
        <v>#REF!</v>
      </c>
      <c r="I19" s="443"/>
      <c r="J19" s="443"/>
      <c r="K19" s="443"/>
      <c r="L19" s="443"/>
      <c r="M19" s="443"/>
      <c r="N19" s="443"/>
      <c r="O19" s="83"/>
      <c r="P19" s="83"/>
      <c r="Q19" s="80"/>
      <c r="R19" s="80"/>
      <c r="S19" s="80"/>
      <c r="T19" s="80"/>
    </row>
    <row r="20" spans="1:20" ht="50.1" customHeight="1">
      <c r="A20" s="442" t="e">
        <f>#REF!</f>
        <v>#REF!</v>
      </c>
      <c r="B20" s="443"/>
      <c r="C20" s="443"/>
      <c r="D20" s="443"/>
      <c r="E20" s="443"/>
      <c r="F20" s="444"/>
      <c r="G20" s="110" t="s">
        <v>79</v>
      </c>
      <c r="H20" s="442" t="e">
        <f>#REF!</f>
        <v>#REF!</v>
      </c>
      <c r="I20" s="443"/>
      <c r="J20" s="443"/>
      <c r="K20" s="443"/>
      <c r="L20" s="443"/>
      <c r="M20" s="443"/>
      <c r="N20" s="443"/>
      <c r="O20" s="83"/>
      <c r="P20" s="83"/>
      <c r="Q20" s="80"/>
      <c r="R20" s="80"/>
      <c r="S20" s="80"/>
      <c r="T20" s="80"/>
    </row>
    <row r="21" spans="1:20" ht="50.1" customHeight="1">
      <c r="A21" s="442" t="e">
        <f>#REF!</f>
        <v>#REF!</v>
      </c>
      <c r="B21" s="443"/>
      <c r="C21" s="443"/>
      <c r="D21" s="443"/>
      <c r="E21" s="443"/>
      <c r="F21" s="444"/>
      <c r="G21" s="110" t="s">
        <v>80</v>
      </c>
      <c r="H21" s="442" t="e">
        <f>#REF!</f>
        <v>#REF!</v>
      </c>
      <c r="I21" s="443"/>
      <c r="J21" s="443"/>
      <c r="K21" s="443"/>
      <c r="L21" s="443"/>
      <c r="M21" s="443"/>
      <c r="N21" s="443"/>
      <c r="O21" s="83"/>
      <c r="P21" s="83"/>
      <c r="Q21" s="80"/>
      <c r="R21" s="80"/>
      <c r="S21" s="80"/>
      <c r="T21" s="80"/>
    </row>
    <row r="22" spans="1:20" ht="50.1" customHeight="1">
      <c r="A22" s="442" t="e">
        <f>#REF!</f>
        <v>#REF!</v>
      </c>
      <c r="B22" s="443"/>
      <c r="C22" s="443"/>
      <c r="D22" s="443"/>
      <c r="E22" s="443"/>
      <c r="F22" s="444"/>
      <c r="G22" s="110" t="s">
        <v>81</v>
      </c>
      <c r="H22" s="442" t="e">
        <f>#REF!</f>
        <v>#REF!</v>
      </c>
      <c r="I22" s="443"/>
      <c r="J22" s="443"/>
      <c r="K22" s="443"/>
      <c r="L22" s="443"/>
      <c r="M22" s="443"/>
      <c r="N22" s="443"/>
      <c r="O22" s="83"/>
      <c r="P22" s="83"/>
      <c r="Q22" s="80"/>
      <c r="R22" s="80"/>
      <c r="S22" s="80"/>
      <c r="T22" s="80"/>
    </row>
    <row r="23" spans="1:20" ht="30" customHeight="1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7"/>
      <c r="P23" s="38"/>
      <c r="Q23" s="38"/>
      <c r="R23" s="38"/>
      <c r="S23" s="38"/>
      <c r="T23" s="38"/>
    </row>
    <row r="24" spans="1:20" ht="30" customHeight="1">
      <c r="A24" s="28"/>
      <c r="B24" s="28"/>
      <c r="C24" s="29"/>
      <c r="D24" s="29"/>
      <c r="E24" s="41"/>
      <c r="F24" s="41"/>
      <c r="G24" s="41"/>
      <c r="H24" s="41"/>
      <c r="I24" s="41"/>
      <c r="J24" s="30"/>
      <c r="K24" s="30"/>
      <c r="L24" s="31"/>
      <c r="M24" s="31"/>
      <c r="N24" s="32"/>
      <c r="O24" s="42"/>
      <c r="P24" s="43"/>
      <c r="Q24" s="43"/>
      <c r="R24" s="43"/>
      <c r="S24" s="43"/>
      <c r="T24" s="43"/>
    </row>
    <row r="25" spans="1:20" ht="54" customHeight="1">
      <c r="A25" s="412" t="s">
        <v>173</v>
      </c>
      <c r="B25" s="412"/>
      <c r="C25" s="412"/>
      <c r="D25" s="412"/>
      <c r="E25" s="412"/>
      <c r="F25" s="412"/>
      <c r="G25" s="413"/>
      <c r="H25" s="103">
        <f>COUNTIF(O18:O22,"x")</f>
        <v>0</v>
      </c>
      <c r="I25" s="28"/>
      <c r="J25" s="28"/>
      <c r="K25" s="28"/>
      <c r="L25" s="31"/>
      <c r="M25" s="31"/>
      <c r="N25" s="44"/>
      <c r="O25" s="45"/>
      <c r="P25" s="46"/>
      <c r="Q25" s="46"/>
      <c r="R25" s="46"/>
      <c r="S25" s="46"/>
      <c r="T25" s="46"/>
    </row>
    <row r="26" spans="1:20" ht="54" customHeight="1">
      <c r="A26" s="412" t="s">
        <v>174</v>
      </c>
      <c r="B26" s="412"/>
      <c r="C26" s="412"/>
      <c r="D26" s="412"/>
      <c r="E26" s="412"/>
      <c r="F26" s="412"/>
      <c r="G26" s="413"/>
      <c r="H26" s="103">
        <f>COUNTIF(P18:P22,"x")</f>
        <v>0</v>
      </c>
      <c r="I26" s="28"/>
      <c r="J26" s="28"/>
      <c r="K26" s="28"/>
      <c r="L26" s="31"/>
      <c r="M26" s="31"/>
      <c r="N26" s="44"/>
      <c r="O26" s="45"/>
      <c r="P26" s="46"/>
      <c r="Q26" s="46"/>
      <c r="R26" s="46"/>
      <c r="S26" s="46"/>
      <c r="T26" s="46"/>
    </row>
    <row r="27" spans="1:20" ht="54" customHeight="1">
      <c r="A27" s="412" t="s">
        <v>175</v>
      </c>
      <c r="B27" s="412"/>
      <c r="C27" s="412"/>
      <c r="D27" s="412"/>
      <c r="E27" s="412"/>
      <c r="F27" s="412"/>
      <c r="G27" s="413"/>
      <c r="H27" s="103">
        <f>COUNTIF(Q18:Q22,"x")</f>
        <v>0</v>
      </c>
      <c r="I27" s="28"/>
      <c r="J27" s="28"/>
      <c r="K27" s="28"/>
      <c r="L27" s="31"/>
      <c r="M27" s="31"/>
      <c r="N27" s="44"/>
      <c r="O27" s="45"/>
      <c r="P27" s="46"/>
      <c r="Q27" s="46"/>
      <c r="R27" s="46"/>
      <c r="S27" s="46"/>
      <c r="T27" s="46"/>
    </row>
    <row r="28" spans="1:20" ht="54" customHeight="1">
      <c r="A28" s="412" t="s">
        <v>176</v>
      </c>
      <c r="B28" s="412"/>
      <c r="C28" s="412"/>
      <c r="D28" s="412"/>
      <c r="E28" s="412"/>
      <c r="F28" s="412"/>
      <c r="G28" s="413"/>
      <c r="H28" s="103">
        <f>COUNTIF(R18:R22,"x")</f>
        <v>0</v>
      </c>
      <c r="I28" s="32"/>
      <c r="J28" s="32"/>
      <c r="K28" s="32"/>
      <c r="L28" s="47"/>
      <c r="M28" s="47"/>
      <c r="N28" s="47"/>
      <c r="O28" s="48"/>
      <c r="P28" s="49"/>
      <c r="Q28" s="49"/>
      <c r="R28" s="49"/>
      <c r="S28" s="49"/>
      <c r="T28" s="49"/>
    </row>
    <row r="29" spans="1:20" ht="54" customHeight="1">
      <c r="A29" s="412" t="s">
        <v>177</v>
      </c>
      <c r="B29" s="412"/>
      <c r="C29" s="412"/>
      <c r="D29" s="412"/>
      <c r="E29" s="412"/>
      <c r="F29" s="412"/>
      <c r="G29" s="413"/>
      <c r="H29" s="103">
        <f>COUNTIF(S18:S22,"x")</f>
        <v>0</v>
      </c>
      <c r="I29" s="32"/>
      <c r="J29" s="32"/>
      <c r="K29" s="32"/>
      <c r="L29" s="47"/>
      <c r="M29" s="47"/>
      <c r="N29" s="47"/>
      <c r="O29" s="48"/>
      <c r="P29" s="49"/>
      <c r="Q29" s="49"/>
      <c r="R29" s="49"/>
      <c r="S29" s="49"/>
      <c r="T29" s="49"/>
    </row>
    <row r="30" spans="1:20" ht="54" customHeight="1">
      <c r="A30" s="412" t="s">
        <v>178</v>
      </c>
      <c r="B30" s="412"/>
      <c r="C30" s="412"/>
      <c r="D30" s="412"/>
      <c r="E30" s="412"/>
      <c r="F30" s="412"/>
      <c r="G30" s="413"/>
      <c r="H30" s="103">
        <f>COUNTIF(T18:T22,"x")</f>
        <v>0</v>
      </c>
      <c r="I30" s="32"/>
      <c r="J30" s="32"/>
      <c r="K30" s="32"/>
      <c r="L30" s="47"/>
      <c r="M30" s="47"/>
      <c r="N30" s="47"/>
      <c r="O30" s="48"/>
      <c r="P30" s="49"/>
      <c r="Q30" s="49"/>
      <c r="R30" s="49"/>
      <c r="S30" s="49"/>
      <c r="T30" s="49"/>
    </row>
    <row r="31" spans="1:20" ht="30" customHeight="1">
      <c r="A31" s="67"/>
      <c r="B31" s="67"/>
      <c r="C31" s="67"/>
      <c r="D31" s="67"/>
      <c r="E31" s="67"/>
      <c r="F31" s="67"/>
      <c r="G31" s="67"/>
      <c r="H31" s="53"/>
      <c r="I31" s="32"/>
      <c r="J31" s="32"/>
      <c r="K31" s="32"/>
      <c r="L31" s="47"/>
      <c r="M31" s="47"/>
      <c r="N31" s="47"/>
      <c r="O31" s="48"/>
      <c r="P31" s="49"/>
      <c r="Q31" s="49"/>
      <c r="R31" s="49"/>
      <c r="S31" s="49"/>
      <c r="T31" s="49"/>
    </row>
    <row r="32" spans="1:20" ht="78" customHeight="1">
      <c r="A32" s="414" t="s">
        <v>82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</row>
    <row r="33" spans="1:20" ht="78" customHeight="1">
      <c r="A33" s="415" t="s">
        <v>157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7"/>
    </row>
    <row r="34" spans="1:20" ht="106.5" customHeight="1" thickBot="1">
      <c r="A34" s="391" t="s">
        <v>83</v>
      </c>
      <c r="B34" s="391"/>
      <c r="C34" s="391"/>
      <c r="D34" s="391"/>
      <c r="E34" s="391"/>
      <c r="F34" s="391"/>
      <c r="G34" s="391"/>
      <c r="H34" s="104" t="s">
        <v>84</v>
      </c>
      <c r="I34" s="105" t="s">
        <v>85</v>
      </c>
      <c r="J34" s="101" t="s">
        <v>147</v>
      </c>
      <c r="K34" s="105" t="s">
        <v>86</v>
      </c>
      <c r="L34" s="101" t="s">
        <v>147</v>
      </c>
      <c r="M34" s="105" t="s">
        <v>87</v>
      </c>
      <c r="N34" s="101" t="s">
        <v>147</v>
      </c>
      <c r="O34" s="101" t="s">
        <v>88</v>
      </c>
      <c r="P34" s="392" t="s">
        <v>147</v>
      </c>
      <c r="Q34" s="393"/>
      <c r="R34" s="101" t="s">
        <v>89</v>
      </c>
      <c r="S34" s="394" t="s">
        <v>147</v>
      </c>
      <c r="T34" s="394"/>
    </row>
    <row r="35" spans="1:20" ht="60" customHeight="1">
      <c r="A35" s="395" t="s">
        <v>161</v>
      </c>
      <c r="B35" s="396"/>
      <c r="C35" s="396"/>
      <c r="D35" s="396"/>
      <c r="E35" s="397"/>
      <c r="F35" s="403" t="s">
        <v>112</v>
      </c>
      <c r="G35" s="404"/>
      <c r="H35" s="106">
        <v>15</v>
      </c>
      <c r="I35" s="292"/>
      <c r="J35" s="293"/>
      <c r="K35" s="292"/>
      <c r="L35" s="293"/>
      <c r="M35" s="292"/>
      <c r="N35" s="292"/>
      <c r="O35" s="292"/>
      <c r="P35" s="338"/>
      <c r="Q35" s="292"/>
      <c r="R35" s="292"/>
      <c r="S35" s="338"/>
      <c r="T35" s="292"/>
    </row>
    <row r="36" spans="1:20" ht="60" customHeight="1" thickBot="1">
      <c r="A36" s="400"/>
      <c r="B36" s="401"/>
      <c r="C36" s="401"/>
      <c r="D36" s="401"/>
      <c r="E36" s="402"/>
      <c r="F36" s="407" t="s">
        <v>113</v>
      </c>
      <c r="G36" s="408"/>
      <c r="H36" s="107">
        <v>0</v>
      </c>
      <c r="I36" s="294"/>
      <c r="J36" s="294"/>
      <c r="K36" s="294"/>
      <c r="L36" s="294"/>
      <c r="M36" s="294"/>
      <c r="N36" s="294"/>
      <c r="O36" s="294"/>
      <c r="P36" s="295"/>
      <c r="Q36" s="293"/>
      <c r="R36" s="294"/>
      <c r="S36" s="295"/>
      <c r="T36" s="293"/>
    </row>
    <row r="37" spans="1:20" ht="60" customHeight="1">
      <c r="A37" s="395" t="s">
        <v>164</v>
      </c>
      <c r="B37" s="396"/>
      <c r="C37" s="396"/>
      <c r="D37" s="396"/>
      <c r="E37" s="397"/>
      <c r="F37" s="403" t="s">
        <v>112</v>
      </c>
      <c r="G37" s="404"/>
      <c r="H37" s="106">
        <v>15</v>
      </c>
      <c r="I37" s="292"/>
      <c r="J37" s="292"/>
      <c r="K37" s="292"/>
      <c r="L37" s="292"/>
      <c r="M37" s="292"/>
      <c r="N37" s="292"/>
      <c r="O37" s="292"/>
      <c r="P37" s="338"/>
      <c r="Q37" s="292"/>
      <c r="R37" s="292"/>
      <c r="S37" s="338"/>
      <c r="T37" s="292"/>
    </row>
    <row r="38" spans="1:20" ht="60" customHeight="1" thickBot="1">
      <c r="A38" s="400"/>
      <c r="B38" s="401"/>
      <c r="C38" s="401"/>
      <c r="D38" s="401"/>
      <c r="E38" s="402"/>
      <c r="F38" s="407" t="s">
        <v>113</v>
      </c>
      <c r="G38" s="408"/>
      <c r="H38" s="107">
        <v>0</v>
      </c>
      <c r="I38" s="294"/>
      <c r="J38" s="294"/>
      <c r="K38" s="294"/>
      <c r="L38" s="294"/>
      <c r="M38" s="294"/>
      <c r="N38" s="294"/>
      <c r="O38" s="294"/>
      <c r="P38" s="295"/>
      <c r="Q38" s="293"/>
      <c r="R38" s="294"/>
      <c r="S38" s="295"/>
      <c r="T38" s="293"/>
    </row>
    <row r="39" spans="1:20" ht="60" customHeight="1">
      <c r="A39" s="395" t="s">
        <v>160</v>
      </c>
      <c r="B39" s="396"/>
      <c r="C39" s="396"/>
      <c r="D39" s="396"/>
      <c r="E39" s="397"/>
      <c r="F39" s="403" t="s">
        <v>90</v>
      </c>
      <c r="G39" s="404"/>
      <c r="H39" s="106">
        <v>15</v>
      </c>
      <c r="I39" s="292"/>
      <c r="J39" s="292"/>
      <c r="K39" s="292"/>
      <c r="L39" s="292"/>
      <c r="M39" s="292"/>
      <c r="N39" s="292"/>
      <c r="O39" s="292"/>
      <c r="P39" s="338"/>
      <c r="Q39" s="292"/>
      <c r="R39" s="292"/>
      <c r="S39" s="338"/>
      <c r="T39" s="292"/>
    </row>
    <row r="40" spans="1:20" ht="60" customHeight="1" thickBot="1">
      <c r="A40" s="400"/>
      <c r="B40" s="401"/>
      <c r="C40" s="401"/>
      <c r="D40" s="401"/>
      <c r="E40" s="402"/>
      <c r="F40" s="407" t="s">
        <v>91</v>
      </c>
      <c r="G40" s="408"/>
      <c r="H40" s="107">
        <v>0</v>
      </c>
      <c r="I40" s="294"/>
      <c r="J40" s="294"/>
      <c r="K40" s="294"/>
      <c r="L40" s="294"/>
      <c r="M40" s="294"/>
      <c r="N40" s="294"/>
      <c r="O40" s="294"/>
      <c r="P40" s="295"/>
      <c r="Q40" s="293"/>
      <c r="R40" s="294"/>
      <c r="S40" s="295"/>
      <c r="T40" s="293"/>
    </row>
    <row r="41" spans="1:20" ht="60" customHeight="1">
      <c r="A41" s="395" t="s">
        <v>167</v>
      </c>
      <c r="B41" s="396"/>
      <c r="C41" s="396"/>
      <c r="D41" s="396"/>
      <c r="E41" s="397"/>
      <c r="F41" s="403" t="s">
        <v>92</v>
      </c>
      <c r="G41" s="404"/>
      <c r="H41" s="106">
        <v>15</v>
      </c>
      <c r="I41" s="292"/>
      <c r="J41" s="292"/>
      <c r="K41" s="292"/>
      <c r="L41" s="292"/>
      <c r="M41" s="292"/>
      <c r="N41" s="292"/>
      <c r="O41" s="292"/>
      <c r="P41" s="338"/>
      <c r="Q41" s="292"/>
      <c r="R41" s="292"/>
      <c r="S41" s="338"/>
      <c r="T41" s="292"/>
    </row>
    <row r="42" spans="1:20" ht="60" customHeight="1" thickBot="1">
      <c r="A42" s="409"/>
      <c r="B42" s="410"/>
      <c r="C42" s="410"/>
      <c r="D42" s="410"/>
      <c r="E42" s="411"/>
      <c r="F42" s="407" t="s">
        <v>93</v>
      </c>
      <c r="G42" s="408"/>
      <c r="H42" s="108">
        <v>10</v>
      </c>
      <c r="I42" s="293"/>
      <c r="J42" s="293"/>
      <c r="K42" s="293"/>
      <c r="L42" s="293"/>
      <c r="M42" s="293"/>
      <c r="N42" s="293"/>
      <c r="O42" s="293"/>
      <c r="P42" s="295"/>
      <c r="Q42" s="293"/>
      <c r="R42" s="293"/>
      <c r="S42" s="295"/>
      <c r="T42" s="293"/>
    </row>
    <row r="43" spans="1:20" ht="60" customHeight="1" thickBot="1">
      <c r="A43" s="400"/>
      <c r="B43" s="401"/>
      <c r="C43" s="401"/>
      <c r="D43" s="401"/>
      <c r="E43" s="402"/>
      <c r="F43" s="407" t="s">
        <v>168</v>
      </c>
      <c r="G43" s="408"/>
      <c r="H43" s="107">
        <v>0</v>
      </c>
      <c r="I43" s="294"/>
      <c r="J43" s="294"/>
      <c r="K43" s="294"/>
      <c r="L43" s="294"/>
      <c r="M43" s="294"/>
      <c r="N43" s="294"/>
      <c r="O43" s="294"/>
      <c r="P43" s="295"/>
      <c r="Q43" s="293"/>
      <c r="R43" s="294"/>
      <c r="S43" s="295"/>
      <c r="T43" s="293"/>
    </row>
    <row r="44" spans="1:20" ht="60" customHeight="1">
      <c r="A44" s="395" t="s">
        <v>166</v>
      </c>
      <c r="B44" s="396"/>
      <c r="C44" s="396"/>
      <c r="D44" s="396"/>
      <c r="E44" s="397"/>
      <c r="F44" s="403" t="s">
        <v>112</v>
      </c>
      <c r="G44" s="404"/>
      <c r="H44" s="106">
        <v>15</v>
      </c>
      <c r="I44" s="292"/>
      <c r="J44" s="292"/>
      <c r="K44" s="292"/>
      <c r="L44" s="292"/>
      <c r="M44" s="292"/>
      <c r="N44" s="292"/>
      <c r="O44" s="292"/>
      <c r="P44" s="338"/>
      <c r="Q44" s="292"/>
      <c r="R44" s="292"/>
      <c r="S44" s="338"/>
      <c r="T44" s="292"/>
    </row>
    <row r="45" spans="1:20" ht="60" customHeight="1" thickBot="1">
      <c r="A45" s="400"/>
      <c r="B45" s="401"/>
      <c r="C45" s="401"/>
      <c r="D45" s="401"/>
      <c r="E45" s="402"/>
      <c r="F45" s="407" t="s">
        <v>113</v>
      </c>
      <c r="G45" s="408"/>
      <c r="H45" s="107">
        <v>0</v>
      </c>
      <c r="I45" s="294"/>
      <c r="J45" s="294"/>
      <c r="K45" s="294"/>
      <c r="L45" s="294"/>
      <c r="M45" s="294"/>
      <c r="N45" s="294"/>
      <c r="O45" s="294"/>
      <c r="P45" s="296"/>
      <c r="Q45" s="294"/>
      <c r="R45" s="294"/>
      <c r="S45" s="296"/>
      <c r="T45" s="294"/>
    </row>
    <row r="46" spans="1:20" ht="80.1" customHeight="1">
      <c r="A46" s="395" t="s">
        <v>163</v>
      </c>
      <c r="B46" s="396"/>
      <c r="C46" s="396"/>
      <c r="D46" s="396"/>
      <c r="E46" s="397"/>
      <c r="F46" s="403" t="s">
        <v>94</v>
      </c>
      <c r="G46" s="404"/>
      <c r="H46" s="106">
        <v>15</v>
      </c>
      <c r="I46" s="292"/>
      <c r="J46" s="292"/>
      <c r="K46" s="292"/>
      <c r="L46" s="292"/>
      <c r="M46" s="292"/>
      <c r="N46" s="292"/>
      <c r="O46" s="292"/>
      <c r="P46" s="338"/>
      <c r="Q46" s="292"/>
      <c r="R46" s="292"/>
      <c r="S46" s="338"/>
      <c r="T46" s="292"/>
    </row>
    <row r="47" spans="1:20" ht="80.1" customHeight="1" thickBot="1">
      <c r="A47" s="400"/>
      <c r="B47" s="401"/>
      <c r="C47" s="401"/>
      <c r="D47" s="401"/>
      <c r="E47" s="402"/>
      <c r="F47" s="407" t="s">
        <v>95</v>
      </c>
      <c r="G47" s="408"/>
      <c r="H47" s="107">
        <v>5</v>
      </c>
      <c r="I47" s="294"/>
      <c r="J47" s="294"/>
      <c r="K47" s="294"/>
      <c r="L47" s="294"/>
      <c r="M47" s="294"/>
      <c r="N47" s="294"/>
      <c r="O47" s="294"/>
      <c r="P47" s="296"/>
      <c r="Q47" s="294"/>
      <c r="R47" s="294"/>
      <c r="S47" s="296"/>
      <c r="T47" s="294"/>
    </row>
    <row r="48" spans="1:20" ht="60" customHeight="1">
      <c r="A48" s="395" t="s">
        <v>181</v>
      </c>
      <c r="B48" s="396"/>
      <c r="C48" s="396"/>
      <c r="D48" s="396"/>
      <c r="E48" s="397"/>
      <c r="F48" s="403" t="s">
        <v>96</v>
      </c>
      <c r="G48" s="404"/>
      <c r="H48" s="106">
        <v>10</v>
      </c>
      <c r="I48" s="292"/>
      <c r="J48" s="292"/>
      <c r="K48" s="292"/>
      <c r="L48" s="292"/>
      <c r="M48" s="292"/>
      <c r="N48" s="292"/>
      <c r="O48" s="292"/>
      <c r="P48" s="295"/>
      <c r="Q48" s="293"/>
      <c r="R48" s="292"/>
      <c r="S48" s="295"/>
      <c r="T48" s="293"/>
    </row>
    <row r="49" spans="1:20" ht="60" customHeight="1">
      <c r="A49" s="398"/>
      <c r="B49" s="384"/>
      <c r="C49" s="384"/>
      <c r="D49" s="384"/>
      <c r="E49" s="399"/>
      <c r="F49" s="405" t="s">
        <v>97</v>
      </c>
      <c r="G49" s="406"/>
      <c r="H49" s="109">
        <v>5</v>
      </c>
      <c r="I49" s="293"/>
      <c r="J49" s="293"/>
      <c r="K49" s="293"/>
      <c r="L49" s="293"/>
      <c r="M49" s="293"/>
      <c r="N49" s="293"/>
      <c r="O49" s="293"/>
      <c r="P49" s="295"/>
      <c r="Q49" s="293"/>
      <c r="R49" s="293"/>
      <c r="S49" s="295"/>
      <c r="T49" s="293"/>
    </row>
    <row r="50" spans="1:20" ht="60" customHeight="1" thickBot="1">
      <c r="A50" s="400"/>
      <c r="B50" s="401"/>
      <c r="C50" s="401"/>
      <c r="D50" s="401"/>
      <c r="E50" s="402"/>
      <c r="F50" s="407" t="s">
        <v>98</v>
      </c>
      <c r="G50" s="408"/>
      <c r="H50" s="107">
        <v>0</v>
      </c>
      <c r="I50" s="294"/>
      <c r="J50" s="294"/>
      <c r="K50" s="294"/>
      <c r="L50" s="294"/>
      <c r="M50" s="294"/>
      <c r="N50" s="294"/>
      <c r="O50" s="294"/>
      <c r="P50" s="296"/>
      <c r="Q50" s="294"/>
      <c r="R50" s="294"/>
      <c r="S50" s="296"/>
      <c r="T50" s="294"/>
    </row>
    <row r="51" spans="1:20" ht="30" customHeight="1">
      <c r="A51" s="380" t="s">
        <v>99</v>
      </c>
      <c r="B51" s="380"/>
      <c r="C51" s="380"/>
      <c r="D51" s="380"/>
      <c r="E51" s="380"/>
      <c r="F51" s="380"/>
      <c r="G51" s="380"/>
      <c r="H51" s="76">
        <f>H35+H37+H39+H41+H44+H46+H48</f>
        <v>100</v>
      </c>
      <c r="I51" s="381">
        <f>SUM(I35:I50)</f>
        <v>0</v>
      </c>
      <c r="J51" s="382"/>
      <c r="K51" s="381">
        <f>SUM(K35:K50)</f>
        <v>0</v>
      </c>
      <c r="L51" s="382"/>
      <c r="M51" s="381">
        <f>SUM(M35:M50)</f>
        <v>0</v>
      </c>
      <c r="N51" s="382"/>
      <c r="O51" s="336">
        <f>SUM(O35:O50)</f>
        <v>0</v>
      </c>
      <c r="P51" s="336"/>
      <c r="Q51" s="336"/>
      <c r="R51" s="336">
        <f>SUM(R35:R50)</f>
        <v>0</v>
      </c>
      <c r="S51" s="336"/>
      <c r="T51" s="336"/>
    </row>
    <row r="52" spans="1:20" ht="60" customHeight="1">
      <c r="A52" s="347" t="s">
        <v>158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</row>
    <row r="53" spans="1:20" ht="106.5" customHeight="1">
      <c r="A53" s="391" t="s">
        <v>83</v>
      </c>
      <c r="B53" s="391"/>
      <c r="C53" s="391"/>
      <c r="D53" s="391"/>
      <c r="E53" s="391"/>
      <c r="F53" s="391"/>
      <c r="G53" s="391"/>
      <c r="H53" s="104" t="s">
        <v>84</v>
      </c>
      <c r="I53" s="105" t="s">
        <v>85</v>
      </c>
      <c r="J53" s="101" t="s">
        <v>147</v>
      </c>
      <c r="K53" s="105" t="s">
        <v>86</v>
      </c>
      <c r="L53" s="101" t="s">
        <v>147</v>
      </c>
      <c r="M53" s="105" t="s">
        <v>87</v>
      </c>
      <c r="N53" s="101" t="s">
        <v>147</v>
      </c>
      <c r="O53" s="101" t="s">
        <v>88</v>
      </c>
      <c r="P53" s="392" t="s">
        <v>147</v>
      </c>
      <c r="Q53" s="393"/>
      <c r="R53" s="101" t="s">
        <v>89</v>
      </c>
      <c r="S53" s="394" t="s">
        <v>147</v>
      </c>
      <c r="T53" s="394"/>
    </row>
    <row r="54" spans="1:20" ht="60" customHeight="1">
      <c r="A54" s="384" t="s">
        <v>148</v>
      </c>
      <c r="B54" s="384"/>
      <c r="C54" s="384"/>
      <c r="D54" s="384"/>
      <c r="E54" s="384"/>
      <c r="F54" s="286" t="s">
        <v>162</v>
      </c>
      <c r="G54" s="286"/>
      <c r="H54" s="89">
        <v>100</v>
      </c>
      <c r="I54" s="337"/>
      <c r="J54" s="376"/>
      <c r="K54" s="337"/>
      <c r="L54" s="337"/>
      <c r="M54" s="337"/>
      <c r="N54" s="337"/>
      <c r="O54" s="337"/>
      <c r="P54" s="337"/>
      <c r="Q54" s="337"/>
      <c r="R54" s="337"/>
      <c r="S54" s="337"/>
      <c r="T54" s="337"/>
    </row>
    <row r="55" spans="1:20" ht="60" customHeight="1">
      <c r="A55" s="384"/>
      <c r="B55" s="384"/>
      <c r="C55" s="384"/>
      <c r="D55" s="384"/>
      <c r="E55" s="384"/>
      <c r="F55" s="286" t="s">
        <v>149</v>
      </c>
      <c r="G55" s="286"/>
      <c r="H55" s="89">
        <v>50</v>
      </c>
      <c r="I55" s="337"/>
      <c r="J55" s="377"/>
      <c r="K55" s="337"/>
      <c r="L55" s="337"/>
      <c r="M55" s="337"/>
      <c r="N55" s="337"/>
      <c r="O55" s="337"/>
      <c r="P55" s="337"/>
      <c r="Q55" s="337"/>
      <c r="R55" s="337"/>
      <c r="S55" s="337"/>
      <c r="T55" s="337"/>
    </row>
    <row r="56" spans="1:20" ht="60" customHeight="1">
      <c r="A56" s="384"/>
      <c r="B56" s="384"/>
      <c r="C56" s="384"/>
      <c r="D56" s="384"/>
      <c r="E56" s="384"/>
      <c r="F56" s="286" t="s">
        <v>150</v>
      </c>
      <c r="G56" s="286"/>
      <c r="H56" s="89">
        <v>0</v>
      </c>
      <c r="I56" s="337"/>
      <c r="J56" s="378"/>
      <c r="K56" s="337"/>
      <c r="L56" s="337"/>
      <c r="M56" s="337"/>
      <c r="N56" s="337"/>
      <c r="O56" s="337"/>
      <c r="P56" s="337"/>
      <c r="Q56" s="337"/>
      <c r="R56" s="337"/>
      <c r="S56" s="337"/>
      <c r="T56" s="337"/>
    </row>
    <row r="57" spans="1:20" ht="30" customHeight="1">
      <c r="A57" s="383" t="s">
        <v>99</v>
      </c>
      <c r="B57" s="383"/>
      <c r="C57" s="383"/>
      <c r="D57" s="383"/>
      <c r="E57" s="383"/>
      <c r="F57" s="383"/>
      <c r="G57" s="383"/>
      <c r="H57" s="383"/>
      <c r="I57" s="309">
        <f>I54</f>
        <v>0</v>
      </c>
      <c r="J57" s="309"/>
      <c r="K57" s="309">
        <f>K54</f>
        <v>0</v>
      </c>
      <c r="L57" s="309"/>
      <c r="M57" s="309">
        <f>M54</f>
        <v>0</v>
      </c>
      <c r="N57" s="309"/>
      <c r="O57" s="336">
        <f>O54</f>
        <v>0</v>
      </c>
      <c r="P57" s="336"/>
      <c r="Q57" s="336"/>
      <c r="R57" s="336">
        <f>R54</f>
        <v>0</v>
      </c>
      <c r="S57" s="336"/>
      <c r="T57" s="336"/>
    </row>
    <row r="58" spans="1:20" ht="60" customHeight="1">
      <c r="A58" s="347" t="s">
        <v>156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</row>
    <row r="59" spans="1:20" ht="60" customHeight="1">
      <c r="A59" s="384" t="s">
        <v>159</v>
      </c>
      <c r="B59" s="384"/>
      <c r="C59" s="384"/>
      <c r="D59" s="384"/>
      <c r="E59" s="384"/>
      <c r="F59" s="385" t="s">
        <v>153</v>
      </c>
      <c r="G59" s="386"/>
      <c r="H59" s="387"/>
      <c r="I59" s="278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388"/>
      <c r="K59" s="278">
        <f aca="true" t="shared" si="0" ref="K59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388"/>
      <c r="M59" s="278">
        <f aca="true" t="shared" si="1" ref="M59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388"/>
      <c r="O59" s="278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279"/>
      <c r="Q59" s="279"/>
      <c r="R59" s="278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279"/>
      <c r="T59" s="279"/>
    </row>
    <row r="60" spans="1:20" ht="60" customHeight="1">
      <c r="A60" s="384"/>
      <c r="B60" s="384"/>
      <c r="C60" s="384"/>
      <c r="D60" s="384"/>
      <c r="E60" s="384"/>
      <c r="F60" s="385" t="s">
        <v>154</v>
      </c>
      <c r="G60" s="386"/>
      <c r="H60" s="387"/>
      <c r="I60" s="280"/>
      <c r="J60" s="389"/>
      <c r="K60" s="280"/>
      <c r="L60" s="389"/>
      <c r="M60" s="280"/>
      <c r="N60" s="389"/>
      <c r="O60" s="280"/>
      <c r="P60" s="281"/>
      <c r="Q60" s="281"/>
      <c r="R60" s="280"/>
      <c r="S60" s="281"/>
      <c r="T60" s="281"/>
    </row>
    <row r="61" spans="1:20" ht="60" customHeight="1">
      <c r="A61" s="384"/>
      <c r="B61" s="384"/>
      <c r="C61" s="384"/>
      <c r="D61" s="384"/>
      <c r="E61" s="384"/>
      <c r="F61" s="385" t="s">
        <v>155</v>
      </c>
      <c r="G61" s="386"/>
      <c r="H61" s="387"/>
      <c r="I61" s="282"/>
      <c r="J61" s="390"/>
      <c r="K61" s="282"/>
      <c r="L61" s="390"/>
      <c r="M61" s="282"/>
      <c r="N61" s="390"/>
      <c r="O61" s="282"/>
      <c r="P61" s="283"/>
      <c r="Q61" s="283"/>
      <c r="R61" s="282"/>
      <c r="S61" s="283"/>
      <c r="T61" s="283"/>
    </row>
    <row r="62" spans="1:21" ht="60" customHeight="1">
      <c r="A62" s="347" t="s">
        <v>151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85"/>
    </row>
    <row r="63" spans="1:20" ht="60" customHeight="1">
      <c r="A63" s="384" t="s">
        <v>152</v>
      </c>
      <c r="B63" s="384"/>
      <c r="C63" s="384"/>
      <c r="D63" s="384"/>
      <c r="E63" s="384"/>
      <c r="F63" s="286" t="s">
        <v>153</v>
      </c>
      <c r="G63" s="286"/>
      <c r="H63" s="120">
        <v>100</v>
      </c>
      <c r="I63" s="379" t="str">
        <f>IF(SUM(I59:T61)=0,"BAJO",IF(SUM(I59:T61)/COUNTIF(I59:T61,"&gt;0")&lt;50,"BAJO",IF(SUM(I59:T61)/COUNTIF(I59:T61,"&gt;0")=100,"FUERTE",IF(SUM(I59:T61)/COUNTIF(I59:T61,"&gt;0")&lt;=99,"MODERADO"))))</f>
        <v>BAJO</v>
      </c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</row>
    <row r="64" spans="1:20" ht="60" customHeight="1">
      <c r="A64" s="384"/>
      <c r="B64" s="384"/>
      <c r="C64" s="384"/>
      <c r="D64" s="384"/>
      <c r="E64" s="384"/>
      <c r="F64" s="286" t="s">
        <v>154</v>
      </c>
      <c r="G64" s="286"/>
      <c r="H64" s="120">
        <v>50</v>
      </c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</row>
    <row r="65" spans="1:20" ht="60" customHeight="1">
      <c r="A65" s="384"/>
      <c r="B65" s="384"/>
      <c r="C65" s="384"/>
      <c r="D65" s="384"/>
      <c r="E65" s="384"/>
      <c r="F65" s="286" t="s">
        <v>155</v>
      </c>
      <c r="G65" s="286"/>
      <c r="H65" s="120">
        <v>0</v>
      </c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</row>
    <row r="66" spans="1:20" ht="30" customHeight="1">
      <c r="A66" s="39"/>
      <c r="B66" s="39"/>
      <c r="C66" s="3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7"/>
      <c r="P66" s="38"/>
      <c r="Q66" s="38"/>
      <c r="R66" s="38"/>
      <c r="S66" s="38"/>
      <c r="T66" s="38"/>
    </row>
    <row r="67" spans="1:20" ht="30" customHeight="1">
      <c r="A67" s="33"/>
      <c r="B67" s="33"/>
      <c r="C67" s="34"/>
      <c r="D67" s="34"/>
      <c r="E67" s="34"/>
      <c r="F67" s="34"/>
      <c r="G67" s="34"/>
      <c r="H67" s="34"/>
      <c r="I67" s="34"/>
      <c r="J67" s="87"/>
      <c r="K67" s="87"/>
      <c r="L67" s="50"/>
      <c r="M67" s="50"/>
      <c r="N67" s="42"/>
      <c r="O67" s="51"/>
      <c r="P67" s="40"/>
      <c r="Q67" s="40"/>
      <c r="R67" s="40"/>
      <c r="S67" s="40"/>
      <c r="T67" s="40"/>
    </row>
    <row r="68" spans="1:20" ht="30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52"/>
      <c r="L68" s="52"/>
      <c r="M68" s="42"/>
      <c r="N68" s="42"/>
      <c r="O68" s="51"/>
      <c r="P68" s="51"/>
      <c r="Q68" s="51"/>
      <c r="R68" s="51"/>
      <c r="S68" s="51"/>
      <c r="T68" s="51"/>
    </row>
    <row r="69" spans="1:20" ht="69" customHeight="1">
      <c r="A69" s="284" t="s">
        <v>100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</row>
    <row r="70" spans="1:20" ht="30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2"/>
      <c r="Q70" s="92"/>
      <c r="R70" s="92"/>
      <c r="S70" s="92"/>
      <c r="T70" s="92"/>
    </row>
    <row r="71" spans="1:20" s="84" customFormat="1" ht="50.1" customHeight="1">
      <c r="A71" s="277" t="s">
        <v>1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</row>
    <row r="72" spans="1:20" s="84" customFormat="1" ht="50.1" customHeight="1">
      <c r="A72" s="286" t="s">
        <v>101</v>
      </c>
      <c r="B72" s="286"/>
      <c r="C72" s="286"/>
      <c r="D72" s="286"/>
      <c r="E72" s="286"/>
      <c r="F72" s="286"/>
      <c r="G72" s="286"/>
      <c r="H72" s="286" t="s">
        <v>102</v>
      </c>
      <c r="I72" s="286"/>
      <c r="J72" s="286"/>
      <c r="K72" s="286"/>
      <c r="L72" s="286"/>
      <c r="M72" s="286"/>
      <c r="N72" s="286"/>
      <c r="O72" s="286" t="s">
        <v>103</v>
      </c>
      <c r="P72" s="286"/>
      <c r="Q72" s="286"/>
      <c r="R72" s="286"/>
      <c r="S72" s="286"/>
      <c r="T72" s="286"/>
    </row>
    <row r="73" spans="1:20" s="84" customFormat="1" ht="50.1" customHeight="1">
      <c r="A73" s="287" t="e">
        <f>G10</f>
        <v>#REF!</v>
      </c>
      <c r="B73" s="287"/>
      <c r="C73" s="287"/>
      <c r="D73" s="287"/>
      <c r="E73" s="287"/>
      <c r="F73" s="287"/>
      <c r="G73" s="287"/>
      <c r="H73" s="288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288"/>
      <c r="J73" s="288"/>
      <c r="K73" s="288"/>
      <c r="L73" s="288"/>
      <c r="M73" s="288"/>
      <c r="N73" s="288"/>
      <c r="O73" s="291" t="e">
        <f>IF(A73-H73=0,"1",A73-H73)</f>
        <v>#REF!</v>
      </c>
      <c r="P73" s="291"/>
      <c r="Q73" s="291"/>
      <c r="R73" s="291"/>
      <c r="S73" s="291"/>
      <c r="T73" s="291"/>
    </row>
    <row r="74" spans="1:20" s="84" customFormat="1" ht="50.1" customHeight="1">
      <c r="A74" s="93"/>
      <c r="B74" s="93"/>
      <c r="C74" s="94"/>
      <c r="D74" s="94"/>
      <c r="E74" s="86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97"/>
      <c r="Q74" s="97"/>
      <c r="R74" s="97"/>
      <c r="S74" s="97"/>
      <c r="T74" s="97"/>
    </row>
    <row r="75" spans="1:20" s="84" customFormat="1" ht="50.1" customHeight="1">
      <c r="A75" s="289" t="s">
        <v>104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</row>
    <row r="76" spans="1:20" s="84" customFormat="1" ht="50.1" customHeight="1">
      <c r="A76" s="286" t="s">
        <v>105</v>
      </c>
      <c r="B76" s="286"/>
      <c r="C76" s="286"/>
      <c r="D76" s="286"/>
      <c r="E76" s="286"/>
      <c r="F76" s="286"/>
      <c r="G76" s="286"/>
      <c r="H76" s="286" t="s">
        <v>102</v>
      </c>
      <c r="I76" s="286"/>
      <c r="J76" s="286"/>
      <c r="K76" s="286"/>
      <c r="L76" s="286"/>
      <c r="M76" s="286"/>
      <c r="N76" s="286"/>
      <c r="O76" s="286" t="s">
        <v>106</v>
      </c>
      <c r="P76" s="286"/>
      <c r="Q76" s="286"/>
      <c r="R76" s="286"/>
      <c r="S76" s="286"/>
      <c r="T76" s="286"/>
    </row>
    <row r="77" spans="1:20" s="84" customFormat="1" ht="50.1" customHeight="1">
      <c r="A77" s="287" t="e">
        <f>G11</f>
        <v>#REF!</v>
      </c>
      <c r="B77" s="287"/>
      <c r="C77" s="287"/>
      <c r="D77" s="287"/>
      <c r="E77" s="287"/>
      <c r="F77" s="287"/>
      <c r="G77" s="287"/>
      <c r="H77" s="290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290"/>
      <c r="J77" s="290"/>
      <c r="K77" s="290"/>
      <c r="L77" s="290"/>
      <c r="M77" s="290"/>
      <c r="N77" s="290"/>
      <c r="O77" s="287" t="e">
        <f>IF(A77-H77=0,"1",A77-H77)</f>
        <v>#REF!</v>
      </c>
      <c r="P77" s="287"/>
      <c r="Q77" s="287"/>
      <c r="R77" s="287"/>
      <c r="S77" s="287"/>
      <c r="T77" s="287"/>
    </row>
    <row r="78" spans="1:20" s="84" customFormat="1" ht="50.1" customHeight="1">
      <c r="A78" s="98"/>
      <c r="B78" s="98"/>
      <c r="C78" s="98"/>
      <c r="D78" s="98"/>
      <c r="E78" s="98"/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97"/>
      <c r="Q78" s="97"/>
      <c r="R78" s="97"/>
      <c r="S78" s="97"/>
      <c r="T78" s="97"/>
    </row>
    <row r="79" spans="1:20" s="84" customFormat="1" ht="50.1" customHeight="1">
      <c r="A79" s="277" t="s">
        <v>107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</row>
    <row r="80" spans="1:20" s="84" customFormat="1" ht="50.1" customHeight="1">
      <c r="A80" s="286" t="s">
        <v>103</v>
      </c>
      <c r="B80" s="286"/>
      <c r="C80" s="286"/>
      <c r="D80" s="286"/>
      <c r="E80" s="286"/>
      <c r="F80" s="286"/>
      <c r="G80" s="286"/>
      <c r="H80" s="286" t="s">
        <v>106</v>
      </c>
      <c r="I80" s="286"/>
      <c r="J80" s="286"/>
      <c r="K80" s="286"/>
      <c r="L80" s="286"/>
      <c r="M80" s="286"/>
      <c r="N80" s="286"/>
      <c r="O80" s="286" t="s">
        <v>108</v>
      </c>
      <c r="P80" s="286"/>
      <c r="Q80" s="286"/>
      <c r="R80" s="286"/>
      <c r="S80" s="286"/>
      <c r="T80" s="286"/>
    </row>
    <row r="81" spans="1:20" s="84" customFormat="1" ht="50.1" customHeight="1">
      <c r="A81" s="287" t="e">
        <f>O73</f>
        <v>#REF!</v>
      </c>
      <c r="B81" s="287"/>
      <c r="C81" s="287"/>
      <c r="D81" s="287"/>
      <c r="E81" s="287"/>
      <c r="F81" s="287"/>
      <c r="G81" s="287"/>
      <c r="H81" s="287" t="e">
        <f>O77</f>
        <v>#REF!</v>
      </c>
      <c r="I81" s="287"/>
      <c r="J81" s="287"/>
      <c r="K81" s="287"/>
      <c r="L81" s="287"/>
      <c r="M81" s="287"/>
      <c r="N81" s="287"/>
      <c r="O81" s="288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288"/>
      <c r="Q81" s="288"/>
      <c r="R81" s="288"/>
      <c r="S81" s="288"/>
      <c r="T81" s="288"/>
    </row>
    <row r="82" spans="1:20" ht="15">
      <c r="A82" s="17"/>
      <c r="B82" s="17"/>
      <c r="C82" s="17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54"/>
      <c r="P82" s="55"/>
      <c r="Q82" s="55"/>
      <c r="R82" s="55"/>
      <c r="S82" s="55"/>
      <c r="T82" s="55"/>
    </row>
  </sheetData>
  <sheetProtection algorithmName="SHA-512" hashValue="0Dr1EofOXlBo74an0GlhHHwHvb6205jzkNBkQCRiesFKcSK62vOg4hwTe7Ctwy85sDbIbwWSJizp+DWvsRA8tA==" saltValue="i4YjTq+vGv0XcRzU5kN4eg==" spinCount="100000" sheet="1" objects="1" scenarios="1"/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4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600" verticalDpi="600" orientation="portrait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3"/>
  </sheetPr>
  <dimension ref="A1:U82"/>
  <sheetViews>
    <sheetView view="pageBreakPreview" zoomScale="25" zoomScaleSheetLayoutView="25" workbookViewId="0" topLeftCell="D52">
      <selection activeCell="I59" sqref="I59:T61"/>
    </sheetView>
  </sheetViews>
  <sheetFormatPr defaultColWidth="11.421875" defaultRowHeight="15"/>
  <cols>
    <col min="1" max="1" width="78.140625" style="36" customWidth="1"/>
    <col min="2" max="3" width="50.7109375" style="36" customWidth="1"/>
    <col min="4" max="9" width="35.7109375" style="36" customWidth="1"/>
    <col min="10" max="10" width="70.7109375" style="36" customWidth="1"/>
    <col min="11" max="11" width="35.7109375" style="36" customWidth="1"/>
    <col min="12" max="12" width="70.7109375" style="36" customWidth="1"/>
    <col min="13" max="13" width="35.7109375" style="36" customWidth="1"/>
    <col min="14" max="14" width="70.7109375" style="36" customWidth="1"/>
    <col min="15" max="20" width="43.140625" style="36" customWidth="1"/>
    <col min="21" max="21" width="27.421875" style="36" customWidth="1"/>
    <col min="22" max="16384" width="11.421875" style="36" customWidth="1"/>
  </cols>
  <sheetData>
    <row r="1" spans="1:20" ht="71.25" customHeight="1">
      <c r="A1" s="99" t="s">
        <v>60</v>
      </c>
      <c r="B1" s="361" t="str">
        <f>'MAPA DE RIESGOS'!C9</f>
        <v>16 DE Julio de 2020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3"/>
    </row>
    <row r="2" spans="1:20" ht="71.25" customHeight="1">
      <c r="A2" s="99" t="s">
        <v>61</v>
      </c>
      <c r="B2" s="364" t="str">
        <f>'MAPA DE RIESGOS'!C7</f>
        <v>ATENCIÓN SOCIAL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3"/>
    </row>
    <row r="3" spans="1:20" ht="71.25" customHeight="1">
      <c r="A3" s="99" t="s">
        <v>62</v>
      </c>
      <c r="B3" s="364" t="str">
        <f>'MAPA DE RIESGOS'!D16</f>
        <v>IMPLEMENTACIÓN DE POLITICAS PUBLICAS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3"/>
    </row>
    <row r="4" spans="1:20" ht="30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7"/>
      <c r="P4" s="38"/>
      <c r="Q4" s="38"/>
      <c r="R4" s="38"/>
      <c r="S4" s="38"/>
      <c r="T4" s="38"/>
    </row>
    <row r="5" spans="1:20" ht="66" customHeight="1">
      <c r="A5" s="346" t="s">
        <v>189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</row>
    <row r="6" spans="1:20" ht="81" customHeight="1">
      <c r="A6" s="100" t="s">
        <v>63</v>
      </c>
      <c r="B6" s="349" t="s">
        <v>35</v>
      </c>
      <c r="C6" s="351"/>
      <c r="D6" s="349" t="s">
        <v>165</v>
      </c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</row>
    <row r="7" spans="1:20" ht="91.5" customHeight="1">
      <c r="A7" s="88" t="e">
        <f>#REF!</f>
        <v>#REF!</v>
      </c>
      <c r="B7" s="369" t="e">
        <f>#REF!</f>
        <v>#REF!</v>
      </c>
      <c r="C7" s="370"/>
      <c r="D7" s="369" t="e">
        <f>#REF!</f>
        <v>#REF!</v>
      </c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0"/>
    </row>
    <row r="8" spans="1:20" ht="90.75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20" ht="60" customHeight="1">
      <c r="A9" s="346" t="s">
        <v>64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</row>
    <row r="10" spans="1:20" ht="99.95" customHeight="1">
      <c r="A10" s="347" t="s">
        <v>144</v>
      </c>
      <c r="B10" s="347"/>
      <c r="C10" s="347"/>
      <c r="D10" s="347"/>
      <c r="E10" s="347"/>
      <c r="F10" s="347"/>
      <c r="G10" s="348" t="e">
        <f>#REF!</f>
        <v>#REF!</v>
      </c>
      <c r="H10" s="348"/>
      <c r="I10" s="348"/>
      <c r="J10" s="349" t="s">
        <v>65</v>
      </c>
      <c r="K10" s="350"/>
      <c r="L10" s="350"/>
      <c r="M10" s="350"/>
      <c r="N10" s="350"/>
      <c r="O10" s="350"/>
      <c r="P10" s="350"/>
      <c r="Q10" s="350"/>
      <c r="R10" s="350"/>
      <c r="S10" s="350"/>
      <c r="T10" s="351"/>
    </row>
    <row r="11" spans="1:20" ht="99.95" customHeight="1">
      <c r="A11" s="347" t="s">
        <v>142</v>
      </c>
      <c r="B11" s="347"/>
      <c r="C11" s="347"/>
      <c r="D11" s="347"/>
      <c r="E11" s="347"/>
      <c r="F11" s="347"/>
      <c r="G11" s="352" t="e">
        <f>#REF!</f>
        <v>#REF!</v>
      </c>
      <c r="H11" s="352"/>
      <c r="I11" s="352"/>
      <c r="J11" s="353" t="e">
        <f>IF(OR(AND(G10=1,G11=1),AND(G10=2,G11=1),AND(G10=1,G11=2),AND(G10=2,G11=2),AND(G10=3,G11=1)),"BAJO",IF(OR(AND(G10=4,G11=1),AND(G10=3,G11=2),AND(G10=2,G11=3),AND(G10=1,G11=3)),"MODERADO",IF(OR(AND(G10=5,G11=1),AND(G10=5,G11=2),AND(G10=4,G11=2),AND(G10=4,G11=3),AND(G10=3,G11=3),AND(G10=2,G11=4),AND(G10=1,G11=4),AND(G10=1,G11=5)),"ALTO",IF(OR(AND(G10=5,G11=3),AND(G10=5,G11=4),AND(G10=4,G11=4),AND(G10=3,G11=4),AND(G10=5,G11=5),AND(G10=4,G11=5),AND(G10=3,G11=5),AND(G10=2,G11=5)),"EXTREMO",""))))</f>
        <v>#REF!</v>
      </c>
      <c r="K11" s="354"/>
      <c r="L11" s="354"/>
      <c r="M11" s="354"/>
      <c r="N11" s="354"/>
      <c r="O11" s="354"/>
      <c r="P11" s="354"/>
      <c r="Q11" s="354"/>
      <c r="R11" s="354"/>
      <c r="S11" s="354"/>
      <c r="T11" s="355"/>
    </row>
    <row r="12" spans="1:20" ht="47.25" customHeight="1">
      <c r="A12" s="22"/>
      <c r="B12" s="22"/>
      <c r="C12" s="22"/>
      <c r="D12" s="23"/>
      <c r="E12" s="23"/>
      <c r="F12" s="24"/>
      <c r="G12" s="24"/>
      <c r="H12" s="24"/>
      <c r="I12" s="24"/>
      <c r="J12" s="24"/>
      <c r="K12" s="23"/>
      <c r="L12" s="23"/>
      <c r="M12" s="23"/>
      <c r="N12" s="23"/>
      <c r="O12" s="37"/>
      <c r="P12" s="38"/>
      <c r="Q12" s="38"/>
      <c r="R12" s="38"/>
      <c r="S12" s="38"/>
      <c r="T12" s="38"/>
    </row>
    <row r="13" spans="1:20" ht="73.5" customHeight="1">
      <c r="A13" s="346" t="s">
        <v>75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</row>
    <row r="14" spans="1:20" ht="73.5" customHeight="1">
      <c r="A14" s="441" t="s">
        <v>76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ht="72" customHeight="1">
      <c r="A15" s="445" t="s">
        <v>190</v>
      </c>
      <c r="B15" s="446"/>
      <c r="C15" s="446"/>
      <c r="D15" s="446"/>
      <c r="E15" s="446"/>
      <c r="F15" s="447"/>
      <c r="G15" s="445" t="s">
        <v>171</v>
      </c>
      <c r="H15" s="446"/>
      <c r="I15" s="446"/>
      <c r="J15" s="446"/>
      <c r="K15" s="446"/>
      <c r="L15" s="446"/>
      <c r="M15" s="446"/>
      <c r="N15" s="447"/>
      <c r="O15" s="347" t="s">
        <v>145</v>
      </c>
      <c r="P15" s="347"/>
      <c r="Q15" s="347"/>
      <c r="R15" s="347"/>
      <c r="S15" s="347"/>
      <c r="T15" s="347"/>
    </row>
    <row r="16" spans="1:20" ht="30" customHeight="1">
      <c r="A16" s="448"/>
      <c r="B16" s="449"/>
      <c r="C16" s="449"/>
      <c r="D16" s="449"/>
      <c r="E16" s="449"/>
      <c r="F16" s="450"/>
      <c r="G16" s="448"/>
      <c r="H16" s="449"/>
      <c r="I16" s="449"/>
      <c r="J16" s="449"/>
      <c r="K16" s="449"/>
      <c r="L16" s="449"/>
      <c r="M16" s="449"/>
      <c r="N16" s="450"/>
      <c r="O16" s="439" t="s">
        <v>1</v>
      </c>
      <c r="P16" s="439"/>
      <c r="Q16" s="439"/>
      <c r="R16" s="439" t="s">
        <v>0</v>
      </c>
      <c r="S16" s="439"/>
      <c r="T16" s="439"/>
    </row>
    <row r="17" spans="1:20" ht="54" customHeight="1">
      <c r="A17" s="451"/>
      <c r="B17" s="452"/>
      <c r="C17" s="452"/>
      <c r="D17" s="452"/>
      <c r="E17" s="452"/>
      <c r="F17" s="453"/>
      <c r="G17" s="451"/>
      <c r="H17" s="452"/>
      <c r="I17" s="452"/>
      <c r="J17" s="452"/>
      <c r="K17" s="452"/>
      <c r="L17" s="452"/>
      <c r="M17" s="452"/>
      <c r="N17" s="453"/>
      <c r="O17" s="101" t="s">
        <v>169</v>
      </c>
      <c r="P17" s="101" t="s">
        <v>170</v>
      </c>
      <c r="Q17" s="101" t="s">
        <v>172</v>
      </c>
      <c r="R17" s="101" t="s">
        <v>169</v>
      </c>
      <c r="S17" s="101" t="s">
        <v>170</v>
      </c>
      <c r="T17" s="101" t="s">
        <v>172</v>
      </c>
    </row>
    <row r="18" spans="1:20" ht="49.5" customHeight="1">
      <c r="A18" s="442" t="e">
        <f>#REF!</f>
        <v>#REF!</v>
      </c>
      <c r="B18" s="443"/>
      <c r="C18" s="443"/>
      <c r="D18" s="443"/>
      <c r="E18" s="443"/>
      <c r="F18" s="444"/>
      <c r="G18" s="110" t="s">
        <v>77</v>
      </c>
      <c r="H18" s="442" t="e">
        <f>#REF!</f>
        <v>#REF!</v>
      </c>
      <c r="I18" s="443"/>
      <c r="J18" s="443"/>
      <c r="K18" s="443"/>
      <c r="L18" s="443"/>
      <c r="M18" s="443"/>
      <c r="N18" s="443"/>
      <c r="O18" s="83"/>
      <c r="P18" s="83"/>
      <c r="Q18" s="80"/>
      <c r="R18" s="80"/>
      <c r="S18" s="80"/>
      <c r="T18" s="80"/>
    </row>
    <row r="19" spans="1:20" ht="50.1" customHeight="1">
      <c r="A19" s="442" t="e">
        <f>#REF!</f>
        <v>#REF!</v>
      </c>
      <c r="B19" s="443"/>
      <c r="C19" s="443"/>
      <c r="D19" s="443"/>
      <c r="E19" s="443"/>
      <c r="F19" s="444"/>
      <c r="G19" s="110" t="s">
        <v>78</v>
      </c>
      <c r="H19" s="442" t="e">
        <f>#REF!</f>
        <v>#REF!</v>
      </c>
      <c r="I19" s="443"/>
      <c r="J19" s="443"/>
      <c r="K19" s="443"/>
      <c r="L19" s="443"/>
      <c r="M19" s="443"/>
      <c r="N19" s="443"/>
      <c r="O19" s="83"/>
      <c r="P19" s="83"/>
      <c r="Q19" s="80"/>
      <c r="R19" s="80"/>
      <c r="S19" s="80"/>
      <c r="T19" s="80"/>
    </row>
    <row r="20" spans="1:20" ht="50.1" customHeight="1">
      <c r="A20" s="442" t="e">
        <f>#REF!</f>
        <v>#REF!</v>
      </c>
      <c r="B20" s="443"/>
      <c r="C20" s="443"/>
      <c r="D20" s="443"/>
      <c r="E20" s="443"/>
      <c r="F20" s="444"/>
      <c r="G20" s="110" t="s">
        <v>79</v>
      </c>
      <c r="H20" s="442" t="e">
        <f>#REF!</f>
        <v>#REF!</v>
      </c>
      <c r="I20" s="443"/>
      <c r="J20" s="443"/>
      <c r="K20" s="443"/>
      <c r="L20" s="443"/>
      <c r="M20" s="443"/>
      <c r="N20" s="443"/>
      <c r="O20" s="83"/>
      <c r="P20" s="83"/>
      <c r="Q20" s="80"/>
      <c r="R20" s="80"/>
      <c r="S20" s="80"/>
      <c r="T20" s="80"/>
    </row>
    <row r="21" spans="1:20" ht="50.1" customHeight="1">
      <c r="A21" s="442" t="e">
        <f>#REF!</f>
        <v>#REF!</v>
      </c>
      <c r="B21" s="443"/>
      <c r="C21" s="443"/>
      <c r="D21" s="443"/>
      <c r="E21" s="443"/>
      <c r="F21" s="444"/>
      <c r="G21" s="110" t="s">
        <v>80</v>
      </c>
      <c r="H21" s="442" t="e">
        <f>#REF!</f>
        <v>#REF!</v>
      </c>
      <c r="I21" s="443"/>
      <c r="J21" s="443"/>
      <c r="K21" s="443"/>
      <c r="L21" s="443"/>
      <c r="M21" s="443"/>
      <c r="N21" s="443"/>
      <c r="O21" s="83"/>
      <c r="P21" s="83"/>
      <c r="Q21" s="80"/>
      <c r="R21" s="80"/>
      <c r="S21" s="80"/>
      <c r="T21" s="80"/>
    </row>
    <row r="22" spans="1:20" ht="50.1" customHeight="1">
      <c r="A22" s="442" t="e">
        <f>#REF!</f>
        <v>#REF!</v>
      </c>
      <c r="B22" s="443"/>
      <c r="C22" s="443"/>
      <c r="D22" s="443"/>
      <c r="E22" s="443"/>
      <c r="F22" s="444"/>
      <c r="G22" s="110" t="s">
        <v>81</v>
      </c>
      <c r="H22" s="442" t="e">
        <f>#REF!</f>
        <v>#REF!</v>
      </c>
      <c r="I22" s="443"/>
      <c r="J22" s="443"/>
      <c r="K22" s="443"/>
      <c r="L22" s="443"/>
      <c r="M22" s="443"/>
      <c r="N22" s="443"/>
      <c r="O22" s="83"/>
      <c r="P22" s="83"/>
      <c r="Q22" s="80"/>
      <c r="R22" s="80"/>
      <c r="S22" s="80"/>
      <c r="T22" s="80"/>
    </row>
    <row r="23" spans="1:20" ht="30" customHeight="1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37"/>
      <c r="P23" s="38"/>
      <c r="Q23" s="38"/>
      <c r="R23" s="38"/>
      <c r="S23" s="38"/>
      <c r="T23" s="38"/>
    </row>
    <row r="24" spans="1:20" ht="30" customHeight="1">
      <c r="A24" s="28"/>
      <c r="B24" s="28"/>
      <c r="C24" s="29"/>
      <c r="D24" s="29"/>
      <c r="E24" s="41"/>
      <c r="F24" s="41"/>
      <c r="G24" s="41"/>
      <c r="H24" s="41"/>
      <c r="I24" s="41"/>
      <c r="J24" s="30"/>
      <c r="K24" s="30"/>
      <c r="L24" s="31"/>
      <c r="M24" s="31"/>
      <c r="N24" s="32"/>
      <c r="O24" s="42"/>
      <c r="P24" s="43"/>
      <c r="Q24" s="43"/>
      <c r="R24" s="43"/>
      <c r="S24" s="43"/>
      <c r="T24" s="43"/>
    </row>
    <row r="25" spans="1:20" ht="54" customHeight="1">
      <c r="A25" s="412" t="s">
        <v>173</v>
      </c>
      <c r="B25" s="412"/>
      <c r="C25" s="412"/>
      <c r="D25" s="412"/>
      <c r="E25" s="412"/>
      <c r="F25" s="412"/>
      <c r="G25" s="413"/>
      <c r="H25" s="103">
        <f>COUNTIF(O18:O22,"x")</f>
        <v>0</v>
      </c>
      <c r="I25" s="28"/>
      <c r="J25" s="28"/>
      <c r="K25" s="28"/>
      <c r="L25" s="31"/>
      <c r="M25" s="31"/>
      <c r="N25" s="44"/>
      <c r="O25" s="45"/>
      <c r="P25" s="46"/>
      <c r="Q25" s="46"/>
      <c r="R25" s="46"/>
      <c r="S25" s="46"/>
      <c r="T25" s="46"/>
    </row>
    <row r="26" spans="1:20" ht="54" customHeight="1">
      <c r="A26" s="412" t="s">
        <v>174</v>
      </c>
      <c r="B26" s="412"/>
      <c r="C26" s="412"/>
      <c r="D26" s="412"/>
      <c r="E26" s="412"/>
      <c r="F26" s="412"/>
      <c r="G26" s="413"/>
      <c r="H26" s="103">
        <f>COUNTIF(P18:P22,"x")</f>
        <v>0</v>
      </c>
      <c r="I26" s="28"/>
      <c r="J26" s="28"/>
      <c r="K26" s="28"/>
      <c r="L26" s="31"/>
      <c r="M26" s="31"/>
      <c r="N26" s="44"/>
      <c r="O26" s="45"/>
      <c r="P26" s="46"/>
      <c r="Q26" s="46"/>
      <c r="R26" s="46"/>
      <c r="S26" s="46"/>
      <c r="T26" s="46"/>
    </row>
    <row r="27" spans="1:20" ht="54" customHeight="1">
      <c r="A27" s="412" t="s">
        <v>175</v>
      </c>
      <c r="B27" s="412"/>
      <c r="C27" s="412"/>
      <c r="D27" s="412"/>
      <c r="E27" s="412"/>
      <c r="F27" s="412"/>
      <c r="G27" s="413"/>
      <c r="H27" s="103">
        <f>COUNTIF(Q18:Q22,"x")</f>
        <v>0</v>
      </c>
      <c r="I27" s="28"/>
      <c r="J27" s="28"/>
      <c r="K27" s="28"/>
      <c r="L27" s="31"/>
      <c r="M27" s="31"/>
      <c r="N27" s="44"/>
      <c r="O27" s="45"/>
      <c r="P27" s="46"/>
      <c r="Q27" s="46"/>
      <c r="R27" s="46"/>
      <c r="S27" s="46"/>
      <c r="T27" s="46"/>
    </row>
    <row r="28" spans="1:20" ht="54" customHeight="1">
      <c r="A28" s="412" t="s">
        <v>176</v>
      </c>
      <c r="B28" s="412"/>
      <c r="C28" s="412"/>
      <c r="D28" s="412"/>
      <c r="E28" s="412"/>
      <c r="F28" s="412"/>
      <c r="G28" s="413"/>
      <c r="H28" s="103">
        <f>COUNTIF(R18:R22,"x")</f>
        <v>0</v>
      </c>
      <c r="I28" s="32"/>
      <c r="J28" s="32"/>
      <c r="K28" s="32"/>
      <c r="L28" s="47"/>
      <c r="M28" s="47"/>
      <c r="N28" s="47"/>
      <c r="O28" s="48"/>
      <c r="P28" s="49"/>
      <c r="Q28" s="49"/>
      <c r="R28" s="49"/>
      <c r="S28" s="49"/>
      <c r="T28" s="49"/>
    </row>
    <row r="29" spans="1:20" ht="54" customHeight="1">
      <c r="A29" s="412" t="s">
        <v>177</v>
      </c>
      <c r="B29" s="412"/>
      <c r="C29" s="412"/>
      <c r="D29" s="412"/>
      <c r="E29" s="412"/>
      <c r="F29" s="412"/>
      <c r="G29" s="413"/>
      <c r="H29" s="103">
        <f>COUNTIF(S18:S22,"x")</f>
        <v>0</v>
      </c>
      <c r="I29" s="32"/>
      <c r="J29" s="32"/>
      <c r="K29" s="32"/>
      <c r="L29" s="47"/>
      <c r="M29" s="47"/>
      <c r="N29" s="47"/>
      <c r="O29" s="48"/>
      <c r="P29" s="49"/>
      <c r="Q29" s="49"/>
      <c r="R29" s="49"/>
      <c r="S29" s="49"/>
      <c r="T29" s="49"/>
    </row>
    <row r="30" spans="1:20" ht="54" customHeight="1">
      <c r="A30" s="412" t="s">
        <v>178</v>
      </c>
      <c r="B30" s="412"/>
      <c r="C30" s="412"/>
      <c r="D30" s="412"/>
      <c r="E30" s="412"/>
      <c r="F30" s="412"/>
      <c r="G30" s="413"/>
      <c r="H30" s="103">
        <f>COUNTIF(T18:T22,"x")</f>
        <v>0</v>
      </c>
      <c r="I30" s="32"/>
      <c r="J30" s="32"/>
      <c r="K30" s="32"/>
      <c r="L30" s="47"/>
      <c r="M30" s="47"/>
      <c r="N30" s="47"/>
      <c r="O30" s="48"/>
      <c r="P30" s="49"/>
      <c r="Q30" s="49"/>
      <c r="R30" s="49"/>
      <c r="S30" s="49"/>
      <c r="T30" s="49"/>
    </row>
    <row r="31" spans="1:20" ht="30" customHeight="1">
      <c r="A31" s="67"/>
      <c r="B31" s="67"/>
      <c r="C31" s="67"/>
      <c r="D31" s="67"/>
      <c r="E31" s="67"/>
      <c r="F31" s="67"/>
      <c r="G31" s="67"/>
      <c r="H31" s="53"/>
      <c r="I31" s="32"/>
      <c r="J31" s="32"/>
      <c r="K31" s="32"/>
      <c r="L31" s="47"/>
      <c r="M31" s="47"/>
      <c r="N31" s="47"/>
      <c r="O31" s="48"/>
      <c r="P31" s="49"/>
      <c r="Q31" s="49"/>
      <c r="R31" s="49"/>
      <c r="S31" s="49"/>
      <c r="T31" s="49"/>
    </row>
    <row r="32" spans="1:20" ht="78" customHeight="1">
      <c r="A32" s="414" t="s">
        <v>82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</row>
    <row r="33" spans="1:20" ht="78" customHeight="1">
      <c r="A33" s="415" t="s">
        <v>157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7"/>
    </row>
    <row r="34" spans="1:20" ht="106.5" customHeight="1" thickBot="1">
      <c r="A34" s="391" t="s">
        <v>83</v>
      </c>
      <c r="B34" s="391"/>
      <c r="C34" s="391"/>
      <c r="D34" s="391"/>
      <c r="E34" s="391"/>
      <c r="F34" s="391"/>
      <c r="G34" s="391"/>
      <c r="H34" s="104" t="s">
        <v>84</v>
      </c>
      <c r="I34" s="105" t="s">
        <v>85</v>
      </c>
      <c r="J34" s="101" t="s">
        <v>147</v>
      </c>
      <c r="K34" s="105" t="s">
        <v>86</v>
      </c>
      <c r="L34" s="101" t="s">
        <v>147</v>
      </c>
      <c r="M34" s="105" t="s">
        <v>87</v>
      </c>
      <c r="N34" s="101" t="s">
        <v>147</v>
      </c>
      <c r="O34" s="101" t="s">
        <v>88</v>
      </c>
      <c r="P34" s="392" t="s">
        <v>147</v>
      </c>
      <c r="Q34" s="393"/>
      <c r="R34" s="101" t="s">
        <v>89</v>
      </c>
      <c r="S34" s="394" t="s">
        <v>147</v>
      </c>
      <c r="T34" s="394"/>
    </row>
    <row r="35" spans="1:20" ht="60" customHeight="1">
      <c r="A35" s="395" t="s">
        <v>161</v>
      </c>
      <c r="B35" s="396"/>
      <c r="C35" s="396"/>
      <c r="D35" s="396"/>
      <c r="E35" s="397"/>
      <c r="F35" s="403" t="s">
        <v>112</v>
      </c>
      <c r="G35" s="404"/>
      <c r="H35" s="106">
        <v>15</v>
      </c>
      <c r="I35" s="292"/>
      <c r="J35" s="293"/>
      <c r="K35" s="292"/>
      <c r="L35" s="293"/>
      <c r="M35" s="292"/>
      <c r="N35" s="292"/>
      <c r="O35" s="292"/>
      <c r="P35" s="338"/>
      <c r="Q35" s="292"/>
      <c r="R35" s="292"/>
      <c r="S35" s="338"/>
      <c r="T35" s="292"/>
    </row>
    <row r="36" spans="1:20" ht="60" customHeight="1" thickBot="1">
      <c r="A36" s="400"/>
      <c r="B36" s="401"/>
      <c r="C36" s="401"/>
      <c r="D36" s="401"/>
      <c r="E36" s="402"/>
      <c r="F36" s="407" t="s">
        <v>113</v>
      </c>
      <c r="G36" s="408"/>
      <c r="H36" s="107">
        <v>0</v>
      </c>
      <c r="I36" s="294"/>
      <c r="J36" s="294"/>
      <c r="K36" s="294"/>
      <c r="L36" s="294"/>
      <c r="M36" s="294"/>
      <c r="N36" s="294"/>
      <c r="O36" s="294"/>
      <c r="P36" s="295"/>
      <c r="Q36" s="293"/>
      <c r="R36" s="294"/>
      <c r="S36" s="295"/>
      <c r="T36" s="293"/>
    </row>
    <row r="37" spans="1:20" ht="60" customHeight="1">
      <c r="A37" s="395" t="s">
        <v>164</v>
      </c>
      <c r="B37" s="396"/>
      <c r="C37" s="396"/>
      <c r="D37" s="396"/>
      <c r="E37" s="397"/>
      <c r="F37" s="403" t="s">
        <v>112</v>
      </c>
      <c r="G37" s="404"/>
      <c r="H37" s="106">
        <v>15</v>
      </c>
      <c r="I37" s="292"/>
      <c r="J37" s="292"/>
      <c r="K37" s="292"/>
      <c r="L37" s="292"/>
      <c r="M37" s="292"/>
      <c r="N37" s="292"/>
      <c r="O37" s="292"/>
      <c r="P37" s="338"/>
      <c r="Q37" s="292"/>
      <c r="R37" s="292"/>
      <c r="S37" s="338"/>
      <c r="T37" s="292"/>
    </row>
    <row r="38" spans="1:20" ht="60" customHeight="1" thickBot="1">
      <c r="A38" s="400"/>
      <c r="B38" s="401"/>
      <c r="C38" s="401"/>
      <c r="D38" s="401"/>
      <c r="E38" s="402"/>
      <c r="F38" s="407" t="s">
        <v>113</v>
      </c>
      <c r="G38" s="408"/>
      <c r="H38" s="107">
        <v>0</v>
      </c>
      <c r="I38" s="294"/>
      <c r="J38" s="294"/>
      <c r="K38" s="294"/>
      <c r="L38" s="294"/>
      <c r="M38" s="294"/>
      <c r="N38" s="294"/>
      <c r="O38" s="294"/>
      <c r="P38" s="295"/>
      <c r="Q38" s="293"/>
      <c r="R38" s="294"/>
      <c r="S38" s="295"/>
      <c r="T38" s="293"/>
    </row>
    <row r="39" spans="1:20" ht="60" customHeight="1">
      <c r="A39" s="395" t="s">
        <v>160</v>
      </c>
      <c r="B39" s="396"/>
      <c r="C39" s="396"/>
      <c r="D39" s="396"/>
      <c r="E39" s="397"/>
      <c r="F39" s="403" t="s">
        <v>90</v>
      </c>
      <c r="G39" s="404"/>
      <c r="H39" s="106">
        <v>15</v>
      </c>
      <c r="I39" s="292"/>
      <c r="J39" s="292"/>
      <c r="K39" s="292"/>
      <c r="L39" s="292"/>
      <c r="M39" s="292"/>
      <c r="N39" s="292"/>
      <c r="O39" s="292"/>
      <c r="P39" s="338"/>
      <c r="Q39" s="292"/>
      <c r="R39" s="292"/>
      <c r="S39" s="338"/>
      <c r="T39" s="292"/>
    </row>
    <row r="40" spans="1:20" ht="60" customHeight="1" thickBot="1">
      <c r="A40" s="400"/>
      <c r="B40" s="401"/>
      <c r="C40" s="401"/>
      <c r="D40" s="401"/>
      <c r="E40" s="402"/>
      <c r="F40" s="407" t="s">
        <v>91</v>
      </c>
      <c r="G40" s="408"/>
      <c r="H40" s="107">
        <v>0</v>
      </c>
      <c r="I40" s="294"/>
      <c r="J40" s="294"/>
      <c r="K40" s="294"/>
      <c r="L40" s="294"/>
      <c r="M40" s="294"/>
      <c r="N40" s="294"/>
      <c r="O40" s="294"/>
      <c r="P40" s="295"/>
      <c r="Q40" s="293"/>
      <c r="R40" s="294"/>
      <c r="S40" s="295"/>
      <c r="T40" s="293"/>
    </row>
    <row r="41" spans="1:20" ht="60" customHeight="1">
      <c r="A41" s="395" t="s">
        <v>167</v>
      </c>
      <c r="B41" s="396"/>
      <c r="C41" s="396"/>
      <c r="D41" s="396"/>
      <c r="E41" s="397"/>
      <c r="F41" s="403" t="s">
        <v>92</v>
      </c>
      <c r="G41" s="404"/>
      <c r="H41" s="106">
        <v>15</v>
      </c>
      <c r="I41" s="292"/>
      <c r="J41" s="292"/>
      <c r="K41" s="292"/>
      <c r="L41" s="292"/>
      <c r="M41" s="292"/>
      <c r="N41" s="292"/>
      <c r="O41" s="292"/>
      <c r="P41" s="338"/>
      <c r="Q41" s="292"/>
      <c r="R41" s="292"/>
      <c r="S41" s="338"/>
      <c r="T41" s="292"/>
    </row>
    <row r="42" spans="1:20" ht="60" customHeight="1" thickBot="1">
      <c r="A42" s="409"/>
      <c r="B42" s="410"/>
      <c r="C42" s="410"/>
      <c r="D42" s="410"/>
      <c r="E42" s="411"/>
      <c r="F42" s="407" t="s">
        <v>93</v>
      </c>
      <c r="G42" s="408"/>
      <c r="H42" s="108">
        <v>10</v>
      </c>
      <c r="I42" s="293"/>
      <c r="J42" s="293"/>
      <c r="K42" s="293"/>
      <c r="L42" s="293"/>
      <c r="M42" s="293"/>
      <c r="N42" s="293"/>
      <c r="O42" s="293"/>
      <c r="P42" s="295"/>
      <c r="Q42" s="293"/>
      <c r="R42" s="293"/>
      <c r="S42" s="295"/>
      <c r="T42" s="293"/>
    </row>
    <row r="43" spans="1:20" ht="60" customHeight="1" thickBot="1">
      <c r="A43" s="400"/>
      <c r="B43" s="401"/>
      <c r="C43" s="401"/>
      <c r="D43" s="401"/>
      <c r="E43" s="402"/>
      <c r="F43" s="407" t="s">
        <v>168</v>
      </c>
      <c r="G43" s="408"/>
      <c r="H43" s="107">
        <v>0</v>
      </c>
      <c r="I43" s="294"/>
      <c r="J43" s="294"/>
      <c r="K43" s="294"/>
      <c r="L43" s="294"/>
      <c r="M43" s="294"/>
      <c r="N43" s="294"/>
      <c r="O43" s="294"/>
      <c r="P43" s="295"/>
      <c r="Q43" s="293"/>
      <c r="R43" s="294"/>
      <c r="S43" s="295"/>
      <c r="T43" s="293"/>
    </row>
    <row r="44" spans="1:20" ht="60" customHeight="1">
      <c r="A44" s="395" t="s">
        <v>166</v>
      </c>
      <c r="B44" s="396"/>
      <c r="C44" s="396"/>
      <c r="D44" s="396"/>
      <c r="E44" s="397"/>
      <c r="F44" s="403" t="s">
        <v>112</v>
      </c>
      <c r="G44" s="404"/>
      <c r="H44" s="106">
        <v>15</v>
      </c>
      <c r="I44" s="292"/>
      <c r="J44" s="292"/>
      <c r="K44" s="292"/>
      <c r="L44" s="292"/>
      <c r="M44" s="292"/>
      <c r="N44" s="292"/>
      <c r="O44" s="292"/>
      <c r="P44" s="338"/>
      <c r="Q44" s="292"/>
      <c r="R44" s="292"/>
      <c r="S44" s="338"/>
      <c r="T44" s="292"/>
    </row>
    <row r="45" spans="1:20" ht="60" customHeight="1" thickBot="1">
      <c r="A45" s="400"/>
      <c r="B45" s="401"/>
      <c r="C45" s="401"/>
      <c r="D45" s="401"/>
      <c r="E45" s="402"/>
      <c r="F45" s="407" t="s">
        <v>113</v>
      </c>
      <c r="G45" s="408"/>
      <c r="H45" s="107">
        <v>0</v>
      </c>
      <c r="I45" s="294"/>
      <c r="J45" s="294"/>
      <c r="K45" s="294"/>
      <c r="L45" s="294"/>
      <c r="M45" s="294"/>
      <c r="N45" s="294"/>
      <c r="O45" s="294"/>
      <c r="P45" s="296"/>
      <c r="Q45" s="294"/>
      <c r="R45" s="294"/>
      <c r="S45" s="296"/>
      <c r="T45" s="294"/>
    </row>
    <row r="46" spans="1:20" ht="80.1" customHeight="1">
      <c r="A46" s="395" t="s">
        <v>163</v>
      </c>
      <c r="B46" s="396"/>
      <c r="C46" s="396"/>
      <c r="D46" s="396"/>
      <c r="E46" s="397"/>
      <c r="F46" s="403" t="s">
        <v>94</v>
      </c>
      <c r="G46" s="404"/>
      <c r="H46" s="106">
        <v>15</v>
      </c>
      <c r="I46" s="292"/>
      <c r="J46" s="292"/>
      <c r="K46" s="292"/>
      <c r="L46" s="292"/>
      <c r="M46" s="292"/>
      <c r="N46" s="292"/>
      <c r="O46" s="292"/>
      <c r="P46" s="338"/>
      <c r="Q46" s="292"/>
      <c r="R46" s="292"/>
      <c r="S46" s="338"/>
      <c r="T46" s="292"/>
    </row>
    <row r="47" spans="1:20" ht="80.1" customHeight="1" thickBot="1">
      <c r="A47" s="400"/>
      <c r="B47" s="401"/>
      <c r="C47" s="401"/>
      <c r="D47" s="401"/>
      <c r="E47" s="402"/>
      <c r="F47" s="407" t="s">
        <v>95</v>
      </c>
      <c r="G47" s="408"/>
      <c r="H47" s="107">
        <v>5</v>
      </c>
      <c r="I47" s="294"/>
      <c r="J47" s="294"/>
      <c r="K47" s="294"/>
      <c r="L47" s="294"/>
      <c r="M47" s="294"/>
      <c r="N47" s="294"/>
      <c r="O47" s="294"/>
      <c r="P47" s="296"/>
      <c r="Q47" s="294"/>
      <c r="R47" s="294"/>
      <c r="S47" s="296"/>
      <c r="T47" s="294"/>
    </row>
    <row r="48" spans="1:20" ht="60" customHeight="1">
      <c r="A48" s="395" t="s">
        <v>181</v>
      </c>
      <c r="B48" s="396"/>
      <c r="C48" s="396"/>
      <c r="D48" s="396"/>
      <c r="E48" s="397"/>
      <c r="F48" s="403" t="s">
        <v>96</v>
      </c>
      <c r="G48" s="404"/>
      <c r="H48" s="106">
        <v>10</v>
      </c>
      <c r="I48" s="292"/>
      <c r="J48" s="292"/>
      <c r="K48" s="292"/>
      <c r="L48" s="292"/>
      <c r="M48" s="292"/>
      <c r="N48" s="292"/>
      <c r="O48" s="292"/>
      <c r="P48" s="295"/>
      <c r="Q48" s="293"/>
      <c r="R48" s="292"/>
      <c r="S48" s="295"/>
      <c r="T48" s="293"/>
    </row>
    <row r="49" spans="1:20" ht="60" customHeight="1">
      <c r="A49" s="398"/>
      <c r="B49" s="384"/>
      <c r="C49" s="384"/>
      <c r="D49" s="384"/>
      <c r="E49" s="399"/>
      <c r="F49" s="405" t="s">
        <v>97</v>
      </c>
      <c r="G49" s="406"/>
      <c r="H49" s="109">
        <v>5</v>
      </c>
      <c r="I49" s="293"/>
      <c r="J49" s="293"/>
      <c r="K49" s="293"/>
      <c r="L49" s="293"/>
      <c r="M49" s="293"/>
      <c r="N49" s="293"/>
      <c r="O49" s="293"/>
      <c r="P49" s="295"/>
      <c r="Q49" s="293"/>
      <c r="R49" s="293"/>
      <c r="S49" s="295"/>
      <c r="T49" s="293"/>
    </row>
    <row r="50" spans="1:20" ht="60" customHeight="1" thickBot="1">
      <c r="A50" s="400"/>
      <c r="B50" s="401"/>
      <c r="C50" s="401"/>
      <c r="D50" s="401"/>
      <c r="E50" s="402"/>
      <c r="F50" s="407" t="s">
        <v>98</v>
      </c>
      <c r="G50" s="408"/>
      <c r="H50" s="107">
        <v>0</v>
      </c>
      <c r="I50" s="294"/>
      <c r="J50" s="294"/>
      <c r="K50" s="294"/>
      <c r="L50" s="294"/>
      <c r="M50" s="294"/>
      <c r="N50" s="294"/>
      <c r="O50" s="294"/>
      <c r="P50" s="296"/>
      <c r="Q50" s="294"/>
      <c r="R50" s="294"/>
      <c r="S50" s="296"/>
      <c r="T50" s="294"/>
    </row>
    <row r="51" spans="1:20" ht="30" customHeight="1">
      <c r="A51" s="380" t="s">
        <v>99</v>
      </c>
      <c r="B51" s="380"/>
      <c r="C51" s="380"/>
      <c r="D51" s="380"/>
      <c r="E51" s="380"/>
      <c r="F51" s="380"/>
      <c r="G51" s="380"/>
      <c r="H51" s="76">
        <f>H35+H37+H39+H41+H44+H46+H48</f>
        <v>100</v>
      </c>
      <c r="I51" s="381">
        <f>SUM(I35:I50)</f>
        <v>0</v>
      </c>
      <c r="J51" s="382"/>
      <c r="K51" s="381">
        <f>SUM(K35:K50)</f>
        <v>0</v>
      </c>
      <c r="L51" s="382"/>
      <c r="M51" s="381">
        <f>SUM(M35:M50)</f>
        <v>0</v>
      </c>
      <c r="N51" s="382"/>
      <c r="O51" s="336">
        <f>SUM(O35:O50)</f>
        <v>0</v>
      </c>
      <c r="P51" s="336"/>
      <c r="Q51" s="336"/>
      <c r="R51" s="336">
        <f>SUM(R35:R50)</f>
        <v>0</v>
      </c>
      <c r="S51" s="336"/>
      <c r="T51" s="336"/>
    </row>
    <row r="52" spans="1:20" ht="60" customHeight="1">
      <c r="A52" s="347" t="s">
        <v>158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</row>
    <row r="53" spans="1:20" ht="106.5" customHeight="1">
      <c r="A53" s="391" t="s">
        <v>83</v>
      </c>
      <c r="B53" s="391"/>
      <c r="C53" s="391"/>
      <c r="D53" s="391"/>
      <c r="E53" s="391"/>
      <c r="F53" s="391"/>
      <c r="G53" s="391"/>
      <c r="H53" s="104" t="s">
        <v>84</v>
      </c>
      <c r="I53" s="105" t="s">
        <v>85</v>
      </c>
      <c r="J53" s="101" t="s">
        <v>147</v>
      </c>
      <c r="K53" s="105" t="s">
        <v>86</v>
      </c>
      <c r="L53" s="101" t="s">
        <v>147</v>
      </c>
      <c r="M53" s="105" t="s">
        <v>87</v>
      </c>
      <c r="N53" s="101" t="s">
        <v>147</v>
      </c>
      <c r="O53" s="101" t="s">
        <v>88</v>
      </c>
      <c r="P53" s="392" t="s">
        <v>147</v>
      </c>
      <c r="Q53" s="393"/>
      <c r="R53" s="101" t="s">
        <v>89</v>
      </c>
      <c r="S53" s="394" t="s">
        <v>147</v>
      </c>
      <c r="T53" s="394"/>
    </row>
    <row r="54" spans="1:20" ht="60" customHeight="1">
      <c r="A54" s="384" t="s">
        <v>148</v>
      </c>
      <c r="B54" s="384"/>
      <c r="C54" s="384"/>
      <c r="D54" s="384"/>
      <c r="E54" s="384"/>
      <c r="F54" s="286" t="s">
        <v>162</v>
      </c>
      <c r="G54" s="286"/>
      <c r="H54" s="89">
        <v>100</v>
      </c>
      <c r="I54" s="337"/>
      <c r="J54" s="376"/>
      <c r="K54" s="337"/>
      <c r="L54" s="337"/>
      <c r="M54" s="337"/>
      <c r="N54" s="337"/>
      <c r="O54" s="337"/>
      <c r="P54" s="337"/>
      <c r="Q54" s="337"/>
      <c r="R54" s="337"/>
      <c r="S54" s="337"/>
      <c r="T54" s="337"/>
    </row>
    <row r="55" spans="1:20" ht="60" customHeight="1">
      <c r="A55" s="384"/>
      <c r="B55" s="384"/>
      <c r="C55" s="384"/>
      <c r="D55" s="384"/>
      <c r="E55" s="384"/>
      <c r="F55" s="286" t="s">
        <v>149</v>
      </c>
      <c r="G55" s="286"/>
      <c r="H55" s="89">
        <v>50</v>
      </c>
      <c r="I55" s="337"/>
      <c r="J55" s="377"/>
      <c r="K55" s="337"/>
      <c r="L55" s="337"/>
      <c r="M55" s="337"/>
      <c r="N55" s="337"/>
      <c r="O55" s="337"/>
      <c r="P55" s="337"/>
      <c r="Q55" s="337"/>
      <c r="R55" s="337"/>
      <c r="S55" s="337"/>
      <c r="T55" s="337"/>
    </row>
    <row r="56" spans="1:20" ht="60" customHeight="1">
      <c r="A56" s="384"/>
      <c r="B56" s="384"/>
      <c r="C56" s="384"/>
      <c r="D56" s="384"/>
      <c r="E56" s="384"/>
      <c r="F56" s="286" t="s">
        <v>150</v>
      </c>
      <c r="G56" s="286"/>
      <c r="H56" s="89">
        <v>0</v>
      </c>
      <c r="I56" s="337"/>
      <c r="J56" s="378"/>
      <c r="K56" s="337"/>
      <c r="L56" s="337"/>
      <c r="M56" s="337"/>
      <c r="N56" s="337"/>
      <c r="O56" s="337"/>
      <c r="P56" s="337"/>
      <c r="Q56" s="337"/>
      <c r="R56" s="337"/>
      <c r="S56" s="337"/>
      <c r="T56" s="337"/>
    </row>
    <row r="57" spans="1:20" ht="30" customHeight="1">
      <c r="A57" s="383" t="s">
        <v>99</v>
      </c>
      <c r="B57" s="383"/>
      <c r="C57" s="383"/>
      <c r="D57" s="383"/>
      <c r="E57" s="383"/>
      <c r="F57" s="383"/>
      <c r="G57" s="383"/>
      <c r="H57" s="383"/>
      <c r="I57" s="309">
        <f>I54</f>
        <v>0</v>
      </c>
      <c r="J57" s="309"/>
      <c r="K57" s="309">
        <f>K54</f>
        <v>0</v>
      </c>
      <c r="L57" s="309"/>
      <c r="M57" s="309">
        <f>M54</f>
        <v>0</v>
      </c>
      <c r="N57" s="309"/>
      <c r="O57" s="336">
        <f>O54</f>
        <v>0</v>
      </c>
      <c r="P57" s="336"/>
      <c r="Q57" s="336"/>
      <c r="R57" s="336">
        <f>R54</f>
        <v>0</v>
      </c>
      <c r="S57" s="336"/>
      <c r="T57" s="336"/>
    </row>
    <row r="58" spans="1:20" ht="60" customHeight="1">
      <c r="A58" s="347" t="s">
        <v>156</v>
      </c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</row>
    <row r="59" spans="1:20" ht="60" customHeight="1">
      <c r="A59" s="384" t="s">
        <v>159</v>
      </c>
      <c r="B59" s="384"/>
      <c r="C59" s="384"/>
      <c r="D59" s="384"/>
      <c r="E59" s="384"/>
      <c r="F59" s="385" t="s">
        <v>153</v>
      </c>
      <c r="G59" s="386"/>
      <c r="H59" s="387"/>
      <c r="I59" s="278">
        <f>IF(OR(AND(I51&lt;=85,I57=100),AND(I51&lt;=85,I57=50)),0,IF(OR(AND(I51&gt;=95,I57=100)),100,IF(OR(AND(I51&gt;=95,I57=50),AND(I51&lt;=94,I57=100),AND(I51&gt;=86,I57=100),AND(I51&lt;=94,I57=50),AND(I51&gt;=86,I57=50)),50,IF(OR(AND(I51&gt;=95,I57=0),AND(I51&lt;=94,I57=0),AND(I51&gt;=86,I57=0),AND(I51&lt;=85,I57=0)),0))))</f>
        <v>0</v>
      </c>
      <c r="J59" s="388"/>
      <c r="K59" s="278">
        <f aca="true" t="shared" si="0" ref="K59">IF(OR(AND(K51&lt;=85,K57=100),AND(K51&lt;=85,K57=50)),0,IF(OR(AND(K51&gt;=95,K57=100)),100,IF(OR(AND(K51&gt;=95,K57=50),AND(K51&lt;=94,K57=100),AND(K51&gt;=86,K57=100),AND(K51&lt;=94,K57=50),AND(K51&gt;=86,K57=50)),50,IF(OR(AND(K51&gt;=95,K57=0),AND(K51&lt;=94,K57=0),AND(K51&gt;=86,K57=0),AND(K51&lt;=85,K57=0)),0))))</f>
        <v>0</v>
      </c>
      <c r="L59" s="388"/>
      <c r="M59" s="278">
        <f aca="true" t="shared" si="1" ref="M59">IF(OR(AND(M51&lt;=85,M57=100),AND(M51&lt;=85,M57=50)),0,IF(OR(AND(M51&gt;=95,M57=100)),100,IF(OR(AND(M51&gt;=95,M57=50),AND(M51&lt;=94,M57=100),AND(M51&gt;=86,M57=100),AND(M51&lt;=94,M57=50),AND(M51&gt;=86,M57=50)),50,IF(OR(AND(M51&gt;=95,M57=0),AND(M51&lt;=94,M57=0),AND(M51&gt;=86,M57=0),AND(M51&lt;=85,M57=0)),0))))</f>
        <v>0</v>
      </c>
      <c r="N59" s="388"/>
      <c r="O59" s="278" t="str">
        <f>IF(OR(AND(O51&lt;=85,O57=100),AND(O51&lt;=85,O57=50)),"0",IF(OR(AND(O51&gt;=95,O57=100)),"100",IF(OR(AND(O51&gt;=95,O57=50),AND(O51&lt;=94,O57=100),AND(O51&gt;=86,O57=100),AND(O51&lt;=94,O57=50),AND(O51&gt;=86,O57=50)),"50",IF(OR(AND(O51&gt;=95,O57=0),AND(O51&lt;=94,O57=0),AND(O51&gt;=86,O57=0),AND(O51&lt;=85,O57=0)),"0"))))</f>
        <v>0</v>
      </c>
      <c r="P59" s="279"/>
      <c r="Q59" s="279"/>
      <c r="R59" s="278" t="str">
        <f>IF(OR(AND(R51&lt;=85,R57=100),AND(R51&lt;=85,R57=50)),"0",IF(OR(AND(R51&gt;=95,R57=100)),"100",IF(OR(AND(R51&gt;=95,R57=50),AND(R51&lt;=94,R57=100),AND(R51&gt;=86,R57=100),AND(R51&lt;=94,R57=50),AND(R51&gt;=86,R57=50)),"50",IF(OR(AND(R51&gt;=95,R57=0),AND(R51&lt;=94,R57=0),AND(R51&gt;=86,R57=0),AND(R51&lt;=85,R57=0)),"0"))))</f>
        <v>0</v>
      </c>
      <c r="S59" s="279"/>
      <c r="T59" s="279"/>
    </row>
    <row r="60" spans="1:20" ht="60" customHeight="1">
      <c r="A60" s="384"/>
      <c r="B60" s="384"/>
      <c r="C60" s="384"/>
      <c r="D60" s="384"/>
      <c r="E60" s="384"/>
      <c r="F60" s="385" t="s">
        <v>154</v>
      </c>
      <c r="G60" s="386"/>
      <c r="H60" s="387"/>
      <c r="I60" s="280"/>
      <c r="J60" s="389"/>
      <c r="K60" s="280"/>
      <c r="L60" s="389"/>
      <c r="M60" s="280"/>
      <c r="N60" s="389"/>
      <c r="O60" s="280"/>
      <c r="P60" s="281"/>
      <c r="Q60" s="281"/>
      <c r="R60" s="280"/>
      <c r="S60" s="281"/>
      <c r="T60" s="281"/>
    </row>
    <row r="61" spans="1:20" ht="60" customHeight="1">
      <c r="A61" s="384"/>
      <c r="B61" s="384"/>
      <c r="C61" s="384"/>
      <c r="D61" s="384"/>
      <c r="E61" s="384"/>
      <c r="F61" s="385" t="s">
        <v>155</v>
      </c>
      <c r="G61" s="386"/>
      <c r="H61" s="387"/>
      <c r="I61" s="282"/>
      <c r="J61" s="390"/>
      <c r="K61" s="282"/>
      <c r="L61" s="390"/>
      <c r="M61" s="282"/>
      <c r="N61" s="390"/>
      <c r="O61" s="282"/>
      <c r="P61" s="283"/>
      <c r="Q61" s="283"/>
      <c r="R61" s="282"/>
      <c r="S61" s="283"/>
      <c r="T61" s="283"/>
    </row>
    <row r="62" spans="1:21" ht="60" customHeight="1">
      <c r="A62" s="347" t="s">
        <v>151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85"/>
    </row>
    <row r="63" spans="1:20" ht="60" customHeight="1">
      <c r="A63" s="384" t="s">
        <v>152</v>
      </c>
      <c r="B63" s="384"/>
      <c r="C63" s="384"/>
      <c r="D63" s="384"/>
      <c r="E63" s="384"/>
      <c r="F63" s="286" t="s">
        <v>153</v>
      </c>
      <c r="G63" s="286"/>
      <c r="H63" s="120">
        <v>100</v>
      </c>
      <c r="I63" s="379" t="str">
        <f>IF(SUM(I59:T61)=0,"BAJO",IF(SUM(I59:T61)/COUNTIF(I59:T61,"&gt;0")&lt;50,"BAJO",IF(SUM(I59:T61)/COUNTIF(I59:T61,"&gt;0")=100,"FUERTE",IF(SUM(I59:T61)/COUNTIF(I59:T61,"&gt;0")&lt;=99,"MODERADO"))))</f>
        <v>BAJO</v>
      </c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</row>
    <row r="64" spans="1:20" ht="60" customHeight="1">
      <c r="A64" s="384"/>
      <c r="B64" s="384"/>
      <c r="C64" s="384"/>
      <c r="D64" s="384"/>
      <c r="E64" s="384"/>
      <c r="F64" s="286" t="s">
        <v>154</v>
      </c>
      <c r="G64" s="286"/>
      <c r="H64" s="120">
        <v>50</v>
      </c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</row>
    <row r="65" spans="1:20" ht="60" customHeight="1">
      <c r="A65" s="384"/>
      <c r="B65" s="384"/>
      <c r="C65" s="384"/>
      <c r="D65" s="384"/>
      <c r="E65" s="384"/>
      <c r="F65" s="286" t="s">
        <v>155</v>
      </c>
      <c r="G65" s="286"/>
      <c r="H65" s="120">
        <v>0</v>
      </c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</row>
    <row r="66" spans="1:20" ht="30" customHeight="1">
      <c r="A66" s="39"/>
      <c r="B66" s="39"/>
      <c r="C66" s="3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7"/>
      <c r="P66" s="38"/>
      <c r="Q66" s="38"/>
      <c r="R66" s="38"/>
      <c r="S66" s="38"/>
      <c r="T66" s="38"/>
    </row>
    <row r="67" spans="1:20" ht="30" customHeight="1">
      <c r="A67" s="33"/>
      <c r="B67" s="33"/>
      <c r="C67" s="34"/>
      <c r="D67" s="34"/>
      <c r="E67" s="34"/>
      <c r="F67" s="34"/>
      <c r="G67" s="34"/>
      <c r="H67" s="34"/>
      <c r="I67" s="34"/>
      <c r="J67" s="87"/>
      <c r="K67" s="87"/>
      <c r="L67" s="50"/>
      <c r="M67" s="50"/>
      <c r="N67" s="42"/>
      <c r="O67" s="51"/>
      <c r="P67" s="40"/>
      <c r="Q67" s="40"/>
      <c r="R67" s="40"/>
      <c r="S67" s="40"/>
      <c r="T67" s="40"/>
    </row>
    <row r="68" spans="1:20" ht="30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52"/>
      <c r="L68" s="52"/>
      <c r="M68" s="42"/>
      <c r="N68" s="42"/>
      <c r="O68" s="51"/>
      <c r="P68" s="51"/>
      <c r="Q68" s="51"/>
      <c r="R68" s="51"/>
      <c r="S68" s="51"/>
      <c r="T68" s="51"/>
    </row>
    <row r="69" spans="1:20" ht="69" customHeight="1">
      <c r="A69" s="284" t="s">
        <v>100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</row>
    <row r="70" spans="1:20" ht="30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2"/>
      <c r="Q70" s="92"/>
      <c r="R70" s="92"/>
      <c r="S70" s="92"/>
      <c r="T70" s="92"/>
    </row>
    <row r="71" spans="1:20" s="84" customFormat="1" ht="50.1" customHeight="1">
      <c r="A71" s="277" t="s">
        <v>1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</row>
    <row r="72" spans="1:20" s="84" customFormat="1" ht="50.1" customHeight="1">
      <c r="A72" s="286" t="s">
        <v>101</v>
      </c>
      <c r="B72" s="286"/>
      <c r="C72" s="286"/>
      <c r="D72" s="286"/>
      <c r="E72" s="286"/>
      <c r="F72" s="286"/>
      <c r="G72" s="286"/>
      <c r="H72" s="286" t="s">
        <v>102</v>
      </c>
      <c r="I72" s="286"/>
      <c r="J72" s="286"/>
      <c r="K72" s="286"/>
      <c r="L72" s="286"/>
      <c r="M72" s="286"/>
      <c r="N72" s="286"/>
      <c r="O72" s="286" t="s">
        <v>103</v>
      </c>
      <c r="P72" s="286"/>
      <c r="Q72" s="286"/>
      <c r="R72" s="286"/>
      <c r="S72" s="286"/>
      <c r="T72" s="286"/>
    </row>
    <row r="73" spans="1:20" s="84" customFormat="1" ht="50.1" customHeight="1">
      <c r="A73" s="287" t="e">
        <f>G10</f>
        <v>#REF!</v>
      </c>
      <c r="B73" s="287"/>
      <c r="C73" s="287"/>
      <c r="D73" s="287"/>
      <c r="E73" s="287"/>
      <c r="F73" s="287"/>
      <c r="G73" s="287"/>
      <c r="H73" s="288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3" s="288"/>
      <c r="J73" s="288"/>
      <c r="K73" s="288"/>
      <c r="L73" s="288"/>
      <c r="M73" s="288"/>
      <c r="N73" s="288"/>
      <c r="O73" s="291" t="e">
        <f>IF(A73-H73=0,"1",A73-H73)</f>
        <v>#REF!</v>
      </c>
      <c r="P73" s="291"/>
      <c r="Q73" s="291"/>
      <c r="R73" s="291"/>
      <c r="S73" s="291"/>
      <c r="T73" s="291"/>
    </row>
    <row r="74" spans="1:20" s="84" customFormat="1" ht="50.1" customHeight="1">
      <c r="A74" s="93"/>
      <c r="B74" s="93"/>
      <c r="C74" s="94"/>
      <c r="D74" s="94"/>
      <c r="E74" s="86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97"/>
      <c r="Q74" s="97"/>
      <c r="R74" s="97"/>
      <c r="S74" s="97"/>
      <c r="T74" s="97"/>
    </row>
    <row r="75" spans="1:20" s="84" customFormat="1" ht="50.1" customHeight="1">
      <c r="A75" s="289" t="s">
        <v>104</v>
      </c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</row>
    <row r="76" spans="1:20" s="84" customFormat="1" ht="50.1" customHeight="1">
      <c r="A76" s="286" t="s">
        <v>105</v>
      </c>
      <c r="B76" s="286"/>
      <c r="C76" s="286"/>
      <c r="D76" s="286"/>
      <c r="E76" s="286"/>
      <c r="F76" s="286"/>
      <c r="G76" s="286"/>
      <c r="H76" s="286" t="s">
        <v>102</v>
      </c>
      <c r="I76" s="286"/>
      <c r="J76" s="286"/>
      <c r="K76" s="286"/>
      <c r="L76" s="286"/>
      <c r="M76" s="286"/>
      <c r="N76" s="286"/>
      <c r="O76" s="286" t="s">
        <v>106</v>
      </c>
      <c r="P76" s="286"/>
      <c r="Q76" s="286"/>
      <c r="R76" s="286"/>
      <c r="S76" s="286"/>
      <c r="T76" s="286"/>
    </row>
    <row r="77" spans="1:20" s="84" customFormat="1" ht="50.1" customHeight="1">
      <c r="A77" s="287" t="e">
        <f>G11</f>
        <v>#REF!</v>
      </c>
      <c r="B77" s="287"/>
      <c r="C77" s="287"/>
      <c r="D77" s="287"/>
      <c r="E77" s="287"/>
      <c r="F77" s="287"/>
      <c r="G77" s="287"/>
      <c r="H77" s="290">
        <f>IF(OR(AND(H25=1,H25=2,H25=3,H25=4,H25=5),AND(H28=1,H28=2,H28=3,H28=4,H28=5),AND(I63="Fuerte")),"2",IF(OR(AND(H25=1,H25=2,H25=3,H25=4,H25=5),AND(H29=1,H29=2,H29=3,H29=4,H29=5),AND(I63="Fuerte")),"2",IF(OR(AND(H25=1,H25=2,H25=3,H25=4,H25=5),AND(H30=1,H30=2,H30=3,H30=4,H30=5),AND(I63="Fuerte")),"2",IF(OR(AND(H25=1,H25=2,H25=3,H25=4,H25=5),AND(H28=1,H28=2,H28=3,H28=4,H28=5),AND(I63="Moderado")),"1",IF(OR(AND(H25=1,H25=2,H25=3,H25=4,H25=5),AND(H29=1,H29=2,H29=3,H29=4,H29=5),AND(I63="Moderado")),"1",IF(OR(AND(H25=1,H25=2,H25=3,H25=4,H25=5),AND(H30=1,H30=2,H30=3,H30=4,H30=5),AND(I63="Moderado")),"1",))))))</f>
        <v>0</v>
      </c>
      <c r="I77" s="290"/>
      <c r="J77" s="290"/>
      <c r="K77" s="290"/>
      <c r="L77" s="290"/>
      <c r="M77" s="290"/>
      <c r="N77" s="290"/>
      <c r="O77" s="287" t="e">
        <f>IF(A77-H77=0,"1",A77-H77)</f>
        <v>#REF!</v>
      </c>
      <c r="P77" s="287"/>
      <c r="Q77" s="287"/>
      <c r="R77" s="287"/>
      <c r="S77" s="287"/>
      <c r="T77" s="287"/>
    </row>
    <row r="78" spans="1:20" s="84" customFormat="1" ht="50.1" customHeight="1">
      <c r="A78" s="98"/>
      <c r="B78" s="98"/>
      <c r="C78" s="98"/>
      <c r="D78" s="98"/>
      <c r="E78" s="98"/>
      <c r="F78" s="95"/>
      <c r="G78" s="95"/>
      <c r="H78" s="95"/>
      <c r="I78" s="95"/>
      <c r="J78" s="95"/>
      <c r="K78" s="95"/>
      <c r="L78" s="95"/>
      <c r="M78" s="95"/>
      <c r="N78" s="95"/>
      <c r="O78" s="96"/>
      <c r="P78" s="97"/>
      <c r="Q78" s="97"/>
      <c r="R78" s="97"/>
      <c r="S78" s="97"/>
      <c r="T78" s="97"/>
    </row>
    <row r="79" spans="1:20" s="84" customFormat="1" ht="50.1" customHeight="1">
      <c r="A79" s="277" t="s">
        <v>107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</row>
    <row r="80" spans="1:20" s="84" customFormat="1" ht="50.1" customHeight="1">
      <c r="A80" s="286" t="s">
        <v>103</v>
      </c>
      <c r="B80" s="286"/>
      <c r="C80" s="286"/>
      <c r="D80" s="286"/>
      <c r="E80" s="286"/>
      <c r="F80" s="286"/>
      <c r="G80" s="286"/>
      <c r="H80" s="286" t="s">
        <v>106</v>
      </c>
      <c r="I80" s="286"/>
      <c r="J80" s="286"/>
      <c r="K80" s="286"/>
      <c r="L80" s="286"/>
      <c r="M80" s="286"/>
      <c r="N80" s="286"/>
      <c r="O80" s="286" t="s">
        <v>108</v>
      </c>
      <c r="P80" s="286"/>
      <c r="Q80" s="286"/>
      <c r="R80" s="286"/>
      <c r="S80" s="286"/>
      <c r="T80" s="286"/>
    </row>
    <row r="81" spans="1:20" s="84" customFormat="1" ht="50.1" customHeight="1">
      <c r="A81" s="287" t="e">
        <f>O73</f>
        <v>#REF!</v>
      </c>
      <c r="B81" s="287"/>
      <c r="C81" s="287"/>
      <c r="D81" s="287"/>
      <c r="E81" s="287"/>
      <c r="F81" s="287"/>
      <c r="G81" s="287"/>
      <c r="H81" s="287" t="e">
        <f>O77</f>
        <v>#REF!</v>
      </c>
      <c r="I81" s="287"/>
      <c r="J81" s="287"/>
      <c r="K81" s="287"/>
      <c r="L81" s="287"/>
      <c r="M81" s="287"/>
      <c r="N81" s="287"/>
      <c r="O81" s="288" t="e">
        <f>IF(OR(AND(A81=1,H81=1),AND(A81=2,H81=1),AND(A81=1,H81=2),AND(A81=2,H81=2),AND(A81=3,H81=1)),"BAJO",IF(OR(AND(A81=4,H81=1),AND(A81=3,H81=2),AND(A81=2,H81=3),AND(A81=1,H81=3)),"MODERADO",IF(OR(AND(A81=5,H81=1),AND(A81=5,H81=2),AND(A81=4,H81=2),AND(A81=4,H81=3),AND(A81=3,H81=3),AND(A81=2,H81=4),AND(A81=1,H81=4),AND(A81=1,H81=5)),"ALTO",IF(OR(AND(A81=5,H81=3),AND(A81=5,H81=4),AND(A81=4,H81=4),AND(A81=3,H81=4),AND(A81=5,H81=5),AND(A81=4,H81=5),AND(A81=3,H81=5),AND(A81=2,H81=5)),"EXTREMO",""))))</f>
        <v>#REF!</v>
      </c>
      <c r="P81" s="288"/>
      <c r="Q81" s="288"/>
      <c r="R81" s="288"/>
      <c r="S81" s="288"/>
      <c r="T81" s="288"/>
    </row>
    <row r="82" spans="1:20" ht="15">
      <c r="A82" s="17"/>
      <c r="B82" s="17"/>
      <c r="C82" s="17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54"/>
      <c r="P82" s="55"/>
      <c r="Q82" s="55"/>
      <c r="R82" s="55"/>
      <c r="S82" s="55"/>
      <c r="T82" s="55"/>
    </row>
  </sheetData>
  <sheetProtection algorithmName="SHA-512" hashValue="FAbxpZyNp7VjySzMe7Wk0QUL/RT7zRis66rTEIUUEOPWtKNh+vY6ZCnG+Wi/M+F83gI7/QHx4523r30A76N+Yg==" saltValue="rPwZLZCu5/VjjQRf5GCVKw==" spinCount="100000" sheet="1" objects="1" scenarios="1"/>
  <mergeCells count="205">
    <mergeCell ref="B1:T1"/>
    <mergeCell ref="B2:T2"/>
    <mergeCell ref="B3:T3"/>
    <mergeCell ref="A5:T5"/>
    <mergeCell ref="B6:C6"/>
    <mergeCell ref="D6:T6"/>
    <mergeCell ref="B7:C7"/>
    <mergeCell ref="D7:T7"/>
    <mergeCell ref="A8:T8"/>
    <mergeCell ref="A9:T9"/>
    <mergeCell ref="A10:F10"/>
    <mergeCell ref="G10:I10"/>
    <mergeCell ref="J10:T10"/>
    <mergeCell ref="A11:F11"/>
    <mergeCell ref="G11:I11"/>
    <mergeCell ref="J11:T11"/>
    <mergeCell ref="A13:T13"/>
    <mergeCell ref="A14:T14"/>
    <mergeCell ref="A15:F17"/>
    <mergeCell ref="G15:N17"/>
    <mergeCell ref="O15:T15"/>
    <mergeCell ref="O16:Q16"/>
    <mergeCell ref="R16:T16"/>
    <mergeCell ref="A18:F18"/>
    <mergeCell ref="H18:N18"/>
    <mergeCell ref="A19:F19"/>
    <mergeCell ref="H19:N19"/>
    <mergeCell ref="S35:T36"/>
    <mergeCell ref="F36:G36"/>
    <mergeCell ref="A20:F20"/>
    <mergeCell ref="H20:N20"/>
    <mergeCell ref="A21:F21"/>
    <mergeCell ref="H21:N21"/>
    <mergeCell ref="A22:F22"/>
    <mergeCell ref="H22:N22"/>
    <mergeCell ref="A25:G25"/>
    <mergeCell ref="A26:G26"/>
    <mergeCell ref="A27:G27"/>
    <mergeCell ref="K37:K38"/>
    <mergeCell ref="L37:L38"/>
    <mergeCell ref="F38:G38"/>
    <mergeCell ref="M37:M38"/>
    <mergeCell ref="N37:N38"/>
    <mergeCell ref="A28:G28"/>
    <mergeCell ref="A29:G29"/>
    <mergeCell ref="A30:G30"/>
    <mergeCell ref="A32:T32"/>
    <mergeCell ref="A33:T33"/>
    <mergeCell ref="A34:G34"/>
    <mergeCell ref="P34:Q34"/>
    <mergeCell ref="S34:T34"/>
    <mergeCell ref="A35:E36"/>
    <mergeCell ref="F35:G35"/>
    <mergeCell ref="I35:I36"/>
    <mergeCell ref="J35:J36"/>
    <mergeCell ref="K35:K36"/>
    <mergeCell ref="L35:L36"/>
    <mergeCell ref="M35:M36"/>
    <mergeCell ref="N35:N36"/>
    <mergeCell ref="O35:O36"/>
    <mergeCell ref="P35:Q36"/>
    <mergeCell ref="R35:R36"/>
    <mergeCell ref="F42:G42"/>
    <mergeCell ref="F43:G43"/>
    <mergeCell ref="M41:M43"/>
    <mergeCell ref="O37:O38"/>
    <mergeCell ref="P37:Q38"/>
    <mergeCell ref="R37:R38"/>
    <mergeCell ref="S37:T38"/>
    <mergeCell ref="A39:E40"/>
    <mergeCell ref="F39:G39"/>
    <mergeCell ref="I39:I40"/>
    <mergeCell ref="J39:J40"/>
    <mergeCell ref="K39:K40"/>
    <mergeCell ref="L39:L40"/>
    <mergeCell ref="F40:G40"/>
    <mergeCell ref="M39:M40"/>
    <mergeCell ref="N39:N40"/>
    <mergeCell ref="O39:O40"/>
    <mergeCell ref="P39:Q40"/>
    <mergeCell ref="R39:R40"/>
    <mergeCell ref="S39:T40"/>
    <mergeCell ref="A37:E38"/>
    <mergeCell ref="F37:G37"/>
    <mergeCell ref="I37:I38"/>
    <mergeCell ref="J37:J38"/>
    <mergeCell ref="N41:N43"/>
    <mergeCell ref="O41:O43"/>
    <mergeCell ref="P41:Q43"/>
    <mergeCell ref="R41:R43"/>
    <mergeCell ref="S41:T43"/>
    <mergeCell ref="A44:E45"/>
    <mergeCell ref="F44:G44"/>
    <mergeCell ref="I44:I45"/>
    <mergeCell ref="J44:J45"/>
    <mergeCell ref="K44:K45"/>
    <mergeCell ref="L44:L45"/>
    <mergeCell ref="F45:G45"/>
    <mergeCell ref="M44:M45"/>
    <mergeCell ref="N44:N45"/>
    <mergeCell ref="O44:O45"/>
    <mergeCell ref="P44:Q45"/>
    <mergeCell ref="R44:R45"/>
    <mergeCell ref="S44:T45"/>
    <mergeCell ref="A41:E43"/>
    <mergeCell ref="F41:G41"/>
    <mergeCell ref="I41:I43"/>
    <mergeCell ref="J41:J43"/>
    <mergeCell ref="K41:K43"/>
    <mergeCell ref="L41:L43"/>
    <mergeCell ref="O46:O47"/>
    <mergeCell ref="P46:Q47"/>
    <mergeCell ref="R46:R47"/>
    <mergeCell ref="S46:T47"/>
    <mergeCell ref="A48:E50"/>
    <mergeCell ref="F48:G48"/>
    <mergeCell ref="I48:I50"/>
    <mergeCell ref="J48:J50"/>
    <mergeCell ref="K48:K50"/>
    <mergeCell ref="L48:L50"/>
    <mergeCell ref="F49:G49"/>
    <mergeCell ref="F50:G50"/>
    <mergeCell ref="A46:E47"/>
    <mergeCell ref="F46:G46"/>
    <mergeCell ref="I46:I47"/>
    <mergeCell ref="J46:J47"/>
    <mergeCell ref="K46:K47"/>
    <mergeCell ref="L46:L47"/>
    <mergeCell ref="F47:G47"/>
    <mergeCell ref="M46:M47"/>
    <mergeCell ref="N46:N47"/>
    <mergeCell ref="M48:M50"/>
    <mergeCell ref="N48:N50"/>
    <mergeCell ref="O48:O50"/>
    <mergeCell ref="P48:Q50"/>
    <mergeCell ref="R48:R50"/>
    <mergeCell ref="S48:T50"/>
    <mergeCell ref="K54:K56"/>
    <mergeCell ref="L54:L56"/>
    <mergeCell ref="R54:R56"/>
    <mergeCell ref="S54:T56"/>
    <mergeCell ref="A52:T52"/>
    <mergeCell ref="A53:G53"/>
    <mergeCell ref="P53:Q53"/>
    <mergeCell ref="S53:T53"/>
    <mergeCell ref="A54:E56"/>
    <mergeCell ref="F54:G54"/>
    <mergeCell ref="F55:G55"/>
    <mergeCell ref="F56:G56"/>
    <mergeCell ref="M54:M56"/>
    <mergeCell ref="N54:N56"/>
    <mergeCell ref="I54:I56"/>
    <mergeCell ref="J54:J56"/>
    <mergeCell ref="O57:Q57"/>
    <mergeCell ref="A51:G51"/>
    <mergeCell ref="I51:J51"/>
    <mergeCell ref="K51:L51"/>
    <mergeCell ref="M51:N51"/>
    <mergeCell ref="O54:O56"/>
    <mergeCell ref="P54:Q56"/>
    <mergeCell ref="O51:Q51"/>
    <mergeCell ref="R57:T57"/>
    <mergeCell ref="A57:H57"/>
    <mergeCell ref="I57:J57"/>
    <mergeCell ref="K57:L57"/>
    <mergeCell ref="M57:N57"/>
    <mergeCell ref="R51:T51"/>
    <mergeCell ref="A58:T58"/>
    <mergeCell ref="A59:E61"/>
    <mergeCell ref="F59:H59"/>
    <mergeCell ref="I59:J61"/>
    <mergeCell ref="K59:L61"/>
    <mergeCell ref="M59:N61"/>
    <mergeCell ref="O59:Q61"/>
    <mergeCell ref="R59:T61"/>
    <mergeCell ref="F60:H60"/>
    <mergeCell ref="F61:H61"/>
    <mergeCell ref="A62:T62"/>
    <mergeCell ref="A63:E65"/>
    <mergeCell ref="F63:G63"/>
    <mergeCell ref="I63:T65"/>
    <mergeCell ref="F64:G64"/>
    <mergeCell ref="F65:G65"/>
    <mergeCell ref="A69:T69"/>
    <mergeCell ref="A71:T71"/>
    <mergeCell ref="A72:G72"/>
    <mergeCell ref="H72:N72"/>
    <mergeCell ref="O72:T72"/>
    <mergeCell ref="A79:T79"/>
    <mergeCell ref="A80:G80"/>
    <mergeCell ref="H80:N80"/>
    <mergeCell ref="O80:T80"/>
    <mergeCell ref="A81:G81"/>
    <mergeCell ref="H81:N81"/>
    <mergeCell ref="O81:T81"/>
    <mergeCell ref="A73:G73"/>
    <mergeCell ref="H73:N73"/>
    <mergeCell ref="O73:T73"/>
    <mergeCell ref="A75:T75"/>
    <mergeCell ref="A76:G76"/>
    <mergeCell ref="H76:N76"/>
    <mergeCell ref="O76:T76"/>
    <mergeCell ref="A77:G77"/>
    <mergeCell ref="H77:N77"/>
    <mergeCell ref="O77:T77"/>
  </mergeCells>
  <conditionalFormatting sqref="J11">
    <cfRule type="expression" priority="14" dxfId="1" stopIfTrue="1">
      <formula>LEFT(J11,4)="ALTO"</formula>
    </cfRule>
    <cfRule type="expression" priority="15" dxfId="2" stopIfTrue="1">
      <formula>LEFT(J11,8)="MODERADO"</formula>
    </cfRule>
    <cfRule type="expression" priority="16" dxfId="3" stopIfTrue="1">
      <formula>LEFT(J11,7)="EXTREMO"</formula>
    </cfRule>
    <cfRule type="expression" priority="17" dxfId="7" stopIfTrue="1">
      <formula>LEFT(J11,4)="BAJO"</formula>
    </cfRule>
  </conditionalFormatting>
  <conditionalFormatting sqref="O81">
    <cfRule type="expression" priority="10" dxfId="1" stopIfTrue="1">
      <formula>LEFT(O81,4)="ALTO"</formula>
    </cfRule>
    <cfRule type="expression" priority="11" dxfId="2" stopIfTrue="1">
      <formula>LEFT(O81,8)="MODERADO"</formula>
    </cfRule>
    <cfRule type="expression" priority="12" dxfId="3" stopIfTrue="1">
      <formula>LEFT(O81,7)="EXTREMO"</formula>
    </cfRule>
    <cfRule type="expression" priority="13" dxfId="7" stopIfTrue="1">
      <formula>LEFT(O81,4)="BAJO"</formula>
    </cfRule>
  </conditionalFormatting>
  <conditionalFormatting sqref="I63:T65">
    <cfRule type="containsText" priority="1" dxfId="6" operator="containsText" stopIfTrue="1" text="Fuerte">
      <formula>NOT(ISERROR(SEARCH("Fuerte",I63)))</formula>
    </cfRule>
    <cfRule type="containsText" priority="2" dxfId="5" operator="containsText" stopIfTrue="1" text="Moderado">
      <formula>NOT(ISERROR(SEARCH("Moderado",I63)))</formula>
    </cfRule>
    <cfRule type="containsText" priority="3" dxfId="4" operator="containsText" stopIfTrue="1" text="BAJO">
      <formula>NOT(ISERROR(SEARCH("BAJO",I63)))</formula>
    </cfRule>
  </conditionalFormatting>
  <printOptions/>
  <pageMargins left="0.7" right="0.7" top="0.75" bottom="0.75" header="0.3" footer="0.3"/>
  <pageSetup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Castillo</dc:creator>
  <cp:keywords/>
  <dc:description/>
  <cp:lastModifiedBy>Calidad</cp:lastModifiedBy>
  <cp:lastPrinted>2018-07-04T22:52:47Z</cp:lastPrinted>
  <dcterms:created xsi:type="dcterms:W3CDTF">2009-09-15T10:13:39Z</dcterms:created>
  <dcterms:modified xsi:type="dcterms:W3CDTF">2021-02-09T02:25:52Z</dcterms:modified>
  <cp:category/>
  <cp:version/>
  <cp:contentType/>
  <cp:contentStatus/>
</cp:coreProperties>
</file>